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3.xml" ContentType="application/vnd.openxmlformats-officedocument.themeOverride+xml"/>
  <Override PartName="/xl/drawings/drawing3.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pivotTables/pivotTable1.xml" ContentType="application/vnd.openxmlformats-officedocument.spreadsheetml.pivotTable+xml"/>
  <Override PartName="/xl/drawings/drawing10.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1.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charts/chartEx2.xml" ContentType="application/vnd.ms-office.chartex+xml"/>
  <Override PartName="/xl/charts/style19.xml" ContentType="application/vnd.ms-office.chartstyle+xml"/>
  <Override PartName="/xl/charts/colors19.xml" ContentType="application/vnd.ms-office.chartcolorstyle+xml"/>
  <Override PartName="/xl/charts/chartEx3.xml" ContentType="application/vnd.ms-office.chartex+xml"/>
  <Override PartName="/xl/charts/style20.xml" ContentType="application/vnd.ms-office.chartstyle+xml"/>
  <Override PartName="/xl/charts/colors20.xml" ContentType="application/vnd.ms-office.chartcolorstyle+xml"/>
  <Override PartName="/xl/charts/chartEx4.xml" ContentType="application/vnd.ms-office.chartex+xml"/>
  <Override PartName="/xl/charts/style21.xml" ContentType="application/vnd.ms-office.chartstyle+xml"/>
  <Override PartName="/xl/charts/colors21.xml" ContentType="application/vnd.ms-office.chartcolorstyle+xml"/>
  <Override PartName="/xl/charts/chartEx5.xml" ContentType="application/vnd.ms-office.chartex+xml"/>
  <Override PartName="/xl/charts/style22.xml" ContentType="application/vnd.ms-office.chartstyle+xml"/>
  <Override PartName="/xl/charts/colors22.xml" ContentType="application/vnd.ms-office.chartcolorstyle+xml"/>
  <Override PartName="/xl/charts/chartEx6.xml" ContentType="application/vnd.ms-office.chartex+xml"/>
  <Override PartName="/xl/charts/style23.xml" ContentType="application/vnd.ms-office.chartstyle+xml"/>
  <Override PartName="/xl/charts/colors23.xml" ContentType="application/vnd.ms-office.chartcolorstyle+xml"/>
  <Override PartName="/xl/charts/chartEx7.xml" ContentType="application/vnd.ms-office.chartex+xml"/>
  <Override PartName="/xl/charts/style24.xml" ContentType="application/vnd.ms-office.chartstyle+xml"/>
  <Override PartName="/xl/charts/colors24.xml" ContentType="application/vnd.ms-office.chartcolorstyle+xml"/>
  <Override PartName="/xl/charts/chartEx8.xml" ContentType="application/vnd.ms-office.chartex+xml"/>
  <Override PartName="/xl/charts/style25.xml" ContentType="application/vnd.ms-office.chartstyle+xml"/>
  <Override PartName="/xl/charts/colors25.xml" ContentType="application/vnd.ms-office.chartcolorsty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2.xml" ContentType="application/vnd.openxmlformats-officedocument.spreadsheetml.pivotTable+xml"/>
  <Override PartName="/xl/drawings/drawing12.xml" ContentType="application/vnd.openxmlformats-officedocument.drawing+xml"/>
  <Override PartName="/xl/charts/chart18.xml" ContentType="application/vnd.openxmlformats-officedocument.drawingml.chart+xml"/>
  <Override PartName="/xl/charts/style26.xml" ContentType="application/vnd.ms-office.chartstyle+xml"/>
  <Override PartName="/xl/charts/colors26.xml" ContentType="application/vnd.ms-office.chartcolorstyle+xml"/>
  <Override PartName="/xl/charts/chart19.xml" ContentType="application/vnd.openxmlformats-officedocument.drawingml.chart+xml"/>
  <Override PartName="/xl/charts/style27.xml" ContentType="application/vnd.ms-office.chartstyle+xml"/>
  <Override PartName="/xl/charts/colors27.xml" ContentType="application/vnd.ms-office.chartcolorstyle+xml"/>
  <Override PartName="/xl/tables/table5.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3.xml" ContentType="application/vnd.openxmlformats-officedocument.drawing+xml"/>
  <Override PartName="/xl/charts/chart20.xml" ContentType="application/vnd.openxmlformats-officedocument.drawingml.chart+xml"/>
  <Override PartName="/xl/charts/style28.xml" ContentType="application/vnd.ms-office.chartstyle+xml"/>
  <Override PartName="/xl/charts/colors28.xml" ContentType="application/vnd.ms-office.chartcolorstyle+xml"/>
  <Override PartName="/xl/charts/chart21.xml" ContentType="application/vnd.openxmlformats-officedocument.drawingml.chart+xml"/>
  <Override PartName="/xl/charts/style29.xml" ContentType="application/vnd.ms-office.chartstyle+xml"/>
  <Override PartName="/xl/charts/colors29.xml" ContentType="application/vnd.ms-office.chartcolorstyle+xml"/>
  <Override PartName="/xl/charts/chart22.xml" ContentType="application/vnd.openxmlformats-officedocument.drawingml.chart+xml"/>
  <Override PartName="/xl/charts/style30.xml" ContentType="application/vnd.ms-office.chartstyle+xml"/>
  <Override PartName="/xl/charts/colors30.xml" ContentType="application/vnd.ms-office.chartcolorstyle+xml"/>
  <Override PartName="/xl/charts/chart23.xml" ContentType="application/vnd.openxmlformats-officedocument.drawingml.chart+xml"/>
  <Override PartName="/xl/charts/style31.xml" ContentType="application/vnd.ms-office.chartstyle+xml"/>
  <Override PartName="/xl/charts/colors31.xml" ContentType="application/vnd.ms-office.chartcolorstyle+xml"/>
  <Override PartName="/xl/charts/chart24.xml" ContentType="application/vnd.openxmlformats-officedocument.drawingml.chart+xml"/>
  <Override PartName="/xl/charts/chart25.xml" ContentType="application/vnd.openxmlformats-officedocument.drawingml.chart+xml"/>
  <Override PartName="/xl/charts/style32.xml" ContentType="application/vnd.ms-office.chartstyle+xml"/>
  <Override PartName="/xl/charts/colors32.xml" ContentType="application/vnd.ms-office.chartcolorstyle+xml"/>
  <Override PartName="/xl/charts/chart26.xml" ContentType="application/vnd.openxmlformats-officedocument.drawingml.chart+xml"/>
  <Override PartName="/xl/charts/style33.xml" ContentType="application/vnd.ms-office.chartstyle+xml"/>
  <Override PartName="/xl/charts/colors33.xml" ContentType="application/vnd.ms-office.chartcolorstyle+xml"/>
  <Override PartName="/xl/charts/chart27.xml" ContentType="application/vnd.openxmlformats-officedocument.drawingml.chart+xml"/>
  <Override PartName="/xl/charts/style34.xml" ContentType="application/vnd.ms-office.chartstyle+xml"/>
  <Override PartName="/xl/charts/colors34.xml" ContentType="application/vnd.ms-office.chartcolorstyle+xml"/>
  <Override PartName="/xl/charts/chart28.xml" ContentType="application/vnd.openxmlformats-officedocument.drawingml.chart+xml"/>
  <Override PartName="/xl/charts/style35.xml" ContentType="application/vnd.ms-office.chartstyle+xml"/>
  <Override PartName="/xl/charts/colors3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C:\Users\pc\Documents\Perso\"/>
    </mc:Choice>
  </mc:AlternateContent>
  <xr:revisionPtr revIDLastSave="0" documentId="13_ncr:1_{C3FDD92A-B702-42CF-9B0A-DCCE077F3A41}" xr6:coauthVersionLast="47" xr6:coauthVersionMax="47" xr10:uidLastSave="{00000000-0000-0000-0000-000000000000}"/>
  <bookViews>
    <workbookView xWindow="-120" yWindow="-120" windowWidth="20730" windowHeight="11160" firstSheet="1" activeTab="1" xr2:uid="{346465FE-F441-4139-A30B-B9A626A3C607}"/>
  </bookViews>
  <sheets>
    <sheet name="Original_DB_StudentsPerformance" sheetId="2" r:id="rId1"/>
    <sheet name="Objective" sheetId="25" r:id="rId2"/>
    <sheet name="Dashboard_Global_Performance" sheetId="5" r:id="rId3"/>
    <sheet name="Dashboard_Comparative" sheetId="14" r:id="rId4"/>
    <sheet name="Normality" sheetId="27" r:id="rId5"/>
    <sheet name="Infer_population_param" sheetId="26" r:id="rId6"/>
    <sheet name="Chi-square_gender_proportion" sheetId="39" r:id="rId7"/>
    <sheet name="2ANOVA_POSTHOC_Overall_Perf" sheetId="33" r:id="rId8"/>
    <sheet name="2ANOVA_Posthoctest_Male&amp;Female" sheetId="35" r:id="rId9"/>
    <sheet name="Math_Writing_T_Independent_test" sheetId="23" r:id="rId10"/>
    <sheet name="ANOVA_HSD_Scores&amp;Parent_Educat" sheetId="38" r:id="rId11"/>
    <sheet name="Feuil7" sheetId="31" r:id="rId12"/>
    <sheet name="StudentsPerformance (2)" sheetId="3" r:id="rId13"/>
    <sheet name="Feuil6" sheetId="30" r:id="rId14"/>
    <sheet name="StudentsPerformance (3)" sheetId="21" r:id="rId15"/>
    <sheet name="Feuil4" sheetId="29" r:id="rId16"/>
    <sheet name="Feuil5" sheetId="36" r:id="rId17"/>
    <sheet name="Feuil2" sheetId="28" r:id="rId18"/>
  </sheets>
  <definedNames>
    <definedName name="_xlchart.v1.0" hidden="1">'StudentsPerformance (2)'!$F$1</definedName>
    <definedName name="_xlchart.v1.1" hidden="1">'StudentsPerformance (2)'!$F$2:$F$1001</definedName>
    <definedName name="_xlchart.v1.10" hidden="1">'StudentsPerformance (2)'!$H$1</definedName>
    <definedName name="_xlchart.v1.11" hidden="1">'StudentsPerformance (2)'!$H$2:$H$1001</definedName>
    <definedName name="_xlchart.v1.12" hidden="1">'StudentsPerformance (2)'!$E$2:$E$1001</definedName>
    <definedName name="_xlchart.v1.13" hidden="1">'StudentsPerformance (2)'!$F$1</definedName>
    <definedName name="_xlchart.v1.14" hidden="1">'StudentsPerformance (2)'!$F$2:$F$1001</definedName>
    <definedName name="_xlchart.v1.15" hidden="1">'StudentsPerformance (2)'!$E$2:$E$1001</definedName>
    <definedName name="_xlchart.v1.16" hidden="1">'StudentsPerformance (2)'!$N$1</definedName>
    <definedName name="_xlchart.v1.17" hidden="1">'StudentsPerformance (2)'!$N$2:$N$1001</definedName>
    <definedName name="_xlchart.v1.18" hidden="1">'StudentsPerformance (2)'!$F$1</definedName>
    <definedName name="_xlchart.v1.19" hidden="1">'StudentsPerformance (2)'!$F$2:$F$1001</definedName>
    <definedName name="_xlchart.v1.2" hidden="1">'StudentsPerformance (2)'!$H$1</definedName>
    <definedName name="_xlchart.v1.20" hidden="1">'StudentsPerformance (2)'!$H$1</definedName>
    <definedName name="_xlchart.v1.21" hidden="1">'StudentsPerformance (2)'!$H$2:$H$1001</definedName>
    <definedName name="_xlchart.v1.22" hidden="1">'StudentsPerformance (2)'!$N$1</definedName>
    <definedName name="_xlchart.v1.23" hidden="1">'StudentsPerformance (2)'!$N$2:$N$1001</definedName>
    <definedName name="_xlchart.v1.24" hidden="1">'StudentsPerformance (2)'!$C$2:$C$1001</definedName>
    <definedName name="_xlchart.v1.25" hidden="1">'StudentsPerformance (2)'!$H$1</definedName>
    <definedName name="_xlchart.v1.26" hidden="1">'StudentsPerformance (2)'!$H$2:$H$1001</definedName>
    <definedName name="_xlchart.v1.27" hidden="1">'StudentsPerformance (2)'!$C$2:$C$1001</definedName>
    <definedName name="_xlchart.v1.28" hidden="1">'StudentsPerformance (2)'!$N$1</definedName>
    <definedName name="_xlchart.v1.29" hidden="1">'StudentsPerformance (2)'!$N$2:$N$1001</definedName>
    <definedName name="_xlchart.v1.3" hidden="1">'StudentsPerformance (2)'!$H$2:$H$1001</definedName>
    <definedName name="_xlchart.v1.4" hidden="1">'StudentsPerformance (2)'!$N$1</definedName>
    <definedName name="_xlchart.v1.5" hidden="1">'StudentsPerformance (2)'!$N$2:$N$1001</definedName>
    <definedName name="_xlchart.v1.6" hidden="1">'StudentsPerformance (2)'!$C$2:$C$1001</definedName>
    <definedName name="_xlchart.v1.7" hidden="1">'StudentsPerformance (2)'!$F$1</definedName>
    <definedName name="_xlchart.v1.8" hidden="1">'StudentsPerformance (2)'!$F$2:$F$1001</definedName>
    <definedName name="_xlchart.v1.9" hidden="1">'StudentsPerformance (2)'!$E$2:$E$1001</definedName>
    <definedName name="DonnéesExternes_1" localSheetId="13" hidden="1">Feuil6!$A$1:$N$1001</definedName>
    <definedName name="DonnéesExternes_1" localSheetId="0" hidden="1">Original_DB_StudentsPerformance!$A$1:$H$1001</definedName>
    <definedName name="DonnéesExternes_1" localSheetId="12" hidden="1">'StudentsPerformance (2)'!$A$1:$N$1001</definedName>
    <definedName name="DonnéesExternes_1" localSheetId="14" hidden="1">'StudentsPerformance (3)'!$A$1:$K$1001</definedName>
  </definedNames>
  <calcPr calcId="191029"/>
  <pivotCaches>
    <pivotCache cacheId="3" r:id="rId19"/>
    <pivotCache cacheId="4" r:id="rId20"/>
    <pivotCache cacheId="5" r:id="rId2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H16" i="39" l="1"/>
  <c r="G26" i="39" s="1"/>
  <c r="E18" i="39" l="1"/>
  <c r="E17" i="39"/>
  <c r="E16" i="39"/>
  <c r="D17" i="39"/>
  <c r="D16" i="39"/>
  <c r="C17" i="39"/>
  <c r="C16" i="39"/>
  <c r="K114" i="38"/>
  <c r="J114" i="38"/>
  <c r="L114" i="38"/>
  <c r="M114" i="38"/>
  <c r="N114" i="38"/>
  <c r="I114" i="38"/>
  <c r="F93" i="38"/>
  <c r="F92" i="38"/>
  <c r="F91" i="38"/>
  <c r="G66" i="38"/>
  <c r="B82" i="38" s="1"/>
  <c r="M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C69" i="38"/>
  <c r="B95" i="38" s="1"/>
  <c r="C68" i="38"/>
  <c r="B94" i="38" s="1"/>
  <c r="C66" i="38"/>
  <c r="B92" i="38" s="1"/>
  <c r="C65" i="38"/>
  <c r="C67" i="38" s="1"/>
  <c r="B93" i="38" s="1"/>
  <c r="C15" i="38"/>
  <c r="D15" i="38"/>
  <c r="B15" i="38"/>
  <c r="B78" i="38" l="1"/>
  <c r="C91" i="38" s="1"/>
  <c r="D91" i="38" s="1"/>
  <c r="B91" i="38"/>
  <c r="B73" i="38"/>
  <c r="G78" i="38"/>
  <c r="C92" i="38" s="1"/>
  <c r="D92" i="38" s="1"/>
  <c r="K29" i="33"/>
  <c r="L29" i="33"/>
  <c r="J29" i="33"/>
  <c r="K44" i="33"/>
  <c r="K43" i="33"/>
  <c r="K42" i="33"/>
  <c r="L29" i="35"/>
  <c r="K29" i="35"/>
  <c r="J29" i="35"/>
  <c r="AD30" i="35"/>
  <c r="AC30" i="35"/>
  <c r="AB30" i="35"/>
  <c r="AC33" i="35"/>
  <c r="AD33" i="35" s="1"/>
  <c r="AC35" i="35"/>
  <c r="AD35" i="35" s="1"/>
  <c r="AC34" i="35"/>
  <c r="AD34" i="35" s="1"/>
  <c r="AC27" i="35"/>
  <c r="K33" i="35"/>
  <c r="L33" i="35" s="1"/>
  <c r="L34" i="35"/>
  <c r="K34" i="35"/>
  <c r="L32" i="35"/>
  <c r="K32" i="35"/>
  <c r="K26" i="35"/>
  <c r="B83" i="38" l="1"/>
  <c r="C93" i="38" s="1"/>
  <c r="D93" i="38" s="1"/>
  <c r="B87" i="38"/>
  <c r="C94" i="38" s="1"/>
  <c r="D94" i="38" s="1"/>
  <c r="E91" i="38" s="1"/>
  <c r="G91" i="38" s="1"/>
  <c r="C95" i="38"/>
  <c r="D95" i="38" s="1"/>
  <c r="L43" i="33"/>
  <c r="L44" i="33"/>
  <c r="L42" i="33"/>
  <c r="K36" i="33"/>
  <c r="E93" i="38" l="1"/>
  <c r="G93" i="38" s="1"/>
  <c r="E92" i="38"/>
  <c r="G92" i="38" s="1"/>
  <c r="R8" i="33"/>
  <c r="M2" i="30" l="1" a="1"/>
  <c r="M2" i="30" s="1"/>
  <c r="M3" i="30" a="1"/>
  <c r="M3" i="30" s="1"/>
  <c r="M4" i="30" a="1"/>
  <c r="M4" i="30" s="1"/>
  <c r="M5" i="30" a="1"/>
  <c r="M5" i="30" s="1"/>
  <c r="M6" i="30" a="1"/>
  <c r="M6" i="30" s="1"/>
  <c r="M7" i="30" a="1"/>
  <c r="M7" i="30" s="1"/>
  <c r="M8" i="30" a="1"/>
  <c r="M8" i="30" s="1"/>
  <c r="M9" i="30" a="1"/>
  <c r="M9" i="30" s="1"/>
  <c r="M10" i="30" a="1"/>
  <c r="M10" i="30" s="1"/>
  <c r="M11" i="30" a="1"/>
  <c r="M11" i="30" s="1"/>
  <c r="M12" i="30" a="1"/>
  <c r="M12" i="30" s="1"/>
  <c r="M13" i="30" a="1"/>
  <c r="M13" i="30" s="1"/>
  <c r="M14" i="30" a="1"/>
  <c r="M14" i="30" s="1"/>
  <c r="M15" i="30" a="1"/>
  <c r="M15" i="30" s="1"/>
  <c r="M16" i="30" a="1"/>
  <c r="M16" i="30" s="1"/>
  <c r="M17" i="30" a="1"/>
  <c r="M17" i="30" s="1"/>
  <c r="M18" i="30" a="1"/>
  <c r="M18" i="30" s="1"/>
  <c r="M19" i="30" a="1"/>
  <c r="M19" i="30" s="1"/>
  <c r="M20" i="30" a="1"/>
  <c r="M20" i="30" s="1"/>
  <c r="M21" i="30" a="1"/>
  <c r="M21" i="30" s="1"/>
  <c r="M22" i="30" a="1"/>
  <c r="M22" i="30" s="1"/>
  <c r="M23" i="30" a="1"/>
  <c r="M23" i="30" s="1"/>
  <c r="M24" i="30" a="1"/>
  <c r="M24" i="30" s="1"/>
  <c r="M25" i="30" a="1"/>
  <c r="M25" i="30" s="1"/>
  <c r="M26" i="30" a="1"/>
  <c r="M26" i="30" s="1"/>
  <c r="M27" i="30" a="1"/>
  <c r="M27" i="30" s="1"/>
  <c r="M28" i="30" a="1"/>
  <c r="M28" i="30" s="1"/>
  <c r="M29" i="30" a="1"/>
  <c r="M29" i="30" s="1"/>
  <c r="M30" i="30" a="1"/>
  <c r="M30" i="30" s="1"/>
  <c r="M31" i="30" a="1"/>
  <c r="M31" i="30" s="1"/>
  <c r="M32" i="30" a="1"/>
  <c r="M32" i="30" s="1"/>
  <c r="M33" i="30" a="1"/>
  <c r="M33" i="30" s="1"/>
  <c r="M34" i="30" a="1"/>
  <c r="M34" i="30" s="1"/>
  <c r="M35" i="30" a="1"/>
  <c r="M35" i="30" s="1"/>
  <c r="M36" i="30" a="1"/>
  <c r="M36" i="30" s="1"/>
  <c r="M37" i="30" a="1"/>
  <c r="M37" i="30" s="1"/>
  <c r="M38" i="30" a="1"/>
  <c r="M38" i="30" s="1"/>
  <c r="M39" i="30" a="1"/>
  <c r="M39" i="30" s="1"/>
  <c r="M40" i="30" a="1"/>
  <c r="M40" i="30" s="1"/>
  <c r="M41" i="30" a="1"/>
  <c r="M41" i="30" s="1"/>
  <c r="M42" i="30" a="1"/>
  <c r="M42" i="30" s="1"/>
  <c r="M43" i="30" a="1"/>
  <c r="M43" i="30" s="1"/>
  <c r="M44" i="30" a="1"/>
  <c r="M44" i="30" s="1"/>
  <c r="M45" i="30" a="1"/>
  <c r="M45" i="30" s="1"/>
  <c r="M46" i="30" a="1"/>
  <c r="M46" i="30" s="1"/>
  <c r="M47" i="30" a="1"/>
  <c r="M47" i="30" s="1"/>
  <c r="M48" i="30" a="1"/>
  <c r="M48" i="30" s="1"/>
  <c r="M49" i="30" a="1"/>
  <c r="M49" i="30" s="1"/>
  <c r="M50" i="30" a="1"/>
  <c r="M50" i="30" s="1"/>
  <c r="M51" i="30" a="1"/>
  <c r="M51" i="30" s="1"/>
  <c r="M52" i="30" a="1"/>
  <c r="M52" i="30" s="1"/>
  <c r="M53" i="30" a="1"/>
  <c r="M53" i="30" s="1"/>
  <c r="M54" i="30" a="1"/>
  <c r="M54" i="30" s="1"/>
  <c r="M55" i="30" a="1"/>
  <c r="M55" i="30" s="1"/>
  <c r="M56" i="30" a="1"/>
  <c r="M56" i="30" s="1"/>
  <c r="M57" i="30" a="1"/>
  <c r="M57" i="30" s="1"/>
  <c r="M58" i="30" a="1"/>
  <c r="M58" i="30" s="1"/>
  <c r="M59" i="30" a="1"/>
  <c r="M59" i="30" s="1"/>
  <c r="M60" i="30" a="1"/>
  <c r="M60" i="30" s="1"/>
  <c r="M61" i="30" a="1"/>
  <c r="M61" i="30" s="1"/>
  <c r="M62" i="30" a="1"/>
  <c r="M62" i="30" s="1"/>
  <c r="M63" i="30" a="1"/>
  <c r="M63" i="30" s="1"/>
  <c r="M64" i="30" a="1"/>
  <c r="M64" i="30" s="1"/>
  <c r="M65" i="30" a="1"/>
  <c r="M65" i="30" s="1"/>
  <c r="M66" i="30" a="1"/>
  <c r="M66" i="30" s="1"/>
  <c r="M67" i="30" a="1"/>
  <c r="M67" i="30" s="1"/>
  <c r="M68" i="30" a="1"/>
  <c r="M68" i="30" s="1"/>
  <c r="M69" i="30" a="1"/>
  <c r="M69" i="30" s="1"/>
  <c r="M70" i="30" a="1"/>
  <c r="M70" i="30" s="1"/>
  <c r="M71" i="30" a="1"/>
  <c r="M71" i="30" s="1"/>
  <c r="M72" i="30" a="1"/>
  <c r="M72" i="30" s="1"/>
  <c r="M73" i="30" a="1"/>
  <c r="M73" i="30" s="1"/>
  <c r="M74" i="30" a="1"/>
  <c r="M74" i="30" s="1"/>
  <c r="M75" i="30" a="1"/>
  <c r="M75" i="30" s="1"/>
  <c r="M76" i="30" a="1"/>
  <c r="M76" i="30" s="1"/>
  <c r="M77" i="30" a="1"/>
  <c r="M77" i="30" s="1"/>
  <c r="M78" i="30" a="1"/>
  <c r="M78" i="30" s="1"/>
  <c r="M79" i="30" a="1"/>
  <c r="M79" i="30" s="1"/>
  <c r="M80" i="30" a="1"/>
  <c r="M80" i="30" s="1"/>
  <c r="M81" i="30" a="1"/>
  <c r="M81" i="30" s="1"/>
  <c r="M82" i="30" a="1"/>
  <c r="M82" i="30" s="1"/>
  <c r="M83" i="30" a="1"/>
  <c r="M83" i="30" s="1"/>
  <c r="M84" i="30" a="1"/>
  <c r="M84" i="30" s="1"/>
  <c r="M85" i="30" a="1"/>
  <c r="M85" i="30" s="1"/>
  <c r="M86" i="30" a="1"/>
  <c r="M86" i="30" s="1"/>
  <c r="M87" i="30" a="1"/>
  <c r="M87" i="30" s="1"/>
  <c r="M88" i="30" a="1"/>
  <c r="M88" i="30" s="1"/>
  <c r="M89" i="30" a="1"/>
  <c r="M89" i="30" s="1"/>
  <c r="M90" i="30" a="1"/>
  <c r="M90" i="30" s="1"/>
  <c r="M91" i="30" a="1"/>
  <c r="M91" i="30" s="1"/>
  <c r="M92" i="30" a="1"/>
  <c r="M92" i="30" s="1"/>
  <c r="M93" i="30" a="1"/>
  <c r="M93" i="30" s="1"/>
  <c r="M94" i="30" a="1"/>
  <c r="M94" i="30" s="1"/>
  <c r="M95" i="30" a="1"/>
  <c r="M95" i="30" s="1"/>
  <c r="M96" i="30" a="1"/>
  <c r="M96" i="30" s="1"/>
  <c r="M97" i="30" a="1"/>
  <c r="M97" i="30" s="1"/>
  <c r="M98" i="30" a="1"/>
  <c r="M98" i="30" s="1"/>
  <c r="M99" i="30" a="1"/>
  <c r="M99" i="30" s="1"/>
  <c r="M100" i="30" a="1"/>
  <c r="M100" i="30" s="1"/>
  <c r="M101" i="30" a="1"/>
  <c r="M101" i="30" s="1"/>
  <c r="M102" i="30" a="1"/>
  <c r="M102" i="30" s="1"/>
  <c r="M103" i="30" a="1"/>
  <c r="M103" i="30" s="1"/>
  <c r="M104" i="30" a="1"/>
  <c r="M104" i="30" s="1"/>
  <c r="M105" i="30" a="1"/>
  <c r="M105" i="30" s="1"/>
  <c r="M106" i="30" a="1"/>
  <c r="M106" i="30" s="1"/>
  <c r="M107" i="30" a="1"/>
  <c r="M107" i="30" s="1"/>
  <c r="M108" i="30" a="1"/>
  <c r="M108" i="30" s="1"/>
  <c r="M109" i="30" a="1"/>
  <c r="M109" i="30" s="1"/>
  <c r="M110" i="30" a="1"/>
  <c r="M110" i="30" s="1"/>
  <c r="M111" i="30" a="1"/>
  <c r="M111" i="30" s="1"/>
  <c r="M112" i="30" a="1"/>
  <c r="M112" i="30" s="1"/>
  <c r="M113" i="30" a="1"/>
  <c r="M113" i="30" s="1"/>
  <c r="M114" i="30" a="1"/>
  <c r="M114" i="30" s="1"/>
  <c r="M115" i="30" a="1"/>
  <c r="M115" i="30" s="1"/>
  <c r="M116" i="30" a="1"/>
  <c r="M116" i="30" s="1"/>
  <c r="M117" i="30" a="1"/>
  <c r="M117" i="30" s="1"/>
  <c r="M118" i="30" a="1"/>
  <c r="M118" i="30" s="1"/>
  <c r="M119" i="30" a="1"/>
  <c r="M119" i="30" s="1"/>
  <c r="M120" i="30" a="1"/>
  <c r="M120" i="30" s="1"/>
  <c r="M121" i="30" a="1"/>
  <c r="M121" i="30" s="1"/>
  <c r="M122" i="30" a="1"/>
  <c r="M122" i="30" s="1"/>
  <c r="M123" i="30" a="1"/>
  <c r="M123" i="30" s="1"/>
  <c r="M124" i="30" a="1"/>
  <c r="M124" i="30" s="1"/>
  <c r="M125" i="30" a="1"/>
  <c r="M125" i="30" s="1"/>
  <c r="M126" i="30" a="1"/>
  <c r="M126" i="30" s="1"/>
  <c r="M127" i="30" a="1"/>
  <c r="M127" i="30" s="1"/>
  <c r="M128" i="30" a="1"/>
  <c r="M128" i="30" s="1"/>
  <c r="M129" i="30" a="1"/>
  <c r="M129" i="30" s="1"/>
  <c r="M130" i="30" a="1"/>
  <c r="M130" i="30" s="1"/>
  <c r="M131" i="30" a="1"/>
  <c r="M131" i="30" s="1"/>
  <c r="M132" i="30" a="1"/>
  <c r="M132" i="30" s="1"/>
  <c r="M133" i="30" a="1"/>
  <c r="M133" i="30" s="1"/>
  <c r="M134" i="30" a="1"/>
  <c r="M134" i="30" s="1"/>
  <c r="M135" i="30" a="1"/>
  <c r="M135" i="30" s="1"/>
  <c r="M136" i="30" a="1"/>
  <c r="M136" i="30" s="1"/>
  <c r="M137" i="30" a="1"/>
  <c r="M137" i="30" s="1"/>
  <c r="M138" i="30" a="1"/>
  <c r="M138" i="30" s="1"/>
  <c r="M139" i="30" a="1"/>
  <c r="M139" i="30" s="1"/>
  <c r="M140" i="30" a="1"/>
  <c r="M140" i="30" s="1"/>
  <c r="M141" i="30" a="1"/>
  <c r="M141" i="30" s="1"/>
  <c r="M142" i="30" a="1"/>
  <c r="M142" i="30" s="1"/>
  <c r="M143" i="30" a="1"/>
  <c r="M143" i="30" s="1"/>
  <c r="M144" i="30" a="1"/>
  <c r="M144" i="30" s="1"/>
  <c r="M145" i="30" a="1"/>
  <c r="M145" i="30" s="1"/>
  <c r="M146" i="30" a="1"/>
  <c r="M146" i="30" s="1"/>
  <c r="M147" i="30" a="1"/>
  <c r="M147" i="30" s="1"/>
  <c r="M148" i="30" a="1"/>
  <c r="M148" i="30" s="1"/>
  <c r="M149" i="30" a="1"/>
  <c r="M149" i="30" s="1"/>
  <c r="M150" i="30" a="1"/>
  <c r="M150" i="30" s="1"/>
  <c r="M151" i="30" a="1"/>
  <c r="M151" i="30" s="1"/>
  <c r="M152" i="30" a="1"/>
  <c r="M152" i="30" s="1"/>
  <c r="M153" i="30" a="1"/>
  <c r="M153" i="30" s="1"/>
  <c r="M154" i="30" a="1"/>
  <c r="M154" i="30" s="1"/>
  <c r="M155" i="30" a="1"/>
  <c r="M155" i="30" s="1"/>
  <c r="M156" i="30" a="1"/>
  <c r="M156" i="30" s="1"/>
  <c r="M157" i="30" a="1"/>
  <c r="M157" i="30" s="1"/>
  <c r="M158" i="30" a="1"/>
  <c r="M158" i="30" s="1"/>
  <c r="M159" i="30" a="1"/>
  <c r="M159" i="30" s="1"/>
  <c r="M160" i="30" a="1"/>
  <c r="M160" i="30" s="1"/>
  <c r="M161" i="30" a="1"/>
  <c r="M161" i="30" s="1"/>
  <c r="M162" i="30" a="1"/>
  <c r="M162" i="30" s="1"/>
  <c r="M163" i="30" a="1"/>
  <c r="M163" i="30" s="1"/>
  <c r="M164" i="30" a="1"/>
  <c r="M164" i="30" s="1"/>
  <c r="M165" i="30" a="1"/>
  <c r="M165" i="30" s="1"/>
  <c r="M166" i="30" a="1"/>
  <c r="M166" i="30" s="1"/>
  <c r="M167" i="30" a="1"/>
  <c r="M167" i="30" s="1"/>
  <c r="M168" i="30" a="1"/>
  <c r="M168" i="30" s="1"/>
  <c r="M169" i="30" a="1"/>
  <c r="M169" i="30" s="1"/>
  <c r="M170" i="30" a="1"/>
  <c r="M170" i="30" s="1"/>
  <c r="M171" i="30" a="1"/>
  <c r="M171" i="30" s="1"/>
  <c r="M172" i="30" a="1"/>
  <c r="M172" i="30" s="1"/>
  <c r="M173" i="30" a="1"/>
  <c r="M173" i="30" s="1"/>
  <c r="M174" i="30" a="1"/>
  <c r="M174" i="30" s="1"/>
  <c r="M175" i="30" a="1"/>
  <c r="M175" i="30" s="1"/>
  <c r="M176" i="30" a="1"/>
  <c r="M176" i="30" s="1"/>
  <c r="M177" i="30" a="1"/>
  <c r="M177" i="30" s="1"/>
  <c r="M178" i="30" a="1"/>
  <c r="M178" i="30" s="1"/>
  <c r="M179" i="30" a="1"/>
  <c r="M179" i="30" s="1"/>
  <c r="M180" i="30" a="1"/>
  <c r="M180" i="30" s="1"/>
  <c r="M181" i="30" a="1"/>
  <c r="M181" i="30" s="1"/>
  <c r="M182" i="30" a="1"/>
  <c r="M182" i="30" s="1"/>
  <c r="M183" i="30" a="1"/>
  <c r="M183" i="30" s="1"/>
  <c r="M184" i="30" a="1"/>
  <c r="M184" i="30" s="1"/>
  <c r="M185" i="30" a="1"/>
  <c r="M185" i="30" s="1"/>
  <c r="M186" i="30" a="1"/>
  <c r="M186" i="30" s="1"/>
  <c r="M187" i="30" a="1"/>
  <c r="M187" i="30" s="1"/>
  <c r="M188" i="30" a="1"/>
  <c r="M188" i="30" s="1"/>
  <c r="M189" i="30" a="1"/>
  <c r="M189" i="30" s="1"/>
  <c r="M190" i="30" a="1"/>
  <c r="M190" i="30" s="1"/>
  <c r="M191" i="30" a="1"/>
  <c r="M191" i="30" s="1"/>
  <c r="M192" i="30" a="1"/>
  <c r="M192" i="30" s="1"/>
  <c r="M193" i="30" a="1"/>
  <c r="M193" i="30" s="1"/>
  <c r="M194" i="30" a="1"/>
  <c r="M194" i="30" s="1"/>
  <c r="M195" i="30" a="1"/>
  <c r="M195" i="30" s="1"/>
  <c r="M196" i="30" a="1"/>
  <c r="M196" i="30" s="1"/>
  <c r="M197" i="30" a="1"/>
  <c r="M197" i="30" s="1"/>
  <c r="M198" i="30" a="1"/>
  <c r="M198" i="30" s="1"/>
  <c r="M199" i="30" a="1"/>
  <c r="M199" i="30" s="1"/>
  <c r="M200" i="30" a="1"/>
  <c r="M200" i="30" s="1"/>
  <c r="M201" i="30" a="1"/>
  <c r="M201" i="30" s="1"/>
  <c r="M202" i="30" a="1"/>
  <c r="M202" i="30" s="1"/>
  <c r="M203" i="30" a="1"/>
  <c r="M203" i="30" s="1"/>
  <c r="M204" i="30" a="1"/>
  <c r="M204" i="30" s="1"/>
  <c r="M205" i="30" a="1"/>
  <c r="M205" i="30" s="1"/>
  <c r="M206" i="30" a="1"/>
  <c r="M206" i="30" s="1"/>
  <c r="M207" i="30" a="1"/>
  <c r="M207" i="30" s="1"/>
  <c r="M208" i="30" a="1"/>
  <c r="M208" i="30" s="1"/>
  <c r="M209" i="30" a="1"/>
  <c r="M209" i="30" s="1"/>
  <c r="M210" i="30" a="1"/>
  <c r="M210" i="30" s="1"/>
  <c r="M211" i="30" a="1"/>
  <c r="M211" i="30" s="1"/>
  <c r="M212" i="30" a="1"/>
  <c r="M212" i="30" s="1"/>
  <c r="M213" i="30" a="1"/>
  <c r="M213" i="30" s="1"/>
  <c r="M214" i="30" a="1"/>
  <c r="M214" i="30" s="1"/>
  <c r="M215" i="30" a="1"/>
  <c r="M215" i="30" s="1"/>
  <c r="M216" i="30" a="1"/>
  <c r="M216" i="30" s="1"/>
  <c r="M217" i="30" a="1"/>
  <c r="M217" i="30" s="1"/>
  <c r="M218" i="30" a="1"/>
  <c r="M218" i="30" s="1"/>
  <c r="M219" i="30" a="1"/>
  <c r="M219" i="30" s="1"/>
  <c r="M220" i="30" a="1"/>
  <c r="M220" i="30" s="1"/>
  <c r="M221" i="30" a="1"/>
  <c r="M221" i="30" s="1"/>
  <c r="M222" i="30" a="1"/>
  <c r="M222" i="30" s="1"/>
  <c r="M223" i="30" a="1"/>
  <c r="M223" i="30" s="1"/>
  <c r="M224" i="30" a="1"/>
  <c r="M224" i="30" s="1"/>
  <c r="M225" i="30" a="1"/>
  <c r="M225" i="30" s="1"/>
  <c r="M226" i="30" a="1"/>
  <c r="M226" i="30" s="1"/>
  <c r="M227" i="30" a="1"/>
  <c r="M227" i="30" s="1"/>
  <c r="M228" i="30" a="1"/>
  <c r="M228" i="30" s="1"/>
  <c r="M229" i="30" a="1"/>
  <c r="M229" i="30" s="1"/>
  <c r="M230" i="30" a="1"/>
  <c r="M230" i="30" s="1"/>
  <c r="M231" i="30" a="1"/>
  <c r="M231" i="30" s="1"/>
  <c r="M232" i="30" a="1"/>
  <c r="M232" i="30" s="1"/>
  <c r="M233" i="30" a="1"/>
  <c r="M233" i="30" s="1"/>
  <c r="M234" i="30" a="1"/>
  <c r="M234" i="30" s="1"/>
  <c r="M235" i="30" a="1"/>
  <c r="M235" i="30" s="1"/>
  <c r="M236" i="30" a="1"/>
  <c r="M236" i="30" s="1"/>
  <c r="M237" i="30" a="1"/>
  <c r="M237" i="30" s="1"/>
  <c r="M238" i="30" a="1"/>
  <c r="M238" i="30" s="1"/>
  <c r="M239" i="30" a="1"/>
  <c r="M239" i="30" s="1"/>
  <c r="M240" i="30" a="1"/>
  <c r="M240" i="30" s="1"/>
  <c r="M241" i="30" a="1"/>
  <c r="M241" i="30" s="1"/>
  <c r="M242" i="30" a="1"/>
  <c r="M242" i="30" s="1"/>
  <c r="M243" i="30" a="1"/>
  <c r="M243" i="30" s="1"/>
  <c r="M244" i="30" a="1"/>
  <c r="M244" i="30" s="1"/>
  <c r="M245" i="30" a="1"/>
  <c r="M245" i="30" s="1"/>
  <c r="M246" i="30" a="1"/>
  <c r="M246" i="30" s="1"/>
  <c r="M247" i="30" a="1"/>
  <c r="M247" i="30" s="1"/>
  <c r="M248" i="30" a="1"/>
  <c r="M248" i="30" s="1"/>
  <c r="M249" i="30" a="1"/>
  <c r="M249" i="30" s="1"/>
  <c r="M250" i="30" a="1"/>
  <c r="M250" i="30" s="1"/>
  <c r="M251" i="30" a="1"/>
  <c r="M251" i="30" s="1"/>
  <c r="M252" i="30" a="1"/>
  <c r="M252" i="30" s="1"/>
  <c r="M253" i="30" a="1"/>
  <c r="M253" i="30" s="1"/>
  <c r="M254" i="30" a="1"/>
  <c r="M254" i="30" s="1"/>
  <c r="M255" i="30" a="1"/>
  <c r="M255" i="30" s="1"/>
  <c r="M256" i="30" a="1"/>
  <c r="M256" i="30" s="1"/>
  <c r="M257" i="30" a="1"/>
  <c r="M257" i="30" s="1"/>
  <c r="M258" i="30" a="1"/>
  <c r="M258" i="30" s="1"/>
  <c r="M259" i="30" a="1"/>
  <c r="M259" i="30" s="1"/>
  <c r="M260" i="30" a="1"/>
  <c r="M260" i="30" s="1"/>
  <c r="M261" i="30" a="1"/>
  <c r="M261" i="30" s="1"/>
  <c r="M262" i="30" a="1"/>
  <c r="M262" i="30" s="1"/>
  <c r="M263" i="30" a="1"/>
  <c r="M263" i="30" s="1"/>
  <c r="M264" i="30" a="1"/>
  <c r="M264" i="30" s="1"/>
  <c r="M265" i="30" a="1"/>
  <c r="M265" i="30" s="1"/>
  <c r="M266" i="30" a="1"/>
  <c r="M266" i="30" s="1"/>
  <c r="M267" i="30" a="1"/>
  <c r="M267" i="30" s="1"/>
  <c r="M268" i="30" a="1"/>
  <c r="M268" i="30" s="1"/>
  <c r="M269" i="30" a="1"/>
  <c r="M269" i="30" s="1"/>
  <c r="M270" i="30" a="1"/>
  <c r="M270" i="30" s="1"/>
  <c r="M271" i="30" a="1"/>
  <c r="M271" i="30" s="1"/>
  <c r="M272" i="30" a="1"/>
  <c r="M272" i="30" s="1"/>
  <c r="M273" i="30" a="1"/>
  <c r="M273" i="30" s="1"/>
  <c r="M274" i="30" a="1"/>
  <c r="M274" i="30" s="1"/>
  <c r="M275" i="30" a="1"/>
  <c r="M275" i="30" s="1"/>
  <c r="M276" i="30" a="1"/>
  <c r="M276" i="30" s="1"/>
  <c r="M277" i="30" a="1"/>
  <c r="M277" i="30" s="1"/>
  <c r="M278" i="30" a="1"/>
  <c r="M278" i="30" s="1"/>
  <c r="M279" i="30" a="1"/>
  <c r="M279" i="30" s="1"/>
  <c r="M280" i="30" a="1"/>
  <c r="M280" i="30" s="1"/>
  <c r="M281" i="30" a="1"/>
  <c r="M281" i="30" s="1"/>
  <c r="M282" i="30" a="1"/>
  <c r="M282" i="30" s="1"/>
  <c r="M283" i="30" a="1"/>
  <c r="M283" i="30" s="1"/>
  <c r="M284" i="30" a="1"/>
  <c r="M284" i="30" s="1"/>
  <c r="M285" i="30" a="1"/>
  <c r="M285" i="30" s="1"/>
  <c r="M286" i="30" a="1"/>
  <c r="M286" i="30" s="1"/>
  <c r="M287" i="30" a="1"/>
  <c r="M287" i="30" s="1"/>
  <c r="M288" i="30" a="1"/>
  <c r="M288" i="30" s="1"/>
  <c r="M289" i="30" a="1"/>
  <c r="M289" i="30" s="1"/>
  <c r="M290" i="30" a="1"/>
  <c r="M290" i="30" s="1"/>
  <c r="M291" i="30" a="1"/>
  <c r="M291" i="30" s="1"/>
  <c r="M292" i="30" a="1"/>
  <c r="M292" i="30" s="1"/>
  <c r="M293" i="30" a="1"/>
  <c r="M293" i="30" s="1"/>
  <c r="M294" i="30" a="1"/>
  <c r="M294" i="30" s="1"/>
  <c r="M295" i="30" a="1"/>
  <c r="M295" i="30" s="1"/>
  <c r="M296" i="30" a="1"/>
  <c r="M296" i="30" s="1"/>
  <c r="M297" i="30" a="1"/>
  <c r="M297" i="30" s="1"/>
  <c r="M298" i="30" a="1"/>
  <c r="M298" i="30" s="1"/>
  <c r="M299" i="30" a="1"/>
  <c r="M299" i="30" s="1"/>
  <c r="M300" i="30" a="1"/>
  <c r="M300" i="30" s="1"/>
  <c r="M301" i="30" a="1"/>
  <c r="M301" i="30" s="1"/>
  <c r="M302" i="30" a="1"/>
  <c r="M302" i="30" s="1"/>
  <c r="M303" i="30" a="1"/>
  <c r="M303" i="30" s="1"/>
  <c r="M304" i="30" a="1"/>
  <c r="M304" i="30" s="1"/>
  <c r="M305" i="30" a="1"/>
  <c r="M305" i="30" s="1"/>
  <c r="M306" i="30" a="1"/>
  <c r="M306" i="30" s="1"/>
  <c r="M307" i="30" a="1"/>
  <c r="M307" i="30" s="1"/>
  <c r="M308" i="30" a="1"/>
  <c r="M308" i="30" s="1"/>
  <c r="M309" i="30" a="1"/>
  <c r="M309" i="30" s="1"/>
  <c r="M310" i="30" a="1"/>
  <c r="M310" i="30" s="1"/>
  <c r="M311" i="30" a="1"/>
  <c r="M311" i="30" s="1"/>
  <c r="M312" i="30" a="1"/>
  <c r="M312" i="30" s="1"/>
  <c r="M313" i="30" a="1"/>
  <c r="M313" i="30" s="1"/>
  <c r="M314" i="30" a="1"/>
  <c r="M314" i="30" s="1"/>
  <c r="M315" i="30" a="1"/>
  <c r="M315" i="30" s="1"/>
  <c r="M316" i="30" a="1"/>
  <c r="M316" i="30" s="1"/>
  <c r="M317" i="30" a="1"/>
  <c r="M317" i="30" s="1"/>
  <c r="M318" i="30" a="1"/>
  <c r="M318" i="30" s="1"/>
  <c r="M319" i="30" a="1"/>
  <c r="M319" i="30" s="1"/>
  <c r="M320" i="30" a="1"/>
  <c r="M320" i="30" s="1"/>
  <c r="M321" i="30" a="1"/>
  <c r="M321" i="30" s="1"/>
  <c r="M322" i="30" a="1"/>
  <c r="M322" i="30" s="1"/>
  <c r="M323" i="30" a="1"/>
  <c r="M323" i="30" s="1"/>
  <c r="M324" i="30" a="1"/>
  <c r="M324" i="30" s="1"/>
  <c r="M325" i="30" a="1"/>
  <c r="M325" i="30" s="1"/>
  <c r="M326" i="30" a="1"/>
  <c r="M326" i="30" s="1"/>
  <c r="M327" i="30" a="1"/>
  <c r="M327" i="30" s="1"/>
  <c r="M328" i="30" a="1"/>
  <c r="M328" i="30" s="1"/>
  <c r="M329" i="30" a="1"/>
  <c r="M329" i="30" s="1"/>
  <c r="M330" i="30" a="1"/>
  <c r="M330" i="30" s="1"/>
  <c r="M331" i="30" a="1"/>
  <c r="M331" i="30" s="1"/>
  <c r="M332" i="30" a="1"/>
  <c r="M332" i="30" s="1"/>
  <c r="M333" i="30" a="1"/>
  <c r="M333" i="30" s="1"/>
  <c r="M334" i="30" a="1"/>
  <c r="M334" i="30" s="1"/>
  <c r="M335" i="30" a="1"/>
  <c r="M335" i="30" s="1"/>
  <c r="M336" i="30" a="1"/>
  <c r="M336" i="30" s="1"/>
  <c r="M337" i="30" a="1"/>
  <c r="M337" i="30" s="1"/>
  <c r="M338" i="30" a="1"/>
  <c r="M338" i="30" s="1"/>
  <c r="M339" i="30" a="1"/>
  <c r="M339" i="30" s="1"/>
  <c r="M340" i="30" a="1"/>
  <c r="M340" i="30" s="1"/>
  <c r="M341" i="30" a="1"/>
  <c r="M341" i="30" s="1"/>
  <c r="M342" i="30" a="1"/>
  <c r="M342" i="30" s="1"/>
  <c r="M343" i="30" a="1"/>
  <c r="M343" i="30" s="1"/>
  <c r="M344" i="30" a="1"/>
  <c r="M344" i="30" s="1"/>
  <c r="M345" i="30" a="1"/>
  <c r="M345" i="30" s="1"/>
  <c r="M346" i="30" a="1"/>
  <c r="M346" i="30" s="1"/>
  <c r="M347" i="30" a="1"/>
  <c r="M347" i="30" s="1"/>
  <c r="M348" i="30" a="1"/>
  <c r="M348" i="30" s="1"/>
  <c r="M349" i="30" a="1"/>
  <c r="M349" i="30" s="1"/>
  <c r="M350" i="30" a="1"/>
  <c r="M350" i="30" s="1"/>
  <c r="M351" i="30" a="1"/>
  <c r="M351" i="30" s="1"/>
  <c r="M352" i="30" a="1"/>
  <c r="M352" i="30" s="1"/>
  <c r="M353" i="30" a="1"/>
  <c r="M353" i="30" s="1"/>
  <c r="M354" i="30" a="1"/>
  <c r="M354" i="30" s="1"/>
  <c r="M355" i="30" a="1"/>
  <c r="M355" i="30" s="1"/>
  <c r="M356" i="30" a="1"/>
  <c r="M356" i="30" s="1"/>
  <c r="M357" i="30" a="1"/>
  <c r="M357" i="30" s="1"/>
  <c r="M358" i="30" a="1"/>
  <c r="M358" i="30" s="1"/>
  <c r="M359" i="30" a="1"/>
  <c r="M359" i="30" s="1"/>
  <c r="M360" i="30" a="1"/>
  <c r="M360" i="30" s="1"/>
  <c r="M361" i="30" a="1"/>
  <c r="M361" i="30" s="1"/>
  <c r="M362" i="30" a="1"/>
  <c r="M362" i="30" s="1"/>
  <c r="M363" i="30" a="1"/>
  <c r="M363" i="30" s="1"/>
  <c r="M364" i="30" a="1"/>
  <c r="M364" i="30" s="1"/>
  <c r="M365" i="30" a="1"/>
  <c r="M365" i="30" s="1"/>
  <c r="M366" i="30" a="1"/>
  <c r="M366" i="30" s="1"/>
  <c r="M367" i="30" a="1"/>
  <c r="M367" i="30" s="1"/>
  <c r="M368" i="30" a="1"/>
  <c r="M368" i="30" s="1"/>
  <c r="M369" i="30" a="1"/>
  <c r="M369" i="30" s="1"/>
  <c r="M370" i="30" a="1"/>
  <c r="M370" i="30" s="1"/>
  <c r="M371" i="30" a="1"/>
  <c r="M371" i="30" s="1"/>
  <c r="M372" i="30" a="1"/>
  <c r="M372" i="30" s="1"/>
  <c r="M373" i="30" a="1"/>
  <c r="M373" i="30" s="1"/>
  <c r="M374" i="30" a="1"/>
  <c r="M374" i="30" s="1"/>
  <c r="M375" i="30" a="1"/>
  <c r="M375" i="30" s="1"/>
  <c r="M376" i="30" a="1"/>
  <c r="M376" i="30" s="1"/>
  <c r="M377" i="30" a="1"/>
  <c r="M377" i="30" s="1"/>
  <c r="M378" i="30" a="1"/>
  <c r="M378" i="30" s="1"/>
  <c r="M379" i="30" a="1"/>
  <c r="M379" i="30" s="1"/>
  <c r="M380" i="30" a="1"/>
  <c r="M380" i="30" s="1"/>
  <c r="M381" i="30" a="1"/>
  <c r="M381" i="30" s="1"/>
  <c r="M382" i="30" a="1"/>
  <c r="M382" i="30" s="1"/>
  <c r="M383" i="30" a="1"/>
  <c r="M383" i="30" s="1"/>
  <c r="M384" i="30" a="1"/>
  <c r="M384" i="30" s="1"/>
  <c r="M385" i="30" a="1"/>
  <c r="M385" i="30" s="1"/>
  <c r="M386" i="30" a="1"/>
  <c r="M386" i="30" s="1"/>
  <c r="M387" i="30" a="1"/>
  <c r="M387" i="30" s="1"/>
  <c r="M388" i="30" a="1"/>
  <c r="M388" i="30" s="1"/>
  <c r="M389" i="30" a="1"/>
  <c r="M389" i="30" s="1"/>
  <c r="M390" i="30" a="1"/>
  <c r="M390" i="30" s="1"/>
  <c r="M391" i="30" a="1"/>
  <c r="M391" i="30" s="1"/>
  <c r="M392" i="30" a="1"/>
  <c r="M392" i="30" s="1"/>
  <c r="M393" i="30" a="1"/>
  <c r="M393" i="30" s="1"/>
  <c r="M394" i="30" a="1"/>
  <c r="M394" i="30" s="1"/>
  <c r="M395" i="30" a="1"/>
  <c r="M395" i="30" s="1"/>
  <c r="M396" i="30" a="1"/>
  <c r="M396" i="30" s="1"/>
  <c r="M397" i="30" a="1"/>
  <c r="M397" i="30" s="1"/>
  <c r="M398" i="30" a="1"/>
  <c r="M398" i="30" s="1"/>
  <c r="M399" i="30" a="1"/>
  <c r="M399" i="30" s="1"/>
  <c r="M400" i="30" a="1"/>
  <c r="M400" i="30" s="1"/>
  <c r="M401" i="30" a="1"/>
  <c r="M401" i="30" s="1"/>
  <c r="M402" i="30" a="1"/>
  <c r="M402" i="30" s="1"/>
  <c r="M403" i="30" a="1"/>
  <c r="M403" i="30" s="1"/>
  <c r="M404" i="30" a="1"/>
  <c r="M404" i="30" s="1"/>
  <c r="M405" i="30" a="1"/>
  <c r="M405" i="30" s="1"/>
  <c r="M406" i="30" a="1"/>
  <c r="M406" i="30" s="1"/>
  <c r="M407" i="30" a="1"/>
  <c r="M407" i="30" s="1"/>
  <c r="M408" i="30" a="1"/>
  <c r="M408" i="30" s="1"/>
  <c r="M409" i="30" a="1"/>
  <c r="M409" i="30" s="1"/>
  <c r="M410" i="30" a="1"/>
  <c r="M410" i="30" s="1"/>
  <c r="M411" i="30" a="1"/>
  <c r="M411" i="30" s="1"/>
  <c r="M412" i="30" a="1"/>
  <c r="M412" i="30" s="1"/>
  <c r="M413" i="30" a="1"/>
  <c r="M413" i="30" s="1"/>
  <c r="M414" i="30" a="1"/>
  <c r="M414" i="30" s="1"/>
  <c r="M415" i="30" a="1"/>
  <c r="M415" i="30" s="1"/>
  <c r="M416" i="30" a="1"/>
  <c r="M416" i="30" s="1"/>
  <c r="M417" i="30" a="1"/>
  <c r="M417" i="30" s="1"/>
  <c r="M418" i="30" a="1"/>
  <c r="M418" i="30" s="1"/>
  <c r="M419" i="30" a="1"/>
  <c r="M419" i="30" s="1"/>
  <c r="M420" i="30" a="1"/>
  <c r="M420" i="30" s="1"/>
  <c r="M421" i="30" a="1"/>
  <c r="M421" i="30" s="1"/>
  <c r="M422" i="30" a="1"/>
  <c r="M422" i="30" s="1"/>
  <c r="M423" i="30" a="1"/>
  <c r="M423" i="30" s="1"/>
  <c r="M424" i="30" a="1"/>
  <c r="M424" i="30" s="1"/>
  <c r="M425" i="30" a="1"/>
  <c r="M425" i="30" s="1"/>
  <c r="M426" i="30" a="1"/>
  <c r="M426" i="30" s="1"/>
  <c r="M427" i="30" a="1"/>
  <c r="M427" i="30" s="1"/>
  <c r="M428" i="30" a="1"/>
  <c r="M428" i="30" s="1"/>
  <c r="M429" i="30" a="1"/>
  <c r="M429" i="30" s="1"/>
  <c r="M430" i="30" a="1"/>
  <c r="M430" i="30" s="1"/>
  <c r="M431" i="30" a="1"/>
  <c r="M431" i="30" s="1"/>
  <c r="M432" i="30" a="1"/>
  <c r="M432" i="30" s="1"/>
  <c r="M433" i="30" a="1"/>
  <c r="M433" i="30" s="1"/>
  <c r="M434" i="30" a="1"/>
  <c r="M434" i="30" s="1"/>
  <c r="M435" i="30" a="1"/>
  <c r="M435" i="30" s="1"/>
  <c r="M436" i="30" a="1"/>
  <c r="M436" i="30" s="1"/>
  <c r="M437" i="30" a="1"/>
  <c r="M437" i="30" s="1"/>
  <c r="M438" i="30" a="1"/>
  <c r="M438" i="30" s="1"/>
  <c r="M439" i="30" a="1"/>
  <c r="M439" i="30" s="1"/>
  <c r="M440" i="30" a="1"/>
  <c r="M440" i="30" s="1"/>
  <c r="M441" i="30" a="1"/>
  <c r="M441" i="30" s="1"/>
  <c r="M442" i="30" a="1"/>
  <c r="M442" i="30" s="1"/>
  <c r="M443" i="30" a="1"/>
  <c r="M443" i="30" s="1"/>
  <c r="M444" i="30" a="1"/>
  <c r="M444" i="30" s="1"/>
  <c r="M445" i="30" a="1"/>
  <c r="M445" i="30" s="1"/>
  <c r="M446" i="30" a="1"/>
  <c r="M446" i="30" s="1"/>
  <c r="M447" i="30" a="1"/>
  <c r="M447" i="30" s="1"/>
  <c r="M448" i="30" a="1"/>
  <c r="M448" i="30" s="1"/>
  <c r="M449" i="30" a="1"/>
  <c r="M449" i="30" s="1"/>
  <c r="M450" i="30" a="1"/>
  <c r="M450" i="30" s="1"/>
  <c r="M451" i="30" a="1"/>
  <c r="M451" i="30" s="1"/>
  <c r="M452" i="30" a="1"/>
  <c r="M452" i="30" s="1"/>
  <c r="M453" i="30" a="1"/>
  <c r="M453" i="30" s="1"/>
  <c r="M454" i="30" a="1"/>
  <c r="M454" i="30" s="1"/>
  <c r="M455" i="30" a="1"/>
  <c r="M455" i="30" s="1"/>
  <c r="M456" i="30" a="1"/>
  <c r="M456" i="30" s="1"/>
  <c r="M457" i="30" a="1"/>
  <c r="M457" i="30" s="1"/>
  <c r="M458" i="30" a="1"/>
  <c r="M458" i="30" s="1"/>
  <c r="M459" i="30" a="1"/>
  <c r="M459" i="30" s="1"/>
  <c r="M460" i="30" a="1"/>
  <c r="M460" i="30" s="1"/>
  <c r="M461" i="30" a="1"/>
  <c r="M461" i="30" s="1"/>
  <c r="M462" i="30" a="1"/>
  <c r="M462" i="30" s="1"/>
  <c r="M463" i="30" a="1"/>
  <c r="M463" i="30" s="1"/>
  <c r="M464" i="30" a="1"/>
  <c r="M464" i="30" s="1"/>
  <c r="M465" i="30" a="1"/>
  <c r="M465" i="30" s="1"/>
  <c r="M466" i="30" a="1"/>
  <c r="M466" i="30" s="1"/>
  <c r="M467" i="30" a="1"/>
  <c r="M467" i="30" s="1"/>
  <c r="M468" i="30" a="1"/>
  <c r="M468" i="30" s="1"/>
  <c r="M469" i="30" a="1"/>
  <c r="M469" i="30" s="1"/>
  <c r="M470" i="30" a="1"/>
  <c r="M470" i="30" s="1"/>
  <c r="M471" i="30" a="1"/>
  <c r="M471" i="30" s="1"/>
  <c r="M472" i="30" a="1"/>
  <c r="M472" i="30" s="1"/>
  <c r="M473" i="30" a="1"/>
  <c r="M473" i="30" s="1"/>
  <c r="M474" i="30" a="1"/>
  <c r="M474" i="30" s="1"/>
  <c r="M475" i="30" a="1"/>
  <c r="M475" i="30" s="1"/>
  <c r="M476" i="30" a="1"/>
  <c r="M476" i="30" s="1"/>
  <c r="M477" i="30" a="1"/>
  <c r="M477" i="30" s="1"/>
  <c r="M478" i="30" a="1"/>
  <c r="M478" i="30" s="1"/>
  <c r="M479" i="30" a="1"/>
  <c r="M479" i="30" s="1"/>
  <c r="M480" i="30" a="1"/>
  <c r="M480" i="30" s="1"/>
  <c r="M481" i="30" a="1"/>
  <c r="M481" i="30" s="1"/>
  <c r="M482" i="30" a="1"/>
  <c r="M482" i="30" s="1"/>
  <c r="M483" i="30" a="1"/>
  <c r="M483" i="30" s="1"/>
  <c r="M484" i="30" a="1"/>
  <c r="M484" i="30" s="1"/>
  <c r="M485" i="30" a="1"/>
  <c r="M485" i="30" s="1"/>
  <c r="M486" i="30" a="1"/>
  <c r="M486" i="30" s="1"/>
  <c r="M487" i="30" a="1"/>
  <c r="M487" i="30" s="1"/>
  <c r="M488" i="30" a="1"/>
  <c r="M488" i="30" s="1"/>
  <c r="M489" i="30" a="1"/>
  <c r="M489" i="30" s="1"/>
  <c r="M490" i="30" a="1"/>
  <c r="M490" i="30" s="1"/>
  <c r="M491" i="30" a="1"/>
  <c r="M491" i="30" s="1"/>
  <c r="M492" i="30" a="1"/>
  <c r="M492" i="30" s="1"/>
  <c r="M493" i="30" a="1"/>
  <c r="M493" i="30" s="1"/>
  <c r="M494" i="30" a="1"/>
  <c r="M494" i="30" s="1"/>
  <c r="M495" i="30" a="1"/>
  <c r="M495" i="30" s="1"/>
  <c r="M496" i="30" a="1"/>
  <c r="M496" i="30" s="1"/>
  <c r="M497" i="30" a="1"/>
  <c r="M497" i="30" s="1"/>
  <c r="M498" i="30" a="1"/>
  <c r="M498" i="30" s="1"/>
  <c r="M499" i="30" a="1"/>
  <c r="M499" i="30" s="1"/>
  <c r="M500" i="30" a="1"/>
  <c r="M500" i="30" s="1"/>
  <c r="M501" i="30" a="1"/>
  <c r="M501" i="30" s="1"/>
  <c r="M502" i="30" a="1"/>
  <c r="M502" i="30" s="1"/>
  <c r="M503" i="30" a="1"/>
  <c r="M503" i="30" s="1"/>
  <c r="M504" i="30" a="1"/>
  <c r="M504" i="30" s="1"/>
  <c r="M505" i="30" a="1"/>
  <c r="M505" i="30" s="1"/>
  <c r="M506" i="30" a="1"/>
  <c r="M506" i="30" s="1"/>
  <c r="M507" i="30" a="1"/>
  <c r="M507" i="30" s="1"/>
  <c r="M508" i="30" a="1"/>
  <c r="M508" i="30" s="1"/>
  <c r="M509" i="30" a="1"/>
  <c r="M509" i="30" s="1"/>
  <c r="M510" i="30" a="1"/>
  <c r="M510" i="30" s="1"/>
  <c r="M511" i="30" a="1"/>
  <c r="M511" i="30" s="1"/>
  <c r="M512" i="30" a="1"/>
  <c r="M512" i="30" s="1"/>
  <c r="M513" i="30" a="1"/>
  <c r="M513" i="30" s="1"/>
  <c r="M514" i="30" a="1"/>
  <c r="M514" i="30" s="1"/>
  <c r="M515" i="30" a="1"/>
  <c r="M515" i="30" s="1"/>
  <c r="M516" i="30" a="1"/>
  <c r="M516" i="30" s="1"/>
  <c r="M517" i="30" a="1"/>
  <c r="M517" i="30" s="1"/>
  <c r="M518" i="30" a="1"/>
  <c r="M518" i="30" s="1"/>
  <c r="M519" i="30" a="1"/>
  <c r="M519" i="30" s="1"/>
  <c r="M520" i="30" a="1"/>
  <c r="M520" i="30" s="1"/>
  <c r="M521" i="30" a="1"/>
  <c r="M521" i="30" s="1"/>
  <c r="M522" i="30" a="1"/>
  <c r="M522" i="30" s="1"/>
  <c r="M523" i="30" a="1"/>
  <c r="M523" i="30" s="1"/>
  <c r="M524" i="30" a="1"/>
  <c r="M524" i="30" s="1"/>
  <c r="M525" i="30" a="1"/>
  <c r="M525" i="30" s="1"/>
  <c r="M526" i="30" a="1"/>
  <c r="M526" i="30" s="1"/>
  <c r="M527" i="30" a="1"/>
  <c r="M527" i="30" s="1"/>
  <c r="M528" i="30" a="1"/>
  <c r="M528" i="30" s="1"/>
  <c r="M529" i="30" a="1"/>
  <c r="M529" i="30" s="1"/>
  <c r="M530" i="30" a="1"/>
  <c r="M530" i="30" s="1"/>
  <c r="M531" i="30" a="1"/>
  <c r="M531" i="30" s="1"/>
  <c r="M532" i="30" a="1"/>
  <c r="M532" i="30" s="1"/>
  <c r="M533" i="30" a="1"/>
  <c r="M533" i="30" s="1"/>
  <c r="M534" i="30" a="1"/>
  <c r="M534" i="30" s="1"/>
  <c r="M535" i="30" a="1"/>
  <c r="M535" i="30" s="1"/>
  <c r="M536" i="30" a="1"/>
  <c r="M536" i="30" s="1"/>
  <c r="M537" i="30" a="1"/>
  <c r="M537" i="30" s="1"/>
  <c r="M538" i="30" a="1"/>
  <c r="M538" i="30" s="1"/>
  <c r="M539" i="30" a="1"/>
  <c r="M539" i="30" s="1"/>
  <c r="M540" i="30" a="1"/>
  <c r="M540" i="30" s="1"/>
  <c r="M541" i="30" a="1"/>
  <c r="M541" i="30" s="1"/>
  <c r="M542" i="30" a="1"/>
  <c r="M542" i="30" s="1"/>
  <c r="M543" i="30" a="1"/>
  <c r="M543" i="30" s="1"/>
  <c r="M544" i="30" a="1"/>
  <c r="M544" i="30" s="1"/>
  <c r="M545" i="30" a="1"/>
  <c r="M545" i="30" s="1"/>
  <c r="M546" i="30" a="1"/>
  <c r="M546" i="30" s="1"/>
  <c r="M547" i="30" a="1"/>
  <c r="M547" i="30" s="1"/>
  <c r="M548" i="30" a="1"/>
  <c r="M548" i="30" s="1"/>
  <c r="M549" i="30" a="1"/>
  <c r="M549" i="30" s="1"/>
  <c r="M550" i="30" a="1"/>
  <c r="M550" i="30" s="1"/>
  <c r="M551" i="30" a="1"/>
  <c r="M551" i="30" s="1"/>
  <c r="M552" i="30" a="1"/>
  <c r="M552" i="30" s="1"/>
  <c r="M553" i="30" a="1"/>
  <c r="M553" i="30" s="1"/>
  <c r="M554" i="30" a="1"/>
  <c r="M554" i="30" s="1"/>
  <c r="M555" i="30" a="1"/>
  <c r="M555" i="30" s="1"/>
  <c r="M556" i="30" a="1"/>
  <c r="M556" i="30" s="1"/>
  <c r="M557" i="30" a="1"/>
  <c r="M557" i="30" s="1"/>
  <c r="M558" i="30" a="1"/>
  <c r="M558" i="30" s="1"/>
  <c r="M559" i="30" a="1"/>
  <c r="M559" i="30" s="1"/>
  <c r="M560" i="30" a="1"/>
  <c r="M560" i="30" s="1"/>
  <c r="M561" i="30" a="1"/>
  <c r="M561" i="30" s="1"/>
  <c r="M562" i="30" a="1"/>
  <c r="M562" i="30" s="1"/>
  <c r="M563" i="30" a="1"/>
  <c r="M563" i="30" s="1"/>
  <c r="M564" i="30" a="1"/>
  <c r="M564" i="30" s="1"/>
  <c r="M565" i="30" a="1"/>
  <c r="M565" i="30" s="1"/>
  <c r="M566" i="30" a="1"/>
  <c r="M566" i="30" s="1"/>
  <c r="M567" i="30" a="1"/>
  <c r="M567" i="30" s="1"/>
  <c r="M568" i="30" a="1"/>
  <c r="M568" i="30" s="1"/>
  <c r="M569" i="30" a="1"/>
  <c r="M569" i="30" s="1"/>
  <c r="M570" i="30" a="1"/>
  <c r="M570" i="30" s="1"/>
  <c r="M571" i="30" a="1"/>
  <c r="M571" i="30" s="1"/>
  <c r="M572" i="30" a="1"/>
  <c r="M572" i="30" s="1"/>
  <c r="M573" i="30" a="1"/>
  <c r="M573" i="30" s="1"/>
  <c r="M574" i="30" a="1"/>
  <c r="M574" i="30" s="1"/>
  <c r="M575" i="30" a="1"/>
  <c r="M575" i="30" s="1"/>
  <c r="M576" i="30" a="1"/>
  <c r="M576" i="30" s="1"/>
  <c r="M577" i="30" a="1"/>
  <c r="M577" i="30" s="1"/>
  <c r="M578" i="30" a="1"/>
  <c r="M578" i="30" s="1"/>
  <c r="M579" i="30" a="1"/>
  <c r="M579" i="30" s="1"/>
  <c r="M580" i="30" a="1"/>
  <c r="M580" i="30" s="1"/>
  <c r="M581" i="30" a="1"/>
  <c r="M581" i="30" s="1"/>
  <c r="M582" i="30" a="1"/>
  <c r="M582" i="30" s="1"/>
  <c r="M583" i="30" a="1"/>
  <c r="M583" i="30" s="1"/>
  <c r="M584" i="30" a="1"/>
  <c r="M584" i="30" s="1"/>
  <c r="M585" i="30" a="1"/>
  <c r="M585" i="30" s="1"/>
  <c r="M586" i="30" a="1"/>
  <c r="M586" i="30" s="1"/>
  <c r="M587" i="30" a="1"/>
  <c r="M587" i="30" s="1"/>
  <c r="M588" i="30" a="1"/>
  <c r="M588" i="30" s="1"/>
  <c r="M589" i="30" a="1"/>
  <c r="M589" i="30" s="1"/>
  <c r="M590" i="30" a="1"/>
  <c r="M590" i="30" s="1"/>
  <c r="M591" i="30" a="1"/>
  <c r="M591" i="30" s="1"/>
  <c r="M592" i="30" a="1"/>
  <c r="M592" i="30" s="1"/>
  <c r="M593" i="30" a="1"/>
  <c r="M593" i="30" s="1"/>
  <c r="M594" i="30" a="1"/>
  <c r="M594" i="30" s="1"/>
  <c r="M595" i="30" a="1"/>
  <c r="M595" i="30" s="1"/>
  <c r="M596" i="30" a="1"/>
  <c r="M596" i="30" s="1"/>
  <c r="M597" i="30" a="1"/>
  <c r="M597" i="30" s="1"/>
  <c r="M598" i="30" a="1"/>
  <c r="M598" i="30" s="1"/>
  <c r="M599" i="30" a="1"/>
  <c r="M599" i="30" s="1"/>
  <c r="M600" i="30" a="1"/>
  <c r="M600" i="30" s="1"/>
  <c r="M601" i="30" a="1"/>
  <c r="M601" i="30" s="1"/>
  <c r="M602" i="30" a="1"/>
  <c r="M602" i="30" s="1"/>
  <c r="M603" i="30" a="1"/>
  <c r="M603" i="30" s="1"/>
  <c r="M604" i="30" a="1"/>
  <c r="M604" i="30" s="1"/>
  <c r="M605" i="30" a="1"/>
  <c r="M605" i="30" s="1"/>
  <c r="M606" i="30" a="1"/>
  <c r="M606" i="30" s="1"/>
  <c r="M607" i="30" a="1"/>
  <c r="M607" i="30" s="1"/>
  <c r="M608" i="30" a="1"/>
  <c r="M608" i="30" s="1"/>
  <c r="M609" i="30" a="1"/>
  <c r="M609" i="30" s="1"/>
  <c r="M610" i="30" a="1"/>
  <c r="M610" i="30" s="1"/>
  <c r="M611" i="30" a="1"/>
  <c r="M611" i="30" s="1"/>
  <c r="M612" i="30" a="1"/>
  <c r="M612" i="30" s="1"/>
  <c r="M613" i="30" a="1"/>
  <c r="M613" i="30" s="1"/>
  <c r="M614" i="30" a="1"/>
  <c r="M614" i="30" s="1"/>
  <c r="M615" i="30" a="1"/>
  <c r="M615" i="30" s="1"/>
  <c r="M616" i="30" a="1"/>
  <c r="M616" i="30" s="1"/>
  <c r="M617" i="30" a="1"/>
  <c r="M617" i="30" s="1"/>
  <c r="M618" i="30" a="1"/>
  <c r="M618" i="30" s="1"/>
  <c r="M619" i="30" a="1"/>
  <c r="M619" i="30" s="1"/>
  <c r="M620" i="30" a="1"/>
  <c r="M620" i="30" s="1"/>
  <c r="M621" i="30" a="1"/>
  <c r="M621" i="30" s="1"/>
  <c r="M622" i="30" a="1"/>
  <c r="M622" i="30" s="1"/>
  <c r="M623" i="30" a="1"/>
  <c r="M623" i="30" s="1"/>
  <c r="M624" i="30" a="1"/>
  <c r="M624" i="30" s="1"/>
  <c r="M625" i="30" a="1"/>
  <c r="M625" i="30" s="1"/>
  <c r="M626" i="30" a="1"/>
  <c r="M626" i="30" s="1"/>
  <c r="M627" i="30" a="1"/>
  <c r="M627" i="30" s="1"/>
  <c r="M628" i="30" a="1"/>
  <c r="M628" i="30" s="1"/>
  <c r="M629" i="30" a="1"/>
  <c r="M629" i="30" s="1"/>
  <c r="M630" i="30" a="1"/>
  <c r="M630" i="30" s="1"/>
  <c r="M631" i="30" a="1"/>
  <c r="M631" i="30" s="1"/>
  <c r="M632" i="30" a="1"/>
  <c r="M632" i="30" s="1"/>
  <c r="M633" i="30" a="1"/>
  <c r="M633" i="30" s="1"/>
  <c r="M634" i="30" a="1"/>
  <c r="M634" i="30" s="1"/>
  <c r="M635" i="30" a="1"/>
  <c r="M635" i="30" s="1"/>
  <c r="M636" i="30" a="1"/>
  <c r="M636" i="30" s="1"/>
  <c r="M637" i="30" a="1"/>
  <c r="M637" i="30" s="1"/>
  <c r="M638" i="30" a="1"/>
  <c r="M638" i="30" s="1"/>
  <c r="M639" i="30" a="1"/>
  <c r="M639" i="30" s="1"/>
  <c r="M640" i="30" a="1"/>
  <c r="M640" i="30" s="1"/>
  <c r="M641" i="30" a="1"/>
  <c r="M641" i="30" s="1"/>
  <c r="M642" i="30" a="1"/>
  <c r="M642" i="30" s="1"/>
  <c r="M643" i="30" a="1"/>
  <c r="M643" i="30" s="1"/>
  <c r="M644" i="30" a="1"/>
  <c r="M644" i="30" s="1"/>
  <c r="M645" i="30" a="1"/>
  <c r="M645" i="30" s="1"/>
  <c r="M646" i="30" a="1"/>
  <c r="M646" i="30" s="1"/>
  <c r="M647" i="30" a="1"/>
  <c r="M647" i="30" s="1"/>
  <c r="M648" i="30" a="1"/>
  <c r="M648" i="30" s="1"/>
  <c r="M649" i="30" a="1"/>
  <c r="M649" i="30" s="1"/>
  <c r="M650" i="30" a="1"/>
  <c r="M650" i="30" s="1"/>
  <c r="M651" i="30" a="1"/>
  <c r="M651" i="30" s="1"/>
  <c r="M652" i="30" a="1"/>
  <c r="M652" i="30" s="1"/>
  <c r="M653" i="30" a="1"/>
  <c r="M653" i="30" s="1"/>
  <c r="M654" i="30" a="1"/>
  <c r="M654" i="30" s="1"/>
  <c r="M655" i="30" a="1"/>
  <c r="M655" i="30" s="1"/>
  <c r="M656" i="30" a="1"/>
  <c r="M656" i="30" s="1"/>
  <c r="M657" i="30" a="1"/>
  <c r="M657" i="30" s="1"/>
  <c r="M658" i="30" a="1"/>
  <c r="M658" i="30" s="1"/>
  <c r="M659" i="30" a="1"/>
  <c r="M659" i="30" s="1"/>
  <c r="M660" i="30" a="1"/>
  <c r="M660" i="30" s="1"/>
  <c r="M661" i="30" a="1"/>
  <c r="M661" i="30" s="1"/>
  <c r="M662" i="30" a="1"/>
  <c r="M662" i="30" s="1"/>
  <c r="M663" i="30" a="1"/>
  <c r="M663" i="30" s="1"/>
  <c r="M664" i="30" a="1"/>
  <c r="M664" i="30" s="1"/>
  <c r="M665" i="30" a="1"/>
  <c r="M665" i="30" s="1"/>
  <c r="M666" i="30" a="1"/>
  <c r="M666" i="30" s="1"/>
  <c r="M667" i="30" a="1"/>
  <c r="M667" i="30" s="1"/>
  <c r="M668" i="30" a="1"/>
  <c r="M668" i="30" s="1"/>
  <c r="M669" i="30" a="1"/>
  <c r="M669" i="30" s="1"/>
  <c r="M670" i="30" a="1"/>
  <c r="M670" i="30" s="1"/>
  <c r="M671" i="30" a="1"/>
  <c r="M671" i="30" s="1"/>
  <c r="M672" i="30" a="1"/>
  <c r="M672" i="30" s="1"/>
  <c r="M673" i="30" a="1"/>
  <c r="M673" i="30" s="1"/>
  <c r="M674" i="30" a="1"/>
  <c r="M674" i="30" s="1"/>
  <c r="M675" i="30" a="1"/>
  <c r="M675" i="30" s="1"/>
  <c r="M676" i="30" a="1"/>
  <c r="M676" i="30" s="1"/>
  <c r="M677" i="30" a="1"/>
  <c r="M677" i="30" s="1"/>
  <c r="M678" i="30" a="1"/>
  <c r="M678" i="30" s="1"/>
  <c r="M679" i="30" a="1"/>
  <c r="M679" i="30" s="1"/>
  <c r="M680" i="30" a="1"/>
  <c r="M680" i="30" s="1"/>
  <c r="M681" i="30" a="1"/>
  <c r="M681" i="30" s="1"/>
  <c r="M682" i="30" a="1"/>
  <c r="M682" i="30" s="1"/>
  <c r="M683" i="30" a="1"/>
  <c r="M683" i="30" s="1"/>
  <c r="M684" i="30" a="1"/>
  <c r="M684" i="30" s="1"/>
  <c r="M685" i="30" a="1"/>
  <c r="M685" i="30" s="1"/>
  <c r="M686" i="30" a="1"/>
  <c r="M686" i="30" s="1"/>
  <c r="M687" i="30" a="1"/>
  <c r="M687" i="30" s="1"/>
  <c r="M688" i="30" a="1"/>
  <c r="M688" i="30" s="1"/>
  <c r="M689" i="30" a="1"/>
  <c r="M689" i="30" s="1"/>
  <c r="M690" i="30" a="1"/>
  <c r="M690" i="30" s="1"/>
  <c r="M691" i="30" a="1"/>
  <c r="M691" i="30" s="1"/>
  <c r="M692" i="30" a="1"/>
  <c r="M692" i="30" s="1"/>
  <c r="M693" i="30" a="1"/>
  <c r="M693" i="30" s="1"/>
  <c r="M694" i="30" a="1"/>
  <c r="M694" i="30" s="1"/>
  <c r="M695" i="30" a="1"/>
  <c r="M695" i="30" s="1"/>
  <c r="M696" i="30" a="1"/>
  <c r="M696" i="30" s="1"/>
  <c r="M697" i="30" a="1"/>
  <c r="M697" i="30" s="1"/>
  <c r="M698" i="30" a="1"/>
  <c r="M698" i="30" s="1"/>
  <c r="M699" i="30" a="1"/>
  <c r="M699" i="30" s="1"/>
  <c r="M700" i="30" a="1"/>
  <c r="M700" i="30" s="1"/>
  <c r="M701" i="30" a="1"/>
  <c r="M701" i="30" s="1"/>
  <c r="M702" i="30" a="1"/>
  <c r="M702" i="30" s="1"/>
  <c r="M703" i="30" a="1"/>
  <c r="M703" i="30" s="1"/>
  <c r="M704" i="30" a="1"/>
  <c r="M704" i="30" s="1"/>
  <c r="M705" i="30" a="1"/>
  <c r="M705" i="30" s="1"/>
  <c r="M706" i="30" a="1"/>
  <c r="M706" i="30" s="1"/>
  <c r="M707" i="30" a="1"/>
  <c r="M707" i="30" s="1"/>
  <c r="M708" i="30" a="1"/>
  <c r="M708" i="30" s="1"/>
  <c r="M709" i="30" a="1"/>
  <c r="M709" i="30" s="1"/>
  <c r="M710" i="30" a="1"/>
  <c r="M710" i="30" s="1"/>
  <c r="M711" i="30" a="1"/>
  <c r="M711" i="30" s="1"/>
  <c r="M712" i="30" a="1"/>
  <c r="M712" i="30" s="1"/>
  <c r="M713" i="30" a="1"/>
  <c r="M713" i="30" s="1"/>
  <c r="M714" i="30" a="1"/>
  <c r="M714" i="30" s="1"/>
  <c r="M715" i="30" a="1"/>
  <c r="M715" i="30" s="1"/>
  <c r="M716" i="30" a="1"/>
  <c r="M716" i="30" s="1"/>
  <c r="M717" i="30" a="1"/>
  <c r="M717" i="30" s="1"/>
  <c r="M718" i="30" a="1"/>
  <c r="M718" i="30" s="1"/>
  <c r="M719" i="30" a="1"/>
  <c r="M719" i="30" s="1"/>
  <c r="M720" i="30" a="1"/>
  <c r="M720" i="30" s="1"/>
  <c r="M721" i="30" a="1"/>
  <c r="M721" i="30" s="1"/>
  <c r="M722" i="30" a="1"/>
  <c r="M722" i="30" s="1"/>
  <c r="M723" i="30" a="1"/>
  <c r="M723" i="30" s="1"/>
  <c r="M724" i="30" a="1"/>
  <c r="M724" i="30" s="1"/>
  <c r="M725" i="30" a="1"/>
  <c r="M725" i="30" s="1"/>
  <c r="M726" i="30" a="1"/>
  <c r="M726" i="30" s="1"/>
  <c r="M727" i="30" a="1"/>
  <c r="M727" i="30" s="1"/>
  <c r="M728" i="30" a="1"/>
  <c r="M728" i="30" s="1"/>
  <c r="M729" i="30" a="1"/>
  <c r="M729" i="30" s="1"/>
  <c r="M730" i="30" a="1"/>
  <c r="M730" i="30" s="1"/>
  <c r="M731" i="30" a="1"/>
  <c r="M731" i="30" s="1"/>
  <c r="M732" i="30" a="1"/>
  <c r="M732" i="30" s="1"/>
  <c r="M733" i="30" a="1"/>
  <c r="M733" i="30" s="1"/>
  <c r="M734" i="30" a="1"/>
  <c r="M734" i="30" s="1"/>
  <c r="M735" i="30" a="1"/>
  <c r="M735" i="30" s="1"/>
  <c r="M736" i="30" a="1"/>
  <c r="M736" i="30" s="1"/>
  <c r="M737" i="30" a="1"/>
  <c r="M737" i="30" s="1"/>
  <c r="M738" i="30" a="1"/>
  <c r="M738" i="30" s="1"/>
  <c r="M739" i="30" a="1"/>
  <c r="M739" i="30" s="1"/>
  <c r="M740" i="30" a="1"/>
  <c r="M740" i="30" s="1"/>
  <c r="M741" i="30" a="1"/>
  <c r="M741" i="30" s="1"/>
  <c r="M742" i="30" a="1"/>
  <c r="M742" i="30" s="1"/>
  <c r="M743" i="30" a="1"/>
  <c r="M743" i="30" s="1"/>
  <c r="M744" i="30" a="1"/>
  <c r="M744" i="30" s="1"/>
  <c r="M745" i="30" a="1"/>
  <c r="M745" i="30" s="1"/>
  <c r="M746" i="30" a="1"/>
  <c r="M746" i="30" s="1"/>
  <c r="M747" i="30" a="1"/>
  <c r="M747" i="30" s="1"/>
  <c r="M748" i="30" a="1"/>
  <c r="M748" i="30" s="1"/>
  <c r="M749" i="30" a="1"/>
  <c r="M749" i="30" s="1"/>
  <c r="M750" i="30" a="1"/>
  <c r="M750" i="30" s="1"/>
  <c r="M751" i="30" a="1"/>
  <c r="M751" i="30" s="1"/>
  <c r="M752" i="30" a="1"/>
  <c r="M752" i="30" s="1"/>
  <c r="M753" i="30" a="1"/>
  <c r="M753" i="30" s="1"/>
  <c r="M754" i="30" a="1"/>
  <c r="M754" i="30" s="1"/>
  <c r="M755" i="30" a="1"/>
  <c r="M755" i="30" s="1"/>
  <c r="M756" i="30" a="1"/>
  <c r="M756" i="30" s="1"/>
  <c r="M757" i="30" a="1"/>
  <c r="M757" i="30" s="1"/>
  <c r="M758" i="30" a="1"/>
  <c r="M758" i="30" s="1"/>
  <c r="M759" i="30" a="1"/>
  <c r="M759" i="30" s="1"/>
  <c r="M760" i="30" a="1"/>
  <c r="M760" i="30" s="1"/>
  <c r="M761" i="30" a="1"/>
  <c r="M761" i="30" s="1"/>
  <c r="M762" i="30" a="1"/>
  <c r="M762" i="30" s="1"/>
  <c r="M763" i="30" a="1"/>
  <c r="M763" i="30" s="1"/>
  <c r="M764" i="30" a="1"/>
  <c r="M764" i="30" s="1"/>
  <c r="M765" i="30" a="1"/>
  <c r="M765" i="30" s="1"/>
  <c r="M766" i="30" a="1"/>
  <c r="M766" i="30" s="1"/>
  <c r="M767" i="30" a="1"/>
  <c r="M767" i="30" s="1"/>
  <c r="M768" i="30" a="1"/>
  <c r="M768" i="30" s="1"/>
  <c r="M769" i="30" a="1"/>
  <c r="M769" i="30" s="1"/>
  <c r="M770" i="30" a="1"/>
  <c r="M770" i="30" s="1"/>
  <c r="M771" i="30" a="1"/>
  <c r="M771" i="30" s="1"/>
  <c r="M772" i="30" a="1"/>
  <c r="M772" i="30" s="1"/>
  <c r="M773" i="30" a="1"/>
  <c r="M773" i="30" s="1"/>
  <c r="M774" i="30" a="1"/>
  <c r="M774" i="30" s="1"/>
  <c r="M775" i="30" a="1"/>
  <c r="M775" i="30" s="1"/>
  <c r="M776" i="30" a="1"/>
  <c r="M776" i="30" s="1"/>
  <c r="M777" i="30" a="1"/>
  <c r="M777" i="30" s="1"/>
  <c r="M778" i="30" a="1"/>
  <c r="M778" i="30" s="1"/>
  <c r="M779" i="30" a="1"/>
  <c r="M779" i="30" s="1"/>
  <c r="M780" i="30" a="1"/>
  <c r="M780" i="30" s="1"/>
  <c r="M781" i="30" a="1"/>
  <c r="M781" i="30" s="1"/>
  <c r="M782" i="30" a="1"/>
  <c r="M782" i="30" s="1"/>
  <c r="M783" i="30" a="1"/>
  <c r="M783" i="30" s="1"/>
  <c r="M784" i="30" a="1"/>
  <c r="M784" i="30" s="1"/>
  <c r="M785" i="30" a="1"/>
  <c r="M785" i="30" s="1"/>
  <c r="M786" i="30" a="1"/>
  <c r="M786" i="30" s="1"/>
  <c r="M787" i="30" a="1"/>
  <c r="M787" i="30" s="1"/>
  <c r="M788" i="30" a="1"/>
  <c r="M788" i="30" s="1"/>
  <c r="M789" i="30" a="1"/>
  <c r="M789" i="30" s="1"/>
  <c r="M790" i="30" a="1"/>
  <c r="M790" i="30" s="1"/>
  <c r="M791" i="30" a="1"/>
  <c r="M791" i="30" s="1"/>
  <c r="M792" i="30" a="1"/>
  <c r="M792" i="30" s="1"/>
  <c r="M793" i="30" a="1"/>
  <c r="M793" i="30" s="1"/>
  <c r="M794" i="30" a="1"/>
  <c r="M794" i="30" s="1"/>
  <c r="M795" i="30" a="1"/>
  <c r="M795" i="30" s="1"/>
  <c r="M796" i="30" a="1"/>
  <c r="M796" i="30" s="1"/>
  <c r="M797" i="30" a="1"/>
  <c r="M797" i="30" s="1"/>
  <c r="M798" i="30" a="1"/>
  <c r="M798" i="30" s="1"/>
  <c r="M799" i="30" a="1"/>
  <c r="M799" i="30" s="1"/>
  <c r="M800" i="30" a="1"/>
  <c r="M800" i="30" s="1"/>
  <c r="M801" i="30" a="1"/>
  <c r="M801" i="30" s="1"/>
  <c r="M802" i="30" a="1"/>
  <c r="M802" i="30" s="1"/>
  <c r="M803" i="30" a="1"/>
  <c r="M803" i="30" s="1"/>
  <c r="M804" i="30" a="1"/>
  <c r="M804" i="30" s="1"/>
  <c r="M805" i="30" a="1"/>
  <c r="M805" i="30" s="1"/>
  <c r="M806" i="30" a="1"/>
  <c r="M806" i="30" s="1"/>
  <c r="M807" i="30" a="1"/>
  <c r="M807" i="30" s="1"/>
  <c r="M808" i="30" a="1"/>
  <c r="M808" i="30" s="1"/>
  <c r="M809" i="30" a="1"/>
  <c r="M809" i="30" s="1"/>
  <c r="M810" i="30" a="1"/>
  <c r="M810" i="30" s="1"/>
  <c r="M811" i="30" a="1"/>
  <c r="M811" i="30" s="1"/>
  <c r="M812" i="30" a="1"/>
  <c r="M812" i="30" s="1"/>
  <c r="M813" i="30" a="1"/>
  <c r="M813" i="30" s="1"/>
  <c r="M814" i="30" a="1"/>
  <c r="M814" i="30" s="1"/>
  <c r="M815" i="30" a="1"/>
  <c r="M815" i="30" s="1"/>
  <c r="M816" i="30" a="1"/>
  <c r="M816" i="30" s="1"/>
  <c r="M817" i="30" a="1"/>
  <c r="M817" i="30" s="1"/>
  <c r="M818" i="30" a="1"/>
  <c r="M818" i="30" s="1"/>
  <c r="M819" i="30" a="1"/>
  <c r="M819" i="30" s="1"/>
  <c r="M820" i="30" a="1"/>
  <c r="M820" i="30" s="1"/>
  <c r="M821" i="30" a="1"/>
  <c r="M821" i="30" s="1"/>
  <c r="M822" i="30" a="1"/>
  <c r="M822" i="30" s="1"/>
  <c r="M823" i="30" a="1"/>
  <c r="M823" i="30" s="1"/>
  <c r="M824" i="30" a="1"/>
  <c r="M824" i="30" s="1"/>
  <c r="M825" i="30" a="1"/>
  <c r="M825" i="30" s="1"/>
  <c r="M826" i="30" a="1"/>
  <c r="M826" i="30" s="1"/>
  <c r="M827" i="30" a="1"/>
  <c r="M827" i="30" s="1"/>
  <c r="M828" i="30" a="1"/>
  <c r="M828" i="30" s="1"/>
  <c r="M829" i="30" a="1"/>
  <c r="M829" i="30" s="1"/>
  <c r="M830" i="30" a="1"/>
  <c r="M830" i="30" s="1"/>
  <c r="M831" i="30" a="1"/>
  <c r="M831" i="30" s="1"/>
  <c r="M832" i="30" a="1"/>
  <c r="M832" i="30" s="1"/>
  <c r="M833" i="30" a="1"/>
  <c r="M833" i="30" s="1"/>
  <c r="M834" i="30" a="1"/>
  <c r="M834" i="30" s="1"/>
  <c r="M835" i="30" a="1"/>
  <c r="M835" i="30" s="1"/>
  <c r="M836" i="30" a="1"/>
  <c r="M836" i="30" s="1"/>
  <c r="M837" i="30" a="1"/>
  <c r="M837" i="30" s="1"/>
  <c r="M838" i="30" a="1"/>
  <c r="M838" i="30" s="1"/>
  <c r="M839" i="30" a="1"/>
  <c r="M839" i="30" s="1"/>
  <c r="M840" i="30" a="1"/>
  <c r="M840" i="30" s="1"/>
  <c r="M841" i="30" a="1"/>
  <c r="M841" i="30" s="1"/>
  <c r="M842" i="30" a="1"/>
  <c r="M842" i="30" s="1"/>
  <c r="M843" i="30" a="1"/>
  <c r="M843" i="30" s="1"/>
  <c r="M844" i="30" a="1"/>
  <c r="M844" i="30" s="1"/>
  <c r="M845" i="30" a="1"/>
  <c r="M845" i="30" s="1"/>
  <c r="M846" i="30" a="1"/>
  <c r="M846" i="30" s="1"/>
  <c r="M847" i="30" a="1"/>
  <c r="M847" i="30" s="1"/>
  <c r="M848" i="30" a="1"/>
  <c r="M848" i="30" s="1"/>
  <c r="M849" i="30" a="1"/>
  <c r="M849" i="30" s="1"/>
  <c r="M850" i="30" a="1"/>
  <c r="M850" i="30" s="1"/>
  <c r="M851" i="30" a="1"/>
  <c r="M851" i="30" s="1"/>
  <c r="M852" i="30" a="1"/>
  <c r="M852" i="30" s="1"/>
  <c r="M853" i="30" a="1"/>
  <c r="M853" i="30" s="1"/>
  <c r="M854" i="30" a="1"/>
  <c r="M854" i="30" s="1"/>
  <c r="M855" i="30" a="1"/>
  <c r="M855" i="30" s="1"/>
  <c r="M856" i="30" a="1"/>
  <c r="M856" i="30" s="1"/>
  <c r="M857" i="30" a="1"/>
  <c r="M857" i="30" s="1"/>
  <c r="M858" i="30" a="1"/>
  <c r="M858" i="30" s="1"/>
  <c r="M859" i="30" a="1"/>
  <c r="M859" i="30" s="1"/>
  <c r="M860" i="30" a="1"/>
  <c r="M860" i="30" s="1"/>
  <c r="M861" i="30" a="1"/>
  <c r="M861" i="30" s="1"/>
  <c r="M862" i="30" a="1"/>
  <c r="M862" i="30" s="1"/>
  <c r="M863" i="30" a="1"/>
  <c r="M863" i="30" s="1"/>
  <c r="M864" i="30" a="1"/>
  <c r="M864" i="30" s="1"/>
  <c r="M865" i="30" a="1"/>
  <c r="M865" i="30" s="1"/>
  <c r="M866" i="30" a="1"/>
  <c r="M866" i="30" s="1"/>
  <c r="M867" i="30" a="1"/>
  <c r="M867" i="30" s="1"/>
  <c r="M868" i="30" a="1"/>
  <c r="M868" i="30" s="1"/>
  <c r="M869" i="30" a="1"/>
  <c r="M869" i="30" s="1"/>
  <c r="M870" i="30" a="1"/>
  <c r="M870" i="30" s="1"/>
  <c r="M871" i="30" a="1"/>
  <c r="M871" i="30" s="1"/>
  <c r="M872" i="30" a="1"/>
  <c r="M872" i="30" s="1"/>
  <c r="M873" i="30" a="1"/>
  <c r="M873" i="30" s="1"/>
  <c r="M874" i="30" a="1"/>
  <c r="M874" i="30" s="1"/>
  <c r="M875" i="30" a="1"/>
  <c r="M875" i="30" s="1"/>
  <c r="M876" i="30" a="1"/>
  <c r="M876" i="30" s="1"/>
  <c r="M877" i="30" a="1"/>
  <c r="M877" i="30" s="1"/>
  <c r="M878" i="30" a="1"/>
  <c r="M878" i="30" s="1"/>
  <c r="M879" i="30" a="1"/>
  <c r="M879" i="30" s="1"/>
  <c r="M880" i="30" a="1"/>
  <c r="M880" i="30" s="1"/>
  <c r="M881" i="30" a="1"/>
  <c r="M881" i="30" s="1"/>
  <c r="M882" i="30" a="1"/>
  <c r="M882" i="30" s="1"/>
  <c r="M883" i="30" a="1"/>
  <c r="M883" i="30" s="1"/>
  <c r="M884" i="30" a="1"/>
  <c r="M884" i="30" s="1"/>
  <c r="M885" i="30" a="1"/>
  <c r="M885" i="30" s="1"/>
  <c r="M886" i="30" a="1"/>
  <c r="M886" i="30" s="1"/>
  <c r="M887" i="30" a="1"/>
  <c r="M887" i="30" s="1"/>
  <c r="M888" i="30" a="1"/>
  <c r="M888" i="30" s="1"/>
  <c r="M889" i="30" a="1"/>
  <c r="M889" i="30" s="1"/>
  <c r="M890" i="30" a="1"/>
  <c r="M890" i="30" s="1"/>
  <c r="M891" i="30" a="1"/>
  <c r="M891" i="30" s="1"/>
  <c r="M892" i="30" a="1"/>
  <c r="M892" i="30" s="1"/>
  <c r="M893" i="30" a="1"/>
  <c r="M893" i="30" s="1"/>
  <c r="M894" i="30" a="1"/>
  <c r="M894" i="30" s="1"/>
  <c r="M895" i="30" a="1"/>
  <c r="M895" i="30" s="1"/>
  <c r="M896" i="30" a="1"/>
  <c r="M896" i="30" s="1"/>
  <c r="M897" i="30" a="1"/>
  <c r="M897" i="30" s="1"/>
  <c r="M898" i="30" a="1"/>
  <c r="M898" i="30" s="1"/>
  <c r="M899" i="30" a="1"/>
  <c r="M899" i="30" s="1"/>
  <c r="M900" i="30" a="1"/>
  <c r="M900" i="30" s="1"/>
  <c r="M901" i="30" a="1"/>
  <c r="M901" i="30" s="1"/>
  <c r="M902" i="30" a="1"/>
  <c r="M902" i="30" s="1"/>
  <c r="M903" i="30" a="1"/>
  <c r="M903" i="30" s="1"/>
  <c r="M904" i="30" a="1"/>
  <c r="M904" i="30" s="1"/>
  <c r="M905" i="30" a="1"/>
  <c r="M905" i="30" s="1"/>
  <c r="M906" i="30" a="1"/>
  <c r="M906" i="30" s="1"/>
  <c r="M907" i="30" a="1"/>
  <c r="M907" i="30" s="1"/>
  <c r="M908" i="30" a="1"/>
  <c r="M908" i="30" s="1"/>
  <c r="M909" i="30" a="1"/>
  <c r="M909" i="30" s="1"/>
  <c r="M910" i="30" a="1"/>
  <c r="M910" i="30" s="1"/>
  <c r="M911" i="30" a="1"/>
  <c r="M911" i="30" s="1"/>
  <c r="M912" i="30" a="1"/>
  <c r="M912" i="30" s="1"/>
  <c r="M913" i="30" a="1"/>
  <c r="M913" i="30" s="1"/>
  <c r="M914" i="30" a="1"/>
  <c r="M914" i="30" s="1"/>
  <c r="M915" i="30" a="1"/>
  <c r="M915" i="30" s="1"/>
  <c r="M916" i="30" a="1"/>
  <c r="M916" i="30" s="1"/>
  <c r="M917" i="30" a="1"/>
  <c r="M917" i="30" s="1"/>
  <c r="M918" i="30" a="1"/>
  <c r="M918" i="30" s="1"/>
  <c r="M919" i="30" a="1"/>
  <c r="M919" i="30" s="1"/>
  <c r="M920" i="30" a="1"/>
  <c r="M920" i="30" s="1"/>
  <c r="M921" i="30" a="1"/>
  <c r="M921" i="30" s="1"/>
  <c r="M922" i="30" a="1"/>
  <c r="M922" i="30" s="1"/>
  <c r="M923" i="30" a="1"/>
  <c r="M923" i="30" s="1"/>
  <c r="M924" i="30" a="1"/>
  <c r="M924" i="30" s="1"/>
  <c r="M925" i="30" a="1"/>
  <c r="M925" i="30" s="1"/>
  <c r="M926" i="30" a="1"/>
  <c r="M926" i="30" s="1"/>
  <c r="M927" i="30" a="1"/>
  <c r="M927" i="30" s="1"/>
  <c r="M928" i="30" a="1"/>
  <c r="M928" i="30" s="1"/>
  <c r="M929" i="30" a="1"/>
  <c r="M929" i="30" s="1"/>
  <c r="M930" i="30" a="1"/>
  <c r="M930" i="30" s="1"/>
  <c r="M931" i="30" a="1"/>
  <c r="M931" i="30" s="1"/>
  <c r="M932" i="30" a="1"/>
  <c r="M932" i="30" s="1"/>
  <c r="M933" i="30" a="1"/>
  <c r="M933" i="30" s="1"/>
  <c r="M934" i="30" a="1"/>
  <c r="M934" i="30" s="1"/>
  <c r="M935" i="30" a="1"/>
  <c r="M935" i="30" s="1"/>
  <c r="M936" i="30" a="1"/>
  <c r="M936" i="30" s="1"/>
  <c r="M937" i="30" a="1"/>
  <c r="M937" i="30" s="1"/>
  <c r="M938" i="30" a="1"/>
  <c r="M938" i="30" s="1"/>
  <c r="M939" i="30" a="1"/>
  <c r="M939" i="30" s="1"/>
  <c r="M940" i="30" a="1"/>
  <c r="M940" i="30" s="1"/>
  <c r="M941" i="30" a="1"/>
  <c r="M941" i="30" s="1"/>
  <c r="M942" i="30" a="1"/>
  <c r="M942" i="30" s="1"/>
  <c r="M943" i="30" a="1"/>
  <c r="M943" i="30" s="1"/>
  <c r="M944" i="30" a="1"/>
  <c r="M944" i="30" s="1"/>
  <c r="M945" i="30" a="1"/>
  <c r="M945" i="30" s="1"/>
  <c r="M946" i="30" a="1"/>
  <c r="M946" i="30" s="1"/>
  <c r="M947" i="30" a="1"/>
  <c r="M947" i="30" s="1"/>
  <c r="M948" i="30" a="1"/>
  <c r="M948" i="30" s="1"/>
  <c r="M949" i="30" a="1"/>
  <c r="M949" i="30" s="1"/>
  <c r="M950" i="30" a="1"/>
  <c r="M950" i="30" s="1"/>
  <c r="M951" i="30" a="1"/>
  <c r="M951" i="30" s="1"/>
  <c r="M952" i="30" a="1"/>
  <c r="M952" i="30" s="1"/>
  <c r="M953" i="30" a="1"/>
  <c r="M953" i="30" s="1"/>
  <c r="M954" i="30" a="1"/>
  <c r="M954" i="30" s="1"/>
  <c r="M955" i="30" a="1"/>
  <c r="M955" i="30" s="1"/>
  <c r="M956" i="30" a="1"/>
  <c r="M956" i="30" s="1"/>
  <c r="M957" i="30" a="1"/>
  <c r="M957" i="30" s="1"/>
  <c r="M958" i="30" a="1"/>
  <c r="M958" i="30" s="1"/>
  <c r="M959" i="30" a="1"/>
  <c r="M959" i="30" s="1"/>
  <c r="M960" i="30" a="1"/>
  <c r="M960" i="30" s="1"/>
  <c r="M961" i="30" a="1"/>
  <c r="M961" i="30" s="1"/>
  <c r="M962" i="30" a="1"/>
  <c r="M962" i="30" s="1"/>
  <c r="M963" i="30" a="1"/>
  <c r="M963" i="30" s="1"/>
  <c r="M964" i="30" a="1"/>
  <c r="M964" i="30" s="1"/>
  <c r="M965" i="30" a="1"/>
  <c r="M965" i="30" s="1"/>
  <c r="M966" i="30" a="1"/>
  <c r="M966" i="30" s="1"/>
  <c r="M967" i="30" a="1"/>
  <c r="M967" i="30" s="1"/>
  <c r="M968" i="30" a="1"/>
  <c r="M968" i="30" s="1"/>
  <c r="M969" i="30" a="1"/>
  <c r="M969" i="30" s="1"/>
  <c r="M970" i="30" a="1"/>
  <c r="M970" i="30" s="1"/>
  <c r="M971" i="30" a="1"/>
  <c r="M971" i="30" s="1"/>
  <c r="M972" i="30" a="1"/>
  <c r="M972" i="30" s="1"/>
  <c r="M973" i="30" a="1"/>
  <c r="M973" i="30" s="1"/>
  <c r="M974" i="30" a="1"/>
  <c r="M974" i="30" s="1"/>
  <c r="M975" i="30" a="1"/>
  <c r="M975" i="30" s="1"/>
  <c r="M976" i="30" a="1"/>
  <c r="M976" i="30" s="1"/>
  <c r="M977" i="30" a="1"/>
  <c r="M977" i="30" s="1"/>
  <c r="M978" i="30" a="1"/>
  <c r="M978" i="30" s="1"/>
  <c r="M979" i="30" a="1"/>
  <c r="M979" i="30" s="1"/>
  <c r="M980" i="30" a="1"/>
  <c r="M980" i="30" s="1"/>
  <c r="M981" i="30" a="1"/>
  <c r="M981" i="30" s="1"/>
  <c r="M982" i="30" a="1"/>
  <c r="M982" i="30" s="1"/>
  <c r="M983" i="30" a="1"/>
  <c r="M983" i="30" s="1"/>
  <c r="M984" i="30" a="1"/>
  <c r="M984" i="30" s="1"/>
  <c r="M985" i="30" a="1"/>
  <c r="M985" i="30" s="1"/>
  <c r="M986" i="30" a="1"/>
  <c r="M986" i="30" s="1"/>
  <c r="M987" i="30" a="1"/>
  <c r="M987" i="30" s="1"/>
  <c r="M988" i="30" a="1"/>
  <c r="M988" i="30" s="1"/>
  <c r="M989" i="30" a="1"/>
  <c r="M989" i="30" s="1"/>
  <c r="M990" i="30" a="1"/>
  <c r="M990" i="30" s="1"/>
  <c r="M991" i="30" a="1"/>
  <c r="M991" i="30" s="1"/>
  <c r="M992" i="30" a="1"/>
  <c r="M992" i="30" s="1"/>
  <c r="M993" i="30" a="1"/>
  <c r="M993" i="30" s="1"/>
  <c r="M994" i="30" a="1"/>
  <c r="M994" i="30" s="1"/>
  <c r="M995" i="30" a="1"/>
  <c r="M995" i="30" s="1"/>
  <c r="M996" i="30" a="1"/>
  <c r="M996" i="30" s="1"/>
  <c r="M997" i="30" a="1"/>
  <c r="M997" i="30" s="1"/>
  <c r="M998" i="30" a="1"/>
  <c r="M998" i="30" s="1"/>
  <c r="M999" i="30" a="1"/>
  <c r="M999" i="30" s="1"/>
  <c r="M1000" i="30" a="1"/>
  <c r="M1000" i="30" s="1"/>
  <c r="M1001" i="30" a="1"/>
  <c r="M1001" i="30" s="1"/>
  <c r="I2" i="30" a="1"/>
  <c r="I2" i="30" s="1"/>
  <c r="I3" i="30" a="1"/>
  <c r="I3" i="30" s="1"/>
  <c r="I4" i="30" a="1"/>
  <c r="I4" i="30" s="1"/>
  <c r="I5" i="30" a="1"/>
  <c r="I5" i="30" s="1"/>
  <c r="I6" i="30" a="1"/>
  <c r="I6" i="30" s="1"/>
  <c r="I7" i="30" a="1"/>
  <c r="I7" i="30" s="1"/>
  <c r="I8" i="30" a="1"/>
  <c r="I8" i="30" s="1"/>
  <c r="I9" i="30" a="1"/>
  <c r="I9" i="30" s="1"/>
  <c r="I10" i="30" a="1"/>
  <c r="I10" i="30" s="1"/>
  <c r="I11" i="30" a="1"/>
  <c r="I11" i="30" s="1"/>
  <c r="I12" i="30" a="1"/>
  <c r="I12" i="30" s="1"/>
  <c r="I13" i="30" a="1"/>
  <c r="I13" i="30" s="1"/>
  <c r="I14" i="30" a="1"/>
  <c r="I14" i="30" s="1"/>
  <c r="I15" i="30" a="1"/>
  <c r="I15" i="30" s="1"/>
  <c r="I16" i="30" a="1"/>
  <c r="I16" i="30" s="1"/>
  <c r="I17" i="30" a="1"/>
  <c r="I17" i="30" s="1"/>
  <c r="I18" i="30" a="1"/>
  <c r="I18" i="30" s="1"/>
  <c r="I19" i="30" a="1"/>
  <c r="I19" i="30" s="1"/>
  <c r="I20" i="30" a="1"/>
  <c r="I20" i="30" s="1"/>
  <c r="I21" i="30" a="1"/>
  <c r="I21" i="30" s="1"/>
  <c r="I22" i="30" a="1"/>
  <c r="I22" i="30" s="1"/>
  <c r="I23" i="30" a="1"/>
  <c r="I23" i="30" s="1"/>
  <c r="I24" i="30" a="1"/>
  <c r="I24" i="30" s="1"/>
  <c r="I25" i="30" a="1"/>
  <c r="I25" i="30" s="1"/>
  <c r="I26" i="30" a="1"/>
  <c r="I26" i="30" s="1"/>
  <c r="I27" i="30" a="1"/>
  <c r="I27" i="30" s="1"/>
  <c r="I28" i="30" a="1"/>
  <c r="I28" i="30" s="1"/>
  <c r="I29" i="30" a="1"/>
  <c r="I29" i="30" s="1"/>
  <c r="I30" i="30" a="1"/>
  <c r="I30" i="30" s="1"/>
  <c r="I31" i="30" a="1"/>
  <c r="I31" i="30" s="1"/>
  <c r="I32" i="30" a="1"/>
  <c r="I32" i="30" s="1"/>
  <c r="I33" i="30" a="1"/>
  <c r="I33" i="30" s="1"/>
  <c r="I34" i="30" a="1"/>
  <c r="I34" i="30" s="1"/>
  <c r="I35" i="30" a="1"/>
  <c r="I35" i="30" s="1"/>
  <c r="I36" i="30" a="1"/>
  <c r="I36" i="30" s="1"/>
  <c r="I37" i="30" a="1"/>
  <c r="I37" i="30" s="1"/>
  <c r="I38" i="30" a="1"/>
  <c r="I38" i="30" s="1"/>
  <c r="I39" i="30" a="1"/>
  <c r="I39" i="30" s="1"/>
  <c r="I40" i="30" a="1"/>
  <c r="I40" i="30" s="1"/>
  <c r="I41" i="30" a="1"/>
  <c r="I41" i="30" s="1"/>
  <c r="I42" i="30" a="1"/>
  <c r="I42" i="30" s="1"/>
  <c r="I43" i="30" a="1"/>
  <c r="I43" i="30" s="1"/>
  <c r="I44" i="30" a="1"/>
  <c r="I44" i="30" s="1"/>
  <c r="I45" i="30" a="1"/>
  <c r="I45" i="30" s="1"/>
  <c r="I46" i="30" a="1"/>
  <c r="I46" i="30" s="1"/>
  <c r="I47" i="30" a="1"/>
  <c r="I47" i="30" s="1"/>
  <c r="I48" i="30" a="1"/>
  <c r="I48" i="30" s="1"/>
  <c r="I49" i="30" a="1"/>
  <c r="I49" i="30" s="1"/>
  <c r="I50" i="30" a="1"/>
  <c r="I50" i="30" s="1"/>
  <c r="I51" i="30" a="1"/>
  <c r="I51" i="30" s="1"/>
  <c r="I52" i="30" a="1"/>
  <c r="I52" i="30" s="1"/>
  <c r="I53" i="30" a="1"/>
  <c r="I53" i="30" s="1"/>
  <c r="I54" i="30" a="1"/>
  <c r="I54" i="30" s="1"/>
  <c r="I55" i="30" a="1"/>
  <c r="I55" i="30" s="1"/>
  <c r="I56" i="30" a="1"/>
  <c r="I56" i="30" s="1"/>
  <c r="I57" i="30" a="1"/>
  <c r="I57" i="30" s="1"/>
  <c r="I58" i="30" a="1"/>
  <c r="I58" i="30" s="1"/>
  <c r="I59" i="30" a="1"/>
  <c r="I59" i="30" s="1"/>
  <c r="I60" i="30" a="1"/>
  <c r="I60" i="30" s="1"/>
  <c r="I61" i="30" a="1"/>
  <c r="I61" i="30" s="1"/>
  <c r="I62" i="30" a="1"/>
  <c r="I62" i="30" s="1"/>
  <c r="I63" i="30" a="1"/>
  <c r="I63" i="30" s="1"/>
  <c r="I64" i="30" a="1"/>
  <c r="I64" i="30" s="1"/>
  <c r="I65" i="30" a="1"/>
  <c r="I65" i="30" s="1"/>
  <c r="I66" i="30" a="1"/>
  <c r="I66" i="30" s="1"/>
  <c r="I67" i="30" a="1"/>
  <c r="I67" i="30" s="1"/>
  <c r="I68" i="30" a="1"/>
  <c r="I68" i="30" s="1"/>
  <c r="I69" i="30" a="1"/>
  <c r="I69" i="30" s="1"/>
  <c r="I70" i="30" a="1"/>
  <c r="I70" i="30" s="1"/>
  <c r="I71" i="30" a="1"/>
  <c r="I71" i="30" s="1"/>
  <c r="I72" i="30" a="1"/>
  <c r="I72" i="30" s="1"/>
  <c r="I73" i="30" a="1"/>
  <c r="I73" i="30" s="1"/>
  <c r="I74" i="30" a="1"/>
  <c r="I74" i="30" s="1"/>
  <c r="I75" i="30" a="1"/>
  <c r="I75" i="30" s="1"/>
  <c r="I76" i="30" a="1"/>
  <c r="I76" i="30" s="1"/>
  <c r="I77" i="30" a="1"/>
  <c r="I77" i="30" s="1"/>
  <c r="I78" i="30" a="1"/>
  <c r="I78" i="30" s="1"/>
  <c r="I79" i="30" a="1"/>
  <c r="I79" i="30" s="1"/>
  <c r="I80" i="30" a="1"/>
  <c r="I80" i="30" s="1"/>
  <c r="I81" i="30" a="1"/>
  <c r="I81" i="30" s="1"/>
  <c r="I82" i="30" a="1"/>
  <c r="I82" i="30" s="1"/>
  <c r="I83" i="30" a="1"/>
  <c r="I83" i="30" s="1"/>
  <c r="I84" i="30" a="1"/>
  <c r="I84" i="30" s="1"/>
  <c r="I85" i="30" a="1"/>
  <c r="I85" i="30" s="1"/>
  <c r="I86" i="30" a="1"/>
  <c r="I86" i="30" s="1"/>
  <c r="I87" i="30" a="1"/>
  <c r="I87" i="30" s="1"/>
  <c r="I88" i="30" a="1"/>
  <c r="I88" i="30" s="1"/>
  <c r="I89" i="30" a="1"/>
  <c r="I89" i="30" s="1"/>
  <c r="I90" i="30" a="1"/>
  <c r="I90" i="30" s="1"/>
  <c r="I91" i="30" a="1"/>
  <c r="I91" i="30" s="1"/>
  <c r="I92" i="30" a="1"/>
  <c r="I92" i="30" s="1"/>
  <c r="I93" i="30" a="1"/>
  <c r="I93" i="30" s="1"/>
  <c r="I94" i="30" a="1"/>
  <c r="I94" i="30" s="1"/>
  <c r="I95" i="30" a="1"/>
  <c r="I95" i="30" s="1"/>
  <c r="I96" i="30" a="1"/>
  <c r="I96" i="30" s="1"/>
  <c r="I97" i="30" a="1"/>
  <c r="I97" i="30" s="1"/>
  <c r="I98" i="30" a="1"/>
  <c r="I98" i="30" s="1"/>
  <c r="I99" i="30" a="1"/>
  <c r="I99" i="30" s="1"/>
  <c r="I100" i="30" a="1"/>
  <c r="I100" i="30" s="1"/>
  <c r="I101" i="30" a="1"/>
  <c r="I101" i="30" s="1"/>
  <c r="I102" i="30" a="1"/>
  <c r="I102" i="30" s="1"/>
  <c r="I103" i="30" a="1"/>
  <c r="I103" i="30" s="1"/>
  <c r="I104" i="30" a="1"/>
  <c r="I104" i="30" s="1"/>
  <c r="I105" i="30" a="1"/>
  <c r="I105" i="30" s="1"/>
  <c r="I106" i="30" a="1"/>
  <c r="I106" i="30" s="1"/>
  <c r="I107" i="30" a="1"/>
  <c r="I107" i="30" s="1"/>
  <c r="I108" i="30" a="1"/>
  <c r="I108" i="30" s="1"/>
  <c r="I109" i="30" a="1"/>
  <c r="I109" i="30" s="1"/>
  <c r="I110" i="30" a="1"/>
  <c r="I110" i="30" s="1"/>
  <c r="I111" i="30" a="1"/>
  <c r="I111" i="30" s="1"/>
  <c r="I112" i="30" a="1"/>
  <c r="I112" i="30" s="1"/>
  <c r="I113" i="30" a="1"/>
  <c r="I113" i="30" s="1"/>
  <c r="I114" i="30" a="1"/>
  <c r="I114" i="30" s="1"/>
  <c r="I115" i="30" a="1"/>
  <c r="I115" i="30" s="1"/>
  <c r="I116" i="30" a="1"/>
  <c r="I116" i="30" s="1"/>
  <c r="I117" i="30" a="1"/>
  <c r="I117" i="30" s="1"/>
  <c r="I118" i="30" a="1"/>
  <c r="I118" i="30" s="1"/>
  <c r="I119" i="30" a="1"/>
  <c r="I119" i="30" s="1"/>
  <c r="I120" i="30" a="1"/>
  <c r="I120" i="30" s="1"/>
  <c r="I121" i="30" a="1"/>
  <c r="I121" i="30" s="1"/>
  <c r="I122" i="30" a="1"/>
  <c r="I122" i="30" s="1"/>
  <c r="I123" i="30" a="1"/>
  <c r="I123" i="30" s="1"/>
  <c r="I124" i="30" a="1"/>
  <c r="I124" i="30" s="1"/>
  <c r="I125" i="30" a="1"/>
  <c r="I125" i="30" s="1"/>
  <c r="I126" i="30" a="1"/>
  <c r="I126" i="30" s="1"/>
  <c r="I127" i="30" a="1"/>
  <c r="I127" i="30" s="1"/>
  <c r="I128" i="30" a="1"/>
  <c r="I128" i="30" s="1"/>
  <c r="I129" i="30" a="1"/>
  <c r="I129" i="30" s="1"/>
  <c r="I130" i="30" a="1"/>
  <c r="I130" i="30" s="1"/>
  <c r="I131" i="30" a="1"/>
  <c r="I131" i="30" s="1"/>
  <c r="I132" i="30" a="1"/>
  <c r="I132" i="30" s="1"/>
  <c r="I133" i="30" a="1"/>
  <c r="I133" i="30" s="1"/>
  <c r="I134" i="30" a="1"/>
  <c r="I134" i="30" s="1"/>
  <c r="I135" i="30" a="1"/>
  <c r="I135" i="30" s="1"/>
  <c r="I136" i="30" a="1"/>
  <c r="I136" i="30" s="1"/>
  <c r="I137" i="30" a="1"/>
  <c r="I137" i="30" s="1"/>
  <c r="I138" i="30" a="1"/>
  <c r="I138" i="30" s="1"/>
  <c r="I139" i="30" a="1"/>
  <c r="I139" i="30" s="1"/>
  <c r="I140" i="30" a="1"/>
  <c r="I140" i="30" s="1"/>
  <c r="I141" i="30" a="1"/>
  <c r="I141" i="30" s="1"/>
  <c r="I142" i="30" a="1"/>
  <c r="I142" i="30" s="1"/>
  <c r="I143" i="30" a="1"/>
  <c r="I143" i="30" s="1"/>
  <c r="I144" i="30" a="1"/>
  <c r="I144" i="30" s="1"/>
  <c r="I145" i="30" a="1"/>
  <c r="I145" i="30" s="1"/>
  <c r="I146" i="30" a="1"/>
  <c r="I146" i="30" s="1"/>
  <c r="I147" i="30" a="1"/>
  <c r="I147" i="30" s="1"/>
  <c r="I148" i="30" a="1"/>
  <c r="I148" i="30" s="1"/>
  <c r="I149" i="30" a="1"/>
  <c r="I149" i="30" s="1"/>
  <c r="I150" i="30" a="1"/>
  <c r="I150" i="30" s="1"/>
  <c r="I151" i="30" a="1"/>
  <c r="I151" i="30" s="1"/>
  <c r="I152" i="30" a="1"/>
  <c r="I152" i="30" s="1"/>
  <c r="I153" i="30" a="1"/>
  <c r="I153" i="30" s="1"/>
  <c r="I154" i="30" a="1"/>
  <c r="I154" i="30" s="1"/>
  <c r="I155" i="30" a="1"/>
  <c r="I155" i="30" s="1"/>
  <c r="I156" i="30" a="1"/>
  <c r="I156" i="30" s="1"/>
  <c r="I157" i="30" a="1"/>
  <c r="I157" i="30" s="1"/>
  <c r="I158" i="30" a="1"/>
  <c r="I158" i="30" s="1"/>
  <c r="I159" i="30" a="1"/>
  <c r="I159" i="30" s="1"/>
  <c r="I160" i="30" a="1"/>
  <c r="I160" i="30" s="1"/>
  <c r="I161" i="30" a="1"/>
  <c r="I161" i="30" s="1"/>
  <c r="I162" i="30" a="1"/>
  <c r="I162" i="30" s="1"/>
  <c r="I163" i="30" a="1"/>
  <c r="I163" i="30" s="1"/>
  <c r="I164" i="30" a="1"/>
  <c r="I164" i="30" s="1"/>
  <c r="I165" i="30" a="1"/>
  <c r="I165" i="30" s="1"/>
  <c r="I166" i="30" a="1"/>
  <c r="I166" i="30" s="1"/>
  <c r="I167" i="30" a="1"/>
  <c r="I167" i="30" s="1"/>
  <c r="I168" i="30" a="1"/>
  <c r="I168" i="30" s="1"/>
  <c r="I169" i="30" a="1"/>
  <c r="I169" i="30" s="1"/>
  <c r="I170" i="30" a="1"/>
  <c r="I170" i="30" s="1"/>
  <c r="I171" i="30" a="1"/>
  <c r="I171" i="30" s="1"/>
  <c r="I172" i="30" a="1"/>
  <c r="I172" i="30" s="1"/>
  <c r="I173" i="30" a="1"/>
  <c r="I173" i="30" s="1"/>
  <c r="I174" i="30" a="1"/>
  <c r="I174" i="30" s="1"/>
  <c r="I175" i="30" a="1"/>
  <c r="I175" i="30" s="1"/>
  <c r="I176" i="30" a="1"/>
  <c r="I176" i="30" s="1"/>
  <c r="I177" i="30" a="1"/>
  <c r="I177" i="30" s="1"/>
  <c r="I178" i="30" a="1"/>
  <c r="I178" i="30" s="1"/>
  <c r="I179" i="30" a="1"/>
  <c r="I179" i="30" s="1"/>
  <c r="I180" i="30" a="1"/>
  <c r="I180" i="30" s="1"/>
  <c r="I181" i="30" a="1"/>
  <c r="I181" i="30" s="1"/>
  <c r="I182" i="30" a="1"/>
  <c r="I182" i="30" s="1"/>
  <c r="I183" i="30" a="1"/>
  <c r="I183" i="30" s="1"/>
  <c r="I184" i="30" a="1"/>
  <c r="I184" i="30" s="1"/>
  <c r="I185" i="30" a="1"/>
  <c r="I185" i="30" s="1"/>
  <c r="I186" i="30" a="1"/>
  <c r="I186" i="30" s="1"/>
  <c r="I187" i="30" a="1"/>
  <c r="I187" i="30" s="1"/>
  <c r="I188" i="30" a="1"/>
  <c r="I188" i="30" s="1"/>
  <c r="I189" i="30" a="1"/>
  <c r="I189" i="30" s="1"/>
  <c r="I190" i="30" a="1"/>
  <c r="I190" i="30" s="1"/>
  <c r="I191" i="30" a="1"/>
  <c r="I191" i="30" s="1"/>
  <c r="I192" i="30" a="1"/>
  <c r="I192" i="30" s="1"/>
  <c r="I193" i="30" a="1"/>
  <c r="I193" i="30" s="1"/>
  <c r="I194" i="30" a="1"/>
  <c r="I194" i="30" s="1"/>
  <c r="I195" i="30" a="1"/>
  <c r="I195" i="30" s="1"/>
  <c r="I196" i="30" a="1"/>
  <c r="I196" i="30" s="1"/>
  <c r="I197" i="30" a="1"/>
  <c r="I197" i="30" s="1"/>
  <c r="I198" i="30" a="1"/>
  <c r="I198" i="30" s="1"/>
  <c r="I199" i="30" a="1"/>
  <c r="I199" i="30" s="1"/>
  <c r="I200" i="30" a="1"/>
  <c r="I200" i="30" s="1"/>
  <c r="I201" i="30" a="1"/>
  <c r="I201" i="30" s="1"/>
  <c r="I202" i="30" a="1"/>
  <c r="I202" i="30" s="1"/>
  <c r="I203" i="30" a="1"/>
  <c r="I203" i="30" s="1"/>
  <c r="I204" i="30" a="1"/>
  <c r="I204" i="30" s="1"/>
  <c r="I205" i="30" a="1"/>
  <c r="I205" i="30" s="1"/>
  <c r="I206" i="30" a="1"/>
  <c r="I206" i="30" s="1"/>
  <c r="I207" i="30" a="1"/>
  <c r="I207" i="30" s="1"/>
  <c r="I208" i="30" a="1"/>
  <c r="I208" i="30" s="1"/>
  <c r="I209" i="30" a="1"/>
  <c r="I209" i="30" s="1"/>
  <c r="I210" i="30" a="1"/>
  <c r="I210" i="30" s="1"/>
  <c r="I211" i="30" a="1"/>
  <c r="I211" i="30" s="1"/>
  <c r="I212" i="30" a="1"/>
  <c r="I212" i="30" s="1"/>
  <c r="I213" i="30" a="1"/>
  <c r="I213" i="30" s="1"/>
  <c r="I214" i="30" a="1"/>
  <c r="I214" i="30" s="1"/>
  <c r="I215" i="30" a="1"/>
  <c r="I215" i="30" s="1"/>
  <c r="I216" i="30" a="1"/>
  <c r="I216" i="30" s="1"/>
  <c r="I217" i="30" a="1"/>
  <c r="I217" i="30" s="1"/>
  <c r="I218" i="30" a="1"/>
  <c r="I218" i="30" s="1"/>
  <c r="I219" i="30" a="1"/>
  <c r="I219" i="30" s="1"/>
  <c r="I220" i="30" a="1"/>
  <c r="I220" i="30" s="1"/>
  <c r="I221" i="30" a="1"/>
  <c r="I221" i="30" s="1"/>
  <c r="I222" i="30" a="1"/>
  <c r="I222" i="30" s="1"/>
  <c r="I223" i="30" a="1"/>
  <c r="I223" i="30" s="1"/>
  <c r="I224" i="30" a="1"/>
  <c r="I224" i="30" s="1"/>
  <c r="I225" i="30" a="1"/>
  <c r="I225" i="30" s="1"/>
  <c r="I226" i="30" a="1"/>
  <c r="I226" i="30" s="1"/>
  <c r="I227" i="30" a="1"/>
  <c r="I227" i="30" s="1"/>
  <c r="I228" i="30" a="1"/>
  <c r="I228" i="30" s="1"/>
  <c r="I229" i="30" a="1"/>
  <c r="I229" i="30" s="1"/>
  <c r="I230" i="30" a="1"/>
  <c r="I230" i="30" s="1"/>
  <c r="I231" i="30" a="1"/>
  <c r="I231" i="30" s="1"/>
  <c r="I232" i="30" a="1"/>
  <c r="I232" i="30" s="1"/>
  <c r="I233" i="30" a="1"/>
  <c r="I233" i="30" s="1"/>
  <c r="I234" i="30" a="1"/>
  <c r="I234" i="30" s="1"/>
  <c r="I235" i="30" a="1"/>
  <c r="I235" i="30" s="1"/>
  <c r="I236" i="30" a="1"/>
  <c r="I236" i="30" s="1"/>
  <c r="I237" i="30" a="1"/>
  <c r="I237" i="30" s="1"/>
  <c r="I238" i="30" a="1"/>
  <c r="I238" i="30" s="1"/>
  <c r="I239" i="30" a="1"/>
  <c r="I239" i="30" s="1"/>
  <c r="I240" i="30" a="1"/>
  <c r="I240" i="30" s="1"/>
  <c r="I241" i="30" a="1"/>
  <c r="I241" i="30" s="1"/>
  <c r="I242" i="30" a="1"/>
  <c r="I242" i="30" s="1"/>
  <c r="I243" i="30" a="1"/>
  <c r="I243" i="30" s="1"/>
  <c r="I244" i="30" a="1"/>
  <c r="I244" i="30" s="1"/>
  <c r="I245" i="30" a="1"/>
  <c r="I245" i="30" s="1"/>
  <c r="I246" i="30" a="1"/>
  <c r="I246" i="30" s="1"/>
  <c r="I247" i="30" a="1"/>
  <c r="I247" i="30" s="1"/>
  <c r="I248" i="30" a="1"/>
  <c r="I248" i="30" s="1"/>
  <c r="I249" i="30" a="1"/>
  <c r="I249" i="30" s="1"/>
  <c r="I250" i="30" a="1"/>
  <c r="I250" i="30" s="1"/>
  <c r="I251" i="30" a="1"/>
  <c r="I251" i="30" s="1"/>
  <c r="I252" i="30" a="1"/>
  <c r="I252" i="30" s="1"/>
  <c r="I253" i="30" a="1"/>
  <c r="I253" i="30" s="1"/>
  <c r="I254" i="30" a="1"/>
  <c r="I254" i="30" s="1"/>
  <c r="I255" i="30" a="1"/>
  <c r="I255" i="30" s="1"/>
  <c r="I256" i="30" a="1"/>
  <c r="I256" i="30" s="1"/>
  <c r="I257" i="30" a="1"/>
  <c r="I257" i="30" s="1"/>
  <c r="I258" i="30" a="1"/>
  <c r="I258" i="30" s="1"/>
  <c r="I259" i="30" a="1"/>
  <c r="I259" i="30" s="1"/>
  <c r="I260" i="30" a="1"/>
  <c r="I260" i="30" s="1"/>
  <c r="I261" i="30" a="1"/>
  <c r="I261" i="30" s="1"/>
  <c r="I262" i="30" a="1"/>
  <c r="I262" i="30" s="1"/>
  <c r="I263" i="30" a="1"/>
  <c r="I263" i="30" s="1"/>
  <c r="I264" i="30" a="1"/>
  <c r="I264" i="30" s="1"/>
  <c r="I265" i="30" a="1"/>
  <c r="I265" i="30" s="1"/>
  <c r="I266" i="30" a="1"/>
  <c r="I266" i="30" s="1"/>
  <c r="I267" i="30" a="1"/>
  <c r="I267" i="30" s="1"/>
  <c r="I268" i="30" a="1"/>
  <c r="I268" i="30" s="1"/>
  <c r="I269" i="30" a="1"/>
  <c r="I269" i="30" s="1"/>
  <c r="I270" i="30" a="1"/>
  <c r="I270" i="30" s="1"/>
  <c r="I271" i="30" a="1"/>
  <c r="I271" i="30" s="1"/>
  <c r="I272" i="30" a="1"/>
  <c r="I272" i="30" s="1"/>
  <c r="I273" i="30" a="1"/>
  <c r="I273" i="30" s="1"/>
  <c r="I274" i="30" a="1"/>
  <c r="I274" i="30" s="1"/>
  <c r="I275" i="30" a="1"/>
  <c r="I275" i="30" s="1"/>
  <c r="I276" i="30" a="1"/>
  <c r="I276" i="30" s="1"/>
  <c r="I277" i="30" a="1"/>
  <c r="I277" i="30" s="1"/>
  <c r="I278" i="30" a="1"/>
  <c r="I278" i="30" s="1"/>
  <c r="I279" i="30" a="1"/>
  <c r="I279" i="30" s="1"/>
  <c r="I280" i="30" a="1"/>
  <c r="I280" i="30" s="1"/>
  <c r="I281" i="30" a="1"/>
  <c r="I281" i="30" s="1"/>
  <c r="I282" i="30" a="1"/>
  <c r="I282" i="30" s="1"/>
  <c r="I283" i="30" a="1"/>
  <c r="I283" i="30" s="1"/>
  <c r="I284" i="30" a="1"/>
  <c r="I284" i="30" s="1"/>
  <c r="I285" i="30" a="1"/>
  <c r="I285" i="30" s="1"/>
  <c r="I286" i="30" a="1"/>
  <c r="I286" i="30" s="1"/>
  <c r="I287" i="30" a="1"/>
  <c r="I287" i="30" s="1"/>
  <c r="I288" i="30" a="1"/>
  <c r="I288" i="30" s="1"/>
  <c r="I289" i="30" a="1"/>
  <c r="I289" i="30" s="1"/>
  <c r="I290" i="30" a="1"/>
  <c r="I290" i="30" s="1"/>
  <c r="I291" i="30" a="1"/>
  <c r="I291" i="30" s="1"/>
  <c r="I292" i="30" a="1"/>
  <c r="I292" i="30" s="1"/>
  <c r="I293" i="30" a="1"/>
  <c r="I293" i="30" s="1"/>
  <c r="I294" i="30" a="1"/>
  <c r="I294" i="30" s="1"/>
  <c r="I295" i="30" a="1"/>
  <c r="I295" i="30" s="1"/>
  <c r="I296" i="30" a="1"/>
  <c r="I296" i="30" s="1"/>
  <c r="I297" i="30" a="1"/>
  <c r="I297" i="30" s="1"/>
  <c r="I298" i="30" a="1"/>
  <c r="I298" i="30" s="1"/>
  <c r="I299" i="30" a="1"/>
  <c r="I299" i="30" s="1"/>
  <c r="I300" i="30" a="1"/>
  <c r="I300" i="30" s="1"/>
  <c r="I301" i="30" a="1"/>
  <c r="I301" i="30" s="1"/>
  <c r="I302" i="30" a="1"/>
  <c r="I302" i="30" s="1"/>
  <c r="I303" i="30" a="1"/>
  <c r="I303" i="30" s="1"/>
  <c r="I304" i="30" a="1"/>
  <c r="I304" i="30" s="1"/>
  <c r="I305" i="30" a="1"/>
  <c r="I305" i="30" s="1"/>
  <c r="I306" i="30" a="1"/>
  <c r="I306" i="30" s="1"/>
  <c r="I307" i="30" a="1"/>
  <c r="I307" i="30" s="1"/>
  <c r="I308" i="30" a="1"/>
  <c r="I308" i="30" s="1"/>
  <c r="I309" i="30" a="1"/>
  <c r="I309" i="30" s="1"/>
  <c r="I310" i="30" a="1"/>
  <c r="I310" i="30" s="1"/>
  <c r="I311" i="30" a="1"/>
  <c r="I311" i="30" s="1"/>
  <c r="I312" i="30" a="1"/>
  <c r="I312" i="30" s="1"/>
  <c r="I313" i="30" a="1"/>
  <c r="I313" i="30" s="1"/>
  <c r="I314" i="30" a="1"/>
  <c r="I314" i="30" s="1"/>
  <c r="I315" i="30" a="1"/>
  <c r="I315" i="30" s="1"/>
  <c r="I316" i="30" a="1"/>
  <c r="I316" i="30" s="1"/>
  <c r="I317" i="30" a="1"/>
  <c r="I317" i="30" s="1"/>
  <c r="I318" i="30" a="1"/>
  <c r="I318" i="30" s="1"/>
  <c r="I319" i="30" a="1"/>
  <c r="I319" i="30" s="1"/>
  <c r="I320" i="30" a="1"/>
  <c r="I320" i="30" s="1"/>
  <c r="I321" i="30" a="1"/>
  <c r="I321" i="30" s="1"/>
  <c r="I322" i="30" a="1"/>
  <c r="I322" i="30" s="1"/>
  <c r="I323" i="30" a="1"/>
  <c r="I323" i="30" s="1"/>
  <c r="I324" i="30" a="1"/>
  <c r="I324" i="30" s="1"/>
  <c r="I325" i="30" a="1"/>
  <c r="I325" i="30" s="1"/>
  <c r="I326" i="30" a="1"/>
  <c r="I326" i="30" s="1"/>
  <c r="I327" i="30" a="1"/>
  <c r="I327" i="30" s="1"/>
  <c r="I328" i="30" a="1"/>
  <c r="I328" i="30" s="1"/>
  <c r="I329" i="30" a="1"/>
  <c r="I329" i="30" s="1"/>
  <c r="I330" i="30" a="1"/>
  <c r="I330" i="30" s="1"/>
  <c r="I331" i="30" a="1"/>
  <c r="I331" i="30" s="1"/>
  <c r="I332" i="30" a="1"/>
  <c r="I332" i="30" s="1"/>
  <c r="I333" i="30" a="1"/>
  <c r="I333" i="30" s="1"/>
  <c r="I334" i="30" a="1"/>
  <c r="I334" i="30" s="1"/>
  <c r="I335" i="30" a="1"/>
  <c r="I335" i="30" s="1"/>
  <c r="I336" i="30" a="1"/>
  <c r="I336" i="30" s="1"/>
  <c r="I337" i="30" a="1"/>
  <c r="I337" i="30" s="1"/>
  <c r="I338" i="30" a="1"/>
  <c r="I338" i="30" s="1"/>
  <c r="I339" i="30" a="1"/>
  <c r="I339" i="30" s="1"/>
  <c r="I340" i="30" a="1"/>
  <c r="I340" i="30" s="1"/>
  <c r="I341" i="30" a="1"/>
  <c r="I341" i="30" s="1"/>
  <c r="I342" i="30" a="1"/>
  <c r="I342" i="30" s="1"/>
  <c r="I343" i="30" a="1"/>
  <c r="I343" i="30" s="1"/>
  <c r="I344" i="30" a="1"/>
  <c r="I344" i="30" s="1"/>
  <c r="I345" i="30" a="1"/>
  <c r="I345" i="30" s="1"/>
  <c r="I346" i="30" a="1"/>
  <c r="I346" i="30" s="1"/>
  <c r="I347" i="30" a="1"/>
  <c r="I347" i="30" s="1"/>
  <c r="I348" i="30" a="1"/>
  <c r="I348" i="30" s="1"/>
  <c r="I349" i="30" a="1"/>
  <c r="I349" i="30" s="1"/>
  <c r="I350" i="30" a="1"/>
  <c r="I350" i="30" s="1"/>
  <c r="I351" i="30" a="1"/>
  <c r="I351" i="30" s="1"/>
  <c r="I352" i="30" a="1"/>
  <c r="I352" i="30" s="1"/>
  <c r="I353" i="30" a="1"/>
  <c r="I353" i="30" s="1"/>
  <c r="I354" i="30" a="1"/>
  <c r="I354" i="30" s="1"/>
  <c r="I355" i="30" a="1"/>
  <c r="I355" i="30" s="1"/>
  <c r="I356" i="30" a="1"/>
  <c r="I356" i="30" s="1"/>
  <c r="I357" i="30" a="1"/>
  <c r="I357" i="30" s="1"/>
  <c r="I358" i="30" a="1"/>
  <c r="I358" i="30" s="1"/>
  <c r="I359" i="30" a="1"/>
  <c r="I359" i="30" s="1"/>
  <c r="I360" i="30" a="1"/>
  <c r="I360" i="30" s="1"/>
  <c r="I361" i="30" a="1"/>
  <c r="I361" i="30" s="1"/>
  <c r="I362" i="30" a="1"/>
  <c r="I362" i="30" s="1"/>
  <c r="I363" i="30" a="1"/>
  <c r="I363" i="30" s="1"/>
  <c r="I364" i="30" a="1"/>
  <c r="I364" i="30" s="1"/>
  <c r="I365" i="30" a="1"/>
  <c r="I365" i="30" s="1"/>
  <c r="I366" i="30" a="1"/>
  <c r="I366" i="30" s="1"/>
  <c r="I367" i="30" a="1"/>
  <c r="I367" i="30" s="1"/>
  <c r="I368" i="30" a="1"/>
  <c r="I368" i="30" s="1"/>
  <c r="I369" i="30" a="1"/>
  <c r="I369" i="30" s="1"/>
  <c r="I370" i="30" a="1"/>
  <c r="I370" i="30" s="1"/>
  <c r="I371" i="30" a="1"/>
  <c r="I371" i="30" s="1"/>
  <c r="I372" i="30" a="1"/>
  <c r="I372" i="30" s="1"/>
  <c r="I373" i="30" a="1"/>
  <c r="I373" i="30" s="1"/>
  <c r="I374" i="30" a="1"/>
  <c r="I374" i="30" s="1"/>
  <c r="I375" i="30" a="1"/>
  <c r="I375" i="30" s="1"/>
  <c r="I376" i="30" a="1"/>
  <c r="I376" i="30" s="1"/>
  <c r="I377" i="30" a="1"/>
  <c r="I377" i="30" s="1"/>
  <c r="I378" i="30" a="1"/>
  <c r="I378" i="30" s="1"/>
  <c r="I379" i="30" a="1"/>
  <c r="I379" i="30" s="1"/>
  <c r="I380" i="30" a="1"/>
  <c r="I380" i="30" s="1"/>
  <c r="I381" i="30" a="1"/>
  <c r="I381" i="30" s="1"/>
  <c r="I382" i="30" a="1"/>
  <c r="I382" i="30" s="1"/>
  <c r="I383" i="30" a="1"/>
  <c r="I383" i="30" s="1"/>
  <c r="I384" i="30" a="1"/>
  <c r="I384" i="30" s="1"/>
  <c r="I385" i="30" a="1"/>
  <c r="I385" i="30" s="1"/>
  <c r="I386" i="30" a="1"/>
  <c r="I386" i="30" s="1"/>
  <c r="I387" i="30" a="1"/>
  <c r="I387" i="30" s="1"/>
  <c r="I388" i="30" a="1"/>
  <c r="I388" i="30" s="1"/>
  <c r="I389" i="30" a="1"/>
  <c r="I389" i="30" s="1"/>
  <c r="I390" i="30" a="1"/>
  <c r="I390" i="30" s="1"/>
  <c r="I391" i="30" a="1"/>
  <c r="I391" i="30" s="1"/>
  <c r="I392" i="30" a="1"/>
  <c r="I392" i="30" s="1"/>
  <c r="I393" i="30" a="1"/>
  <c r="I393" i="30" s="1"/>
  <c r="I394" i="30" a="1"/>
  <c r="I394" i="30" s="1"/>
  <c r="I395" i="30" a="1"/>
  <c r="I395" i="30" s="1"/>
  <c r="I396" i="30" a="1"/>
  <c r="I396" i="30" s="1"/>
  <c r="I397" i="30" a="1"/>
  <c r="I397" i="30" s="1"/>
  <c r="I398" i="30" a="1"/>
  <c r="I398" i="30" s="1"/>
  <c r="I399" i="30" a="1"/>
  <c r="I399" i="30" s="1"/>
  <c r="I400" i="30" a="1"/>
  <c r="I400" i="30" s="1"/>
  <c r="I401" i="30" a="1"/>
  <c r="I401" i="30" s="1"/>
  <c r="I402" i="30" a="1"/>
  <c r="I402" i="30" s="1"/>
  <c r="I403" i="30" a="1"/>
  <c r="I403" i="30" s="1"/>
  <c r="I404" i="30" a="1"/>
  <c r="I404" i="30" s="1"/>
  <c r="I405" i="30" a="1"/>
  <c r="I405" i="30" s="1"/>
  <c r="I406" i="30" a="1"/>
  <c r="I406" i="30" s="1"/>
  <c r="I407" i="30" a="1"/>
  <c r="I407" i="30" s="1"/>
  <c r="I408" i="30" a="1"/>
  <c r="I408" i="30" s="1"/>
  <c r="I409" i="30" a="1"/>
  <c r="I409" i="30" s="1"/>
  <c r="I410" i="30" a="1"/>
  <c r="I410" i="30" s="1"/>
  <c r="I411" i="30" a="1"/>
  <c r="I411" i="30" s="1"/>
  <c r="I412" i="30" a="1"/>
  <c r="I412" i="30" s="1"/>
  <c r="I413" i="30" a="1"/>
  <c r="I413" i="30" s="1"/>
  <c r="I414" i="30" a="1"/>
  <c r="I414" i="30" s="1"/>
  <c r="I415" i="30" a="1"/>
  <c r="I415" i="30" s="1"/>
  <c r="I416" i="30" a="1"/>
  <c r="I416" i="30" s="1"/>
  <c r="I417" i="30" a="1"/>
  <c r="I417" i="30" s="1"/>
  <c r="I418" i="30" a="1"/>
  <c r="I418" i="30" s="1"/>
  <c r="I419" i="30" a="1"/>
  <c r="I419" i="30" s="1"/>
  <c r="I420" i="30" a="1"/>
  <c r="I420" i="30" s="1"/>
  <c r="I421" i="30" a="1"/>
  <c r="I421" i="30" s="1"/>
  <c r="I422" i="30" a="1"/>
  <c r="I422" i="30" s="1"/>
  <c r="I423" i="30" a="1"/>
  <c r="I423" i="30" s="1"/>
  <c r="I424" i="30" a="1"/>
  <c r="I424" i="30" s="1"/>
  <c r="I425" i="30" a="1"/>
  <c r="I425" i="30" s="1"/>
  <c r="I426" i="30" a="1"/>
  <c r="I426" i="30" s="1"/>
  <c r="I427" i="30" a="1"/>
  <c r="I427" i="30" s="1"/>
  <c r="I428" i="30" a="1"/>
  <c r="I428" i="30" s="1"/>
  <c r="I429" i="30" a="1"/>
  <c r="I429" i="30" s="1"/>
  <c r="I430" i="30" a="1"/>
  <c r="I430" i="30" s="1"/>
  <c r="I431" i="30" a="1"/>
  <c r="I431" i="30" s="1"/>
  <c r="I432" i="30" a="1"/>
  <c r="I432" i="30" s="1"/>
  <c r="I433" i="30" a="1"/>
  <c r="I433" i="30" s="1"/>
  <c r="I434" i="30" a="1"/>
  <c r="I434" i="30" s="1"/>
  <c r="I435" i="30" a="1"/>
  <c r="I435" i="30" s="1"/>
  <c r="I436" i="30" a="1"/>
  <c r="I436" i="30" s="1"/>
  <c r="I437" i="30" a="1"/>
  <c r="I437" i="30" s="1"/>
  <c r="I438" i="30" a="1"/>
  <c r="I438" i="30" s="1"/>
  <c r="I439" i="30" a="1"/>
  <c r="I439" i="30" s="1"/>
  <c r="I440" i="30" a="1"/>
  <c r="I440" i="30" s="1"/>
  <c r="I441" i="30" a="1"/>
  <c r="I441" i="30" s="1"/>
  <c r="I442" i="30" a="1"/>
  <c r="I442" i="30" s="1"/>
  <c r="I443" i="30" a="1"/>
  <c r="I443" i="30" s="1"/>
  <c r="I444" i="30" a="1"/>
  <c r="I444" i="30" s="1"/>
  <c r="I445" i="30" a="1"/>
  <c r="I445" i="30" s="1"/>
  <c r="I446" i="30" a="1"/>
  <c r="I446" i="30" s="1"/>
  <c r="I447" i="30" a="1"/>
  <c r="I447" i="30" s="1"/>
  <c r="I448" i="30" a="1"/>
  <c r="I448" i="30" s="1"/>
  <c r="I449" i="30" a="1"/>
  <c r="I449" i="30" s="1"/>
  <c r="I450" i="30" a="1"/>
  <c r="I450" i="30" s="1"/>
  <c r="I451" i="30" a="1"/>
  <c r="I451" i="30" s="1"/>
  <c r="I452" i="30" a="1"/>
  <c r="I452" i="30" s="1"/>
  <c r="I453" i="30" a="1"/>
  <c r="I453" i="30" s="1"/>
  <c r="I454" i="30" a="1"/>
  <c r="I454" i="30" s="1"/>
  <c r="I455" i="30" a="1"/>
  <c r="I455" i="30" s="1"/>
  <c r="I456" i="30" a="1"/>
  <c r="I456" i="30" s="1"/>
  <c r="I457" i="30" a="1"/>
  <c r="I457" i="30" s="1"/>
  <c r="I458" i="30" a="1"/>
  <c r="I458" i="30" s="1"/>
  <c r="I459" i="30" a="1"/>
  <c r="I459" i="30" s="1"/>
  <c r="I460" i="30" a="1"/>
  <c r="I460" i="30" s="1"/>
  <c r="I461" i="30" a="1"/>
  <c r="I461" i="30" s="1"/>
  <c r="I462" i="30" a="1"/>
  <c r="I462" i="30" s="1"/>
  <c r="I463" i="30" a="1"/>
  <c r="I463" i="30" s="1"/>
  <c r="I464" i="30" a="1"/>
  <c r="I464" i="30" s="1"/>
  <c r="I465" i="30" a="1"/>
  <c r="I465" i="30" s="1"/>
  <c r="I466" i="30" a="1"/>
  <c r="I466" i="30" s="1"/>
  <c r="I467" i="30" a="1"/>
  <c r="I467" i="30" s="1"/>
  <c r="I468" i="30" a="1"/>
  <c r="I468" i="30" s="1"/>
  <c r="I469" i="30" a="1"/>
  <c r="I469" i="30" s="1"/>
  <c r="I470" i="30" a="1"/>
  <c r="I470" i="30" s="1"/>
  <c r="I471" i="30" a="1"/>
  <c r="I471" i="30" s="1"/>
  <c r="I472" i="30" a="1"/>
  <c r="I472" i="30" s="1"/>
  <c r="I473" i="30" a="1"/>
  <c r="I473" i="30" s="1"/>
  <c r="I474" i="30" a="1"/>
  <c r="I474" i="30" s="1"/>
  <c r="I475" i="30" a="1"/>
  <c r="I475" i="30" s="1"/>
  <c r="I476" i="30" a="1"/>
  <c r="I476" i="30" s="1"/>
  <c r="I477" i="30" a="1"/>
  <c r="I477" i="30" s="1"/>
  <c r="I478" i="30" a="1"/>
  <c r="I478" i="30" s="1"/>
  <c r="I479" i="30" a="1"/>
  <c r="I479" i="30" s="1"/>
  <c r="I480" i="30" a="1"/>
  <c r="I480" i="30" s="1"/>
  <c r="I481" i="30" a="1"/>
  <c r="I481" i="30" s="1"/>
  <c r="I482" i="30" a="1"/>
  <c r="I482" i="30" s="1"/>
  <c r="I483" i="30" a="1"/>
  <c r="I483" i="30" s="1"/>
  <c r="I484" i="30" a="1"/>
  <c r="I484" i="30" s="1"/>
  <c r="I485" i="30" a="1"/>
  <c r="I485" i="30" s="1"/>
  <c r="I486" i="30" a="1"/>
  <c r="I486" i="30" s="1"/>
  <c r="I487" i="30" a="1"/>
  <c r="I487" i="30" s="1"/>
  <c r="I488" i="30" a="1"/>
  <c r="I488" i="30" s="1"/>
  <c r="I489" i="30" a="1"/>
  <c r="I489" i="30" s="1"/>
  <c r="I490" i="30" a="1"/>
  <c r="I490" i="30" s="1"/>
  <c r="I491" i="30" a="1"/>
  <c r="I491" i="30" s="1"/>
  <c r="I492" i="30" a="1"/>
  <c r="I492" i="30" s="1"/>
  <c r="I493" i="30" a="1"/>
  <c r="I493" i="30" s="1"/>
  <c r="I494" i="30" a="1"/>
  <c r="I494" i="30" s="1"/>
  <c r="I495" i="30" a="1"/>
  <c r="I495" i="30" s="1"/>
  <c r="I496" i="30" a="1"/>
  <c r="I496" i="30" s="1"/>
  <c r="I497" i="30" a="1"/>
  <c r="I497" i="30" s="1"/>
  <c r="I498" i="30" a="1"/>
  <c r="I498" i="30" s="1"/>
  <c r="I499" i="30" a="1"/>
  <c r="I499" i="30" s="1"/>
  <c r="I500" i="30" a="1"/>
  <c r="I500" i="30" s="1"/>
  <c r="I501" i="30" a="1"/>
  <c r="I501" i="30" s="1"/>
  <c r="I502" i="30" a="1"/>
  <c r="I502" i="30" s="1"/>
  <c r="I503" i="30" a="1"/>
  <c r="I503" i="30" s="1"/>
  <c r="I504" i="30" a="1"/>
  <c r="I504" i="30" s="1"/>
  <c r="I505" i="30" a="1"/>
  <c r="I505" i="30" s="1"/>
  <c r="I506" i="30" a="1"/>
  <c r="I506" i="30" s="1"/>
  <c r="I507" i="30" a="1"/>
  <c r="I507" i="30" s="1"/>
  <c r="I508" i="30" a="1"/>
  <c r="I508" i="30" s="1"/>
  <c r="I509" i="30" a="1"/>
  <c r="I509" i="30" s="1"/>
  <c r="I510" i="30" a="1"/>
  <c r="I510" i="30" s="1"/>
  <c r="I511" i="30" a="1"/>
  <c r="I511" i="30" s="1"/>
  <c r="I512" i="30" a="1"/>
  <c r="I512" i="30" s="1"/>
  <c r="I513" i="30" a="1"/>
  <c r="I513" i="30" s="1"/>
  <c r="I514" i="30" a="1"/>
  <c r="I514" i="30" s="1"/>
  <c r="I515" i="30" a="1"/>
  <c r="I515" i="30" s="1"/>
  <c r="I516" i="30" a="1"/>
  <c r="I516" i="30" s="1"/>
  <c r="I517" i="30" a="1"/>
  <c r="I517" i="30" s="1"/>
  <c r="I518" i="30" a="1"/>
  <c r="I518" i="30" s="1"/>
  <c r="I519" i="30" a="1"/>
  <c r="I519" i="30" s="1"/>
  <c r="I520" i="30" a="1"/>
  <c r="I520" i="30" s="1"/>
  <c r="I521" i="30" a="1"/>
  <c r="I521" i="30" s="1"/>
  <c r="I522" i="30" a="1"/>
  <c r="I522" i="30" s="1"/>
  <c r="I523" i="30" a="1"/>
  <c r="I523" i="30" s="1"/>
  <c r="I524" i="30" a="1"/>
  <c r="I524" i="30" s="1"/>
  <c r="I525" i="30" a="1"/>
  <c r="I525" i="30" s="1"/>
  <c r="I526" i="30" a="1"/>
  <c r="I526" i="30" s="1"/>
  <c r="I527" i="30" a="1"/>
  <c r="I527" i="30" s="1"/>
  <c r="I528" i="30" a="1"/>
  <c r="I528" i="30" s="1"/>
  <c r="I529" i="30" a="1"/>
  <c r="I529" i="30" s="1"/>
  <c r="I530" i="30" a="1"/>
  <c r="I530" i="30" s="1"/>
  <c r="I531" i="30" a="1"/>
  <c r="I531" i="30" s="1"/>
  <c r="I532" i="30" a="1"/>
  <c r="I532" i="30" s="1"/>
  <c r="I533" i="30" a="1"/>
  <c r="I533" i="30" s="1"/>
  <c r="I534" i="30" a="1"/>
  <c r="I534" i="30" s="1"/>
  <c r="I535" i="30" a="1"/>
  <c r="I535" i="30" s="1"/>
  <c r="I536" i="30" a="1"/>
  <c r="I536" i="30" s="1"/>
  <c r="I537" i="30" a="1"/>
  <c r="I537" i="30" s="1"/>
  <c r="I538" i="30" a="1"/>
  <c r="I538" i="30" s="1"/>
  <c r="I539" i="30" a="1"/>
  <c r="I539" i="30" s="1"/>
  <c r="I540" i="30" a="1"/>
  <c r="I540" i="30" s="1"/>
  <c r="I541" i="30" a="1"/>
  <c r="I541" i="30" s="1"/>
  <c r="I542" i="30" a="1"/>
  <c r="I542" i="30" s="1"/>
  <c r="I543" i="30" a="1"/>
  <c r="I543" i="30" s="1"/>
  <c r="I544" i="30" a="1"/>
  <c r="I544" i="30" s="1"/>
  <c r="I545" i="30" a="1"/>
  <c r="I545" i="30" s="1"/>
  <c r="I546" i="30" a="1"/>
  <c r="I546" i="30" s="1"/>
  <c r="I547" i="30" a="1"/>
  <c r="I547" i="30" s="1"/>
  <c r="I548" i="30" a="1"/>
  <c r="I548" i="30" s="1"/>
  <c r="I549" i="30" a="1"/>
  <c r="I549" i="30" s="1"/>
  <c r="I550" i="30" a="1"/>
  <c r="I550" i="30" s="1"/>
  <c r="I551" i="30" a="1"/>
  <c r="I551" i="30" s="1"/>
  <c r="I552" i="30" a="1"/>
  <c r="I552" i="30" s="1"/>
  <c r="I553" i="30" a="1"/>
  <c r="I553" i="30" s="1"/>
  <c r="I554" i="30" a="1"/>
  <c r="I554" i="30" s="1"/>
  <c r="I555" i="30" a="1"/>
  <c r="I555" i="30" s="1"/>
  <c r="I556" i="30" a="1"/>
  <c r="I556" i="30" s="1"/>
  <c r="I557" i="30" a="1"/>
  <c r="I557" i="30" s="1"/>
  <c r="I558" i="30" a="1"/>
  <c r="I558" i="30" s="1"/>
  <c r="I559" i="30" a="1"/>
  <c r="I559" i="30" s="1"/>
  <c r="I560" i="30" a="1"/>
  <c r="I560" i="30" s="1"/>
  <c r="I561" i="30" a="1"/>
  <c r="I561" i="30" s="1"/>
  <c r="I562" i="30" a="1"/>
  <c r="I562" i="30" s="1"/>
  <c r="I563" i="30" a="1"/>
  <c r="I563" i="30" s="1"/>
  <c r="I564" i="30" a="1"/>
  <c r="I564" i="30" s="1"/>
  <c r="I565" i="30" a="1"/>
  <c r="I565" i="30" s="1"/>
  <c r="I566" i="30" a="1"/>
  <c r="I566" i="30" s="1"/>
  <c r="I567" i="30" a="1"/>
  <c r="I567" i="30" s="1"/>
  <c r="I568" i="30" a="1"/>
  <c r="I568" i="30" s="1"/>
  <c r="I569" i="30" a="1"/>
  <c r="I569" i="30" s="1"/>
  <c r="I570" i="30" a="1"/>
  <c r="I570" i="30" s="1"/>
  <c r="I571" i="30" a="1"/>
  <c r="I571" i="30" s="1"/>
  <c r="I572" i="30" a="1"/>
  <c r="I572" i="30" s="1"/>
  <c r="I573" i="30" a="1"/>
  <c r="I573" i="30" s="1"/>
  <c r="I574" i="30" a="1"/>
  <c r="I574" i="30" s="1"/>
  <c r="I575" i="30" a="1"/>
  <c r="I575" i="30" s="1"/>
  <c r="I576" i="30" a="1"/>
  <c r="I576" i="30" s="1"/>
  <c r="I577" i="30" a="1"/>
  <c r="I577" i="30" s="1"/>
  <c r="I578" i="30" a="1"/>
  <c r="I578" i="30" s="1"/>
  <c r="I579" i="30" a="1"/>
  <c r="I579" i="30" s="1"/>
  <c r="I580" i="30" a="1"/>
  <c r="I580" i="30" s="1"/>
  <c r="I581" i="30" a="1"/>
  <c r="I581" i="30" s="1"/>
  <c r="I582" i="30" a="1"/>
  <c r="I582" i="30" s="1"/>
  <c r="I583" i="30" a="1"/>
  <c r="I583" i="30" s="1"/>
  <c r="I584" i="30" a="1"/>
  <c r="I584" i="30" s="1"/>
  <c r="I585" i="30" a="1"/>
  <c r="I585" i="30" s="1"/>
  <c r="I586" i="30" a="1"/>
  <c r="I586" i="30" s="1"/>
  <c r="I587" i="30" a="1"/>
  <c r="I587" i="30" s="1"/>
  <c r="I588" i="30" a="1"/>
  <c r="I588" i="30" s="1"/>
  <c r="I589" i="30" a="1"/>
  <c r="I589" i="30" s="1"/>
  <c r="I590" i="30" a="1"/>
  <c r="I590" i="30" s="1"/>
  <c r="I591" i="30" a="1"/>
  <c r="I591" i="30" s="1"/>
  <c r="I592" i="30" a="1"/>
  <c r="I592" i="30" s="1"/>
  <c r="I593" i="30" a="1"/>
  <c r="I593" i="30" s="1"/>
  <c r="I594" i="30" a="1"/>
  <c r="I594" i="30" s="1"/>
  <c r="I595" i="30" a="1"/>
  <c r="I595" i="30" s="1"/>
  <c r="I596" i="30" a="1"/>
  <c r="I596" i="30" s="1"/>
  <c r="I597" i="30" a="1"/>
  <c r="I597" i="30" s="1"/>
  <c r="I598" i="30" a="1"/>
  <c r="I598" i="30" s="1"/>
  <c r="I599" i="30" a="1"/>
  <c r="I599" i="30" s="1"/>
  <c r="I600" i="30" a="1"/>
  <c r="I600" i="30" s="1"/>
  <c r="I601" i="30" a="1"/>
  <c r="I601" i="30" s="1"/>
  <c r="I602" i="30" a="1"/>
  <c r="I602" i="30" s="1"/>
  <c r="I603" i="30" a="1"/>
  <c r="I603" i="30" s="1"/>
  <c r="I604" i="30" a="1"/>
  <c r="I604" i="30" s="1"/>
  <c r="I605" i="30" a="1"/>
  <c r="I605" i="30" s="1"/>
  <c r="I606" i="30" a="1"/>
  <c r="I606" i="30" s="1"/>
  <c r="I607" i="30" a="1"/>
  <c r="I607" i="30" s="1"/>
  <c r="I608" i="30" a="1"/>
  <c r="I608" i="30" s="1"/>
  <c r="I609" i="30" a="1"/>
  <c r="I609" i="30" s="1"/>
  <c r="I610" i="30" a="1"/>
  <c r="I610" i="30" s="1"/>
  <c r="I611" i="30" a="1"/>
  <c r="I611" i="30" s="1"/>
  <c r="I612" i="30" a="1"/>
  <c r="I612" i="30" s="1"/>
  <c r="I613" i="30" a="1"/>
  <c r="I613" i="30" s="1"/>
  <c r="I614" i="30" a="1"/>
  <c r="I614" i="30" s="1"/>
  <c r="I615" i="30" a="1"/>
  <c r="I615" i="30" s="1"/>
  <c r="I616" i="30" a="1"/>
  <c r="I616" i="30" s="1"/>
  <c r="I617" i="30" a="1"/>
  <c r="I617" i="30" s="1"/>
  <c r="I618" i="30" a="1"/>
  <c r="I618" i="30" s="1"/>
  <c r="I619" i="30" a="1"/>
  <c r="I619" i="30" s="1"/>
  <c r="I620" i="30" a="1"/>
  <c r="I620" i="30" s="1"/>
  <c r="I621" i="30" a="1"/>
  <c r="I621" i="30" s="1"/>
  <c r="I622" i="30" a="1"/>
  <c r="I622" i="30" s="1"/>
  <c r="I623" i="30" a="1"/>
  <c r="I623" i="30" s="1"/>
  <c r="I624" i="30" a="1"/>
  <c r="I624" i="30" s="1"/>
  <c r="I625" i="30" a="1"/>
  <c r="I625" i="30" s="1"/>
  <c r="I626" i="30" a="1"/>
  <c r="I626" i="30" s="1"/>
  <c r="I627" i="30" a="1"/>
  <c r="I627" i="30" s="1"/>
  <c r="I628" i="30" a="1"/>
  <c r="I628" i="30" s="1"/>
  <c r="I629" i="30" a="1"/>
  <c r="I629" i="30" s="1"/>
  <c r="I630" i="30" a="1"/>
  <c r="I630" i="30" s="1"/>
  <c r="I631" i="30" a="1"/>
  <c r="I631" i="30" s="1"/>
  <c r="I632" i="30" a="1"/>
  <c r="I632" i="30" s="1"/>
  <c r="I633" i="30" a="1"/>
  <c r="I633" i="30" s="1"/>
  <c r="I634" i="30" a="1"/>
  <c r="I634" i="30" s="1"/>
  <c r="I635" i="30" a="1"/>
  <c r="I635" i="30" s="1"/>
  <c r="I636" i="30" a="1"/>
  <c r="I636" i="30" s="1"/>
  <c r="I637" i="30" a="1"/>
  <c r="I637" i="30" s="1"/>
  <c r="I638" i="30" a="1"/>
  <c r="I638" i="30" s="1"/>
  <c r="I639" i="30" a="1"/>
  <c r="I639" i="30" s="1"/>
  <c r="I640" i="30" a="1"/>
  <c r="I640" i="30" s="1"/>
  <c r="I641" i="30" a="1"/>
  <c r="I641" i="30" s="1"/>
  <c r="I642" i="30" a="1"/>
  <c r="I642" i="30" s="1"/>
  <c r="I643" i="30" a="1"/>
  <c r="I643" i="30" s="1"/>
  <c r="I644" i="30" a="1"/>
  <c r="I644" i="30" s="1"/>
  <c r="I645" i="30" a="1"/>
  <c r="I645" i="30" s="1"/>
  <c r="I646" i="30" a="1"/>
  <c r="I646" i="30" s="1"/>
  <c r="I647" i="30" a="1"/>
  <c r="I647" i="30" s="1"/>
  <c r="I648" i="30" a="1"/>
  <c r="I648" i="30" s="1"/>
  <c r="I649" i="30" a="1"/>
  <c r="I649" i="30" s="1"/>
  <c r="I650" i="30" a="1"/>
  <c r="I650" i="30" s="1"/>
  <c r="I651" i="30" a="1"/>
  <c r="I651" i="30" s="1"/>
  <c r="I652" i="30" a="1"/>
  <c r="I652" i="30" s="1"/>
  <c r="I653" i="30" a="1"/>
  <c r="I653" i="30" s="1"/>
  <c r="I654" i="30" a="1"/>
  <c r="I654" i="30" s="1"/>
  <c r="I655" i="30" a="1"/>
  <c r="I655" i="30" s="1"/>
  <c r="I656" i="30" a="1"/>
  <c r="I656" i="30" s="1"/>
  <c r="I657" i="30" a="1"/>
  <c r="I657" i="30" s="1"/>
  <c r="I658" i="30" a="1"/>
  <c r="I658" i="30" s="1"/>
  <c r="I659" i="30" a="1"/>
  <c r="I659" i="30" s="1"/>
  <c r="I660" i="30" a="1"/>
  <c r="I660" i="30" s="1"/>
  <c r="I661" i="30" a="1"/>
  <c r="I661" i="30" s="1"/>
  <c r="I662" i="30" a="1"/>
  <c r="I662" i="30" s="1"/>
  <c r="I663" i="30" a="1"/>
  <c r="I663" i="30" s="1"/>
  <c r="I664" i="30" a="1"/>
  <c r="I664" i="30" s="1"/>
  <c r="I665" i="30" a="1"/>
  <c r="I665" i="30" s="1"/>
  <c r="I666" i="30" a="1"/>
  <c r="I666" i="30" s="1"/>
  <c r="I667" i="30" a="1"/>
  <c r="I667" i="30" s="1"/>
  <c r="I668" i="30" a="1"/>
  <c r="I668" i="30" s="1"/>
  <c r="I669" i="30" a="1"/>
  <c r="I669" i="30" s="1"/>
  <c r="I670" i="30" a="1"/>
  <c r="I670" i="30" s="1"/>
  <c r="I671" i="30" a="1"/>
  <c r="I671" i="30" s="1"/>
  <c r="I672" i="30" a="1"/>
  <c r="I672" i="30" s="1"/>
  <c r="I673" i="30" a="1"/>
  <c r="I673" i="30" s="1"/>
  <c r="I674" i="30" a="1"/>
  <c r="I674" i="30" s="1"/>
  <c r="I675" i="30" a="1"/>
  <c r="I675" i="30" s="1"/>
  <c r="I676" i="30" a="1"/>
  <c r="I676" i="30" s="1"/>
  <c r="I677" i="30" a="1"/>
  <c r="I677" i="30" s="1"/>
  <c r="I678" i="30" a="1"/>
  <c r="I678" i="30" s="1"/>
  <c r="I679" i="30" a="1"/>
  <c r="I679" i="30" s="1"/>
  <c r="I680" i="30" a="1"/>
  <c r="I680" i="30" s="1"/>
  <c r="I681" i="30" a="1"/>
  <c r="I681" i="30" s="1"/>
  <c r="I682" i="30" a="1"/>
  <c r="I682" i="30" s="1"/>
  <c r="I683" i="30" a="1"/>
  <c r="I683" i="30" s="1"/>
  <c r="I684" i="30" a="1"/>
  <c r="I684" i="30" s="1"/>
  <c r="I685" i="30" a="1"/>
  <c r="I685" i="30" s="1"/>
  <c r="I686" i="30" a="1"/>
  <c r="I686" i="30" s="1"/>
  <c r="I687" i="30" a="1"/>
  <c r="I687" i="30" s="1"/>
  <c r="I688" i="30" a="1"/>
  <c r="I688" i="30" s="1"/>
  <c r="I689" i="30" a="1"/>
  <c r="I689" i="30" s="1"/>
  <c r="I690" i="30" a="1"/>
  <c r="I690" i="30" s="1"/>
  <c r="I691" i="30" a="1"/>
  <c r="I691" i="30" s="1"/>
  <c r="I692" i="30" a="1"/>
  <c r="I692" i="30" s="1"/>
  <c r="I693" i="30" a="1"/>
  <c r="I693" i="30" s="1"/>
  <c r="I694" i="30" a="1"/>
  <c r="I694" i="30" s="1"/>
  <c r="I695" i="30" a="1"/>
  <c r="I695" i="30" s="1"/>
  <c r="I696" i="30" a="1"/>
  <c r="I696" i="30" s="1"/>
  <c r="I697" i="30" a="1"/>
  <c r="I697" i="30" s="1"/>
  <c r="I698" i="30" a="1"/>
  <c r="I698" i="30" s="1"/>
  <c r="I699" i="30" a="1"/>
  <c r="I699" i="30" s="1"/>
  <c r="I700" i="30" a="1"/>
  <c r="I700" i="30" s="1"/>
  <c r="I701" i="30" a="1"/>
  <c r="I701" i="30" s="1"/>
  <c r="I702" i="30" a="1"/>
  <c r="I702" i="30" s="1"/>
  <c r="I703" i="30" a="1"/>
  <c r="I703" i="30" s="1"/>
  <c r="I704" i="30" a="1"/>
  <c r="I704" i="30" s="1"/>
  <c r="I705" i="30" a="1"/>
  <c r="I705" i="30" s="1"/>
  <c r="I706" i="30" a="1"/>
  <c r="I706" i="30" s="1"/>
  <c r="I707" i="30" a="1"/>
  <c r="I707" i="30" s="1"/>
  <c r="I708" i="30" a="1"/>
  <c r="I708" i="30" s="1"/>
  <c r="I709" i="30" a="1"/>
  <c r="I709" i="30" s="1"/>
  <c r="I710" i="30" a="1"/>
  <c r="I710" i="30" s="1"/>
  <c r="I711" i="30" a="1"/>
  <c r="I711" i="30" s="1"/>
  <c r="I712" i="30" a="1"/>
  <c r="I712" i="30" s="1"/>
  <c r="I713" i="30" a="1"/>
  <c r="I713" i="30" s="1"/>
  <c r="I714" i="30" a="1"/>
  <c r="I714" i="30" s="1"/>
  <c r="I715" i="30" a="1"/>
  <c r="I715" i="30" s="1"/>
  <c r="I716" i="30" a="1"/>
  <c r="I716" i="30" s="1"/>
  <c r="I717" i="30" a="1"/>
  <c r="I717" i="30" s="1"/>
  <c r="I718" i="30" a="1"/>
  <c r="I718" i="30" s="1"/>
  <c r="I719" i="30" a="1"/>
  <c r="I719" i="30" s="1"/>
  <c r="I720" i="30" a="1"/>
  <c r="I720" i="30" s="1"/>
  <c r="I721" i="30" a="1"/>
  <c r="I721" i="30" s="1"/>
  <c r="I722" i="30" a="1"/>
  <c r="I722" i="30" s="1"/>
  <c r="I723" i="30" a="1"/>
  <c r="I723" i="30" s="1"/>
  <c r="I724" i="30" a="1"/>
  <c r="I724" i="30" s="1"/>
  <c r="I725" i="30" a="1"/>
  <c r="I725" i="30" s="1"/>
  <c r="I726" i="30" a="1"/>
  <c r="I726" i="30" s="1"/>
  <c r="I727" i="30" a="1"/>
  <c r="I727" i="30" s="1"/>
  <c r="I728" i="30" a="1"/>
  <c r="I728" i="30" s="1"/>
  <c r="I729" i="30" a="1"/>
  <c r="I729" i="30" s="1"/>
  <c r="I730" i="30" a="1"/>
  <c r="I730" i="30" s="1"/>
  <c r="I731" i="30" a="1"/>
  <c r="I731" i="30" s="1"/>
  <c r="I732" i="30" a="1"/>
  <c r="I732" i="30" s="1"/>
  <c r="I733" i="30" a="1"/>
  <c r="I733" i="30" s="1"/>
  <c r="I734" i="30" a="1"/>
  <c r="I734" i="30" s="1"/>
  <c r="I735" i="30" a="1"/>
  <c r="I735" i="30" s="1"/>
  <c r="I736" i="30" a="1"/>
  <c r="I736" i="30" s="1"/>
  <c r="I737" i="30" a="1"/>
  <c r="I737" i="30" s="1"/>
  <c r="I738" i="30" a="1"/>
  <c r="I738" i="30" s="1"/>
  <c r="I739" i="30" a="1"/>
  <c r="I739" i="30" s="1"/>
  <c r="I740" i="30" a="1"/>
  <c r="I740" i="30" s="1"/>
  <c r="I741" i="30" a="1"/>
  <c r="I741" i="30" s="1"/>
  <c r="I742" i="30" a="1"/>
  <c r="I742" i="30" s="1"/>
  <c r="I743" i="30" a="1"/>
  <c r="I743" i="30" s="1"/>
  <c r="I744" i="30" a="1"/>
  <c r="I744" i="30" s="1"/>
  <c r="I745" i="30" a="1"/>
  <c r="I745" i="30" s="1"/>
  <c r="I746" i="30" a="1"/>
  <c r="I746" i="30" s="1"/>
  <c r="I747" i="30" a="1"/>
  <c r="I747" i="30" s="1"/>
  <c r="I748" i="30" a="1"/>
  <c r="I748" i="30" s="1"/>
  <c r="I749" i="30" a="1"/>
  <c r="I749" i="30" s="1"/>
  <c r="I750" i="30" a="1"/>
  <c r="I750" i="30" s="1"/>
  <c r="I751" i="30" a="1"/>
  <c r="I751" i="30" s="1"/>
  <c r="I752" i="30" a="1"/>
  <c r="I752" i="30" s="1"/>
  <c r="I753" i="30" a="1"/>
  <c r="I753" i="30" s="1"/>
  <c r="I754" i="30" a="1"/>
  <c r="I754" i="30" s="1"/>
  <c r="I755" i="30" a="1"/>
  <c r="I755" i="30" s="1"/>
  <c r="I756" i="30" a="1"/>
  <c r="I756" i="30" s="1"/>
  <c r="I757" i="30" a="1"/>
  <c r="I757" i="30" s="1"/>
  <c r="I758" i="30" a="1"/>
  <c r="I758" i="30" s="1"/>
  <c r="I759" i="30" a="1"/>
  <c r="I759" i="30" s="1"/>
  <c r="I760" i="30" a="1"/>
  <c r="I760" i="30" s="1"/>
  <c r="I761" i="30" a="1"/>
  <c r="I761" i="30" s="1"/>
  <c r="I762" i="30" a="1"/>
  <c r="I762" i="30" s="1"/>
  <c r="I763" i="30" a="1"/>
  <c r="I763" i="30" s="1"/>
  <c r="I764" i="30" a="1"/>
  <c r="I764" i="30" s="1"/>
  <c r="I765" i="30" a="1"/>
  <c r="I765" i="30" s="1"/>
  <c r="I766" i="30" a="1"/>
  <c r="I766" i="30" s="1"/>
  <c r="I767" i="30" a="1"/>
  <c r="I767" i="30" s="1"/>
  <c r="I768" i="30" a="1"/>
  <c r="I768" i="30" s="1"/>
  <c r="I769" i="30" a="1"/>
  <c r="I769" i="30" s="1"/>
  <c r="I770" i="30" a="1"/>
  <c r="I770" i="30" s="1"/>
  <c r="I771" i="30" a="1"/>
  <c r="I771" i="30" s="1"/>
  <c r="I772" i="30" a="1"/>
  <c r="I772" i="30" s="1"/>
  <c r="I773" i="30" a="1"/>
  <c r="I773" i="30" s="1"/>
  <c r="I774" i="30" a="1"/>
  <c r="I774" i="30" s="1"/>
  <c r="I775" i="30" a="1"/>
  <c r="I775" i="30" s="1"/>
  <c r="I776" i="30" a="1"/>
  <c r="I776" i="30" s="1"/>
  <c r="I777" i="30" a="1"/>
  <c r="I777" i="30" s="1"/>
  <c r="I778" i="30" a="1"/>
  <c r="I778" i="30" s="1"/>
  <c r="I779" i="30" a="1"/>
  <c r="I779" i="30" s="1"/>
  <c r="I780" i="30" a="1"/>
  <c r="I780" i="30" s="1"/>
  <c r="I781" i="30" a="1"/>
  <c r="I781" i="30" s="1"/>
  <c r="I782" i="30" a="1"/>
  <c r="I782" i="30" s="1"/>
  <c r="I783" i="30" a="1"/>
  <c r="I783" i="30" s="1"/>
  <c r="I784" i="30" a="1"/>
  <c r="I784" i="30" s="1"/>
  <c r="I785" i="30" a="1"/>
  <c r="I785" i="30" s="1"/>
  <c r="I786" i="30" a="1"/>
  <c r="I786" i="30" s="1"/>
  <c r="I787" i="30" a="1"/>
  <c r="I787" i="30" s="1"/>
  <c r="I788" i="30" a="1"/>
  <c r="I788" i="30" s="1"/>
  <c r="I789" i="30" a="1"/>
  <c r="I789" i="30" s="1"/>
  <c r="I790" i="30" a="1"/>
  <c r="I790" i="30" s="1"/>
  <c r="I791" i="30" a="1"/>
  <c r="I791" i="30" s="1"/>
  <c r="I792" i="30" a="1"/>
  <c r="I792" i="30" s="1"/>
  <c r="I793" i="30" a="1"/>
  <c r="I793" i="30" s="1"/>
  <c r="I794" i="30" a="1"/>
  <c r="I794" i="30" s="1"/>
  <c r="I795" i="30" a="1"/>
  <c r="I795" i="30" s="1"/>
  <c r="I796" i="30" a="1"/>
  <c r="I796" i="30" s="1"/>
  <c r="I797" i="30" a="1"/>
  <c r="I797" i="30" s="1"/>
  <c r="I798" i="30" a="1"/>
  <c r="I798" i="30" s="1"/>
  <c r="I799" i="30" a="1"/>
  <c r="I799" i="30" s="1"/>
  <c r="I800" i="30" a="1"/>
  <c r="I800" i="30" s="1"/>
  <c r="I801" i="30" a="1"/>
  <c r="I801" i="30" s="1"/>
  <c r="I802" i="30" a="1"/>
  <c r="I802" i="30" s="1"/>
  <c r="I803" i="30" a="1"/>
  <c r="I803" i="30" s="1"/>
  <c r="I804" i="30" a="1"/>
  <c r="I804" i="30" s="1"/>
  <c r="I805" i="30" a="1"/>
  <c r="I805" i="30" s="1"/>
  <c r="I806" i="30" a="1"/>
  <c r="I806" i="30" s="1"/>
  <c r="I807" i="30" a="1"/>
  <c r="I807" i="30" s="1"/>
  <c r="I808" i="30" a="1"/>
  <c r="I808" i="30" s="1"/>
  <c r="I809" i="30" a="1"/>
  <c r="I809" i="30" s="1"/>
  <c r="I810" i="30" a="1"/>
  <c r="I810" i="30" s="1"/>
  <c r="I811" i="30" a="1"/>
  <c r="I811" i="30" s="1"/>
  <c r="I812" i="30" a="1"/>
  <c r="I812" i="30" s="1"/>
  <c r="I813" i="30" a="1"/>
  <c r="I813" i="30" s="1"/>
  <c r="I814" i="30" a="1"/>
  <c r="I814" i="30" s="1"/>
  <c r="I815" i="30" a="1"/>
  <c r="I815" i="30" s="1"/>
  <c r="I816" i="30" a="1"/>
  <c r="I816" i="30" s="1"/>
  <c r="I817" i="30" a="1"/>
  <c r="I817" i="30" s="1"/>
  <c r="I818" i="30" a="1"/>
  <c r="I818" i="30" s="1"/>
  <c r="I819" i="30" a="1"/>
  <c r="I819" i="30" s="1"/>
  <c r="I820" i="30" a="1"/>
  <c r="I820" i="30" s="1"/>
  <c r="I821" i="30" a="1"/>
  <c r="I821" i="30" s="1"/>
  <c r="I822" i="30" a="1"/>
  <c r="I822" i="30" s="1"/>
  <c r="I823" i="30" a="1"/>
  <c r="I823" i="30" s="1"/>
  <c r="I824" i="30" a="1"/>
  <c r="I824" i="30" s="1"/>
  <c r="I825" i="30" a="1"/>
  <c r="I825" i="30" s="1"/>
  <c r="I826" i="30" a="1"/>
  <c r="I826" i="30" s="1"/>
  <c r="I827" i="30" a="1"/>
  <c r="I827" i="30" s="1"/>
  <c r="I828" i="30" a="1"/>
  <c r="I828" i="30" s="1"/>
  <c r="I829" i="30" a="1"/>
  <c r="I829" i="30" s="1"/>
  <c r="I830" i="30" a="1"/>
  <c r="I830" i="30" s="1"/>
  <c r="I831" i="30" a="1"/>
  <c r="I831" i="30" s="1"/>
  <c r="I832" i="30" a="1"/>
  <c r="I832" i="30" s="1"/>
  <c r="I833" i="30" a="1"/>
  <c r="I833" i="30" s="1"/>
  <c r="I834" i="30" a="1"/>
  <c r="I834" i="30" s="1"/>
  <c r="I835" i="30" a="1"/>
  <c r="I835" i="30" s="1"/>
  <c r="I836" i="30" a="1"/>
  <c r="I836" i="30" s="1"/>
  <c r="I837" i="30" a="1"/>
  <c r="I837" i="30" s="1"/>
  <c r="I838" i="30" a="1"/>
  <c r="I838" i="30" s="1"/>
  <c r="I839" i="30" a="1"/>
  <c r="I839" i="30" s="1"/>
  <c r="I840" i="30" a="1"/>
  <c r="I840" i="30" s="1"/>
  <c r="I841" i="30" a="1"/>
  <c r="I841" i="30" s="1"/>
  <c r="I842" i="30" a="1"/>
  <c r="I842" i="30" s="1"/>
  <c r="I843" i="30" a="1"/>
  <c r="I843" i="30" s="1"/>
  <c r="I844" i="30" a="1"/>
  <c r="I844" i="30" s="1"/>
  <c r="I845" i="30" a="1"/>
  <c r="I845" i="30" s="1"/>
  <c r="I846" i="30" a="1"/>
  <c r="I846" i="30" s="1"/>
  <c r="I847" i="30" a="1"/>
  <c r="I847" i="30" s="1"/>
  <c r="I848" i="30" a="1"/>
  <c r="I848" i="30" s="1"/>
  <c r="I849" i="30" a="1"/>
  <c r="I849" i="30" s="1"/>
  <c r="I850" i="30" a="1"/>
  <c r="I850" i="30" s="1"/>
  <c r="I851" i="30" a="1"/>
  <c r="I851" i="30" s="1"/>
  <c r="I852" i="30" a="1"/>
  <c r="I852" i="30" s="1"/>
  <c r="I853" i="30" a="1"/>
  <c r="I853" i="30" s="1"/>
  <c r="I854" i="30" a="1"/>
  <c r="I854" i="30" s="1"/>
  <c r="I855" i="30" a="1"/>
  <c r="I855" i="30" s="1"/>
  <c r="I856" i="30" a="1"/>
  <c r="I856" i="30" s="1"/>
  <c r="I857" i="30" a="1"/>
  <c r="I857" i="30" s="1"/>
  <c r="I858" i="30" a="1"/>
  <c r="I858" i="30" s="1"/>
  <c r="I859" i="30" a="1"/>
  <c r="I859" i="30" s="1"/>
  <c r="I860" i="30" a="1"/>
  <c r="I860" i="30" s="1"/>
  <c r="I861" i="30" a="1"/>
  <c r="I861" i="30" s="1"/>
  <c r="I862" i="30" a="1"/>
  <c r="I862" i="30" s="1"/>
  <c r="I863" i="30" a="1"/>
  <c r="I863" i="30" s="1"/>
  <c r="I864" i="30" a="1"/>
  <c r="I864" i="30" s="1"/>
  <c r="I865" i="30" a="1"/>
  <c r="I865" i="30" s="1"/>
  <c r="I866" i="30" a="1"/>
  <c r="I866" i="30" s="1"/>
  <c r="I867" i="30" a="1"/>
  <c r="I867" i="30" s="1"/>
  <c r="I868" i="30" a="1"/>
  <c r="I868" i="30" s="1"/>
  <c r="I869" i="30" a="1"/>
  <c r="I869" i="30" s="1"/>
  <c r="I870" i="30" a="1"/>
  <c r="I870" i="30" s="1"/>
  <c r="I871" i="30" a="1"/>
  <c r="I871" i="30" s="1"/>
  <c r="I872" i="30" a="1"/>
  <c r="I872" i="30" s="1"/>
  <c r="I873" i="30" a="1"/>
  <c r="I873" i="30" s="1"/>
  <c r="I874" i="30" a="1"/>
  <c r="I874" i="30" s="1"/>
  <c r="I875" i="30" a="1"/>
  <c r="I875" i="30" s="1"/>
  <c r="I876" i="30" a="1"/>
  <c r="I876" i="30" s="1"/>
  <c r="I877" i="30" a="1"/>
  <c r="I877" i="30" s="1"/>
  <c r="I878" i="30" a="1"/>
  <c r="I878" i="30" s="1"/>
  <c r="I879" i="30" a="1"/>
  <c r="I879" i="30" s="1"/>
  <c r="I880" i="30" a="1"/>
  <c r="I880" i="30" s="1"/>
  <c r="I881" i="30" a="1"/>
  <c r="I881" i="30" s="1"/>
  <c r="I882" i="30" a="1"/>
  <c r="I882" i="30" s="1"/>
  <c r="I883" i="30" a="1"/>
  <c r="I883" i="30" s="1"/>
  <c r="I884" i="30" a="1"/>
  <c r="I884" i="30" s="1"/>
  <c r="I885" i="30" a="1"/>
  <c r="I885" i="30" s="1"/>
  <c r="I886" i="30" a="1"/>
  <c r="I886" i="30" s="1"/>
  <c r="I887" i="30" a="1"/>
  <c r="I887" i="30" s="1"/>
  <c r="I888" i="30" a="1"/>
  <c r="I888" i="30" s="1"/>
  <c r="I889" i="30" a="1"/>
  <c r="I889" i="30" s="1"/>
  <c r="I890" i="30" a="1"/>
  <c r="I890" i="30" s="1"/>
  <c r="I891" i="30" a="1"/>
  <c r="I891" i="30" s="1"/>
  <c r="I892" i="30" a="1"/>
  <c r="I892" i="30" s="1"/>
  <c r="I893" i="30" a="1"/>
  <c r="I893" i="30" s="1"/>
  <c r="I894" i="30" a="1"/>
  <c r="I894" i="30" s="1"/>
  <c r="I895" i="30" a="1"/>
  <c r="I895" i="30" s="1"/>
  <c r="I896" i="30" a="1"/>
  <c r="I896" i="30" s="1"/>
  <c r="I897" i="30" a="1"/>
  <c r="I897" i="30" s="1"/>
  <c r="I898" i="30" a="1"/>
  <c r="I898" i="30" s="1"/>
  <c r="I899" i="30" a="1"/>
  <c r="I899" i="30" s="1"/>
  <c r="I900" i="30" a="1"/>
  <c r="I900" i="30" s="1"/>
  <c r="I901" i="30" a="1"/>
  <c r="I901" i="30" s="1"/>
  <c r="I902" i="30" a="1"/>
  <c r="I902" i="30" s="1"/>
  <c r="I903" i="30" a="1"/>
  <c r="I903" i="30" s="1"/>
  <c r="I904" i="30" a="1"/>
  <c r="I904" i="30" s="1"/>
  <c r="I905" i="30" a="1"/>
  <c r="I905" i="30" s="1"/>
  <c r="I906" i="30" a="1"/>
  <c r="I906" i="30" s="1"/>
  <c r="I907" i="30" a="1"/>
  <c r="I907" i="30" s="1"/>
  <c r="I908" i="30" a="1"/>
  <c r="I908" i="30" s="1"/>
  <c r="I909" i="30" a="1"/>
  <c r="I909" i="30" s="1"/>
  <c r="I910" i="30" a="1"/>
  <c r="I910" i="30" s="1"/>
  <c r="I911" i="30" a="1"/>
  <c r="I911" i="30" s="1"/>
  <c r="I912" i="30" a="1"/>
  <c r="I912" i="30" s="1"/>
  <c r="I913" i="30" a="1"/>
  <c r="I913" i="30" s="1"/>
  <c r="I914" i="30" a="1"/>
  <c r="I914" i="30" s="1"/>
  <c r="I915" i="30" a="1"/>
  <c r="I915" i="30" s="1"/>
  <c r="I916" i="30" a="1"/>
  <c r="I916" i="30" s="1"/>
  <c r="I917" i="30" a="1"/>
  <c r="I917" i="30" s="1"/>
  <c r="I918" i="30" a="1"/>
  <c r="I918" i="30" s="1"/>
  <c r="I919" i="30" a="1"/>
  <c r="I919" i="30" s="1"/>
  <c r="I920" i="30" a="1"/>
  <c r="I920" i="30" s="1"/>
  <c r="I921" i="30" a="1"/>
  <c r="I921" i="30" s="1"/>
  <c r="I922" i="30" a="1"/>
  <c r="I922" i="30" s="1"/>
  <c r="I923" i="30" a="1"/>
  <c r="I923" i="30" s="1"/>
  <c r="I924" i="30" a="1"/>
  <c r="I924" i="30" s="1"/>
  <c r="I925" i="30" a="1"/>
  <c r="I925" i="30" s="1"/>
  <c r="I926" i="30" a="1"/>
  <c r="I926" i="30" s="1"/>
  <c r="I927" i="30" a="1"/>
  <c r="I927" i="30" s="1"/>
  <c r="I928" i="30" a="1"/>
  <c r="I928" i="30" s="1"/>
  <c r="I929" i="30" a="1"/>
  <c r="I929" i="30" s="1"/>
  <c r="I930" i="30" a="1"/>
  <c r="I930" i="30" s="1"/>
  <c r="I931" i="30" a="1"/>
  <c r="I931" i="30" s="1"/>
  <c r="I932" i="30" a="1"/>
  <c r="I932" i="30" s="1"/>
  <c r="I933" i="30" a="1"/>
  <c r="I933" i="30" s="1"/>
  <c r="I934" i="30" a="1"/>
  <c r="I934" i="30" s="1"/>
  <c r="I935" i="30" a="1"/>
  <c r="I935" i="30" s="1"/>
  <c r="I936" i="30" a="1"/>
  <c r="I936" i="30" s="1"/>
  <c r="I937" i="30" a="1"/>
  <c r="I937" i="30" s="1"/>
  <c r="I938" i="30" a="1"/>
  <c r="I938" i="30" s="1"/>
  <c r="I939" i="30" a="1"/>
  <c r="I939" i="30" s="1"/>
  <c r="I940" i="30" a="1"/>
  <c r="I940" i="30" s="1"/>
  <c r="I941" i="30" a="1"/>
  <c r="I941" i="30" s="1"/>
  <c r="I942" i="30" a="1"/>
  <c r="I942" i="30" s="1"/>
  <c r="I943" i="30" a="1"/>
  <c r="I943" i="30" s="1"/>
  <c r="I944" i="30" a="1"/>
  <c r="I944" i="30" s="1"/>
  <c r="I945" i="30" a="1"/>
  <c r="I945" i="30" s="1"/>
  <c r="I946" i="30" a="1"/>
  <c r="I946" i="30" s="1"/>
  <c r="I947" i="30" a="1"/>
  <c r="I947" i="30" s="1"/>
  <c r="I948" i="30" a="1"/>
  <c r="I948" i="30" s="1"/>
  <c r="I949" i="30" a="1"/>
  <c r="I949" i="30" s="1"/>
  <c r="I950" i="30" a="1"/>
  <c r="I950" i="30" s="1"/>
  <c r="I951" i="30" a="1"/>
  <c r="I951" i="30" s="1"/>
  <c r="I952" i="30" a="1"/>
  <c r="I952" i="30" s="1"/>
  <c r="I953" i="30" a="1"/>
  <c r="I953" i="30" s="1"/>
  <c r="I954" i="30" a="1"/>
  <c r="I954" i="30" s="1"/>
  <c r="I955" i="30" a="1"/>
  <c r="I955" i="30" s="1"/>
  <c r="I956" i="30" a="1"/>
  <c r="I956" i="30" s="1"/>
  <c r="I957" i="30" a="1"/>
  <c r="I957" i="30" s="1"/>
  <c r="I958" i="30" a="1"/>
  <c r="I958" i="30" s="1"/>
  <c r="I959" i="30" a="1"/>
  <c r="I959" i="30" s="1"/>
  <c r="I960" i="30" a="1"/>
  <c r="I960" i="30" s="1"/>
  <c r="I961" i="30" a="1"/>
  <c r="I961" i="30" s="1"/>
  <c r="I962" i="30" a="1"/>
  <c r="I962" i="30" s="1"/>
  <c r="I963" i="30" a="1"/>
  <c r="I963" i="30" s="1"/>
  <c r="I964" i="30" a="1"/>
  <c r="I964" i="30" s="1"/>
  <c r="I965" i="30" a="1"/>
  <c r="I965" i="30" s="1"/>
  <c r="I966" i="30" a="1"/>
  <c r="I966" i="30" s="1"/>
  <c r="I967" i="30" a="1"/>
  <c r="I967" i="30" s="1"/>
  <c r="I968" i="30" a="1"/>
  <c r="I968" i="30" s="1"/>
  <c r="I969" i="30" a="1"/>
  <c r="I969" i="30" s="1"/>
  <c r="I970" i="30" a="1"/>
  <c r="I970" i="30" s="1"/>
  <c r="I971" i="30" a="1"/>
  <c r="I971" i="30" s="1"/>
  <c r="I972" i="30" a="1"/>
  <c r="I972" i="30" s="1"/>
  <c r="I973" i="30" a="1"/>
  <c r="I973" i="30" s="1"/>
  <c r="I974" i="30" a="1"/>
  <c r="I974" i="30" s="1"/>
  <c r="I975" i="30" a="1"/>
  <c r="I975" i="30" s="1"/>
  <c r="I976" i="30" a="1"/>
  <c r="I976" i="30" s="1"/>
  <c r="I977" i="30" a="1"/>
  <c r="I977" i="30" s="1"/>
  <c r="I978" i="30" a="1"/>
  <c r="I978" i="30" s="1"/>
  <c r="I979" i="30" a="1"/>
  <c r="I979" i="30" s="1"/>
  <c r="I980" i="30" a="1"/>
  <c r="I980" i="30" s="1"/>
  <c r="I981" i="30" a="1"/>
  <c r="I981" i="30" s="1"/>
  <c r="I982" i="30" a="1"/>
  <c r="I982" i="30" s="1"/>
  <c r="I983" i="30" a="1"/>
  <c r="I983" i="30" s="1"/>
  <c r="I984" i="30" a="1"/>
  <c r="I984" i="30" s="1"/>
  <c r="I985" i="30" a="1"/>
  <c r="I985" i="30" s="1"/>
  <c r="I986" i="30" a="1"/>
  <c r="I986" i="30" s="1"/>
  <c r="I987" i="30" a="1"/>
  <c r="I987" i="30" s="1"/>
  <c r="I988" i="30" a="1"/>
  <c r="I988" i="30" s="1"/>
  <c r="I989" i="30" a="1"/>
  <c r="I989" i="30" s="1"/>
  <c r="I990" i="30" a="1"/>
  <c r="I990" i="30" s="1"/>
  <c r="I991" i="30" a="1"/>
  <c r="I991" i="30" s="1"/>
  <c r="I992" i="30" a="1"/>
  <c r="I992" i="30" s="1"/>
  <c r="I993" i="30" a="1"/>
  <c r="I993" i="30" s="1"/>
  <c r="I994" i="30" a="1"/>
  <c r="I994" i="30" s="1"/>
  <c r="I995" i="30" a="1"/>
  <c r="I995" i="30" s="1"/>
  <c r="I996" i="30" a="1"/>
  <c r="I996" i="30" s="1"/>
  <c r="I997" i="30" a="1"/>
  <c r="I997" i="30" s="1"/>
  <c r="I998" i="30" a="1"/>
  <c r="I998" i="30" s="1"/>
  <c r="I999" i="30" a="1"/>
  <c r="I999" i="30" s="1"/>
  <c r="I1000" i="30" a="1"/>
  <c r="I1000" i="30" s="1"/>
  <c r="I1001" i="30" a="1"/>
  <c r="I1001" i="30" s="1"/>
  <c r="G2" i="30" a="1"/>
  <c r="G2" i="30" s="1"/>
  <c r="G3" i="30" a="1"/>
  <c r="G3" i="30" s="1"/>
  <c r="G4" i="30" a="1"/>
  <c r="G4" i="30" s="1"/>
  <c r="G5" i="30" a="1"/>
  <c r="G5" i="30" s="1"/>
  <c r="G6" i="30" a="1"/>
  <c r="G6" i="30" s="1"/>
  <c r="G7" i="30" a="1"/>
  <c r="G7" i="30" s="1"/>
  <c r="G8" i="30" a="1"/>
  <c r="G8" i="30" s="1"/>
  <c r="G9" i="30" a="1"/>
  <c r="G9" i="30" s="1"/>
  <c r="G10" i="30" a="1"/>
  <c r="G10" i="30" s="1"/>
  <c r="G11" i="30" a="1"/>
  <c r="G11" i="30" s="1"/>
  <c r="G12" i="30" a="1"/>
  <c r="G12" i="30" s="1"/>
  <c r="G13" i="30" a="1"/>
  <c r="G13" i="30" s="1"/>
  <c r="G14" i="30" a="1"/>
  <c r="G14" i="30" s="1"/>
  <c r="G15" i="30" a="1"/>
  <c r="G15" i="30" s="1"/>
  <c r="G16" i="30" a="1"/>
  <c r="G16" i="30" s="1"/>
  <c r="G17" i="30" a="1"/>
  <c r="G17" i="30" s="1"/>
  <c r="G18" i="30" a="1"/>
  <c r="G18" i="30" s="1"/>
  <c r="G19" i="30" a="1"/>
  <c r="G19" i="30" s="1"/>
  <c r="G20" i="30" a="1"/>
  <c r="G20" i="30" s="1"/>
  <c r="G21" i="30" a="1"/>
  <c r="G21" i="30" s="1"/>
  <c r="G22" i="30" a="1"/>
  <c r="G22" i="30" s="1"/>
  <c r="G23" i="30" a="1"/>
  <c r="G23" i="30" s="1"/>
  <c r="G24" i="30" a="1"/>
  <c r="G24" i="30" s="1"/>
  <c r="G25" i="30" a="1"/>
  <c r="G25" i="30" s="1"/>
  <c r="G26" i="30" a="1"/>
  <c r="G26" i="30" s="1"/>
  <c r="G27" i="30" a="1"/>
  <c r="G27" i="30" s="1"/>
  <c r="G28" i="30" a="1"/>
  <c r="G28" i="30" s="1"/>
  <c r="G29" i="30" a="1"/>
  <c r="G29" i="30" s="1"/>
  <c r="G30" i="30" a="1"/>
  <c r="G30" i="30" s="1"/>
  <c r="G31" i="30" a="1"/>
  <c r="G31" i="30" s="1"/>
  <c r="G32" i="30" a="1"/>
  <c r="G32" i="30" s="1"/>
  <c r="G33" i="30" a="1"/>
  <c r="G33" i="30" s="1"/>
  <c r="G34" i="30" a="1"/>
  <c r="G34" i="30" s="1"/>
  <c r="G35" i="30" a="1"/>
  <c r="G35" i="30" s="1"/>
  <c r="G36" i="30" a="1"/>
  <c r="G36" i="30" s="1"/>
  <c r="G37" i="30" a="1"/>
  <c r="G37" i="30" s="1"/>
  <c r="G38" i="30" a="1"/>
  <c r="G38" i="30" s="1"/>
  <c r="G39" i="30" a="1"/>
  <c r="G39" i="30" s="1"/>
  <c r="G40" i="30" a="1"/>
  <c r="G40" i="30" s="1"/>
  <c r="G41" i="30" a="1"/>
  <c r="G41" i="30" s="1"/>
  <c r="G42" i="30" a="1"/>
  <c r="G42" i="30" s="1"/>
  <c r="G43" i="30" a="1"/>
  <c r="G43" i="30" s="1"/>
  <c r="G44" i="30" a="1"/>
  <c r="G44" i="30" s="1"/>
  <c r="G45" i="30" a="1"/>
  <c r="G45" i="30" s="1"/>
  <c r="G46" i="30" a="1"/>
  <c r="G46" i="30" s="1"/>
  <c r="G47" i="30" a="1"/>
  <c r="G47" i="30" s="1"/>
  <c r="G48" i="30" a="1"/>
  <c r="G48" i="30" s="1"/>
  <c r="G49" i="30" a="1"/>
  <c r="G49" i="30" s="1"/>
  <c r="G50" i="30" a="1"/>
  <c r="G50" i="30" s="1"/>
  <c r="G51" i="30" a="1"/>
  <c r="G51" i="30" s="1"/>
  <c r="G52" i="30" a="1"/>
  <c r="G52" i="30" s="1"/>
  <c r="G53" i="30" a="1"/>
  <c r="G53" i="30" s="1"/>
  <c r="G54" i="30" a="1"/>
  <c r="G54" i="30" s="1"/>
  <c r="G55" i="30" a="1"/>
  <c r="G55" i="30" s="1"/>
  <c r="G56" i="30" a="1"/>
  <c r="G56" i="30" s="1"/>
  <c r="G57" i="30" a="1"/>
  <c r="G57" i="30" s="1"/>
  <c r="G58" i="30" a="1"/>
  <c r="G58" i="30" s="1"/>
  <c r="G59" i="30" a="1"/>
  <c r="G59" i="30" s="1"/>
  <c r="G60" i="30" a="1"/>
  <c r="G60" i="30" s="1"/>
  <c r="G61" i="30" a="1"/>
  <c r="G61" i="30" s="1"/>
  <c r="G62" i="30" a="1"/>
  <c r="G62" i="30" s="1"/>
  <c r="G63" i="30" a="1"/>
  <c r="G63" i="30" s="1"/>
  <c r="G64" i="30" a="1"/>
  <c r="G64" i="30" s="1"/>
  <c r="G65" i="30" a="1"/>
  <c r="G65" i="30" s="1"/>
  <c r="G66" i="30" a="1"/>
  <c r="G66" i="30" s="1"/>
  <c r="G67" i="30" a="1"/>
  <c r="G67" i="30" s="1"/>
  <c r="G68" i="30" a="1"/>
  <c r="G68" i="30" s="1"/>
  <c r="G69" i="30" a="1"/>
  <c r="G69" i="30" s="1"/>
  <c r="G70" i="30" a="1"/>
  <c r="G70" i="30" s="1"/>
  <c r="G71" i="30" a="1"/>
  <c r="G71" i="30" s="1"/>
  <c r="G72" i="30" a="1"/>
  <c r="G72" i="30" s="1"/>
  <c r="G73" i="30" a="1"/>
  <c r="G73" i="30" s="1"/>
  <c r="G74" i="30" a="1"/>
  <c r="G74" i="30" s="1"/>
  <c r="G75" i="30" a="1"/>
  <c r="G75" i="30" s="1"/>
  <c r="G76" i="30" a="1"/>
  <c r="G76" i="30" s="1"/>
  <c r="G77" i="30" a="1"/>
  <c r="G77" i="30" s="1"/>
  <c r="G78" i="30" a="1"/>
  <c r="G78" i="30" s="1"/>
  <c r="G79" i="30" a="1"/>
  <c r="G79" i="30" s="1"/>
  <c r="G80" i="30" a="1"/>
  <c r="G80" i="30" s="1"/>
  <c r="G81" i="30" a="1"/>
  <c r="G81" i="30" s="1"/>
  <c r="G82" i="30" a="1"/>
  <c r="G82" i="30" s="1"/>
  <c r="G83" i="30" a="1"/>
  <c r="G83" i="30" s="1"/>
  <c r="G84" i="30" a="1"/>
  <c r="G84" i="30" s="1"/>
  <c r="G85" i="30" a="1"/>
  <c r="G85" i="30" s="1"/>
  <c r="G86" i="30" a="1"/>
  <c r="G86" i="30" s="1"/>
  <c r="G87" i="30" a="1"/>
  <c r="G87" i="30" s="1"/>
  <c r="G88" i="30" a="1"/>
  <c r="G88" i="30" s="1"/>
  <c r="G89" i="30" a="1"/>
  <c r="G89" i="30" s="1"/>
  <c r="G90" i="30" a="1"/>
  <c r="G90" i="30" s="1"/>
  <c r="G91" i="30" a="1"/>
  <c r="G91" i="30" s="1"/>
  <c r="G92" i="30" a="1"/>
  <c r="G92" i="30" s="1"/>
  <c r="G93" i="30" a="1"/>
  <c r="G93" i="30" s="1"/>
  <c r="G94" i="30" a="1"/>
  <c r="G94" i="30" s="1"/>
  <c r="G95" i="30" a="1"/>
  <c r="G95" i="30" s="1"/>
  <c r="G96" i="30" a="1"/>
  <c r="G96" i="30" s="1"/>
  <c r="G97" i="30" a="1"/>
  <c r="G97" i="30" s="1"/>
  <c r="G98" i="30" a="1"/>
  <c r="G98" i="30" s="1"/>
  <c r="G99" i="30" a="1"/>
  <c r="G99" i="30" s="1"/>
  <c r="G100" i="30" a="1"/>
  <c r="G100" i="30" s="1"/>
  <c r="G101" i="30" a="1"/>
  <c r="G101" i="30" s="1"/>
  <c r="G102" i="30" a="1"/>
  <c r="G102" i="30" s="1"/>
  <c r="G103" i="30" a="1"/>
  <c r="G103" i="30" s="1"/>
  <c r="G104" i="30" a="1"/>
  <c r="G104" i="30" s="1"/>
  <c r="G105" i="30" a="1"/>
  <c r="G105" i="30" s="1"/>
  <c r="G106" i="30" a="1"/>
  <c r="G106" i="30" s="1"/>
  <c r="G107" i="30" a="1"/>
  <c r="G107" i="30" s="1"/>
  <c r="G108" i="30" a="1"/>
  <c r="G108" i="30" s="1"/>
  <c r="G109" i="30" a="1"/>
  <c r="G109" i="30" s="1"/>
  <c r="G110" i="30" a="1"/>
  <c r="G110" i="30" s="1"/>
  <c r="G111" i="30" a="1"/>
  <c r="G111" i="30" s="1"/>
  <c r="G112" i="30" a="1"/>
  <c r="G112" i="30" s="1"/>
  <c r="G113" i="30" a="1"/>
  <c r="G113" i="30" s="1"/>
  <c r="G114" i="30" a="1"/>
  <c r="G114" i="30" s="1"/>
  <c r="G115" i="30" a="1"/>
  <c r="G115" i="30" s="1"/>
  <c r="G116" i="30" a="1"/>
  <c r="G116" i="30" s="1"/>
  <c r="G117" i="30" a="1"/>
  <c r="G117" i="30" s="1"/>
  <c r="G118" i="30" a="1"/>
  <c r="G118" i="30" s="1"/>
  <c r="G119" i="30" a="1"/>
  <c r="G119" i="30" s="1"/>
  <c r="G120" i="30" a="1"/>
  <c r="G120" i="30" s="1"/>
  <c r="G121" i="30" a="1"/>
  <c r="G121" i="30" s="1"/>
  <c r="G122" i="30" a="1"/>
  <c r="G122" i="30" s="1"/>
  <c r="G123" i="30" a="1"/>
  <c r="G123" i="30" s="1"/>
  <c r="G124" i="30" a="1"/>
  <c r="G124" i="30" s="1"/>
  <c r="G125" i="30" a="1"/>
  <c r="G125" i="30" s="1"/>
  <c r="G126" i="30" a="1"/>
  <c r="G126" i="30" s="1"/>
  <c r="G127" i="30" a="1"/>
  <c r="G127" i="30" s="1"/>
  <c r="G128" i="30" a="1"/>
  <c r="G128" i="30" s="1"/>
  <c r="G129" i="30" a="1"/>
  <c r="G129" i="30" s="1"/>
  <c r="G130" i="30" a="1"/>
  <c r="G130" i="30" s="1"/>
  <c r="G131" i="30" a="1"/>
  <c r="G131" i="30" s="1"/>
  <c r="G132" i="30" a="1"/>
  <c r="G132" i="30" s="1"/>
  <c r="G133" i="30" a="1"/>
  <c r="G133" i="30" s="1"/>
  <c r="G134" i="30" a="1"/>
  <c r="G134" i="30" s="1"/>
  <c r="G135" i="30" a="1"/>
  <c r="G135" i="30" s="1"/>
  <c r="G136" i="30" a="1"/>
  <c r="G136" i="30" s="1"/>
  <c r="G137" i="30" a="1"/>
  <c r="G137" i="30" s="1"/>
  <c r="G138" i="30" a="1"/>
  <c r="G138" i="30" s="1"/>
  <c r="G139" i="30" a="1"/>
  <c r="G139" i="30" s="1"/>
  <c r="G140" i="30" a="1"/>
  <c r="G140" i="30" s="1"/>
  <c r="G141" i="30" a="1"/>
  <c r="G141" i="30" s="1"/>
  <c r="G142" i="30" a="1"/>
  <c r="G142" i="30" s="1"/>
  <c r="G143" i="30" a="1"/>
  <c r="G143" i="30" s="1"/>
  <c r="G144" i="30" a="1"/>
  <c r="G144" i="30" s="1"/>
  <c r="G145" i="30" a="1"/>
  <c r="G145" i="30" s="1"/>
  <c r="G146" i="30" a="1"/>
  <c r="G146" i="30" s="1"/>
  <c r="G147" i="30" a="1"/>
  <c r="G147" i="30" s="1"/>
  <c r="G148" i="30" a="1"/>
  <c r="G148" i="30" s="1"/>
  <c r="G149" i="30" a="1"/>
  <c r="G149" i="30" s="1"/>
  <c r="G150" i="30" a="1"/>
  <c r="G150" i="30" s="1"/>
  <c r="G151" i="30" a="1"/>
  <c r="G151" i="30" s="1"/>
  <c r="G152" i="30" a="1"/>
  <c r="G152" i="30" s="1"/>
  <c r="G153" i="30" a="1"/>
  <c r="G153" i="30" s="1"/>
  <c r="G154" i="30" a="1"/>
  <c r="G154" i="30" s="1"/>
  <c r="G155" i="30" a="1"/>
  <c r="G155" i="30" s="1"/>
  <c r="G156" i="30" a="1"/>
  <c r="G156" i="30" s="1"/>
  <c r="G157" i="30" a="1"/>
  <c r="G157" i="30" s="1"/>
  <c r="G158" i="30" a="1"/>
  <c r="G158" i="30" s="1"/>
  <c r="G159" i="30" a="1"/>
  <c r="G159" i="30" s="1"/>
  <c r="G160" i="30" a="1"/>
  <c r="G160" i="30" s="1"/>
  <c r="G161" i="30" a="1"/>
  <c r="G161" i="30" s="1"/>
  <c r="G162" i="30" a="1"/>
  <c r="G162" i="30" s="1"/>
  <c r="G163" i="30" a="1"/>
  <c r="G163" i="30" s="1"/>
  <c r="G164" i="30" a="1"/>
  <c r="G164" i="30" s="1"/>
  <c r="G165" i="30" a="1"/>
  <c r="G165" i="30" s="1"/>
  <c r="G166" i="30" a="1"/>
  <c r="G166" i="30" s="1"/>
  <c r="G167" i="30" a="1"/>
  <c r="G167" i="30" s="1"/>
  <c r="G168" i="30" a="1"/>
  <c r="G168" i="30" s="1"/>
  <c r="G169" i="30" a="1"/>
  <c r="G169" i="30" s="1"/>
  <c r="G170" i="30" a="1"/>
  <c r="G170" i="30" s="1"/>
  <c r="G171" i="30" a="1"/>
  <c r="G171" i="30" s="1"/>
  <c r="G172" i="30" a="1"/>
  <c r="G172" i="30" s="1"/>
  <c r="G173" i="30" a="1"/>
  <c r="G173" i="30" s="1"/>
  <c r="G174" i="30" a="1"/>
  <c r="G174" i="30" s="1"/>
  <c r="G175" i="30" a="1"/>
  <c r="G175" i="30" s="1"/>
  <c r="G176" i="30" a="1"/>
  <c r="G176" i="30" s="1"/>
  <c r="G177" i="30" a="1"/>
  <c r="G177" i="30" s="1"/>
  <c r="G178" i="30" a="1"/>
  <c r="G178" i="30" s="1"/>
  <c r="G179" i="30" a="1"/>
  <c r="G179" i="30" s="1"/>
  <c r="G180" i="30" a="1"/>
  <c r="G180" i="30" s="1"/>
  <c r="G181" i="30" a="1"/>
  <c r="G181" i="30" s="1"/>
  <c r="G182" i="30" a="1"/>
  <c r="G182" i="30" s="1"/>
  <c r="G183" i="30" a="1"/>
  <c r="G183" i="30" s="1"/>
  <c r="G184" i="30" a="1"/>
  <c r="G184" i="30" s="1"/>
  <c r="G185" i="30" a="1"/>
  <c r="G185" i="30" s="1"/>
  <c r="G186" i="30" a="1"/>
  <c r="G186" i="30" s="1"/>
  <c r="G187" i="30" a="1"/>
  <c r="G187" i="30" s="1"/>
  <c r="G188" i="30" a="1"/>
  <c r="G188" i="30" s="1"/>
  <c r="G189" i="30" a="1"/>
  <c r="G189" i="30" s="1"/>
  <c r="G190" i="30" a="1"/>
  <c r="G190" i="30" s="1"/>
  <c r="G191" i="30" a="1"/>
  <c r="G191" i="30" s="1"/>
  <c r="G192" i="30" a="1"/>
  <c r="G192" i="30" s="1"/>
  <c r="G193" i="30" a="1"/>
  <c r="G193" i="30" s="1"/>
  <c r="G194" i="30" a="1"/>
  <c r="G194" i="30" s="1"/>
  <c r="G195" i="30" a="1"/>
  <c r="G195" i="30" s="1"/>
  <c r="G196" i="30" a="1"/>
  <c r="G196" i="30" s="1"/>
  <c r="G197" i="30" a="1"/>
  <c r="G197" i="30" s="1"/>
  <c r="G198" i="30" a="1"/>
  <c r="G198" i="30" s="1"/>
  <c r="G199" i="30" a="1"/>
  <c r="G199" i="30" s="1"/>
  <c r="G200" i="30" a="1"/>
  <c r="G200" i="30" s="1"/>
  <c r="G201" i="30" a="1"/>
  <c r="G201" i="30" s="1"/>
  <c r="G202" i="30" a="1"/>
  <c r="G202" i="30" s="1"/>
  <c r="G203" i="30" a="1"/>
  <c r="G203" i="30" s="1"/>
  <c r="G204" i="30" a="1"/>
  <c r="G204" i="30" s="1"/>
  <c r="G205" i="30" a="1"/>
  <c r="G205" i="30" s="1"/>
  <c r="G206" i="30" a="1"/>
  <c r="G206" i="30" s="1"/>
  <c r="G207" i="30" a="1"/>
  <c r="G207" i="30" s="1"/>
  <c r="G208" i="30" a="1"/>
  <c r="G208" i="30" s="1"/>
  <c r="G209" i="30" a="1"/>
  <c r="G209" i="30" s="1"/>
  <c r="G210" i="30" a="1"/>
  <c r="G210" i="30" s="1"/>
  <c r="G211" i="30" a="1"/>
  <c r="G211" i="30" s="1"/>
  <c r="G212" i="30" a="1"/>
  <c r="G212" i="30" s="1"/>
  <c r="G213" i="30" a="1"/>
  <c r="G213" i="30" s="1"/>
  <c r="G214" i="30" a="1"/>
  <c r="G214" i="30" s="1"/>
  <c r="G215" i="30" a="1"/>
  <c r="G215" i="30" s="1"/>
  <c r="G216" i="30" a="1"/>
  <c r="G216" i="30" s="1"/>
  <c r="G217" i="30" a="1"/>
  <c r="G217" i="30" s="1"/>
  <c r="G218" i="30" a="1"/>
  <c r="G218" i="30" s="1"/>
  <c r="G219" i="30" a="1"/>
  <c r="G219" i="30" s="1"/>
  <c r="G220" i="30" a="1"/>
  <c r="G220" i="30" s="1"/>
  <c r="G221" i="30" a="1"/>
  <c r="G221" i="30" s="1"/>
  <c r="G222" i="30" a="1"/>
  <c r="G222" i="30" s="1"/>
  <c r="G223" i="30" a="1"/>
  <c r="G223" i="30" s="1"/>
  <c r="G224" i="30" a="1"/>
  <c r="G224" i="30" s="1"/>
  <c r="G225" i="30" a="1"/>
  <c r="G225" i="30" s="1"/>
  <c r="G226" i="30" a="1"/>
  <c r="G226" i="30" s="1"/>
  <c r="G227" i="30" a="1"/>
  <c r="G227" i="30" s="1"/>
  <c r="G228" i="30" a="1"/>
  <c r="G228" i="30" s="1"/>
  <c r="G229" i="30" a="1"/>
  <c r="G229" i="30" s="1"/>
  <c r="G230" i="30" a="1"/>
  <c r="G230" i="30" s="1"/>
  <c r="G231" i="30" a="1"/>
  <c r="G231" i="30" s="1"/>
  <c r="G232" i="30" a="1"/>
  <c r="G232" i="30" s="1"/>
  <c r="G233" i="30" a="1"/>
  <c r="G233" i="30" s="1"/>
  <c r="G234" i="30" a="1"/>
  <c r="G234" i="30" s="1"/>
  <c r="G235" i="30" a="1"/>
  <c r="G235" i="30" s="1"/>
  <c r="G236" i="30" a="1"/>
  <c r="G236" i="30" s="1"/>
  <c r="G237" i="30" a="1"/>
  <c r="G237" i="30" s="1"/>
  <c r="G238" i="30" a="1"/>
  <c r="G238" i="30" s="1"/>
  <c r="G239" i="30" a="1"/>
  <c r="G239" i="30" s="1"/>
  <c r="G240" i="30" a="1"/>
  <c r="G240" i="30" s="1"/>
  <c r="G241" i="30" a="1"/>
  <c r="G241" i="30" s="1"/>
  <c r="G242" i="30" a="1"/>
  <c r="G242" i="30" s="1"/>
  <c r="G243" i="30" a="1"/>
  <c r="G243" i="30" s="1"/>
  <c r="G244" i="30" a="1"/>
  <c r="G244" i="30" s="1"/>
  <c r="G245" i="30" a="1"/>
  <c r="G245" i="30" s="1"/>
  <c r="G246" i="30" a="1"/>
  <c r="G246" i="30" s="1"/>
  <c r="G247" i="30" a="1"/>
  <c r="G247" i="30" s="1"/>
  <c r="G248" i="30" a="1"/>
  <c r="G248" i="30" s="1"/>
  <c r="G249" i="30" a="1"/>
  <c r="G249" i="30" s="1"/>
  <c r="G250" i="30" a="1"/>
  <c r="G250" i="30" s="1"/>
  <c r="G251" i="30" a="1"/>
  <c r="G251" i="30" s="1"/>
  <c r="G252" i="30" a="1"/>
  <c r="G252" i="30" s="1"/>
  <c r="G253" i="30" a="1"/>
  <c r="G253" i="30" s="1"/>
  <c r="G254" i="30" a="1"/>
  <c r="G254" i="30" s="1"/>
  <c r="G255" i="30" a="1"/>
  <c r="G255" i="30" s="1"/>
  <c r="G256" i="30" a="1"/>
  <c r="G256" i="30" s="1"/>
  <c r="G257" i="30" a="1"/>
  <c r="G257" i="30" s="1"/>
  <c r="G258" i="30" a="1"/>
  <c r="G258" i="30" s="1"/>
  <c r="G259" i="30" a="1"/>
  <c r="G259" i="30" s="1"/>
  <c r="G260" i="30" a="1"/>
  <c r="G260" i="30" s="1"/>
  <c r="G261" i="30" a="1"/>
  <c r="G261" i="30" s="1"/>
  <c r="G262" i="30" a="1"/>
  <c r="G262" i="30" s="1"/>
  <c r="G263" i="30" a="1"/>
  <c r="G263" i="30" s="1"/>
  <c r="G264" i="30" a="1"/>
  <c r="G264" i="30" s="1"/>
  <c r="G265" i="30" a="1"/>
  <c r="G265" i="30" s="1"/>
  <c r="G266" i="30" a="1"/>
  <c r="G266" i="30" s="1"/>
  <c r="G267" i="30" a="1"/>
  <c r="G267" i="30" s="1"/>
  <c r="G268" i="30" a="1"/>
  <c r="G268" i="30" s="1"/>
  <c r="G269" i="30" a="1"/>
  <c r="G269" i="30" s="1"/>
  <c r="G270" i="30" a="1"/>
  <c r="G270" i="30" s="1"/>
  <c r="G271" i="30" a="1"/>
  <c r="G271" i="30" s="1"/>
  <c r="G272" i="30" a="1"/>
  <c r="G272" i="30" s="1"/>
  <c r="G273" i="30" a="1"/>
  <c r="G273" i="30" s="1"/>
  <c r="G274" i="30" a="1"/>
  <c r="G274" i="30" s="1"/>
  <c r="G275" i="30" a="1"/>
  <c r="G275" i="30" s="1"/>
  <c r="G276" i="30" a="1"/>
  <c r="G276" i="30" s="1"/>
  <c r="G277" i="30" a="1"/>
  <c r="G277" i="30" s="1"/>
  <c r="G278" i="30" a="1"/>
  <c r="G278" i="30" s="1"/>
  <c r="G279" i="30" a="1"/>
  <c r="G279" i="30" s="1"/>
  <c r="G280" i="30" a="1"/>
  <c r="G280" i="30" s="1"/>
  <c r="G281" i="30" a="1"/>
  <c r="G281" i="30" s="1"/>
  <c r="G282" i="30" a="1"/>
  <c r="G282" i="30" s="1"/>
  <c r="G283" i="30" a="1"/>
  <c r="G283" i="30" s="1"/>
  <c r="G284" i="30" a="1"/>
  <c r="G284" i="30" s="1"/>
  <c r="G285" i="30" a="1"/>
  <c r="G285" i="30" s="1"/>
  <c r="G286" i="30" a="1"/>
  <c r="G286" i="30" s="1"/>
  <c r="G287" i="30" a="1"/>
  <c r="G287" i="30" s="1"/>
  <c r="G288" i="30" a="1"/>
  <c r="G288" i="30" s="1"/>
  <c r="G289" i="30" a="1"/>
  <c r="G289" i="30" s="1"/>
  <c r="G290" i="30" a="1"/>
  <c r="G290" i="30" s="1"/>
  <c r="G291" i="30" a="1"/>
  <c r="G291" i="30" s="1"/>
  <c r="G292" i="30" a="1"/>
  <c r="G292" i="30" s="1"/>
  <c r="G293" i="30" a="1"/>
  <c r="G293" i="30" s="1"/>
  <c r="G294" i="30" a="1"/>
  <c r="G294" i="30" s="1"/>
  <c r="G295" i="30" a="1"/>
  <c r="G295" i="30" s="1"/>
  <c r="G296" i="30" a="1"/>
  <c r="G296" i="30" s="1"/>
  <c r="G297" i="30" a="1"/>
  <c r="G297" i="30" s="1"/>
  <c r="G298" i="30" a="1"/>
  <c r="G298" i="30" s="1"/>
  <c r="G299" i="30" a="1"/>
  <c r="G299" i="30" s="1"/>
  <c r="G300" i="30" a="1"/>
  <c r="G300" i="30" s="1"/>
  <c r="G301" i="30" a="1"/>
  <c r="G301" i="30" s="1"/>
  <c r="G302" i="30" a="1"/>
  <c r="G302" i="30" s="1"/>
  <c r="G303" i="30" a="1"/>
  <c r="G303" i="30" s="1"/>
  <c r="G304" i="30" a="1"/>
  <c r="G304" i="30" s="1"/>
  <c r="G305" i="30" a="1"/>
  <c r="G305" i="30" s="1"/>
  <c r="G306" i="30" a="1"/>
  <c r="G306" i="30" s="1"/>
  <c r="G307" i="30" a="1"/>
  <c r="G307" i="30" s="1"/>
  <c r="G308" i="30" a="1"/>
  <c r="G308" i="30" s="1"/>
  <c r="G309" i="30" a="1"/>
  <c r="G309" i="30" s="1"/>
  <c r="G310" i="30" a="1"/>
  <c r="G310" i="30" s="1"/>
  <c r="G311" i="30" a="1"/>
  <c r="G311" i="30" s="1"/>
  <c r="G312" i="30" a="1"/>
  <c r="G312" i="30" s="1"/>
  <c r="G313" i="30" a="1"/>
  <c r="G313" i="30" s="1"/>
  <c r="G314" i="30" a="1"/>
  <c r="G314" i="30" s="1"/>
  <c r="G315" i="30" a="1"/>
  <c r="G315" i="30" s="1"/>
  <c r="G316" i="30" a="1"/>
  <c r="G316" i="30" s="1"/>
  <c r="G317" i="30" a="1"/>
  <c r="G317" i="30" s="1"/>
  <c r="G318" i="30" a="1"/>
  <c r="G318" i="30" s="1"/>
  <c r="G319" i="30" a="1"/>
  <c r="G319" i="30" s="1"/>
  <c r="G320" i="30" a="1"/>
  <c r="G320" i="30" s="1"/>
  <c r="G321" i="30" a="1"/>
  <c r="G321" i="30" s="1"/>
  <c r="G322" i="30" a="1"/>
  <c r="G322" i="30" s="1"/>
  <c r="G323" i="30" a="1"/>
  <c r="G323" i="30" s="1"/>
  <c r="G324" i="30" a="1"/>
  <c r="G324" i="30" s="1"/>
  <c r="G325" i="30" a="1"/>
  <c r="G325" i="30" s="1"/>
  <c r="G326" i="30" a="1"/>
  <c r="G326" i="30" s="1"/>
  <c r="G327" i="30" a="1"/>
  <c r="G327" i="30" s="1"/>
  <c r="G328" i="30" a="1"/>
  <c r="G328" i="30" s="1"/>
  <c r="G329" i="30" a="1"/>
  <c r="G329" i="30" s="1"/>
  <c r="G330" i="30" a="1"/>
  <c r="G330" i="30" s="1"/>
  <c r="G331" i="30" a="1"/>
  <c r="G331" i="30" s="1"/>
  <c r="G332" i="30" a="1"/>
  <c r="G332" i="30" s="1"/>
  <c r="G333" i="30" a="1"/>
  <c r="G333" i="30" s="1"/>
  <c r="G334" i="30" a="1"/>
  <c r="G334" i="30" s="1"/>
  <c r="G335" i="30" a="1"/>
  <c r="G335" i="30" s="1"/>
  <c r="G336" i="30" a="1"/>
  <c r="G336" i="30" s="1"/>
  <c r="G337" i="30" a="1"/>
  <c r="G337" i="30" s="1"/>
  <c r="G338" i="30" a="1"/>
  <c r="G338" i="30" s="1"/>
  <c r="G339" i="30" a="1"/>
  <c r="G339" i="30" s="1"/>
  <c r="G340" i="30" a="1"/>
  <c r="G340" i="30" s="1"/>
  <c r="G341" i="30" a="1"/>
  <c r="G341" i="30" s="1"/>
  <c r="G342" i="30" a="1"/>
  <c r="G342" i="30" s="1"/>
  <c r="G343" i="30" a="1"/>
  <c r="G343" i="30" s="1"/>
  <c r="G344" i="30" a="1"/>
  <c r="G344" i="30" s="1"/>
  <c r="G345" i="30" a="1"/>
  <c r="G345" i="30" s="1"/>
  <c r="G346" i="30" a="1"/>
  <c r="G346" i="30" s="1"/>
  <c r="G347" i="30" a="1"/>
  <c r="G347" i="30" s="1"/>
  <c r="G348" i="30" a="1"/>
  <c r="G348" i="30" s="1"/>
  <c r="G349" i="30" a="1"/>
  <c r="G349" i="30" s="1"/>
  <c r="G350" i="30" a="1"/>
  <c r="G350" i="30" s="1"/>
  <c r="G351" i="30" a="1"/>
  <c r="G351" i="30" s="1"/>
  <c r="G352" i="30" a="1"/>
  <c r="G352" i="30" s="1"/>
  <c r="G353" i="30" a="1"/>
  <c r="G353" i="30" s="1"/>
  <c r="G354" i="30" a="1"/>
  <c r="G354" i="30" s="1"/>
  <c r="G355" i="30" a="1"/>
  <c r="G355" i="30" s="1"/>
  <c r="G356" i="30" a="1"/>
  <c r="G356" i="30" s="1"/>
  <c r="G357" i="30" a="1"/>
  <c r="G357" i="30" s="1"/>
  <c r="G358" i="30" a="1"/>
  <c r="G358" i="30" s="1"/>
  <c r="G359" i="30" a="1"/>
  <c r="G359" i="30" s="1"/>
  <c r="G360" i="30" a="1"/>
  <c r="G360" i="30" s="1"/>
  <c r="G361" i="30" a="1"/>
  <c r="G361" i="30" s="1"/>
  <c r="G362" i="30" a="1"/>
  <c r="G362" i="30" s="1"/>
  <c r="G363" i="30" a="1"/>
  <c r="G363" i="30" s="1"/>
  <c r="G364" i="30" a="1"/>
  <c r="G364" i="30" s="1"/>
  <c r="G365" i="30" a="1"/>
  <c r="G365" i="30" s="1"/>
  <c r="G366" i="30" a="1"/>
  <c r="G366" i="30" s="1"/>
  <c r="G367" i="30" a="1"/>
  <c r="G367" i="30" s="1"/>
  <c r="G368" i="30" a="1"/>
  <c r="G368" i="30" s="1"/>
  <c r="G369" i="30" a="1"/>
  <c r="G369" i="30" s="1"/>
  <c r="G370" i="30" a="1"/>
  <c r="G370" i="30" s="1"/>
  <c r="G371" i="30" a="1"/>
  <c r="G371" i="30" s="1"/>
  <c r="G372" i="30" a="1"/>
  <c r="G372" i="30" s="1"/>
  <c r="G373" i="30" a="1"/>
  <c r="G373" i="30" s="1"/>
  <c r="G374" i="30" a="1"/>
  <c r="G374" i="30" s="1"/>
  <c r="G375" i="30" a="1"/>
  <c r="G375" i="30" s="1"/>
  <c r="G376" i="30" a="1"/>
  <c r="G376" i="30" s="1"/>
  <c r="G377" i="30" a="1"/>
  <c r="G377" i="30" s="1"/>
  <c r="G378" i="30" a="1"/>
  <c r="G378" i="30" s="1"/>
  <c r="G379" i="30" a="1"/>
  <c r="G379" i="30" s="1"/>
  <c r="G380" i="30" a="1"/>
  <c r="G380" i="30" s="1"/>
  <c r="G381" i="30" a="1"/>
  <c r="G381" i="30" s="1"/>
  <c r="G382" i="30" a="1"/>
  <c r="G382" i="30" s="1"/>
  <c r="G383" i="30" a="1"/>
  <c r="G383" i="30" s="1"/>
  <c r="G384" i="30" a="1"/>
  <c r="G384" i="30" s="1"/>
  <c r="G385" i="30" a="1"/>
  <c r="G385" i="30" s="1"/>
  <c r="G386" i="30" a="1"/>
  <c r="G386" i="30" s="1"/>
  <c r="G387" i="30" a="1"/>
  <c r="G387" i="30" s="1"/>
  <c r="G388" i="30" a="1"/>
  <c r="G388" i="30" s="1"/>
  <c r="G389" i="30" a="1"/>
  <c r="G389" i="30" s="1"/>
  <c r="G390" i="30" a="1"/>
  <c r="G390" i="30" s="1"/>
  <c r="G391" i="30" a="1"/>
  <c r="G391" i="30" s="1"/>
  <c r="G392" i="30" a="1"/>
  <c r="G392" i="30" s="1"/>
  <c r="G393" i="30" a="1"/>
  <c r="G393" i="30" s="1"/>
  <c r="G394" i="30" a="1"/>
  <c r="G394" i="30" s="1"/>
  <c r="G395" i="30" a="1"/>
  <c r="G395" i="30" s="1"/>
  <c r="G396" i="30" a="1"/>
  <c r="G396" i="30" s="1"/>
  <c r="G397" i="30" a="1"/>
  <c r="G397" i="30" s="1"/>
  <c r="G398" i="30" a="1"/>
  <c r="G398" i="30" s="1"/>
  <c r="G399" i="30" a="1"/>
  <c r="G399" i="30" s="1"/>
  <c r="G400" i="30" a="1"/>
  <c r="G400" i="30" s="1"/>
  <c r="G401" i="30" a="1"/>
  <c r="G401" i="30" s="1"/>
  <c r="G402" i="30" a="1"/>
  <c r="G402" i="30" s="1"/>
  <c r="G403" i="30" a="1"/>
  <c r="G403" i="30" s="1"/>
  <c r="G404" i="30" a="1"/>
  <c r="G404" i="30" s="1"/>
  <c r="G405" i="30" a="1"/>
  <c r="G405" i="30" s="1"/>
  <c r="G406" i="30" a="1"/>
  <c r="G406" i="30" s="1"/>
  <c r="G407" i="30" a="1"/>
  <c r="G407" i="30" s="1"/>
  <c r="G408" i="30" a="1"/>
  <c r="G408" i="30" s="1"/>
  <c r="G409" i="30" a="1"/>
  <c r="G409" i="30" s="1"/>
  <c r="G410" i="30" a="1"/>
  <c r="G410" i="30" s="1"/>
  <c r="G411" i="30" a="1"/>
  <c r="G411" i="30" s="1"/>
  <c r="G412" i="30" a="1"/>
  <c r="G412" i="30" s="1"/>
  <c r="G413" i="30" a="1"/>
  <c r="G413" i="30" s="1"/>
  <c r="G414" i="30" a="1"/>
  <c r="G414" i="30" s="1"/>
  <c r="G415" i="30" a="1"/>
  <c r="G415" i="30" s="1"/>
  <c r="G416" i="30" a="1"/>
  <c r="G416" i="30" s="1"/>
  <c r="G417" i="30" a="1"/>
  <c r="G417" i="30" s="1"/>
  <c r="G418" i="30" a="1"/>
  <c r="G418" i="30" s="1"/>
  <c r="G419" i="30" a="1"/>
  <c r="G419" i="30" s="1"/>
  <c r="G420" i="30" a="1"/>
  <c r="G420" i="30" s="1"/>
  <c r="G421" i="30" a="1"/>
  <c r="G421" i="30" s="1"/>
  <c r="G422" i="30" a="1"/>
  <c r="G422" i="30" s="1"/>
  <c r="G423" i="30" a="1"/>
  <c r="G423" i="30" s="1"/>
  <c r="G424" i="30" a="1"/>
  <c r="G424" i="30" s="1"/>
  <c r="G425" i="30" a="1"/>
  <c r="G425" i="30" s="1"/>
  <c r="G426" i="30" a="1"/>
  <c r="G426" i="30" s="1"/>
  <c r="G427" i="30" a="1"/>
  <c r="G427" i="30" s="1"/>
  <c r="G428" i="30" a="1"/>
  <c r="G428" i="30" s="1"/>
  <c r="G429" i="30" a="1"/>
  <c r="G429" i="30" s="1"/>
  <c r="G430" i="30" a="1"/>
  <c r="G430" i="30" s="1"/>
  <c r="G431" i="30" a="1"/>
  <c r="G431" i="30" s="1"/>
  <c r="G432" i="30" a="1"/>
  <c r="G432" i="30" s="1"/>
  <c r="G433" i="30" a="1"/>
  <c r="G433" i="30" s="1"/>
  <c r="G434" i="30" a="1"/>
  <c r="G434" i="30" s="1"/>
  <c r="G435" i="30" a="1"/>
  <c r="G435" i="30" s="1"/>
  <c r="G436" i="30" a="1"/>
  <c r="G436" i="30" s="1"/>
  <c r="G437" i="30" a="1"/>
  <c r="G437" i="30" s="1"/>
  <c r="G438" i="30" a="1"/>
  <c r="G438" i="30" s="1"/>
  <c r="G439" i="30" a="1"/>
  <c r="G439" i="30" s="1"/>
  <c r="G440" i="30" a="1"/>
  <c r="G440" i="30" s="1"/>
  <c r="G441" i="30" a="1"/>
  <c r="G441" i="30" s="1"/>
  <c r="G442" i="30" a="1"/>
  <c r="G442" i="30" s="1"/>
  <c r="G443" i="30" a="1"/>
  <c r="G443" i="30" s="1"/>
  <c r="G444" i="30" a="1"/>
  <c r="G444" i="30" s="1"/>
  <c r="G445" i="30" a="1"/>
  <c r="G445" i="30" s="1"/>
  <c r="G446" i="30" a="1"/>
  <c r="G446" i="30" s="1"/>
  <c r="G447" i="30" a="1"/>
  <c r="G447" i="30" s="1"/>
  <c r="G448" i="30" a="1"/>
  <c r="G448" i="30" s="1"/>
  <c r="G449" i="30" a="1"/>
  <c r="G449" i="30" s="1"/>
  <c r="G450" i="30" a="1"/>
  <c r="G450" i="30" s="1"/>
  <c r="G451" i="30" a="1"/>
  <c r="G451" i="30" s="1"/>
  <c r="G452" i="30" a="1"/>
  <c r="G452" i="30" s="1"/>
  <c r="G453" i="30" a="1"/>
  <c r="G453" i="30" s="1"/>
  <c r="G454" i="30" a="1"/>
  <c r="G454" i="30" s="1"/>
  <c r="G455" i="30" a="1"/>
  <c r="G455" i="30" s="1"/>
  <c r="G456" i="30" a="1"/>
  <c r="G456" i="30" s="1"/>
  <c r="G457" i="30" a="1"/>
  <c r="G457" i="30" s="1"/>
  <c r="G458" i="30" a="1"/>
  <c r="G458" i="30" s="1"/>
  <c r="G459" i="30" a="1"/>
  <c r="G459" i="30" s="1"/>
  <c r="G460" i="30" a="1"/>
  <c r="G460" i="30" s="1"/>
  <c r="G461" i="30" a="1"/>
  <c r="G461" i="30" s="1"/>
  <c r="G462" i="30" a="1"/>
  <c r="G462" i="30" s="1"/>
  <c r="G463" i="30" a="1"/>
  <c r="G463" i="30" s="1"/>
  <c r="G464" i="30" a="1"/>
  <c r="G464" i="30" s="1"/>
  <c r="G465" i="30" a="1"/>
  <c r="G465" i="30" s="1"/>
  <c r="G466" i="30" a="1"/>
  <c r="G466" i="30" s="1"/>
  <c r="G467" i="30" a="1"/>
  <c r="G467" i="30" s="1"/>
  <c r="G468" i="30" a="1"/>
  <c r="G468" i="30" s="1"/>
  <c r="G469" i="30" a="1"/>
  <c r="G469" i="30" s="1"/>
  <c r="G470" i="30" a="1"/>
  <c r="G470" i="30" s="1"/>
  <c r="G471" i="30" a="1"/>
  <c r="G471" i="30" s="1"/>
  <c r="G472" i="30" a="1"/>
  <c r="G472" i="30" s="1"/>
  <c r="G473" i="30" a="1"/>
  <c r="G473" i="30" s="1"/>
  <c r="G474" i="30" a="1"/>
  <c r="G474" i="30" s="1"/>
  <c r="G475" i="30" a="1"/>
  <c r="G475" i="30" s="1"/>
  <c r="G476" i="30" a="1"/>
  <c r="G476" i="30" s="1"/>
  <c r="G477" i="30" a="1"/>
  <c r="G477" i="30" s="1"/>
  <c r="G478" i="30" a="1"/>
  <c r="G478" i="30" s="1"/>
  <c r="G479" i="30" a="1"/>
  <c r="G479" i="30" s="1"/>
  <c r="G480" i="30" a="1"/>
  <c r="G480" i="30" s="1"/>
  <c r="G481" i="30" a="1"/>
  <c r="G481" i="30" s="1"/>
  <c r="G482" i="30" a="1"/>
  <c r="G482" i="30" s="1"/>
  <c r="G483" i="30" a="1"/>
  <c r="G483" i="30" s="1"/>
  <c r="G484" i="30" a="1"/>
  <c r="G484" i="30" s="1"/>
  <c r="G485" i="30" a="1"/>
  <c r="G485" i="30" s="1"/>
  <c r="G486" i="30" a="1"/>
  <c r="G486" i="30" s="1"/>
  <c r="G487" i="30" a="1"/>
  <c r="G487" i="30" s="1"/>
  <c r="G488" i="30" a="1"/>
  <c r="G488" i="30" s="1"/>
  <c r="G489" i="30" a="1"/>
  <c r="G489" i="30" s="1"/>
  <c r="G490" i="30" a="1"/>
  <c r="G490" i="30" s="1"/>
  <c r="G491" i="30" a="1"/>
  <c r="G491" i="30" s="1"/>
  <c r="G492" i="30" a="1"/>
  <c r="G492" i="30" s="1"/>
  <c r="G493" i="30" a="1"/>
  <c r="G493" i="30" s="1"/>
  <c r="G494" i="30" a="1"/>
  <c r="G494" i="30" s="1"/>
  <c r="G495" i="30" a="1"/>
  <c r="G495" i="30" s="1"/>
  <c r="G496" i="30" a="1"/>
  <c r="G496" i="30" s="1"/>
  <c r="G497" i="30" a="1"/>
  <c r="G497" i="30" s="1"/>
  <c r="G498" i="30" a="1"/>
  <c r="G498" i="30" s="1"/>
  <c r="G499" i="30" a="1"/>
  <c r="G499" i="30" s="1"/>
  <c r="G500" i="30" a="1"/>
  <c r="G500" i="30" s="1"/>
  <c r="G501" i="30" a="1"/>
  <c r="G501" i="30" s="1"/>
  <c r="G502" i="30" a="1"/>
  <c r="G502" i="30" s="1"/>
  <c r="G503" i="30" a="1"/>
  <c r="G503" i="30" s="1"/>
  <c r="G504" i="30" a="1"/>
  <c r="G504" i="30" s="1"/>
  <c r="G505" i="30" a="1"/>
  <c r="G505" i="30" s="1"/>
  <c r="G506" i="30" a="1"/>
  <c r="G506" i="30" s="1"/>
  <c r="G507" i="30" a="1"/>
  <c r="G507" i="30" s="1"/>
  <c r="G508" i="30" a="1"/>
  <c r="G508" i="30" s="1"/>
  <c r="G509" i="30" a="1"/>
  <c r="G509" i="30" s="1"/>
  <c r="G510" i="30" a="1"/>
  <c r="G510" i="30" s="1"/>
  <c r="G511" i="30" a="1"/>
  <c r="G511" i="30" s="1"/>
  <c r="G512" i="30" a="1"/>
  <c r="G512" i="30" s="1"/>
  <c r="G513" i="30" a="1"/>
  <c r="G513" i="30" s="1"/>
  <c r="G514" i="30" a="1"/>
  <c r="G514" i="30" s="1"/>
  <c r="G515" i="30" a="1"/>
  <c r="G515" i="30" s="1"/>
  <c r="G516" i="30" a="1"/>
  <c r="G516" i="30" s="1"/>
  <c r="G517" i="30" a="1"/>
  <c r="G517" i="30" s="1"/>
  <c r="G518" i="30" a="1"/>
  <c r="G518" i="30" s="1"/>
  <c r="G519" i="30" a="1"/>
  <c r="G519" i="30" s="1"/>
  <c r="G520" i="30" a="1"/>
  <c r="G520" i="30" s="1"/>
  <c r="G521" i="30" a="1"/>
  <c r="G521" i="30" s="1"/>
  <c r="G522" i="30" a="1"/>
  <c r="G522" i="30" s="1"/>
  <c r="G523" i="30" a="1"/>
  <c r="G523" i="30" s="1"/>
  <c r="G524" i="30" a="1"/>
  <c r="G524" i="30" s="1"/>
  <c r="G525" i="30" a="1"/>
  <c r="G525" i="30" s="1"/>
  <c r="G526" i="30" a="1"/>
  <c r="G526" i="30" s="1"/>
  <c r="G527" i="30" a="1"/>
  <c r="G527" i="30" s="1"/>
  <c r="G528" i="30" a="1"/>
  <c r="G528" i="30" s="1"/>
  <c r="G529" i="30" a="1"/>
  <c r="G529" i="30" s="1"/>
  <c r="G530" i="30" a="1"/>
  <c r="G530" i="30" s="1"/>
  <c r="G531" i="30" a="1"/>
  <c r="G531" i="30" s="1"/>
  <c r="G532" i="30" a="1"/>
  <c r="G532" i="30" s="1"/>
  <c r="G533" i="30" a="1"/>
  <c r="G533" i="30" s="1"/>
  <c r="G534" i="30" a="1"/>
  <c r="G534" i="30" s="1"/>
  <c r="G535" i="30" a="1"/>
  <c r="G535" i="30" s="1"/>
  <c r="G536" i="30" a="1"/>
  <c r="G536" i="30" s="1"/>
  <c r="G537" i="30" a="1"/>
  <c r="G537" i="30" s="1"/>
  <c r="G538" i="30" a="1"/>
  <c r="G538" i="30" s="1"/>
  <c r="G539" i="30" a="1"/>
  <c r="G539" i="30" s="1"/>
  <c r="G540" i="30" a="1"/>
  <c r="G540" i="30" s="1"/>
  <c r="G541" i="30" a="1"/>
  <c r="G541" i="30" s="1"/>
  <c r="G542" i="30" a="1"/>
  <c r="G542" i="30" s="1"/>
  <c r="G543" i="30" a="1"/>
  <c r="G543" i="30" s="1"/>
  <c r="G544" i="30" a="1"/>
  <c r="G544" i="30" s="1"/>
  <c r="G545" i="30" a="1"/>
  <c r="G545" i="30" s="1"/>
  <c r="G546" i="30" a="1"/>
  <c r="G546" i="30" s="1"/>
  <c r="G547" i="30" a="1"/>
  <c r="G547" i="30" s="1"/>
  <c r="G548" i="30" a="1"/>
  <c r="G548" i="30" s="1"/>
  <c r="G549" i="30" a="1"/>
  <c r="G549" i="30" s="1"/>
  <c r="G550" i="30" a="1"/>
  <c r="G550" i="30" s="1"/>
  <c r="G551" i="30" a="1"/>
  <c r="G551" i="30" s="1"/>
  <c r="G552" i="30" a="1"/>
  <c r="G552" i="30" s="1"/>
  <c r="G553" i="30" a="1"/>
  <c r="G553" i="30" s="1"/>
  <c r="G554" i="30" a="1"/>
  <c r="G554" i="30" s="1"/>
  <c r="G555" i="30" a="1"/>
  <c r="G555" i="30" s="1"/>
  <c r="G556" i="30" a="1"/>
  <c r="G556" i="30" s="1"/>
  <c r="G557" i="30" a="1"/>
  <c r="G557" i="30" s="1"/>
  <c r="G558" i="30" a="1"/>
  <c r="G558" i="30" s="1"/>
  <c r="G559" i="30" a="1"/>
  <c r="G559" i="30" s="1"/>
  <c r="G560" i="30" a="1"/>
  <c r="G560" i="30" s="1"/>
  <c r="G561" i="30" a="1"/>
  <c r="G561" i="30" s="1"/>
  <c r="G562" i="30" a="1"/>
  <c r="G562" i="30" s="1"/>
  <c r="G563" i="30" a="1"/>
  <c r="G563" i="30" s="1"/>
  <c r="G564" i="30" a="1"/>
  <c r="G564" i="30" s="1"/>
  <c r="G565" i="30" a="1"/>
  <c r="G565" i="30" s="1"/>
  <c r="G566" i="30" a="1"/>
  <c r="G566" i="30" s="1"/>
  <c r="G567" i="30" a="1"/>
  <c r="G567" i="30" s="1"/>
  <c r="G568" i="30" a="1"/>
  <c r="G568" i="30" s="1"/>
  <c r="G569" i="30" a="1"/>
  <c r="G569" i="30" s="1"/>
  <c r="G570" i="30" a="1"/>
  <c r="G570" i="30" s="1"/>
  <c r="G571" i="30" a="1"/>
  <c r="G571" i="30" s="1"/>
  <c r="G572" i="30" a="1"/>
  <c r="G572" i="30" s="1"/>
  <c r="G573" i="30" a="1"/>
  <c r="G573" i="30" s="1"/>
  <c r="G574" i="30" a="1"/>
  <c r="G574" i="30" s="1"/>
  <c r="G575" i="30" a="1"/>
  <c r="G575" i="30" s="1"/>
  <c r="G576" i="30" a="1"/>
  <c r="G576" i="30" s="1"/>
  <c r="G577" i="30" a="1"/>
  <c r="G577" i="30" s="1"/>
  <c r="G578" i="30" a="1"/>
  <c r="G578" i="30" s="1"/>
  <c r="G579" i="30" a="1"/>
  <c r="G579" i="30" s="1"/>
  <c r="G580" i="30" a="1"/>
  <c r="G580" i="30" s="1"/>
  <c r="G581" i="30" a="1"/>
  <c r="G581" i="30" s="1"/>
  <c r="G582" i="30" a="1"/>
  <c r="G582" i="30" s="1"/>
  <c r="G583" i="30" a="1"/>
  <c r="G583" i="30" s="1"/>
  <c r="G584" i="30" a="1"/>
  <c r="G584" i="30" s="1"/>
  <c r="G585" i="30" a="1"/>
  <c r="G585" i="30" s="1"/>
  <c r="G586" i="30" a="1"/>
  <c r="G586" i="30" s="1"/>
  <c r="G587" i="30" a="1"/>
  <c r="G587" i="30" s="1"/>
  <c r="G588" i="30" a="1"/>
  <c r="G588" i="30" s="1"/>
  <c r="G589" i="30" a="1"/>
  <c r="G589" i="30" s="1"/>
  <c r="G590" i="30" a="1"/>
  <c r="G590" i="30" s="1"/>
  <c r="G591" i="30" a="1"/>
  <c r="G591" i="30" s="1"/>
  <c r="G592" i="30" a="1"/>
  <c r="G592" i="30" s="1"/>
  <c r="G593" i="30" a="1"/>
  <c r="G593" i="30" s="1"/>
  <c r="G594" i="30" a="1"/>
  <c r="G594" i="30" s="1"/>
  <c r="G595" i="30" a="1"/>
  <c r="G595" i="30" s="1"/>
  <c r="G596" i="30" a="1"/>
  <c r="G596" i="30" s="1"/>
  <c r="G597" i="30" a="1"/>
  <c r="G597" i="30" s="1"/>
  <c r="G598" i="30" a="1"/>
  <c r="G598" i="30" s="1"/>
  <c r="G599" i="30" a="1"/>
  <c r="G599" i="30" s="1"/>
  <c r="G600" i="30" a="1"/>
  <c r="G600" i="30" s="1"/>
  <c r="G601" i="30" a="1"/>
  <c r="G601" i="30" s="1"/>
  <c r="G602" i="30" a="1"/>
  <c r="G602" i="30" s="1"/>
  <c r="G603" i="30" a="1"/>
  <c r="G603" i="30" s="1"/>
  <c r="G604" i="30" a="1"/>
  <c r="G604" i="30" s="1"/>
  <c r="G605" i="30" a="1"/>
  <c r="G605" i="30" s="1"/>
  <c r="G606" i="30" a="1"/>
  <c r="G606" i="30" s="1"/>
  <c r="G607" i="30" a="1"/>
  <c r="G607" i="30" s="1"/>
  <c r="G608" i="30" a="1"/>
  <c r="G608" i="30" s="1"/>
  <c r="G609" i="30" a="1"/>
  <c r="G609" i="30" s="1"/>
  <c r="G610" i="30" a="1"/>
  <c r="G610" i="30" s="1"/>
  <c r="G611" i="30" a="1"/>
  <c r="G611" i="30" s="1"/>
  <c r="G612" i="30" a="1"/>
  <c r="G612" i="30" s="1"/>
  <c r="G613" i="30" a="1"/>
  <c r="G613" i="30" s="1"/>
  <c r="G614" i="30" a="1"/>
  <c r="G614" i="30" s="1"/>
  <c r="G615" i="30" a="1"/>
  <c r="G615" i="30" s="1"/>
  <c r="G616" i="30" a="1"/>
  <c r="G616" i="30" s="1"/>
  <c r="G617" i="30" a="1"/>
  <c r="G617" i="30" s="1"/>
  <c r="G618" i="30" a="1"/>
  <c r="G618" i="30" s="1"/>
  <c r="G619" i="30" a="1"/>
  <c r="G619" i="30" s="1"/>
  <c r="G620" i="30" a="1"/>
  <c r="G620" i="30" s="1"/>
  <c r="G621" i="30" a="1"/>
  <c r="G621" i="30" s="1"/>
  <c r="G622" i="30" a="1"/>
  <c r="G622" i="30" s="1"/>
  <c r="G623" i="30" a="1"/>
  <c r="G623" i="30" s="1"/>
  <c r="G624" i="30" a="1"/>
  <c r="G624" i="30" s="1"/>
  <c r="G625" i="30" a="1"/>
  <c r="G625" i="30" s="1"/>
  <c r="G626" i="30" a="1"/>
  <c r="G626" i="30" s="1"/>
  <c r="G627" i="30" a="1"/>
  <c r="G627" i="30" s="1"/>
  <c r="G628" i="30" a="1"/>
  <c r="G628" i="30" s="1"/>
  <c r="G629" i="30" a="1"/>
  <c r="G629" i="30" s="1"/>
  <c r="G630" i="30" a="1"/>
  <c r="G630" i="30" s="1"/>
  <c r="G631" i="30" a="1"/>
  <c r="G631" i="30" s="1"/>
  <c r="G632" i="30" a="1"/>
  <c r="G632" i="30" s="1"/>
  <c r="G633" i="30" a="1"/>
  <c r="G633" i="30" s="1"/>
  <c r="G634" i="30" a="1"/>
  <c r="G634" i="30" s="1"/>
  <c r="G635" i="30" a="1"/>
  <c r="G635" i="30" s="1"/>
  <c r="G636" i="30" a="1"/>
  <c r="G636" i="30" s="1"/>
  <c r="G637" i="30" a="1"/>
  <c r="G637" i="30" s="1"/>
  <c r="G638" i="30" a="1"/>
  <c r="G638" i="30" s="1"/>
  <c r="G639" i="30" a="1"/>
  <c r="G639" i="30" s="1"/>
  <c r="G640" i="30" a="1"/>
  <c r="G640" i="30" s="1"/>
  <c r="G641" i="30" a="1"/>
  <c r="G641" i="30" s="1"/>
  <c r="G642" i="30" a="1"/>
  <c r="G642" i="30" s="1"/>
  <c r="G643" i="30" a="1"/>
  <c r="G643" i="30" s="1"/>
  <c r="G644" i="30" a="1"/>
  <c r="G644" i="30" s="1"/>
  <c r="G645" i="30" a="1"/>
  <c r="G645" i="30" s="1"/>
  <c r="G646" i="30" a="1"/>
  <c r="G646" i="30" s="1"/>
  <c r="G647" i="30" a="1"/>
  <c r="G647" i="30" s="1"/>
  <c r="G648" i="30" a="1"/>
  <c r="G648" i="30" s="1"/>
  <c r="G649" i="30" a="1"/>
  <c r="G649" i="30" s="1"/>
  <c r="G650" i="30" a="1"/>
  <c r="G650" i="30" s="1"/>
  <c r="G651" i="30" a="1"/>
  <c r="G651" i="30" s="1"/>
  <c r="G652" i="30" a="1"/>
  <c r="G652" i="30" s="1"/>
  <c r="G653" i="30" a="1"/>
  <c r="G653" i="30" s="1"/>
  <c r="G654" i="30" a="1"/>
  <c r="G654" i="30" s="1"/>
  <c r="G655" i="30" a="1"/>
  <c r="G655" i="30" s="1"/>
  <c r="G656" i="30" a="1"/>
  <c r="G656" i="30" s="1"/>
  <c r="G657" i="30" a="1"/>
  <c r="G657" i="30" s="1"/>
  <c r="G658" i="30" a="1"/>
  <c r="G658" i="30" s="1"/>
  <c r="G659" i="30" a="1"/>
  <c r="G659" i="30" s="1"/>
  <c r="G660" i="30" a="1"/>
  <c r="G660" i="30" s="1"/>
  <c r="G661" i="30" a="1"/>
  <c r="G661" i="30" s="1"/>
  <c r="G662" i="30" a="1"/>
  <c r="G662" i="30" s="1"/>
  <c r="G663" i="30" a="1"/>
  <c r="G663" i="30" s="1"/>
  <c r="G664" i="30" a="1"/>
  <c r="G664" i="30" s="1"/>
  <c r="G665" i="30" a="1"/>
  <c r="G665" i="30" s="1"/>
  <c r="G666" i="30" a="1"/>
  <c r="G666" i="30" s="1"/>
  <c r="G667" i="30" a="1"/>
  <c r="G667" i="30" s="1"/>
  <c r="G668" i="30" a="1"/>
  <c r="G668" i="30" s="1"/>
  <c r="G669" i="30" a="1"/>
  <c r="G669" i="30" s="1"/>
  <c r="G670" i="30" a="1"/>
  <c r="G670" i="30" s="1"/>
  <c r="G671" i="30" a="1"/>
  <c r="G671" i="30" s="1"/>
  <c r="G672" i="30" a="1"/>
  <c r="G672" i="30" s="1"/>
  <c r="G673" i="30" a="1"/>
  <c r="G673" i="30" s="1"/>
  <c r="G674" i="30" a="1"/>
  <c r="G674" i="30" s="1"/>
  <c r="G675" i="30" a="1"/>
  <c r="G675" i="30" s="1"/>
  <c r="G676" i="30" a="1"/>
  <c r="G676" i="30" s="1"/>
  <c r="G677" i="30" a="1"/>
  <c r="G677" i="30" s="1"/>
  <c r="G678" i="30" a="1"/>
  <c r="G678" i="30" s="1"/>
  <c r="G679" i="30" a="1"/>
  <c r="G679" i="30" s="1"/>
  <c r="G680" i="30" a="1"/>
  <c r="G680" i="30" s="1"/>
  <c r="G681" i="30" a="1"/>
  <c r="G681" i="30" s="1"/>
  <c r="G682" i="30" a="1"/>
  <c r="G682" i="30" s="1"/>
  <c r="G683" i="30" a="1"/>
  <c r="G683" i="30" s="1"/>
  <c r="G684" i="30" a="1"/>
  <c r="G684" i="30" s="1"/>
  <c r="G685" i="30" a="1"/>
  <c r="G685" i="30" s="1"/>
  <c r="G686" i="30" a="1"/>
  <c r="G686" i="30" s="1"/>
  <c r="G687" i="30" a="1"/>
  <c r="G687" i="30" s="1"/>
  <c r="G688" i="30" a="1"/>
  <c r="G688" i="30" s="1"/>
  <c r="G689" i="30" a="1"/>
  <c r="G689" i="30" s="1"/>
  <c r="G690" i="30" a="1"/>
  <c r="G690" i="30" s="1"/>
  <c r="G691" i="30" a="1"/>
  <c r="G691" i="30" s="1"/>
  <c r="G692" i="30" a="1"/>
  <c r="G692" i="30" s="1"/>
  <c r="G693" i="30" a="1"/>
  <c r="G693" i="30" s="1"/>
  <c r="G694" i="30" a="1"/>
  <c r="G694" i="30" s="1"/>
  <c r="G695" i="30" a="1"/>
  <c r="G695" i="30" s="1"/>
  <c r="G696" i="30" a="1"/>
  <c r="G696" i="30" s="1"/>
  <c r="G697" i="30" a="1"/>
  <c r="G697" i="30" s="1"/>
  <c r="G698" i="30" a="1"/>
  <c r="G698" i="30" s="1"/>
  <c r="G699" i="30" a="1"/>
  <c r="G699" i="30" s="1"/>
  <c r="G700" i="30" a="1"/>
  <c r="G700" i="30" s="1"/>
  <c r="G701" i="30" a="1"/>
  <c r="G701" i="30" s="1"/>
  <c r="G702" i="30" a="1"/>
  <c r="G702" i="30" s="1"/>
  <c r="G703" i="30" a="1"/>
  <c r="G703" i="30" s="1"/>
  <c r="G704" i="30" a="1"/>
  <c r="G704" i="30" s="1"/>
  <c r="G705" i="30" a="1"/>
  <c r="G705" i="30" s="1"/>
  <c r="G706" i="30" a="1"/>
  <c r="G706" i="30" s="1"/>
  <c r="G707" i="30" a="1"/>
  <c r="G707" i="30" s="1"/>
  <c r="G708" i="30" a="1"/>
  <c r="G708" i="30" s="1"/>
  <c r="G709" i="30" a="1"/>
  <c r="G709" i="30" s="1"/>
  <c r="G710" i="30" a="1"/>
  <c r="G710" i="30" s="1"/>
  <c r="G711" i="30" a="1"/>
  <c r="G711" i="30" s="1"/>
  <c r="G712" i="30" a="1"/>
  <c r="G712" i="30" s="1"/>
  <c r="G713" i="30" a="1"/>
  <c r="G713" i="30" s="1"/>
  <c r="G714" i="30" a="1"/>
  <c r="G714" i="30" s="1"/>
  <c r="G715" i="30" a="1"/>
  <c r="G715" i="30" s="1"/>
  <c r="G716" i="30" a="1"/>
  <c r="G716" i="30" s="1"/>
  <c r="G717" i="30" a="1"/>
  <c r="G717" i="30" s="1"/>
  <c r="G718" i="30" a="1"/>
  <c r="G718" i="30" s="1"/>
  <c r="G719" i="30" a="1"/>
  <c r="G719" i="30" s="1"/>
  <c r="G720" i="30" a="1"/>
  <c r="G720" i="30" s="1"/>
  <c r="G721" i="30" a="1"/>
  <c r="G721" i="30" s="1"/>
  <c r="G722" i="30" a="1"/>
  <c r="G722" i="30" s="1"/>
  <c r="G723" i="30" a="1"/>
  <c r="G723" i="30" s="1"/>
  <c r="G724" i="30" a="1"/>
  <c r="G724" i="30" s="1"/>
  <c r="G725" i="30" a="1"/>
  <c r="G725" i="30" s="1"/>
  <c r="G726" i="30" a="1"/>
  <c r="G726" i="30" s="1"/>
  <c r="G727" i="30" a="1"/>
  <c r="G727" i="30" s="1"/>
  <c r="G728" i="30" a="1"/>
  <c r="G728" i="30" s="1"/>
  <c r="G729" i="30" a="1"/>
  <c r="G729" i="30" s="1"/>
  <c r="G730" i="30" a="1"/>
  <c r="G730" i="30" s="1"/>
  <c r="G731" i="30" a="1"/>
  <c r="G731" i="30" s="1"/>
  <c r="G732" i="30" a="1"/>
  <c r="G732" i="30" s="1"/>
  <c r="G733" i="30" a="1"/>
  <c r="G733" i="30" s="1"/>
  <c r="G734" i="30" a="1"/>
  <c r="G734" i="30" s="1"/>
  <c r="G735" i="30" a="1"/>
  <c r="G735" i="30" s="1"/>
  <c r="G736" i="30" a="1"/>
  <c r="G736" i="30" s="1"/>
  <c r="G737" i="30" a="1"/>
  <c r="G737" i="30" s="1"/>
  <c r="G738" i="30" a="1"/>
  <c r="G738" i="30" s="1"/>
  <c r="G739" i="30" a="1"/>
  <c r="G739" i="30" s="1"/>
  <c r="G740" i="30" a="1"/>
  <c r="G740" i="30" s="1"/>
  <c r="G741" i="30" a="1"/>
  <c r="G741" i="30" s="1"/>
  <c r="G742" i="30" a="1"/>
  <c r="G742" i="30" s="1"/>
  <c r="G743" i="30" a="1"/>
  <c r="G743" i="30" s="1"/>
  <c r="G744" i="30" a="1"/>
  <c r="G744" i="30" s="1"/>
  <c r="G745" i="30" a="1"/>
  <c r="G745" i="30" s="1"/>
  <c r="G746" i="30" a="1"/>
  <c r="G746" i="30" s="1"/>
  <c r="G747" i="30" a="1"/>
  <c r="G747" i="30" s="1"/>
  <c r="G748" i="30" a="1"/>
  <c r="G748" i="30" s="1"/>
  <c r="G749" i="30" a="1"/>
  <c r="G749" i="30" s="1"/>
  <c r="G750" i="30" a="1"/>
  <c r="G750" i="30" s="1"/>
  <c r="G751" i="30" a="1"/>
  <c r="G751" i="30" s="1"/>
  <c r="G752" i="30" a="1"/>
  <c r="G752" i="30" s="1"/>
  <c r="G753" i="30" a="1"/>
  <c r="G753" i="30" s="1"/>
  <c r="G754" i="30" a="1"/>
  <c r="G754" i="30" s="1"/>
  <c r="G755" i="30" a="1"/>
  <c r="G755" i="30" s="1"/>
  <c r="G756" i="30" a="1"/>
  <c r="G756" i="30" s="1"/>
  <c r="G757" i="30" a="1"/>
  <c r="G757" i="30" s="1"/>
  <c r="G758" i="30" a="1"/>
  <c r="G758" i="30" s="1"/>
  <c r="G759" i="30" a="1"/>
  <c r="G759" i="30" s="1"/>
  <c r="G760" i="30" a="1"/>
  <c r="G760" i="30" s="1"/>
  <c r="G761" i="30" a="1"/>
  <c r="G761" i="30" s="1"/>
  <c r="G762" i="30" a="1"/>
  <c r="G762" i="30" s="1"/>
  <c r="G763" i="30" a="1"/>
  <c r="G763" i="30" s="1"/>
  <c r="G764" i="30" a="1"/>
  <c r="G764" i="30" s="1"/>
  <c r="G765" i="30" a="1"/>
  <c r="G765" i="30" s="1"/>
  <c r="G766" i="30" a="1"/>
  <c r="G766" i="30" s="1"/>
  <c r="G767" i="30" a="1"/>
  <c r="G767" i="30" s="1"/>
  <c r="G768" i="30" a="1"/>
  <c r="G768" i="30" s="1"/>
  <c r="G769" i="30" a="1"/>
  <c r="G769" i="30" s="1"/>
  <c r="G770" i="30" a="1"/>
  <c r="G770" i="30" s="1"/>
  <c r="G771" i="30" a="1"/>
  <c r="G771" i="30" s="1"/>
  <c r="G772" i="30" a="1"/>
  <c r="G772" i="30" s="1"/>
  <c r="G773" i="30" a="1"/>
  <c r="G773" i="30" s="1"/>
  <c r="G774" i="30" a="1"/>
  <c r="G774" i="30" s="1"/>
  <c r="G775" i="30" a="1"/>
  <c r="G775" i="30" s="1"/>
  <c r="G776" i="30" a="1"/>
  <c r="G776" i="30" s="1"/>
  <c r="G777" i="30" a="1"/>
  <c r="G777" i="30" s="1"/>
  <c r="G778" i="30" a="1"/>
  <c r="G778" i="30" s="1"/>
  <c r="G779" i="30" a="1"/>
  <c r="G779" i="30" s="1"/>
  <c r="G780" i="30" a="1"/>
  <c r="G780" i="30" s="1"/>
  <c r="G781" i="30" a="1"/>
  <c r="G781" i="30" s="1"/>
  <c r="G782" i="30" a="1"/>
  <c r="G782" i="30" s="1"/>
  <c r="G783" i="30" a="1"/>
  <c r="G783" i="30" s="1"/>
  <c r="G784" i="30" a="1"/>
  <c r="G784" i="30" s="1"/>
  <c r="G785" i="30" a="1"/>
  <c r="G785" i="30" s="1"/>
  <c r="G786" i="30" a="1"/>
  <c r="G786" i="30" s="1"/>
  <c r="G787" i="30" a="1"/>
  <c r="G787" i="30" s="1"/>
  <c r="G788" i="30" a="1"/>
  <c r="G788" i="30" s="1"/>
  <c r="G789" i="30" a="1"/>
  <c r="G789" i="30" s="1"/>
  <c r="G790" i="30" a="1"/>
  <c r="G790" i="30" s="1"/>
  <c r="G791" i="30" a="1"/>
  <c r="G791" i="30" s="1"/>
  <c r="G792" i="30" a="1"/>
  <c r="G792" i="30" s="1"/>
  <c r="G793" i="30" a="1"/>
  <c r="G793" i="30" s="1"/>
  <c r="G794" i="30" a="1"/>
  <c r="G794" i="30" s="1"/>
  <c r="G795" i="30" a="1"/>
  <c r="G795" i="30" s="1"/>
  <c r="G796" i="30" a="1"/>
  <c r="G796" i="30" s="1"/>
  <c r="G797" i="30" a="1"/>
  <c r="G797" i="30" s="1"/>
  <c r="G798" i="30" a="1"/>
  <c r="G798" i="30" s="1"/>
  <c r="G799" i="30" a="1"/>
  <c r="G799" i="30" s="1"/>
  <c r="G800" i="30" a="1"/>
  <c r="G800" i="30" s="1"/>
  <c r="G801" i="30" a="1"/>
  <c r="G801" i="30" s="1"/>
  <c r="G802" i="30" a="1"/>
  <c r="G802" i="30" s="1"/>
  <c r="G803" i="30" a="1"/>
  <c r="G803" i="30" s="1"/>
  <c r="G804" i="30" a="1"/>
  <c r="G804" i="30" s="1"/>
  <c r="G805" i="30" a="1"/>
  <c r="G805" i="30" s="1"/>
  <c r="G806" i="30" a="1"/>
  <c r="G806" i="30" s="1"/>
  <c r="G807" i="30" a="1"/>
  <c r="G807" i="30" s="1"/>
  <c r="G808" i="30" a="1"/>
  <c r="G808" i="30" s="1"/>
  <c r="G809" i="30" a="1"/>
  <c r="G809" i="30" s="1"/>
  <c r="G810" i="30" a="1"/>
  <c r="G810" i="30" s="1"/>
  <c r="G811" i="30" a="1"/>
  <c r="G811" i="30" s="1"/>
  <c r="G812" i="30" a="1"/>
  <c r="G812" i="30" s="1"/>
  <c r="G813" i="30" a="1"/>
  <c r="G813" i="30" s="1"/>
  <c r="G814" i="30" a="1"/>
  <c r="G814" i="30" s="1"/>
  <c r="G815" i="30" a="1"/>
  <c r="G815" i="30" s="1"/>
  <c r="G816" i="30" a="1"/>
  <c r="G816" i="30" s="1"/>
  <c r="G817" i="30" a="1"/>
  <c r="G817" i="30" s="1"/>
  <c r="G818" i="30" a="1"/>
  <c r="G818" i="30" s="1"/>
  <c r="G819" i="30" a="1"/>
  <c r="G819" i="30" s="1"/>
  <c r="G820" i="30" a="1"/>
  <c r="G820" i="30" s="1"/>
  <c r="G821" i="30" a="1"/>
  <c r="G821" i="30" s="1"/>
  <c r="G822" i="30" a="1"/>
  <c r="G822" i="30" s="1"/>
  <c r="G823" i="30" a="1"/>
  <c r="G823" i="30" s="1"/>
  <c r="G824" i="30" a="1"/>
  <c r="G824" i="30" s="1"/>
  <c r="G825" i="30" a="1"/>
  <c r="G825" i="30" s="1"/>
  <c r="G826" i="30" a="1"/>
  <c r="G826" i="30" s="1"/>
  <c r="G827" i="30" a="1"/>
  <c r="G827" i="30" s="1"/>
  <c r="G828" i="30" a="1"/>
  <c r="G828" i="30" s="1"/>
  <c r="G829" i="30" a="1"/>
  <c r="G829" i="30" s="1"/>
  <c r="G830" i="30" a="1"/>
  <c r="G830" i="30" s="1"/>
  <c r="G831" i="30" a="1"/>
  <c r="G831" i="30" s="1"/>
  <c r="G832" i="30" a="1"/>
  <c r="G832" i="30" s="1"/>
  <c r="G833" i="30" a="1"/>
  <c r="G833" i="30" s="1"/>
  <c r="G834" i="30" a="1"/>
  <c r="G834" i="30" s="1"/>
  <c r="G835" i="30" a="1"/>
  <c r="G835" i="30" s="1"/>
  <c r="G836" i="30" a="1"/>
  <c r="G836" i="30" s="1"/>
  <c r="G837" i="30" a="1"/>
  <c r="G837" i="30" s="1"/>
  <c r="G838" i="30" a="1"/>
  <c r="G838" i="30" s="1"/>
  <c r="G839" i="30" a="1"/>
  <c r="G839" i="30" s="1"/>
  <c r="G840" i="30" a="1"/>
  <c r="G840" i="30" s="1"/>
  <c r="G841" i="30" a="1"/>
  <c r="G841" i="30" s="1"/>
  <c r="G842" i="30" a="1"/>
  <c r="G842" i="30" s="1"/>
  <c r="G843" i="30" a="1"/>
  <c r="G843" i="30" s="1"/>
  <c r="G844" i="30" a="1"/>
  <c r="G844" i="30" s="1"/>
  <c r="G845" i="30" a="1"/>
  <c r="G845" i="30" s="1"/>
  <c r="G846" i="30" a="1"/>
  <c r="G846" i="30" s="1"/>
  <c r="G847" i="30" a="1"/>
  <c r="G847" i="30" s="1"/>
  <c r="G848" i="30" a="1"/>
  <c r="G848" i="30" s="1"/>
  <c r="G849" i="30" a="1"/>
  <c r="G849" i="30" s="1"/>
  <c r="G850" i="30" a="1"/>
  <c r="G850" i="30" s="1"/>
  <c r="G851" i="30" a="1"/>
  <c r="G851" i="30" s="1"/>
  <c r="G852" i="30" a="1"/>
  <c r="G852" i="30" s="1"/>
  <c r="G853" i="30" a="1"/>
  <c r="G853" i="30" s="1"/>
  <c r="G854" i="30" a="1"/>
  <c r="G854" i="30" s="1"/>
  <c r="G855" i="30" a="1"/>
  <c r="G855" i="30" s="1"/>
  <c r="G856" i="30" a="1"/>
  <c r="G856" i="30" s="1"/>
  <c r="G857" i="30" a="1"/>
  <c r="G857" i="30" s="1"/>
  <c r="G858" i="30" a="1"/>
  <c r="G858" i="30" s="1"/>
  <c r="G859" i="30" a="1"/>
  <c r="G859" i="30" s="1"/>
  <c r="G860" i="30" a="1"/>
  <c r="G860" i="30" s="1"/>
  <c r="G861" i="30" a="1"/>
  <c r="G861" i="30" s="1"/>
  <c r="G862" i="30" a="1"/>
  <c r="G862" i="30" s="1"/>
  <c r="G863" i="30" a="1"/>
  <c r="G863" i="30" s="1"/>
  <c r="G864" i="30" a="1"/>
  <c r="G864" i="30" s="1"/>
  <c r="G865" i="30" a="1"/>
  <c r="G865" i="30" s="1"/>
  <c r="G866" i="30" a="1"/>
  <c r="G866" i="30" s="1"/>
  <c r="G867" i="30" a="1"/>
  <c r="G867" i="30" s="1"/>
  <c r="G868" i="30" a="1"/>
  <c r="G868" i="30" s="1"/>
  <c r="G869" i="30" a="1"/>
  <c r="G869" i="30" s="1"/>
  <c r="G870" i="30" a="1"/>
  <c r="G870" i="30" s="1"/>
  <c r="G871" i="30" a="1"/>
  <c r="G871" i="30" s="1"/>
  <c r="G872" i="30" a="1"/>
  <c r="G872" i="30" s="1"/>
  <c r="G873" i="30" a="1"/>
  <c r="G873" i="30" s="1"/>
  <c r="G874" i="30" a="1"/>
  <c r="G874" i="30" s="1"/>
  <c r="G875" i="30" a="1"/>
  <c r="G875" i="30" s="1"/>
  <c r="G876" i="30" a="1"/>
  <c r="G876" i="30" s="1"/>
  <c r="G877" i="30" a="1"/>
  <c r="G877" i="30" s="1"/>
  <c r="G878" i="30" a="1"/>
  <c r="G878" i="30" s="1"/>
  <c r="G879" i="30" a="1"/>
  <c r="G879" i="30" s="1"/>
  <c r="G880" i="30" a="1"/>
  <c r="G880" i="30" s="1"/>
  <c r="G881" i="30" a="1"/>
  <c r="G881" i="30" s="1"/>
  <c r="G882" i="30" a="1"/>
  <c r="G882" i="30" s="1"/>
  <c r="G883" i="30" a="1"/>
  <c r="G883" i="30" s="1"/>
  <c r="G884" i="30" a="1"/>
  <c r="G884" i="30" s="1"/>
  <c r="G885" i="30" a="1"/>
  <c r="G885" i="30" s="1"/>
  <c r="G886" i="30" a="1"/>
  <c r="G886" i="30" s="1"/>
  <c r="G887" i="30" a="1"/>
  <c r="G887" i="30" s="1"/>
  <c r="G888" i="30" a="1"/>
  <c r="G888" i="30" s="1"/>
  <c r="G889" i="30" a="1"/>
  <c r="G889" i="30" s="1"/>
  <c r="G890" i="30" a="1"/>
  <c r="G890" i="30" s="1"/>
  <c r="G891" i="30" a="1"/>
  <c r="G891" i="30" s="1"/>
  <c r="G892" i="30" a="1"/>
  <c r="G892" i="30" s="1"/>
  <c r="G893" i="30" a="1"/>
  <c r="G893" i="30" s="1"/>
  <c r="G894" i="30" a="1"/>
  <c r="G894" i="30" s="1"/>
  <c r="G895" i="30" a="1"/>
  <c r="G895" i="30" s="1"/>
  <c r="G896" i="30" a="1"/>
  <c r="G896" i="30" s="1"/>
  <c r="G897" i="30" a="1"/>
  <c r="G897" i="30" s="1"/>
  <c r="G898" i="30" a="1"/>
  <c r="G898" i="30" s="1"/>
  <c r="G899" i="30" a="1"/>
  <c r="G899" i="30" s="1"/>
  <c r="G900" i="30" a="1"/>
  <c r="G900" i="30" s="1"/>
  <c r="G901" i="30" a="1"/>
  <c r="G901" i="30" s="1"/>
  <c r="G902" i="30" a="1"/>
  <c r="G902" i="30" s="1"/>
  <c r="G903" i="30" a="1"/>
  <c r="G903" i="30" s="1"/>
  <c r="G904" i="30" a="1"/>
  <c r="G904" i="30" s="1"/>
  <c r="G905" i="30" a="1"/>
  <c r="G905" i="30" s="1"/>
  <c r="G906" i="30" a="1"/>
  <c r="G906" i="30" s="1"/>
  <c r="G907" i="30" a="1"/>
  <c r="G907" i="30" s="1"/>
  <c r="G908" i="30" a="1"/>
  <c r="G908" i="30" s="1"/>
  <c r="G909" i="30" a="1"/>
  <c r="G909" i="30" s="1"/>
  <c r="G910" i="30" a="1"/>
  <c r="G910" i="30" s="1"/>
  <c r="G911" i="30" a="1"/>
  <c r="G911" i="30" s="1"/>
  <c r="G912" i="30" a="1"/>
  <c r="G912" i="30" s="1"/>
  <c r="G913" i="30" a="1"/>
  <c r="G913" i="30" s="1"/>
  <c r="G914" i="30" a="1"/>
  <c r="G914" i="30" s="1"/>
  <c r="G915" i="30" a="1"/>
  <c r="G915" i="30" s="1"/>
  <c r="G916" i="30" a="1"/>
  <c r="G916" i="30" s="1"/>
  <c r="G917" i="30" a="1"/>
  <c r="G917" i="30" s="1"/>
  <c r="G918" i="30" a="1"/>
  <c r="G918" i="30" s="1"/>
  <c r="G919" i="30" a="1"/>
  <c r="G919" i="30" s="1"/>
  <c r="G920" i="30" a="1"/>
  <c r="G920" i="30" s="1"/>
  <c r="G921" i="30" a="1"/>
  <c r="G921" i="30" s="1"/>
  <c r="G922" i="30" a="1"/>
  <c r="G922" i="30" s="1"/>
  <c r="G923" i="30" a="1"/>
  <c r="G923" i="30" s="1"/>
  <c r="G924" i="30" a="1"/>
  <c r="G924" i="30" s="1"/>
  <c r="G925" i="30" a="1"/>
  <c r="G925" i="30" s="1"/>
  <c r="G926" i="30" a="1"/>
  <c r="G926" i="30" s="1"/>
  <c r="G927" i="30" a="1"/>
  <c r="G927" i="30" s="1"/>
  <c r="G928" i="30" a="1"/>
  <c r="G928" i="30" s="1"/>
  <c r="G929" i="30" a="1"/>
  <c r="G929" i="30" s="1"/>
  <c r="G930" i="30" a="1"/>
  <c r="G930" i="30" s="1"/>
  <c r="G931" i="30" a="1"/>
  <c r="G931" i="30" s="1"/>
  <c r="G932" i="30" a="1"/>
  <c r="G932" i="30" s="1"/>
  <c r="G933" i="30" a="1"/>
  <c r="G933" i="30" s="1"/>
  <c r="G934" i="30" a="1"/>
  <c r="G934" i="30" s="1"/>
  <c r="G935" i="30" a="1"/>
  <c r="G935" i="30" s="1"/>
  <c r="G936" i="30" a="1"/>
  <c r="G936" i="30" s="1"/>
  <c r="G937" i="30" a="1"/>
  <c r="G937" i="30" s="1"/>
  <c r="G938" i="30" a="1"/>
  <c r="G938" i="30" s="1"/>
  <c r="G939" i="30" a="1"/>
  <c r="G939" i="30" s="1"/>
  <c r="G940" i="30" a="1"/>
  <c r="G940" i="30" s="1"/>
  <c r="G941" i="30" a="1"/>
  <c r="G941" i="30" s="1"/>
  <c r="G942" i="30" a="1"/>
  <c r="G942" i="30" s="1"/>
  <c r="G943" i="30" a="1"/>
  <c r="G943" i="30" s="1"/>
  <c r="G944" i="30" a="1"/>
  <c r="G944" i="30" s="1"/>
  <c r="G945" i="30" a="1"/>
  <c r="G945" i="30" s="1"/>
  <c r="G946" i="30" a="1"/>
  <c r="G946" i="30" s="1"/>
  <c r="G947" i="30" a="1"/>
  <c r="G947" i="30" s="1"/>
  <c r="G948" i="30" a="1"/>
  <c r="G948" i="30" s="1"/>
  <c r="G949" i="30" a="1"/>
  <c r="G949" i="30" s="1"/>
  <c r="G950" i="30" a="1"/>
  <c r="G950" i="30" s="1"/>
  <c r="G951" i="30" a="1"/>
  <c r="G951" i="30" s="1"/>
  <c r="G952" i="30" a="1"/>
  <c r="G952" i="30" s="1"/>
  <c r="G953" i="30" a="1"/>
  <c r="G953" i="30" s="1"/>
  <c r="G954" i="30" a="1"/>
  <c r="G954" i="30" s="1"/>
  <c r="G955" i="30" a="1"/>
  <c r="G955" i="30" s="1"/>
  <c r="G956" i="30" a="1"/>
  <c r="G956" i="30" s="1"/>
  <c r="G957" i="30" a="1"/>
  <c r="G957" i="30" s="1"/>
  <c r="G958" i="30" a="1"/>
  <c r="G958" i="30" s="1"/>
  <c r="G959" i="30" a="1"/>
  <c r="G959" i="30" s="1"/>
  <c r="G960" i="30" a="1"/>
  <c r="G960" i="30" s="1"/>
  <c r="G961" i="30" a="1"/>
  <c r="G961" i="30" s="1"/>
  <c r="G962" i="30" a="1"/>
  <c r="G962" i="30" s="1"/>
  <c r="G963" i="30" a="1"/>
  <c r="G963" i="30" s="1"/>
  <c r="G964" i="30" a="1"/>
  <c r="G964" i="30" s="1"/>
  <c r="G965" i="30" a="1"/>
  <c r="G965" i="30" s="1"/>
  <c r="G966" i="30" a="1"/>
  <c r="G966" i="30" s="1"/>
  <c r="G967" i="30" a="1"/>
  <c r="G967" i="30" s="1"/>
  <c r="G968" i="30" a="1"/>
  <c r="G968" i="30" s="1"/>
  <c r="G969" i="30" a="1"/>
  <c r="G969" i="30" s="1"/>
  <c r="G970" i="30" a="1"/>
  <c r="G970" i="30" s="1"/>
  <c r="G971" i="30" a="1"/>
  <c r="G971" i="30" s="1"/>
  <c r="G972" i="30" a="1"/>
  <c r="G972" i="30" s="1"/>
  <c r="G973" i="30" a="1"/>
  <c r="G973" i="30" s="1"/>
  <c r="G974" i="30" a="1"/>
  <c r="G974" i="30" s="1"/>
  <c r="G975" i="30" a="1"/>
  <c r="G975" i="30" s="1"/>
  <c r="G976" i="30" a="1"/>
  <c r="G976" i="30" s="1"/>
  <c r="G977" i="30" a="1"/>
  <c r="G977" i="30" s="1"/>
  <c r="G978" i="30" a="1"/>
  <c r="G978" i="30" s="1"/>
  <c r="G979" i="30" a="1"/>
  <c r="G979" i="30" s="1"/>
  <c r="G980" i="30" a="1"/>
  <c r="G980" i="30" s="1"/>
  <c r="G981" i="30" a="1"/>
  <c r="G981" i="30" s="1"/>
  <c r="G982" i="30" a="1"/>
  <c r="G982" i="30" s="1"/>
  <c r="G983" i="30" a="1"/>
  <c r="G983" i="30" s="1"/>
  <c r="G984" i="30" a="1"/>
  <c r="G984" i="30" s="1"/>
  <c r="G985" i="30" a="1"/>
  <c r="G985" i="30" s="1"/>
  <c r="G986" i="30" a="1"/>
  <c r="G986" i="30" s="1"/>
  <c r="G987" i="30" a="1"/>
  <c r="G987" i="30" s="1"/>
  <c r="G988" i="30" a="1"/>
  <c r="G988" i="30" s="1"/>
  <c r="G989" i="30" a="1"/>
  <c r="G989" i="30" s="1"/>
  <c r="G990" i="30" a="1"/>
  <c r="G990" i="30" s="1"/>
  <c r="G991" i="30" a="1"/>
  <c r="G991" i="30" s="1"/>
  <c r="G992" i="30" a="1"/>
  <c r="G992" i="30" s="1"/>
  <c r="G993" i="30" a="1"/>
  <c r="G993" i="30" s="1"/>
  <c r="G994" i="30" a="1"/>
  <c r="G994" i="30" s="1"/>
  <c r="G995" i="30" a="1"/>
  <c r="G995" i="30" s="1"/>
  <c r="G996" i="30" a="1"/>
  <c r="G996" i="30" s="1"/>
  <c r="G997" i="30" a="1"/>
  <c r="G997" i="30" s="1"/>
  <c r="G998" i="30" a="1"/>
  <c r="G998" i="30" s="1"/>
  <c r="G999" i="30" a="1"/>
  <c r="G999" i="30" s="1"/>
  <c r="G1000" i="30" a="1"/>
  <c r="G1000" i="30" s="1"/>
  <c r="G1001" i="30" a="1"/>
  <c r="G1001" i="30" s="1"/>
  <c r="J1001" i="30"/>
  <c r="J1000" i="30"/>
  <c r="J999" i="30"/>
  <c r="J998" i="30"/>
  <c r="J997" i="30"/>
  <c r="J996" i="30"/>
  <c r="J995" i="30"/>
  <c r="J994" i="30"/>
  <c r="J993" i="30"/>
  <c r="J992" i="30"/>
  <c r="J991" i="30"/>
  <c r="J990" i="30"/>
  <c r="J989" i="30"/>
  <c r="J988" i="30"/>
  <c r="J987" i="30"/>
  <c r="J986" i="30"/>
  <c r="J985" i="30"/>
  <c r="J984" i="30"/>
  <c r="J983" i="30"/>
  <c r="J982" i="30"/>
  <c r="J981" i="30"/>
  <c r="J980" i="30"/>
  <c r="J979" i="30"/>
  <c r="J978" i="30"/>
  <c r="J977" i="30"/>
  <c r="J976" i="30"/>
  <c r="J975" i="30"/>
  <c r="J974" i="30"/>
  <c r="J973" i="30"/>
  <c r="J972" i="30"/>
  <c r="J971" i="30"/>
  <c r="J970" i="30"/>
  <c r="J969" i="30"/>
  <c r="J968" i="30"/>
  <c r="J967" i="30"/>
  <c r="J966" i="30"/>
  <c r="J965" i="30"/>
  <c r="J964" i="30"/>
  <c r="J963" i="30"/>
  <c r="J962" i="30"/>
  <c r="J961" i="30"/>
  <c r="J960" i="30"/>
  <c r="J959" i="30"/>
  <c r="J958" i="30"/>
  <c r="J957" i="30"/>
  <c r="J956" i="30"/>
  <c r="J955" i="30"/>
  <c r="J954" i="30"/>
  <c r="J953" i="30"/>
  <c r="J952" i="30"/>
  <c r="J951" i="30"/>
  <c r="J950" i="30"/>
  <c r="J949" i="30"/>
  <c r="J948" i="30"/>
  <c r="J947" i="30"/>
  <c r="J946" i="30"/>
  <c r="J945" i="30"/>
  <c r="J944" i="30"/>
  <c r="J943" i="30"/>
  <c r="J942" i="30"/>
  <c r="J941" i="30"/>
  <c r="J940" i="30"/>
  <c r="J939" i="30"/>
  <c r="J938" i="30"/>
  <c r="J937" i="30"/>
  <c r="J936" i="30"/>
  <c r="J935" i="30"/>
  <c r="J934" i="30"/>
  <c r="J933" i="30"/>
  <c r="J932" i="30"/>
  <c r="J931" i="30"/>
  <c r="J930" i="30"/>
  <c r="J929" i="30"/>
  <c r="J928" i="30"/>
  <c r="J927" i="30"/>
  <c r="J926" i="30"/>
  <c r="J925" i="30"/>
  <c r="J924" i="30"/>
  <c r="J923" i="30"/>
  <c r="J922" i="30"/>
  <c r="J921" i="30"/>
  <c r="J920" i="30"/>
  <c r="J919" i="30"/>
  <c r="J918" i="30"/>
  <c r="J917" i="30"/>
  <c r="J916" i="30"/>
  <c r="J915" i="30"/>
  <c r="J914" i="30"/>
  <c r="J913" i="30"/>
  <c r="J912" i="30"/>
  <c r="J911" i="30"/>
  <c r="J910" i="30"/>
  <c r="J909" i="30"/>
  <c r="J908" i="30"/>
  <c r="J907" i="30"/>
  <c r="J906" i="30"/>
  <c r="J905" i="30"/>
  <c r="J904" i="30"/>
  <c r="J903" i="30"/>
  <c r="J902" i="30"/>
  <c r="J901" i="30"/>
  <c r="J900" i="30"/>
  <c r="J899" i="30"/>
  <c r="J898" i="30"/>
  <c r="J897" i="30"/>
  <c r="J896" i="30"/>
  <c r="J895" i="30"/>
  <c r="J894" i="30"/>
  <c r="J893" i="30"/>
  <c r="J892" i="30"/>
  <c r="J891" i="30"/>
  <c r="J890" i="30"/>
  <c r="J889" i="30"/>
  <c r="J888" i="30"/>
  <c r="J887" i="30"/>
  <c r="J886" i="30"/>
  <c r="J885" i="30"/>
  <c r="J884" i="30"/>
  <c r="J883" i="30"/>
  <c r="J882" i="30"/>
  <c r="J881" i="30"/>
  <c r="J880" i="30"/>
  <c r="J879" i="30"/>
  <c r="J878" i="30"/>
  <c r="J877" i="30"/>
  <c r="J876" i="30"/>
  <c r="J875" i="30"/>
  <c r="J874" i="30"/>
  <c r="J873" i="30"/>
  <c r="J872" i="30"/>
  <c r="J871" i="30"/>
  <c r="J870" i="30"/>
  <c r="J869" i="30"/>
  <c r="J868" i="30"/>
  <c r="J867" i="30"/>
  <c r="J866" i="30"/>
  <c r="J865" i="30"/>
  <c r="J864" i="30"/>
  <c r="J863" i="30"/>
  <c r="J862" i="30"/>
  <c r="J861" i="30"/>
  <c r="J860" i="30"/>
  <c r="J859" i="30"/>
  <c r="J858" i="30"/>
  <c r="J857" i="30"/>
  <c r="J856" i="30"/>
  <c r="J855" i="30"/>
  <c r="J854" i="30"/>
  <c r="J853" i="30"/>
  <c r="J852" i="30"/>
  <c r="J851" i="30"/>
  <c r="J850" i="30"/>
  <c r="J849" i="30"/>
  <c r="J848" i="30"/>
  <c r="J847" i="30"/>
  <c r="J846" i="30"/>
  <c r="J845" i="30"/>
  <c r="J844" i="30"/>
  <c r="J843" i="30"/>
  <c r="J842" i="30"/>
  <c r="J841" i="30"/>
  <c r="J840" i="30"/>
  <c r="J839" i="30"/>
  <c r="J838" i="30"/>
  <c r="J837" i="30"/>
  <c r="J836" i="30"/>
  <c r="J835" i="30"/>
  <c r="J834" i="30"/>
  <c r="J833" i="30"/>
  <c r="J832" i="30"/>
  <c r="J831" i="30"/>
  <c r="J830" i="30"/>
  <c r="J829" i="30"/>
  <c r="J828" i="30"/>
  <c r="J827" i="30"/>
  <c r="J826" i="30"/>
  <c r="J825" i="30"/>
  <c r="J824" i="30"/>
  <c r="J823" i="30"/>
  <c r="J822" i="30"/>
  <c r="J821" i="30"/>
  <c r="J820" i="30"/>
  <c r="J819" i="30"/>
  <c r="J818" i="30"/>
  <c r="J817" i="30"/>
  <c r="J816" i="30"/>
  <c r="J815" i="30"/>
  <c r="J814" i="30"/>
  <c r="J813" i="30"/>
  <c r="J812" i="30"/>
  <c r="J811" i="30"/>
  <c r="J810" i="30"/>
  <c r="J809" i="30"/>
  <c r="J808" i="30"/>
  <c r="J807" i="30"/>
  <c r="J806" i="30"/>
  <c r="J805" i="30"/>
  <c r="J804" i="30"/>
  <c r="J803" i="30"/>
  <c r="J802" i="30"/>
  <c r="J801" i="30"/>
  <c r="J800" i="30"/>
  <c r="J799" i="30"/>
  <c r="J798" i="30"/>
  <c r="J797" i="30"/>
  <c r="J796" i="30"/>
  <c r="J795" i="30"/>
  <c r="J794" i="30"/>
  <c r="J793" i="30"/>
  <c r="J792" i="30"/>
  <c r="J791" i="30"/>
  <c r="J790" i="30"/>
  <c r="J789" i="30"/>
  <c r="J788" i="30"/>
  <c r="J787" i="30"/>
  <c r="J786" i="30"/>
  <c r="J785" i="30"/>
  <c r="J784" i="30"/>
  <c r="J783" i="30"/>
  <c r="J782" i="30"/>
  <c r="J781" i="30"/>
  <c r="J780" i="30"/>
  <c r="J779" i="30"/>
  <c r="J778" i="30"/>
  <c r="J777" i="30"/>
  <c r="J776" i="30"/>
  <c r="J775" i="30"/>
  <c r="J774" i="30"/>
  <c r="J773" i="30"/>
  <c r="J772" i="30"/>
  <c r="J771" i="30"/>
  <c r="J770" i="30"/>
  <c r="J769" i="30"/>
  <c r="J768" i="30"/>
  <c r="J767" i="30"/>
  <c r="J766" i="30"/>
  <c r="J765" i="30"/>
  <c r="J764" i="30"/>
  <c r="J763" i="30"/>
  <c r="J762" i="30"/>
  <c r="J761" i="30"/>
  <c r="J760" i="30"/>
  <c r="J759" i="30"/>
  <c r="J758" i="30"/>
  <c r="J757" i="30"/>
  <c r="J756" i="30"/>
  <c r="J755" i="30"/>
  <c r="J754" i="30"/>
  <c r="J753" i="30"/>
  <c r="J752" i="30"/>
  <c r="J751" i="30"/>
  <c r="J750" i="30"/>
  <c r="J749" i="30"/>
  <c r="J748" i="30"/>
  <c r="J747" i="30"/>
  <c r="J746" i="30"/>
  <c r="J745" i="30"/>
  <c r="J744" i="30"/>
  <c r="J743" i="30"/>
  <c r="J742" i="30"/>
  <c r="J741" i="30"/>
  <c r="J740" i="30"/>
  <c r="J739" i="30"/>
  <c r="J738" i="30"/>
  <c r="J737" i="30"/>
  <c r="J736" i="30"/>
  <c r="J735" i="30"/>
  <c r="J734" i="30"/>
  <c r="J733" i="30"/>
  <c r="J732" i="30"/>
  <c r="J731" i="30"/>
  <c r="J730" i="30"/>
  <c r="J729" i="30"/>
  <c r="J728" i="30"/>
  <c r="J727" i="30"/>
  <c r="J726" i="30"/>
  <c r="J725" i="30"/>
  <c r="J724" i="30"/>
  <c r="J723" i="30"/>
  <c r="J722" i="30"/>
  <c r="J721" i="30"/>
  <c r="J720" i="30"/>
  <c r="J719" i="30"/>
  <c r="J718" i="30"/>
  <c r="J717" i="30"/>
  <c r="J716" i="30"/>
  <c r="J715" i="30"/>
  <c r="J714" i="30"/>
  <c r="J713" i="30"/>
  <c r="J712" i="30"/>
  <c r="J711" i="30"/>
  <c r="J710" i="30"/>
  <c r="J709" i="30"/>
  <c r="J708" i="30"/>
  <c r="J707" i="30"/>
  <c r="J706" i="30"/>
  <c r="J705" i="30"/>
  <c r="J704" i="30"/>
  <c r="J703" i="30"/>
  <c r="J702" i="30"/>
  <c r="J701" i="30"/>
  <c r="J700" i="30"/>
  <c r="J699" i="30"/>
  <c r="J698" i="30"/>
  <c r="J697" i="30"/>
  <c r="J696" i="30"/>
  <c r="J695" i="30"/>
  <c r="J694" i="30"/>
  <c r="J693" i="30"/>
  <c r="J692" i="30"/>
  <c r="J691" i="30"/>
  <c r="J690" i="30"/>
  <c r="J689" i="30"/>
  <c r="J688" i="30"/>
  <c r="J687" i="30"/>
  <c r="J686" i="30"/>
  <c r="J685" i="30"/>
  <c r="J684" i="30"/>
  <c r="J683" i="30"/>
  <c r="J682" i="30"/>
  <c r="J681" i="30"/>
  <c r="J680" i="30"/>
  <c r="J679" i="30"/>
  <c r="J678" i="30"/>
  <c r="J677" i="30"/>
  <c r="J676" i="30"/>
  <c r="J675" i="30"/>
  <c r="J674" i="30"/>
  <c r="J673" i="30"/>
  <c r="J672" i="30"/>
  <c r="J671" i="30"/>
  <c r="J670" i="30"/>
  <c r="J669" i="30"/>
  <c r="J668" i="30"/>
  <c r="J667" i="30"/>
  <c r="J666" i="30"/>
  <c r="J665" i="30"/>
  <c r="J664" i="30"/>
  <c r="J663" i="30"/>
  <c r="J662" i="30"/>
  <c r="J661" i="30"/>
  <c r="J660" i="30"/>
  <c r="J659" i="30"/>
  <c r="J658" i="30"/>
  <c r="J657" i="30"/>
  <c r="J656" i="30"/>
  <c r="J655" i="30"/>
  <c r="J654" i="30"/>
  <c r="J653" i="30"/>
  <c r="J652" i="30"/>
  <c r="J651" i="30"/>
  <c r="J650" i="30"/>
  <c r="J649" i="30"/>
  <c r="J648" i="30"/>
  <c r="J647" i="30"/>
  <c r="J646" i="30"/>
  <c r="J645" i="30"/>
  <c r="J644" i="30"/>
  <c r="J643" i="30"/>
  <c r="J642" i="30"/>
  <c r="J641" i="30"/>
  <c r="J640" i="30"/>
  <c r="J639" i="30"/>
  <c r="J638" i="30"/>
  <c r="J637" i="30"/>
  <c r="J636" i="30"/>
  <c r="J635" i="30"/>
  <c r="J634" i="30"/>
  <c r="J633" i="30"/>
  <c r="J632" i="30"/>
  <c r="J631" i="30"/>
  <c r="J630" i="30"/>
  <c r="J629" i="30"/>
  <c r="J628" i="30"/>
  <c r="J627" i="30"/>
  <c r="J626" i="30"/>
  <c r="J625" i="30"/>
  <c r="J624" i="30"/>
  <c r="J623" i="30"/>
  <c r="J622" i="30"/>
  <c r="J621" i="30"/>
  <c r="J620" i="30"/>
  <c r="J619" i="30"/>
  <c r="J618" i="30"/>
  <c r="J617" i="30"/>
  <c r="J616" i="30"/>
  <c r="J615" i="30"/>
  <c r="J614" i="30"/>
  <c r="J613" i="30"/>
  <c r="J612" i="30"/>
  <c r="J611" i="30"/>
  <c r="J610" i="30"/>
  <c r="J609" i="30"/>
  <c r="J608" i="30"/>
  <c r="J607" i="30"/>
  <c r="J606" i="30"/>
  <c r="J605" i="30"/>
  <c r="J604" i="30"/>
  <c r="J603" i="30"/>
  <c r="J602" i="30"/>
  <c r="J601" i="30"/>
  <c r="J600" i="30"/>
  <c r="J599" i="30"/>
  <c r="J598" i="30"/>
  <c r="J597" i="30"/>
  <c r="J596" i="30"/>
  <c r="J595" i="30"/>
  <c r="J594" i="30"/>
  <c r="J593" i="30"/>
  <c r="J592" i="30"/>
  <c r="J591" i="30"/>
  <c r="J590" i="30"/>
  <c r="J589" i="30"/>
  <c r="J588" i="30"/>
  <c r="J587" i="30"/>
  <c r="J586" i="30"/>
  <c r="J585" i="30"/>
  <c r="J584" i="30"/>
  <c r="J583" i="30"/>
  <c r="J582" i="30"/>
  <c r="J581" i="30"/>
  <c r="J580" i="30"/>
  <c r="J579" i="30"/>
  <c r="J578" i="30"/>
  <c r="J577" i="30"/>
  <c r="J576" i="30"/>
  <c r="J575" i="30"/>
  <c r="J574" i="30"/>
  <c r="J573" i="30"/>
  <c r="J572" i="30"/>
  <c r="J571" i="30"/>
  <c r="J570" i="30"/>
  <c r="J569" i="30"/>
  <c r="J568" i="30"/>
  <c r="J567" i="30"/>
  <c r="J566" i="30"/>
  <c r="J565" i="30"/>
  <c r="J564" i="30"/>
  <c r="J563" i="30"/>
  <c r="J562" i="30"/>
  <c r="J561" i="30"/>
  <c r="J560" i="30"/>
  <c r="J559" i="30"/>
  <c r="J558" i="30"/>
  <c r="J557" i="30"/>
  <c r="J556" i="30"/>
  <c r="J555" i="30"/>
  <c r="J554" i="30"/>
  <c r="J553" i="30"/>
  <c r="J552" i="30"/>
  <c r="J551" i="30"/>
  <c r="J550" i="30"/>
  <c r="J549" i="30"/>
  <c r="J548" i="30"/>
  <c r="J547" i="30"/>
  <c r="J546" i="30"/>
  <c r="J545" i="30"/>
  <c r="J544" i="30"/>
  <c r="J543" i="30"/>
  <c r="J542" i="30"/>
  <c r="J541" i="30"/>
  <c r="J540" i="30"/>
  <c r="J539" i="30"/>
  <c r="J538" i="30"/>
  <c r="J537" i="30"/>
  <c r="J536" i="30"/>
  <c r="J535" i="30"/>
  <c r="J534" i="30"/>
  <c r="J533" i="30"/>
  <c r="J532" i="30"/>
  <c r="J531" i="30"/>
  <c r="J530" i="30"/>
  <c r="J529" i="30"/>
  <c r="J528" i="30"/>
  <c r="J527" i="30"/>
  <c r="J526" i="30"/>
  <c r="J525" i="30"/>
  <c r="J524" i="30"/>
  <c r="J523" i="30"/>
  <c r="J522" i="30"/>
  <c r="J521" i="30"/>
  <c r="J520" i="30"/>
  <c r="J519" i="30"/>
  <c r="J518" i="30"/>
  <c r="J517" i="30"/>
  <c r="J516" i="30"/>
  <c r="J515" i="30"/>
  <c r="J514" i="30"/>
  <c r="J513" i="30"/>
  <c r="J512" i="30"/>
  <c r="J511" i="30"/>
  <c r="J510" i="30"/>
  <c r="J509" i="30"/>
  <c r="J508" i="30"/>
  <c r="J507" i="30"/>
  <c r="J506" i="30"/>
  <c r="J505" i="30"/>
  <c r="J504" i="30"/>
  <c r="J503" i="30"/>
  <c r="J502" i="30"/>
  <c r="J501" i="30"/>
  <c r="J500" i="30"/>
  <c r="J499" i="30"/>
  <c r="J498" i="30"/>
  <c r="J497" i="30"/>
  <c r="J496" i="30"/>
  <c r="J495" i="30"/>
  <c r="J494" i="30"/>
  <c r="J493" i="30"/>
  <c r="J492" i="30"/>
  <c r="J491" i="30"/>
  <c r="J490" i="30"/>
  <c r="J489" i="30"/>
  <c r="J488" i="30"/>
  <c r="J487" i="30"/>
  <c r="J486" i="30"/>
  <c r="J485" i="30"/>
  <c r="J484" i="30"/>
  <c r="J483" i="30"/>
  <c r="J482" i="30"/>
  <c r="J481" i="30"/>
  <c r="J480" i="30"/>
  <c r="J479" i="30"/>
  <c r="J478" i="30"/>
  <c r="J477" i="30"/>
  <c r="J476" i="30"/>
  <c r="J475" i="30"/>
  <c r="J474" i="30"/>
  <c r="J473" i="30"/>
  <c r="J472" i="30"/>
  <c r="J471" i="30"/>
  <c r="J470" i="30"/>
  <c r="J469" i="30"/>
  <c r="J468" i="30"/>
  <c r="J467" i="30"/>
  <c r="J466" i="30"/>
  <c r="J465" i="30"/>
  <c r="J464" i="30"/>
  <c r="J463" i="30"/>
  <c r="J462" i="30"/>
  <c r="J461" i="30"/>
  <c r="J460" i="30"/>
  <c r="J459" i="30"/>
  <c r="J458" i="30"/>
  <c r="J457" i="30"/>
  <c r="J456" i="30"/>
  <c r="J455" i="30"/>
  <c r="J454" i="30"/>
  <c r="J453" i="30"/>
  <c r="J452" i="30"/>
  <c r="J451" i="30"/>
  <c r="J450" i="30"/>
  <c r="J449" i="30"/>
  <c r="J448" i="30"/>
  <c r="J447" i="30"/>
  <c r="J446" i="30"/>
  <c r="J445" i="30"/>
  <c r="J444" i="30"/>
  <c r="J443" i="30"/>
  <c r="J442" i="30"/>
  <c r="J441" i="30"/>
  <c r="J440" i="30"/>
  <c r="J439" i="30"/>
  <c r="J438" i="30"/>
  <c r="J437" i="30"/>
  <c r="J436" i="30"/>
  <c r="J435" i="30"/>
  <c r="J434" i="30"/>
  <c r="J433" i="30"/>
  <c r="J432" i="30"/>
  <c r="J431" i="30"/>
  <c r="J430" i="30"/>
  <c r="J429" i="30"/>
  <c r="J428" i="30"/>
  <c r="J427" i="30"/>
  <c r="J426" i="30"/>
  <c r="J425" i="30"/>
  <c r="J424" i="30"/>
  <c r="J423" i="30"/>
  <c r="J422" i="30"/>
  <c r="J421" i="30"/>
  <c r="J420" i="30"/>
  <c r="J419" i="30"/>
  <c r="J418" i="30"/>
  <c r="J417" i="30"/>
  <c r="J416" i="30"/>
  <c r="J415" i="30"/>
  <c r="J414" i="30"/>
  <c r="J413" i="30"/>
  <c r="J412" i="30"/>
  <c r="J411" i="30"/>
  <c r="J410" i="30"/>
  <c r="J409" i="30"/>
  <c r="J408" i="30"/>
  <c r="J407" i="30"/>
  <c r="J406" i="30"/>
  <c r="J405" i="30"/>
  <c r="J404" i="30"/>
  <c r="J403" i="30"/>
  <c r="J402" i="30"/>
  <c r="J401" i="30"/>
  <c r="J400" i="30"/>
  <c r="J399" i="30"/>
  <c r="J398" i="30"/>
  <c r="J397" i="30"/>
  <c r="J396" i="30"/>
  <c r="J395" i="30"/>
  <c r="J394" i="30"/>
  <c r="J393" i="30"/>
  <c r="J392" i="30"/>
  <c r="J391" i="30"/>
  <c r="J390" i="30"/>
  <c r="J389" i="30"/>
  <c r="J388" i="30"/>
  <c r="J387" i="30"/>
  <c r="J386" i="30"/>
  <c r="J385" i="30"/>
  <c r="J384" i="30"/>
  <c r="J383" i="30"/>
  <c r="J382" i="30"/>
  <c r="J381" i="30"/>
  <c r="J380" i="30"/>
  <c r="J379" i="30"/>
  <c r="J378" i="30"/>
  <c r="J377" i="30"/>
  <c r="J376" i="30"/>
  <c r="J375" i="30"/>
  <c r="J374" i="30"/>
  <c r="J373" i="30"/>
  <c r="J372" i="30"/>
  <c r="J371" i="30"/>
  <c r="J370" i="30"/>
  <c r="J369" i="30"/>
  <c r="J368" i="30"/>
  <c r="J367" i="30"/>
  <c r="J366" i="30"/>
  <c r="J365" i="30"/>
  <c r="J364" i="30"/>
  <c r="J363" i="30"/>
  <c r="J362" i="30"/>
  <c r="J361" i="30"/>
  <c r="J360" i="30"/>
  <c r="J359" i="30"/>
  <c r="J358" i="30"/>
  <c r="J357" i="30"/>
  <c r="J356" i="30"/>
  <c r="J355" i="30"/>
  <c r="J354" i="30"/>
  <c r="J353" i="30"/>
  <c r="J352" i="30"/>
  <c r="J351" i="30"/>
  <c r="J350" i="30"/>
  <c r="J349" i="30"/>
  <c r="J348" i="30"/>
  <c r="J347" i="30"/>
  <c r="J346" i="30"/>
  <c r="J345" i="30"/>
  <c r="J344" i="30"/>
  <c r="J343" i="30"/>
  <c r="J342" i="30"/>
  <c r="J341" i="30"/>
  <c r="J340" i="30"/>
  <c r="J339" i="30"/>
  <c r="J338" i="30"/>
  <c r="J337" i="30"/>
  <c r="J336" i="30"/>
  <c r="J335" i="30"/>
  <c r="J334" i="30"/>
  <c r="J333" i="30"/>
  <c r="J332" i="30"/>
  <c r="J331" i="30"/>
  <c r="J330" i="30"/>
  <c r="J329" i="30"/>
  <c r="J328" i="30"/>
  <c r="J327" i="30"/>
  <c r="J326" i="30"/>
  <c r="J325" i="30"/>
  <c r="J324" i="30"/>
  <c r="J323" i="30"/>
  <c r="J322" i="30"/>
  <c r="J321" i="30"/>
  <c r="J320" i="30"/>
  <c r="J319" i="30"/>
  <c r="J318" i="30"/>
  <c r="J317" i="30"/>
  <c r="J316" i="30"/>
  <c r="J315" i="30"/>
  <c r="J314" i="30"/>
  <c r="J313" i="30"/>
  <c r="J312" i="30"/>
  <c r="J311" i="30"/>
  <c r="J310" i="30"/>
  <c r="J309" i="30"/>
  <c r="J308" i="30"/>
  <c r="J307" i="30"/>
  <c r="J306" i="30"/>
  <c r="J305" i="30"/>
  <c r="J304" i="30"/>
  <c r="J303" i="30"/>
  <c r="J302" i="30"/>
  <c r="J301" i="30"/>
  <c r="J300" i="30"/>
  <c r="J299" i="30"/>
  <c r="J298" i="30"/>
  <c r="J297" i="30"/>
  <c r="J296" i="30"/>
  <c r="J295" i="30"/>
  <c r="J294" i="30"/>
  <c r="J293" i="30"/>
  <c r="J292" i="30"/>
  <c r="J291" i="30"/>
  <c r="J290" i="30"/>
  <c r="J289" i="30"/>
  <c r="J288" i="30"/>
  <c r="J287" i="30"/>
  <c r="J286" i="30"/>
  <c r="J285" i="30"/>
  <c r="J284" i="30"/>
  <c r="J283" i="30"/>
  <c r="J282" i="30"/>
  <c r="J281" i="30"/>
  <c r="J280" i="30"/>
  <c r="J279" i="30"/>
  <c r="J278" i="30"/>
  <c r="J277" i="30"/>
  <c r="J276" i="30"/>
  <c r="J275" i="30"/>
  <c r="J274" i="30"/>
  <c r="J273" i="30"/>
  <c r="J272" i="30"/>
  <c r="J271" i="30"/>
  <c r="J270" i="30"/>
  <c r="J269" i="30"/>
  <c r="J268" i="30"/>
  <c r="J267" i="30"/>
  <c r="J266" i="30"/>
  <c r="J265" i="30"/>
  <c r="J264" i="30"/>
  <c r="J263" i="30"/>
  <c r="J262" i="30"/>
  <c r="J261" i="30"/>
  <c r="J260" i="30"/>
  <c r="J259" i="30"/>
  <c r="J258" i="30"/>
  <c r="J257" i="30"/>
  <c r="J256" i="30"/>
  <c r="J255" i="30"/>
  <c r="J254" i="30"/>
  <c r="J253" i="30"/>
  <c r="J252" i="30"/>
  <c r="J251" i="30"/>
  <c r="J250" i="30"/>
  <c r="J249" i="30"/>
  <c r="J248" i="30"/>
  <c r="J247" i="30"/>
  <c r="J246" i="30"/>
  <c r="J245" i="30"/>
  <c r="J244" i="30"/>
  <c r="J243" i="30"/>
  <c r="J242" i="30"/>
  <c r="J241" i="30"/>
  <c r="J240" i="30"/>
  <c r="J239" i="30"/>
  <c r="J238" i="30"/>
  <c r="J237" i="30"/>
  <c r="J236" i="30"/>
  <c r="J235" i="30"/>
  <c r="J234" i="30"/>
  <c r="J233" i="30"/>
  <c r="J232" i="30"/>
  <c r="J231" i="30"/>
  <c r="J230" i="30"/>
  <c r="J229" i="30"/>
  <c r="J228" i="30"/>
  <c r="J227" i="30"/>
  <c r="J226" i="30"/>
  <c r="J225" i="30"/>
  <c r="J224" i="30"/>
  <c r="J223" i="30"/>
  <c r="J222" i="30"/>
  <c r="J221" i="30"/>
  <c r="J220" i="30"/>
  <c r="J219" i="30"/>
  <c r="J218" i="30"/>
  <c r="J217" i="30"/>
  <c r="J216" i="30"/>
  <c r="J215" i="30"/>
  <c r="J214" i="30"/>
  <c r="J213" i="30"/>
  <c r="J212" i="30"/>
  <c r="J211" i="30"/>
  <c r="J210" i="30"/>
  <c r="J209" i="30"/>
  <c r="J208" i="30"/>
  <c r="J207" i="30"/>
  <c r="J206" i="30"/>
  <c r="J205" i="30"/>
  <c r="J204" i="30"/>
  <c r="J203" i="30"/>
  <c r="J202" i="30"/>
  <c r="J201" i="30"/>
  <c r="J200" i="30"/>
  <c r="J199" i="30"/>
  <c r="J198" i="30"/>
  <c r="J197" i="30"/>
  <c r="J196" i="30"/>
  <c r="J195" i="30"/>
  <c r="J194" i="30"/>
  <c r="J193" i="30"/>
  <c r="J192" i="30"/>
  <c r="J191" i="30"/>
  <c r="J190" i="30"/>
  <c r="J189" i="30"/>
  <c r="J188" i="30"/>
  <c r="J187" i="30"/>
  <c r="J186" i="30"/>
  <c r="J185" i="30"/>
  <c r="J184" i="30"/>
  <c r="J183" i="30"/>
  <c r="J182" i="30"/>
  <c r="J181" i="30"/>
  <c r="J180" i="30"/>
  <c r="J179" i="30"/>
  <c r="J178" i="30"/>
  <c r="J177" i="30"/>
  <c r="J176" i="30"/>
  <c r="J175" i="30"/>
  <c r="J174" i="30"/>
  <c r="J173" i="30"/>
  <c r="J172" i="30"/>
  <c r="J171" i="30"/>
  <c r="J170" i="30"/>
  <c r="J169" i="30"/>
  <c r="J168" i="30"/>
  <c r="J167" i="30"/>
  <c r="J166" i="30"/>
  <c r="J165" i="30"/>
  <c r="J164" i="30"/>
  <c r="J163" i="30"/>
  <c r="J162" i="30"/>
  <c r="J161" i="30"/>
  <c r="J160" i="30"/>
  <c r="J159" i="30"/>
  <c r="J158" i="30"/>
  <c r="J157" i="30"/>
  <c r="J156" i="30"/>
  <c r="J155" i="30"/>
  <c r="J154" i="30"/>
  <c r="J153" i="30"/>
  <c r="J152" i="30"/>
  <c r="J151" i="30"/>
  <c r="J150" i="30"/>
  <c r="J149" i="30"/>
  <c r="J148" i="30"/>
  <c r="J147" i="30"/>
  <c r="J146" i="30"/>
  <c r="J145" i="30"/>
  <c r="J144" i="30"/>
  <c r="J143" i="30"/>
  <c r="J142" i="30"/>
  <c r="J141" i="30"/>
  <c r="J140" i="30"/>
  <c r="J139" i="30"/>
  <c r="J138" i="30"/>
  <c r="J137" i="30"/>
  <c r="J136" i="30"/>
  <c r="J135" i="30"/>
  <c r="J134" i="30"/>
  <c r="J133" i="30"/>
  <c r="J132" i="30"/>
  <c r="J131" i="30"/>
  <c r="J130" i="30"/>
  <c r="J129" i="30"/>
  <c r="J128" i="30"/>
  <c r="J127" i="30"/>
  <c r="J126" i="30"/>
  <c r="J125" i="30"/>
  <c r="J124" i="30"/>
  <c r="J123" i="30"/>
  <c r="J122" i="30"/>
  <c r="J121" i="30"/>
  <c r="J120" i="30"/>
  <c r="J119" i="30"/>
  <c r="J118" i="30"/>
  <c r="J117" i="30"/>
  <c r="J116" i="30"/>
  <c r="J115" i="30"/>
  <c r="J114" i="30"/>
  <c r="J113" i="30"/>
  <c r="J112" i="30"/>
  <c r="J111" i="30"/>
  <c r="J110" i="30"/>
  <c r="J109" i="30"/>
  <c r="J108" i="30"/>
  <c r="J107" i="30"/>
  <c r="J106" i="30"/>
  <c r="J105" i="30"/>
  <c r="J104" i="30"/>
  <c r="J103" i="30"/>
  <c r="J102" i="30"/>
  <c r="J101" i="30"/>
  <c r="J100" i="30"/>
  <c r="J99" i="30"/>
  <c r="J98" i="30"/>
  <c r="J97" i="30"/>
  <c r="J96" i="30"/>
  <c r="J95" i="30"/>
  <c r="J94" i="30"/>
  <c r="J93" i="30"/>
  <c r="J92" i="30"/>
  <c r="J91" i="30"/>
  <c r="J90" i="30"/>
  <c r="J89" i="30"/>
  <c r="J88" i="30"/>
  <c r="J87" i="30"/>
  <c r="J86" i="30"/>
  <c r="J85" i="30"/>
  <c r="J84" i="30"/>
  <c r="J83" i="30"/>
  <c r="J82" i="30"/>
  <c r="J81" i="30"/>
  <c r="J80" i="30"/>
  <c r="J79" i="30"/>
  <c r="J78" i="30"/>
  <c r="J77" i="30"/>
  <c r="J76" i="30"/>
  <c r="J75" i="30"/>
  <c r="J74" i="30"/>
  <c r="J73" i="30"/>
  <c r="J72" i="30"/>
  <c r="J71" i="30"/>
  <c r="J70" i="30"/>
  <c r="J69" i="30"/>
  <c r="J68" i="30"/>
  <c r="J67" i="30"/>
  <c r="J66" i="30"/>
  <c r="J65" i="30"/>
  <c r="J64" i="30"/>
  <c r="J63" i="30"/>
  <c r="J62" i="30"/>
  <c r="J61" i="30"/>
  <c r="J60" i="30"/>
  <c r="J59" i="30"/>
  <c r="J58" i="30"/>
  <c r="J57" i="30"/>
  <c r="J56" i="30"/>
  <c r="J55" i="30"/>
  <c r="J54" i="30"/>
  <c r="J53" i="30"/>
  <c r="J52" i="30"/>
  <c r="J51" i="30"/>
  <c r="J50" i="30"/>
  <c r="J49" i="30"/>
  <c r="J48" i="30"/>
  <c r="J47" i="30"/>
  <c r="J46" i="30"/>
  <c r="J45" i="30"/>
  <c r="J44" i="30"/>
  <c r="J43" i="30"/>
  <c r="J42" i="30"/>
  <c r="J41" i="30"/>
  <c r="J40" i="30"/>
  <c r="J39" i="30"/>
  <c r="J38" i="30"/>
  <c r="J37" i="30"/>
  <c r="J36" i="30"/>
  <c r="J35" i="30"/>
  <c r="J34" i="30"/>
  <c r="J33" i="30"/>
  <c r="J32" i="30"/>
  <c r="J31" i="30"/>
  <c r="J30" i="30"/>
  <c r="J29" i="30"/>
  <c r="J28" i="30"/>
  <c r="J27" i="30"/>
  <c r="J26" i="30"/>
  <c r="J25" i="30"/>
  <c r="J24" i="30"/>
  <c r="J23" i="30"/>
  <c r="J22" i="30"/>
  <c r="J21" i="30"/>
  <c r="J20" i="30"/>
  <c r="J19" i="30"/>
  <c r="J18" i="30"/>
  <c r="J17" i="30"/>
  <c r="J16" i="30"/>
  <c r="J15" i="30"/>
  <c r="J14" i="30"/>
  <c r="J13" i="30"/>
  <c r="J12" i="30"/>
  <c r="J11" i="30"/>
  <c r="J10" i="30"/>
  <c r="J9" i="30"/>
  <c r="J8" i="30"/>
  <c r="J7" i="30"/>
  <c r="J6" i="30"/>
  <c r="J5" i="30"/>
  <c r="J4" i="30"/>
  <c r="J3" i="30"/>
  <c r="J2" i="30"/>
  <c r="AD3" i="27"/>
  <c r="AD4" i="27"/>
  <c r="AD5" i="27"/>
  <c r="AD6" i="27"/>
  <c r="AD7" i="27"/>
  <c r="AD8" i="27"/>
  <c r="AD9" i="27"/>
  <c r="AD10" i="27"/>
  <c r="AD11" i="27"/>
  <c r="AD12" i="27"/>
  <c r="AD13" i="27"/>
  <c r="AD14" i="27"/>
  <c r="AD15" i="27"/>
  <c r="AD16" i="27"/>
  <c r="AD17" i="27"/>
  <c r="AD18" i="27"/>
  <c r="AD19" i="27"/>
  <c r="AD20" i="27"/>
  <c r="AD21" i="27"/>
  <c r="AD22" i="27"/>
  <c r="AD23" i="27"/>
  <c r="AD24" i="27"/>
  <c r="AD25" i="27"/>
  <c r="AD26" i="27"/>
  <c r="AD27" i="27"/>
  <c r="AD28" i="27"/>
  <c r="AD29" i="27"/>
  <c r="AD30" i="27"/>
  <c r="AD31" i="27"/>
  <c r="AD32" i="27"/>
  <c r="AD33" i="27"/>
  <c r="AD34" i="27"/>
  <c r="AD35" i="27"/>
  <c r="AD36" i="27"/>
  <c r="AD37" i="27"/>
  <c r="AD38" i="27"/>
  <c r="AD39" i="27"/>
  <c r="AD40" i="27"/>
  <c r="AD41" i="27"/>
  <c r="AD42" i="27"/>
  <c r="AD43" i="27"/>
  <c r="AD44" i="27"/>
  <c r="AD45" i="27"/>
  <c r="AD46" i="27"/>
  <c r="AD47" i="27"/>
  <c r="AD48" i="27"/>
  <c r="AD49" i="27"/>
  <c r="AD50" i="27"/>
  <c r="AD51" i="27"/>
  <c r="AD52" i="27"/>
  <c r="AD53" i="27"/>
  <c r="AD54" i="27"/>
  <c r="AD55" i="27"/>
  <c r="AD56" i="27"/>
  <c r="AD57" i="27"/>
  <c r="AD58" i="27"/>
  <c r="AD59" i="27"/>
  <c r="AD60" i="27"/>
  <c r="AD61" i="27"/>
  <c r="AD62" i="27"/>
  <c r="AD63" i="27"/>
  <c r="AD64" i="27"/>
  <c r="AD65" i="27"/>
  <c r="AD66" i="27"/>
  <c r="AD67" i="27"/>
  <c r="AD68" i="27"/>
  <c r="AD69" i="27"/>
  <c r="AD70" i="27"/>
  <c r="AD71" i="27"/>
  <c r="AD72" i="27"/>
  <c r="AD73" i="27"/>
  <c r="AD74" i="27"/>
  <c r="AD75" i="27"/>
  <c r="AD76" i="27"/>
  <c r="AD77" i="27"/>
  <c r="AD78" i="27"/>
  <c r="AD79" i="27"/>
  <c r="AD80" i="27"/>
  <c r="AD81" i="27"/>
  <c r="AD82" i="27"/>
  <c r="AD83" i="27"/>
  <c r="AD84" i="27"/>
  <c r="AD85" i="27"/>
  <c r="AD86" i="27"/>
  <c r="AD87" i="27"/>
  <c r="AD88" i="27"/>
  <c r="AD89" i="27"/>
  <c r="AD90" i="27"/>
  <c r="AD91" i="27"/>
  <c r="AD92" i="27"/>
  <c r="AD93" i="27"/>
  <c r="AD94" i="27"/>
  <c r="AD95" i="27"/>
  <c r="AD96" i="27"/>
  <c r="AD97" i="27"/>
  <c r="AD98" i="27"/>
  <c r="AD99" i="27"/>
  <c r="AD100" i="27"/>
  <c r="AD101" i="27"/>
  <c r="AD102" i="27"/>
  <c r="AD103" i="27"/>
  <c r="AD104" i="27"/>
  <c r="AD105" i="27"/>
  <c r="AD106" i="27"/>
  <c r="AD107" i="27"/>
  <c r="AD108" i="27"/>
  <c r="AD109" i="27"/>
  <c r="AD110" i="27"/>
  <c r="AD111" i="27"/>
  <c r="AD112" i="27"/>
  <c r="AD113" i="27"/>
  <c r="AD114" i="27"/>
  <c r="AD115" i="27"/>
  <c r="AD116" i="27"/>
  <c r="AD117" i="27"/>
  <c r="AD118" i="27"/>
  <c r="AD119" i="27"/>
  <c r="AD120" i="27"/>
  <c r="AD121" i="27"/>
  <c r="AD122" i="27"/>
  <c r="AD123" i="27"/>
  <c r="AD124" i="27"/>
  <c r="AD125" i="27"/>
  <c r="AD126" i="27"/>
  <c r="AD127" i="27"/>
  <c r="AD128" i="27"/>
  <c r="AD129" i="27"/>
  <c r="AD130" i="27"/>
  <c r="AD131" i="27"/>
  <c r="AD132" i="27"/>
  <c r="AD133" i="27"/>
  <c r="AD134" i="27"/>
  <c r="AD135" i="27"/>
  <c r="AD136" i="27"/>
  <c r="AD137" i="27"/>
  <c r="AD138" i="27"/>
  <c r="AD139" i="27"/>
  <c r="AD140" i="27"/>
  <c r="AD141" i="27"/>
  <c r="AD142" i="27"/>
  <c r="AD143" i="27"/>
  <c r="AD144" i="27"/>
  <c r="AD145" i="27"/>
  <c r="AD146" i="27"/>
  <c r="AD147" i="27"/>
  <c r="AD148" i="27"/>
  <c r="AD149" i="27"/>
  <c r="AD150" i="27"/>
  <c r="AD151" i="27"/>
  <c r="AD152" i="27"/>
  <c r="AD153" i="27"/>
  <c r="AD154" i="27"/>
  <c r="AD155" i="27"/>
  <c r="AD156" i="27"/>
  <c r="AD157" i="27"/>
  <c r="AD158" i="27"/>
  <c r="AD159" i="27"/>
  <c r="AD160" i="27"/>
  <c r="AD161" i="27"/>
  <c r="AD162" i="27"/>
  <c r="AD163" i="27"/>
  <c r="AD164" i="27"/>
  <c r="AD165" i="27"/>
  <c r="AD166" i="27"/>
  <c r="AD167" i="27"/>
  <c r="AD168" i="27"/>
  <c r="AD169" i="27"/>
  <c r="AD170" i="27"/>
  <c r="AD171" i="27"/>
  <c r="AD172" i="27"/>
  <c r="AD173" i="27"/>
  <c r="AD174" i="27"/>
  <c r="AD175" i="27"/>
  <c r="AD176" i="27"/>
  <c r="AD177" i="27"/>
  <c r="AD178" i="27"/>
  <c r="AD179" i="27"/>
  <c r="AD180" i="27"/>
  <c r="AD181" i="27"/>
  <c r="AD182" i="27"/>
  <c r="AD183" i="27"/>
  <c r="AD184" i="27"/>
  <c r="AD185" i="27"/>
  <c r="AD186" i="27"/>
  <c r="AD187" i="27"/>
  <c r="AD188" i="27"/>
  <c r="AD189" i="27"/>
  <c r="AD190" i="27"/>
  <c r="AD191" i="27"/>
  <c r="AD192" i="27"/>
  <c r="AD193" i="27"/>
  <c r="AD194" i="27"/>
  <c r="AD195" i="27"/>
  <c r="AD196" i="27"/>
  <c r="AD197" i="27"/>
  <c r="AD198" i="27"/>
  <c r="AD199" i="27"/>
  <c r="AD200" i="27"/>
  <c r="AD201" i="27"/>
  <c r="AD202" i="27"/>
  <c r="AD203" i="27"/>
  <c r="AD204" i="27"/>
  <c r="AD205" i="27"/>
  <c r="AD206" i="27"/>
  <c r="AD207" i="27"/>
  <c r="AD208" i="27"/>
  <c r="AD209" i="27"/>
  <c r="AD210" i="27"/>
  <c r="AD211" i="27"/>
  <c r="AD212" i="27"/>
  <c r="AD213" i="27"/>
  <c r="AD214" i="27"/>
  <c r="AD215" i="27"/>
  <c r="AD216" i="27"/>
  <c r="AD217" i="27"/>
  <c r="AD218" i="27"/>
  <c r="AD219" i="27"/>
  <c r="AD220" i="27"/>
  <c r="AD221" i="27"/>
  <c r="AD222" i="27"/>
  <c r="AD223" i="27"/>
  <c r="AD224" i="27"/>
  <c r="AD225" i="27"/>
  <c r="AD226" i="27"/>
  <c r="AD227" i="27"/>
  <c r="AD228" i="27"/>
  <c r="AD229" i="27"/>
  <c r="AD230" i="27"/>
  <c r="AD231" i="27"/>
  <c r="AD232" i="27"/>
  <c r="AD233" i="27"/>
  <c r="AD234" i="27"/>
  <c r="AD235" i="27"/>
  <c r="AD236" i="27"/>
  <c r="AD237" i="27"/>
  <c r="AD238" i="27"/>
  <c r="AD239" i="27"/>
  <c r="AD240" i="27"/>
  <c r="AD241" i="27"/>
  <c r="AD242" i="27"/>
  <c r="AD243" i="27"/>
  <c r="AD244" i="27"/>
  <c r="AD245" i="27"/>
  <c r="AD246" i="27"/>
  <c r="AD247" i="27"/>
  <c r="AD248" i="27"/>
  <c r="AD249" i="27"/>
  <c r="AD250" i="27"/>
  <c r="AD251" i="27"/>
  <c r="AD252" i="27"/>
  <c r="AD253" i="27"/>
  <c r="AD254" i="27"/>
  <c r="AD255" i="27"/>
  <c r="AD256" i="27"/>
  <c r="AD257" i="27"/>
  <c r="AD258" i="27"/>
  <c r="AD259" i="27"/>
  <c r="AD260" i="27"/>
  <c r="AD261" i="27"/>
  <c r="AD262" i="27"/>
  <c r="AD263" i="27"/>
  <c r="AD264" i="27"/>
  <c r="AD265" i="27"/>
  <c r="AD266" i="27"/>
  <c r="AD267" i="27"/>
  <c r="AD268" i="27"/>
  <c r="AD269" i="27"/>
  <c r="AD270" i="27"/>
  <c r="AD271" i="27"/>
  <c r="AD272" i="27"/>
  <c r="AD273" i="27"/>
  <c r="AD274" i="27"/>
  <c r="AD275" i="27"/>
  <c r="AD276" i="27"/>
  <c r="AD277" i="27"/>
  <c r="AD278" i="27"/>
  <c r="AD279" i="27"/>
  <c r="AD280" i="27"/>
  <c r="AD281" i="27"/>
  <c r="AD282" i="27"/>
  <c r="AD283" i="27"/>
  <c r="AD284" i="27"/>
  <c r="AD285" i="27"/>
  <c r="AD286" i="27"/>
  <c r="AD287" i="27"/>
  <c r="AD288" i="27"/>
  <c r="AD289" i="27"/>
  <c r="AD290" i="27"/>
  <c r="AD291" i="27"/>
  <c r="AD292" i="27"/>
  <c r="AD293" i="27"/>
  <c r="AD294" i="27"/>
  <c r="AD295" i="27"/>
  <c r="AD296" i="27"/>
  <c r="AD297" i="27"/>
  <c r="AD298" i="27"/>
  <c r="AD299" i="27"/>
  <c r="AD300" i="27"/>
  <c r="AD301" i="27"/>
  <c r="AD302" i="27"/>
  <c r="AD303" i="27"/>
  <c r="AD304" i="27"/>
  <c r="AD305" i="27"/>
  <c r="AD306" i="27"/>
  <c r="AD307" i="27"/>
  <c r="AD308" i="27"/>
  <c r="AD309" i="27"/>
  <c r="AD310" i="27"/>
  <c r="AD311" i="27"/>
  <c r="AD312" i="27"/>
  <c r="AD313" i="27"/>
  <c r="AD314" i="27"/>
  <c r="AD315" i="27"/>
  <c r="AD316" i="27"/>
  <c r="AD317" i="27"/>
  <c r="AD318" i="27"/>
  <c r="AD319" i="27"/>
  <c r="AD320" i="27"/>
  <c r="AD321" i="27"/>
  <c r="AD322" i="27"/>
  <c r="AD323" i="27"/>
  <c r="AD324" i="27"/>
  <c r="AD325" i="27"/>
  <c r="AD326" i="27"/>
  <c r="AD327" i="27"/>
  <c r="AD328" i="27"/>
  <c r="AD329" i="27"/>
  <c r="AD330" i="27"/>
  <c r="AD331" i="27"/>
  <c r="AD332" i="27"/>
  <c r="AD333" i="27"/>
  <c r="AD334" i="27"/>
  <c r="AD335" i="27"/>
  <c r="AD336" i="27"/>
  <c r="AD337" i="27"/>
  <c r="AD338" i="27"/>
  <c r="AD339" i="27"/>
  <c r="AD340" i="27"/>
  <c r="AD341" i="27"/>
  <c r="AD342" i="27"/>
  <c r="AD343" i="27"/>
  <c r="AD344" i="27"/>
  <c r="AD345" i="27"/>
  <c r="AD346" i="27"/>
  <c r="AD347" i="27"/>
  <c r="AD348" i="27"/>
  <c r="AD349" i="27"/>
  <c r="AD350" i="27"/>
  <c r="AD351" i="27"/>
  <c r="AD352" i="27"/>
  <c r="AD353" i="27"/>
  <c r="AD354" i="27"/>
  <c r="AD355" i="27"/>
  <c r="AD356" i="27"/>
  <c r="AD357" i="27"/>
  <c r="AD358" i="27"/>
  <c r="AD359" i="27"/>
  <c r="AD360" i="27"/>
  <c r="AD361" i="27"/>
  <c r="AD362" i="27"/>
  <c r="AD363" i="27"/>
  <c r="AD364" i="27"/>
  <c r="AD365" i="27"/>
  <c r="AD366" i="27"/>
  <c r="AD367" i="27"/>
  <c r="AD368" i="27"/>
  <c r="AD369" i="27"/>
  <c r="AD370" i="27"/>
  <c r="AD371" i="27"/>
  <c r="AD372" i="27"/>
  <c r="AD373" i="27"/>
  <c r="AD374" i="27"/>
  <c r="AD375" i="27"/>
  <c r="AD376" i="27"/>
  <c r="AD377" i="27"/>
  <c r="AD378" i="27"/>
  <c r="AD379" i="27"/>
  <c r="AD380" i="27"/>
  <c r="AD381" i="27"/>
  <c r="AD382" i="27"/>
  <c r="AD383" i="27"/>
  <c r="AD384" i="27"/>
  <c r="AD385" i="27"/>
  <c r="AD386" i="27"/>
  <c r="AD387" i="27"/>
  <c r="AD388" i="27"/>
  <c r="AD389" i="27"/>
  <c r="AD390" i="27"/>
  <c r="AD391" i="27"/>
  <c r="AD392" i="27"/>
  <c r="AD393" i="27"/>
  <c r="AD394" i="27"/>
  <c r="AD395" i="27"/>
  <c r="AD396" i="27"/>
  <c r="AD397" i="27"/>
  <c r="AD398" i="27"/>
  <c r="AD399" i="27"/>
  <c r="AD400" i="27"/>
  <c r="AD401" i="27"/>
  <c r="AD402" i="27"/>
  <c r="AD403" i="27"/>
  <c r="AD404" i="27"/>
  <c r="AD405" i="27"/>
  <c r="AD406" i="27"/>
  <c r="AD407" i="27"/>
  <c r="AD408" i="27"/>
  <c r="AD409" i="27"/>
  <c r="AD410" i="27"/>
  <c r="AD411" i="27"/>
  <c r="AD412" i="27"/>
  <c r="AD413" i="27"/>
  <c r="AD414" i="27"/>
  <c r="AD415" i="27"/>
  <c r="AD416" i="27"/>
  <c r="AD417" i="27"/>
  <c r="AD418" i="27"/>
  <c r="AD419" i="27"/>
  <c r="AD420" i="27"/>
  <c r="AD421" i="27"/>
  <c r="AD422" i="27"/>
  <c r="AD423" i="27"/>
  <c r="AD424" i="27"/>
  <c r="AD425" i="27"/>
  <c r="AD426" i="27"/>
  <c r="AD427" i="27"/>
  <c r="AD428" i="27"/>
  <c r="AD429" i="27"/>
  <c r="AD430" i="27"/>
  <c r="AD431" i="27"/>
  <c r="AD432" i="27"/>
  <c r="AD433" i="27"/>
  <c r="AD434" i="27"/>
  <c r="AD435" i="27"/>
  <c r="AD436" i="27"/>
  <c r="AD437" i="27"/>
  <c r="AD438" i="27"/>
  <c r="AD439" i="27"/>
  <c r="AD440" i="27"/>
  <c r="AD441" i="27"/>
  <c r="AD442" i="27"/>
  <c r="AD443" i="27"/>
  <c r="AD444" i="27"/>
  <c r="AD445" i="27"/>
  <c r="AD446" i="27"/>
  <c r="AD447" i="27"/>
  <c r="AD448" i="27"/>
  <c r="AD449" i="27"/>
  <c r="AD450" i="27"/>
  <c r="AD451" i="27"/>
  <c r="AD452" i="27"/>
  <c r="AD453" i="27"/>
  <c r="AD454" i="27"/>
  <c r="AD455" i="27"/>
  <c r="AD456" i="27"/>
  <c r="AD457" i="27"/>
  <c r="AD458" i="27"/>
  <c r="AD459" i="27"/>
  <c r="AD460" i="27"/>
  <c r="AD461" i="27"/>
  <c r="AD462" i="27"/>
  <c r="AD463" i="27"/>
  <c r="AD464" i="27"/>
  <c r="AD465" i="27"/>
  <c r="AD466" i="27"/>
  <c r="AD467" i="27"/>
  <c r="AD468" i="27"/>
  <c r="AD469" i="27"/>
  <c r="AD470" i="27"/>
  <c r="AD471" i="27"/>
  <c r="AD472" i="27"/>
  <c r="AD473" i="27"/>
  <c r="AD474" i="27"/>
  <c r="AD475" i="27"/>
  <c r="AD476" i="27"/>
  <c r="AD477" i="27"/>
  <c r="AD478" i="27"/>
  <c r="AD479" i="27"/>
  <c r="AD480" i="27"/>
  <c r="AD481" i="27"/>
  <c r="AD482" i="27"/>
  <c r="AD483" i="27"/>
  <c r="AD484" i="27"/>
  <c r="AD485" i="27"/>
  <c r="AD486" i="27"/>
  <c r="AD487" i="27"/>
  <c r="AD488" i="27"/>
  <c r="AD489" i="27"/>
  <c r="AD490" i="27"/>
  <c r="AD491" i="27"/>
  <c r="AD492" i="27"/>
  <c r="AD493" i="27"/>
  <c r="AD494" i="27"/>
  <c r="AD495" i="27"/>
  <c r="AD496" i="27"/>
  <c r="AD497" i="27"/>
  <c r="AD498" i="27"/>
  <c r="AD499" i="27"/>
  <c r="AD500" i="27"/>
  <c r="AD501" i="27"/>
  <c r="AD502" i="27"/>
  <c r="AD503" i="27"/>
  <c r="AD504" i="27"/>
  <c r="AD505" i="27"/>
  <c r="AD506" i="27"/>
  <c r="AD507" i="27"/>
  <c r="AD508" i="27"/>
  <c r="AD509" i="27"/>
  <c r="AD510" i="27"/>
  <c r="AD511" i="27"/>
  <c r="AD512" i="27"/>
  <c r="AD513" i="27"/>
  <c r="AD514" i="27"/>
  <c r="AD515" i="27"/>
  <c r="AD516" i="27"/>
  <c r="AD517" i="27"/>
  <c r="AD518" i="27"/>
  <c r="AD519" i="27"/>
  <c r="AD520" i="27"/>
  <c r="AD521" i="27"/>
  <c r="AD522" i="27"/>
  <c r="AD523" i="27"/>
  <c r="AD524" i="27"/>
  <c r="AD525" i="27"/>
  <c r="AD526" i="27"/>
  <c r="AD527" i="27"/>
  <c r="AD528" i="27"/>
  <c r="AD529" i="27"/>
  <c r="AD530" i="27"/>
  <c r="AD531" i="27"/>
  <c r="AD532" i="27"/>
  <c r="AD533" i="27"/>
  <c r="AD534" i="27"/>
  <c r="AD535" i="27"/>
  <c r="AD536" i="27"/>
  <c r="AD537" i="27"/>
  <c r="AD538" i="27"/>
  <c r="AD539" i="27"/>
  <c r="AD540" i="27"/>
  <c r="AD541" i="27"/>
  <c r="AD542" i="27"/>
  <c r="AD543" i="27"/>
  <c r="AD544" i="27"/>
  <c r="AD545" i="27"/>
  <c r="AD546" i="27"/>
  <c r="AD547" i="27"/>
  <c r="AD548" i="27"/>
  <c r="AD549" i="27"/>
  <c r="AD550" i="27"/>
  <c r="AD551" i="27"/>
  <c r="AD552" i="27"/>
  <c r="AD553" i="27"/>
  <c r="AD554" i="27"/>
  <c r="AD555" i="27"/>
  <c r="AD556" i="27"/>
  <c r="AD557" i="27"/>
  <c r="AD558" i="27"/>
  <c r="AD559" i="27"/>
  <c r="AD560" i="27"/>
  <c r="AD561" i="27"/>
  <c r="AD562" i="27"/>
  <c r="AD563" i="27"/>
  <c r="AD564" i="27"/>
  <c r="AD565" i="27"/>
  <c r="AD566" i="27"/>
  <c r="AD567" i="27"/>
  <c r="AD568" i="27"/>
  <c r="AD569" i="27"/>
  <c r="AD570" i="27"/>
  <c r="AD571" i="27"/>
  <c r="AD572" i="27"/>
  <c r="AD573" i="27"/>
  <c r="AD574" i="27"/>
  <c r="AD575" i="27"/>
  <c r="AD576" i="27"/>
  <c r="AD577" i="27"/>
  <c r="AD578" i="27"/>
  <c r="AD579" i="27"/>
  <c r="AD580" i="27"/>
  <c r="AD581" i="27"/>
  <c r="AD582" i="27"/>
  <c r="AD583" i="27"/>
  <c r="AD584" i="27"/>
  <c r="AD585" i="27"/>
  <c r="AD586" i="27"/>
  <c r="AD587" i="27"/>
  <c r="AD588" i="27"/>
  <c r="AD589" i="27"/>
  <c r="AD590" i="27"/>
  <c r="AD591" i="27"/>
  <c r="AD592" i="27"/>
  <c r="AD593" i="27"/>
  <c r="AD594" i="27"/>
  <c r="AD595" i="27"/>
  <c r="AD596" i="27"/>
  <c r="AD597" i="27"/>
  <c r="AD598" i="27"/>
  <c r="AD599" i="27"/>
  <c r="AD600" i="27"/>
  <c r="AD601" i="27"/>
  <c r="AD602" i="27"/>
  <c r="AD603" i="27"/>
  <c r="AD604" i="27"/>
  <c r="AD605" i="27"/>
  <c r="AD606" i="27"/>
  <c r="AD607" i="27"/>
  <c r="AD608" i="27"/>
  <c r="AD609" i="27"/>
  <c r="AD610" i="27"/>
  <c r="AD611" i="27"/>
  <c r="AD612" i="27"/>
  <c r="AD613" i="27"/>
  <c r="AD614" i="27"/>
  <c r="AD615" i="27"/>
  <c r="AD616" i="27"/>
  <c r="AD617" i="27"/>
  <c r="AD618" i="27"/>
  <c r="AD619" i="27"/>
  <c r="AD620" i="27"/>
  <c r="AD621" i="27"/>
  <c r="AD622" i="27"/>
  <c r="AD623" i="27"/>
  <c r="AD624" i="27"/>
  <c r="AD625" i="27"/>
  <c r="AD626" i="27"/>
  <c r="AD627" i="27"/>
  <c r="AD628" i="27"/>
  <c r="AD629" i="27"/>
  <c r="AD630" i="27"/>
  <c r="AD631" i="27"/>
  <c r="AD632" i="27"/>
  <c r="AD633" i="27"/>
  <c r="AD634" i="27"/>
  <c r="AD635" i="27"/>
  <c r="AD636" i="27"/>
  <c r="AD637" i="27"/>
  <c r="AD638" i="27"/>
  <c r="AD639" i="27"/>
  <c r="AD640" i="27"/>
  <c r="AD641" i="27"/>
  <c r="AD642" i="27"/>
  <c r="AD643" i="27"/>
  <c r="AD644" i="27"/>
  <c r="AD645" i="27"/>
  <c r="AD646" i="27"/>
  <c r="AD647" i="27"/>
  <c r="AD648" i="27"/>
  <c r="AD649" i="27"/>
  <c r="AD650" i="27"/>
  <c r="AD651" i="27"/>
  <c r="AD652" i="27"/>
  <c r="AD653" i="27"/>
  <c r="AD654" i="27"/>
  <c r="AD655" i="27"/>
  <c r="AD656" i="27"/>
  <c r="AD657" i="27"/>
  <c r="AD658" i="27"/>
  <c r="AD659" i="27"/>
  <c r="AD660" i="27"/>
  <c r="AD661" i="27"/>
  <c r="AD662" i="27"/>
  <c r="AD663" i="27"/>
  <c r="AD664" i="27"/>
  <c r="AD665" i="27"/>
  <c r="AD666" i="27"/>
  <c r="AD667" i="27"/>
  <c r="AD668" i="27"/>
  <c r="AD669" i="27"/>
  <c r="AD670" i="27"/>
  <c r="AD671" i="27"/>
  <c r="AD672" i="27"/>
  <c r="AD673" i="27"/>
  <c r="AD674" i="27"/>
  <c r="AD675" i="27"/>
  <c r="AD676" i="27"/>
  <c r="AD677" i="27"/>
  <c r="AD678" i="27"/>
  <c r="AD679" i="27"/>
  <c r="AD680" i="27"/>
  <c r="AD681" i="27"/>
  <c r="AD682" i="27"/>
  <c r="AD683" i="27"/>
  <c r="AD684" i="27"/>
  <c r="AD685" i="27"/>
  <c r="AD686" i="27"/>
  <c r="AD687" i="27"/>
  <c r="AD688" i="27"/>
  <c r="AD689" i="27"/>
  <c r="AD690" i="27"/>
  <c r="AD691" i="27"/>
  <c r="AD692" i="27"/>
  <c r="AD693" i="27"/>
  <c r="AD694" i="27"/>
  <c r="AD695" i="27"/>
  <c r="AD696" i="27"/>
  <c r="AD697" i="27"/>
  <c r="AD698" i="27"/>
  <c r="AD699" i="27"/>
  <c r="AD700" i="27"/>
  <c r="AD701" i="27"/>
  <c r="AD702" i="27"/>
  <c r="AD703" i="27"/>
  <c r="AD704" i="27"/>
  <c r="AD705" i="27"/>
  <c r="AD706" i="27"/>
  <c r="AD707" i="27"/>
  <c r="AD708" i="27"/>
  <c r="AD709" i="27"/>
  <c r="AD710" i="27"/>
  <c r="AD711" i="27"/>
  <c r="AD712" i="27"/>
  <c r="AD713" i="27"/>
  <c r="AD714" i="27"/>
  <c r="AD715" i="27"/>
  <c r="AD716" i="27"/>
  <c r="AD717" i="27"/>
  <c r="AD718" i="27"/>
  <c r="AD719" i="27"/>
  <c r="AD720" i="27"/>
  <c r="AD721" i="27"/>
  <c r="AD722" i="27"/>
  <c r="AD723" i="27"/>
  <c r="AD724" i="27"/>
  <c r="AD725" i="27"/>
  <c r="AD726" i="27"/>
  <c r="AD727" i="27"/>
  <c r="AD728" i="27"/>
  <c r="AD729" i="27"/>
  <c r="AD730" i="27"/>
  <c r="AD731" i="27"/>
  <c r="AD732" i="27"/>
  <c r="AD733" i="27"/>
  <c r="AD734" i="27"/>
  <c r="AD735" i="27"/>
  <c r="AD736" i="27"/>
  <c r="AD737" i="27"/>
  <c r="AD738" i="27"/>
  <c r="AD739" i="27"/>
  <c r="AD740" i="27"/>
  <c r="AD741" i="27"/>
  <c r="AD742" i="27"/>
  <c r="AD743" i="27"/>
  <c r="AD744" i="27"/>
  <c r="AD745" i="27"/>
  <c r="AD746" i="27"/>
  <c r="AD747" i="27"/>
  <c r="AD748" i="27"/>
  <c r="AD749" i="27"/>
  <c r="AD750" i="27"/>
  <c r="AD751" i="27"/>
  <c r="AD752" i="27"/>
  <c r="AD753" i="27"/>
  <c r="AD754" i="27"/>
  <c r="AD755" i="27"/>
  <c r="AD756" i="27"/>
  <c r="AD757" i="27"/>
  <c r="AD758" i="27"/>
  <c r="AD759" i="27"/>
  <c r="AD760" i="27"/>
  <c r="AD761" i="27"/>
  <c r="AD762" i="27"/>
  <c r="AD763" i="27"/>
  <c r="AD764" i="27"/>
  <c r="AD765" i="27"/>
  <c r="AD766" i="27"/>
  <c r="AD767" i="27"/>
  <c r="AD768" i="27"/>
  <c r="AD769" i="27"/>
  <c r="AD770" i="27"/>
  <c r="AD771" i="27"/>
  <c r="AD772" i="27"/>
  <c r="AD773" i="27"/>
  <c r="AD774" i="27"/>
  <c r="AD775" i="27"/>
  <c r="AD776" i="27"/>
  <c r="AD777" i="27"/>
  <c r="AD778" i="27"/>
  <c r="AD779" i="27"/>
  <c r="AD780" i="27"/>
  <c r="AD781" i="27"/>
  <c r="AD782" i="27"/>
  <c r="AD783" i="27"/>
  <c r="AD784" i="27"/>
  <c r="AD785" i="27"/>
  <c r="AD786" i="27"/>
  <c r="AD787" i="27"/>
  <c r="AD788" i="27"/>
  <c r="AD789" i="27"/>
  <c r="AD790" i="27"/>
  <c r="AD791" i="27"/>
  <c r="AD792" i="27"/>
  <c r="AD793" i="27"/>
  <c r="AD794" i="27"/>
  <c r="AD795" i="27"/>
  <c r="AD796" i="27"/>
  <c r="AD797" i="27"/>
  <c r="AD798" i="27"/>
  <c r="AD799" i="27"/>
  <c r="AD800" i="27"/>
  <c r="AD801" i="27"/>
  <c r="AD802" i="27"/>
  <c r="AD803" i="27"/>
  <c r="AD804" i="27"/>
  <c r="AD805" i="27"/>
  <c r="AD806" i="27"/>
  <c r="AD807" i="27"/>
  <c r="AD808" i="27"/>
  <c r="AD809" i="27"/>
  <c r="AD810" i="27"/>
  <c r="AD811" i="27"/>
  <c r="AD812" i="27"/>
  <c r="AD813" i="27"/>
  <c r="AD814" i="27"/>
  <c r="AD815" i="27"/>
  <c r="AD816" i="27"/>
  <c r="AD817" i="27"/>
  <c r="AD818" i="27"/>
  <c r="AD819" i="27"/>
  <c r="AD820" i="27"/>
  <c r="AD821" i="27"/>
  <c r="AD822" i="27"/>
  <c r="AD823" i="27"/>
  <c r="AD824" i="27"/>
  <c r="AD825" i="27"/>
  <c r="AD826" i="27"/>
  <c r="AD827" i="27"/>
  <c r="AD828" i="27"/>
  <c r="AD829" i="27"/>
  <c r="AD830" i="27"/>
  <c r="AD831" i="27"/>
  <c r="AD832" i="27"/>
  <c r="AD833" i="27"/>
  <c r="AD834" i="27"/>
  <c r="AD835" i="27"/>
  <c r="AD836" i="27"/>
  <c r="AD837" i="27"/>
  <c r="AD838" i="27"/>
  <c r="AD839" i="27"/>
  <c r="AD840" i="27"/>
  <c r="AD841" i="27"/>
  <c r="AD842" i="27"/>
  <c r="AD843" i="27"/>
  <c r="AD844" i="27"/>
  <c r="AD845" i="27"/>
  <c r="AD846" i="27"/>
  <c r="AD847" i="27"/>
  <c r="AD848" i="27"/>
  <c r="AD849" i="27"/>
  <c r="AD850" i="27"/>
  <c r="AD851" i="27"/>
  <c r="AD852" i="27"/>
  <c r="AD853" i="27"/>
  <c r="AD854" i="27"/>
  <c r="AD855" i="27"/>
  <c r="AD856" i="27"/>
  <c r="AD857" i="27"/>
  <c r="AD858" i="27"/>
  <c r="AD859" i="27"/>
  <c r="AD860" i="27"/>
  <c r="AD861" i="27"/>
  <c r="AD862" i="27"/>
  <c r="AD863" i="27"/>
  <c r="AD864" i="27"/>
  <c r="AD865" i="27"/>
  <c r="AD866" i="27"/>
  <c r="AD867" i="27"/>
  <c r="AD868" i="27"/>
  <c r="AD869" i="27"/>
  <c r="AD870" i="27"/>
  <c r="AD871" i="27"/>
  <c r="AD872" i="27"/>
  <c r="AD873" i="27"/>
  <c r="AD874" i="27"/>
  <c r="AD875" i="27"/>
  <c r="AD876" i="27"/>
  <c r="AD877" i="27"/>
  <c r="AD878" i="27"/>
  <c r="AD879" i="27"/>
  <c r="AD880" i="27"/>
  <c r="AD881" i="27"/>
  <c r="AD882" i="27"/>
  <c r="AD883" i="27"/>
  <c r="AD884" i="27"/>
  <c r="AD885" i="27"/>
  <c r="AD886" i="27"/>
  <c r="AD887" i="27"/>
  <c r="AD888" i="27"/>
  <c r="AD889" i="27"/>
  <c r="AD890" i="27"/>
  <c r="AD891" i="27"/>
  <c r="AD892" i="27"/>
  <c r="AD893" i="27"/>
  <c r="AD894" i="27"/>
  <c r="AD895" i="27"/>
  <c r="AD896" i="27"/>
  <c r="AD897" i="27"/>
  <c r="AD898" i="27"/>
  <c r="AD899" i="27"/>
  <c r="AD900" i="27"/>
  <c r="AD901" i="27"/>
  <c r="AD902" i="27"/>
  <c r="AD903" i="27"/>
  <c r="AD904" i="27"/>
  <c r="AD905" i="27"/>
  <c r="AD906" i="27"/>
  <c r="AD907" i="27"/>
  <c r="AD908" i="27"/>
  <c r="AD909" i="27"/>
  <c r="AD910" i="27"/>
  <c r="AD911" i="27"/>
  <c r="AD912" i="27"/>
  <c r="AD913" i="27"/>
  <c r="AD914" i="27"/>
  <c r="AD915" i="27"/>
  <c r="AD916" i="27"/>
  <c r="AD917" i="27"/>
  <c r="AD918" i="27"/>
  <c r="AD919" i="27"/>
  <c r="AD920" i="27"/>
  <c r="AD921" i="27"/>
  <c r="AD922" i="27"/>
  <c r="AD923" i="27"/>
  <c r="AD924" i="27"/>
  <c r="AD925" i="27"/>
  <c r="AD926" i="27"/>
  <c r="AD927" i="27"/>
  <c r="AD928" i="27"/>
  <c r="AD929" i="27"/>
  <c r="AD930" i="27"/>
  <c r="AD931" i="27"/>
  <c r="AD932" i="27"/>
  <c r="AD933" i="27"/>
  <c r="AD934" i="27"/>
  <c r="AD935" i="27"/>
  <c r="AD936" i="27"/>
  <c r="AD937" i="27"/>
  <c r="AD938" i="27"/>
  <c r="AD939" i="27"/>
  <c r="AD940" i="27"/>
  <c r="AD941" i="27"/>
  <c r="AD942" i="27"/>
  <c r="AD943" i="27"/>
  <c r="AD944" i="27"/>
  <c r="AD945" i="27"/>
  <c r="AD946" i="27"/>
  <c r="AD947" i="27"/>
  <c r="AD948" i="27"/>
  <c r="AD949" i="27"/>
  <c r="AD950" i="27"/>
  <c r="AD951" i="27"/>
  <c r="AD952" i="27"/>
  <c r="AD953" i="27"/>
  <c r="AD954" i="27"/>
  <c r="AD955" i="27"/>
  <c r="AD956" i="27"/>
  <c r="AD957" i="27"/>
  <c r="AD958" i="27"/>
  <c r="AD959" i="27"/>
  <c r="AD960" i="27"/>
  <c r="AD961" i="27"/>
  <c r="AD962" i="27"/>
  <c r="AD963" i="27"/>
  <c r="AD964" i="27"/>
  <c r="AD965" i="27"/>
  <c r="AD966" i="27"/>
  <c r="AD967" i="27"/>
  <c r="AD968" i="27"/>
  <c r="AD969" i="27"/>
  <c r="AD970" i="27"/>
  <c r="AD971" i="27"/>
  <c r="AD972" i="27"/>
  <c r="AD973" i="27"/>
  <c r="AD974" i="27"/>
  <c r="AD975" i="27"/>
  <c r="AD976" i="27"/>
  <c r="AD977" i="27"/>
  <c r="AD978" i="27"/>
  <c r="AD979" i="27"/>
  <c r="AD980" i="27"/>
  <c r="AD981" i="27"/>
  <c r="AD982" i="27"/>
  <c r="AD983" i="27"/>
  <c r="AD984" i="27"/>
  <c r="AD985" i="27"/>
  <c r="AD986" i="27"/>
  <c r="AD987" i="27"/>
  <c r="AD988" i="27"/>
  <c r="AD989" i="27"/>
  <c r="AD990" i="27"/>
  <c r="AD991" i="27"/>
  <c r="AD992" i="27"/>
  <c r="AD993" i="27"/>
  <c r="AD994" i="27"/>
  <c r="AD995" i="27"/>
  <c r="AD996" i="27"/>
  <c r="AD997" i="27"/>
  <c r="AD998" i="27"/>
  <c r="AD999" i="27"/>
  <c r="AD1000" i="27"/>
  <c r="AD1001" i="27"/>
  <c r="AD2" i="27"/>
  <c r="AC3" i="27"/>
  <c r="AC4" i="27"/>
  <c r="AC5" i="27"/>
  <c r="AC6" i="27"/>
  <c r="AC7" i="27"/>
  <c r="AC8" i="27"/>
  <c r="AC9" i="27"/>
  <c r="AC10" i="27"/>
  <c r="AC11" i="27"/>
  <c r="AC12" i="27"/>
  <c r="AC13" i="27"/>
  <c r="AC14" i="27"/>
  <c r="AC15" i="27"/>
  <c r="AC16" i="27"/>
  <c r="AC17" i="27"/>
  <c r="AC18" i="27"/>
  <c r="AC19" i="27"/>
  <c r="AC20" i="27"/>
  <c r="AC21" i="27"/>
  <c r="AC22" i="27"/>
  <c r="AC23" i="27"/>
  <c r="AC24" i="27"/>
  <c r="AC25" i="27"/>
  <c r="AC26" i="27"/>
  <c r="AC27" i="27"/>
  <c r="AC28" i="27"/>
  <c r="AC29" i="27"/>
  <c r="AC30" i="27"/>
  <c r="AC31" i="27"/>
  <c r="AC32" i="27"/>
  <c r="AC33" i="27"/>
  <c r="AC34" i="27"/>
  <c r="AC35" i="27"/>
  <c r="AC36" i="27"/>
  <c r="AC37" i="27"/>
  <c r="AC38" i="27"/>
  <c r="AC39" i="27"/>
  <c r="AC40" i="27"/>
  <c r="AC41" i="27"/>
  <c r="AC42" i="27"/>
  <c r="AC43" i="27"/>
  <c r="AC44" i="27"/>
  <c r="AC45" i="27"/>
  <c r="AC46" i="27"/>
  <c r="AC47" i="27"/>
  <c r="AC48" i="27"/>
  <c r="AC49" i="27"/>
  <c r="AC50" i="27"/>
  <c r="AC51" i="27"/>
  <c r="AC52" i="27"/>
  <c r="AC53" i="27"/>
  <c r="AC54" i="27"/>
  <c r="AC55" i="27"/>
  <c r="AC56" i="27"/>
  <c r="AC57" i="27"/>
  <c r="AC58" i="27"/>
  <c r="AC59" i="27"/>
  <c r="AC60" i="27"/>
  <c r="AC61" i="27"/>
  <c r="AC62" i="27"/>
  <c r="AC63" i="27"/>
  <c r="AC64" i="27"/>
  <c r="AC65" i="27"/>
  <c r="AC66" i="27"/>
  <c r="AC67" i="27"/>
  <c r="AC68" i="27"/>
  <c r="AC69" i="27"/>
  <c r="AC70" i="27"/>
  <c r="AC71" i="27"/>
  <c r="AC72" i="27"/>
  <c r="AC73" i="27"/>
  <c r="AC74" i="27"/>
  <c r="AC75" i="27"/>
  <c r="AC76" i="27"/>
  <c r="AC77" i="27"/>
  <c r="AC78" i="27"/>
  <c r="AC79" i="27"/>
  <c r="AC80" i="27"/>
  <c r="AC81" i="27"/>
  <c r="AC82" i="27"/>
  <c r="AC83" i="27"/>
  <c r="AC84" i="27"/>
  <c r="AC85" i="27"/>
  <c r="AC86" i="27"/>
  <c r="AC87" i="27"/>
  <c r="AC88" i="27"/>
  <c r="AC89" i="27"/>
  <c r="AC90" i="27"/>
  <c r="AC91" i="27"/>
  <c r="AC92" i="27"/>
  <c r="AC93" i="27"/>
  <c r="AC94" i="27"/>
  <c r="AC95" i="27"/>
  <c r="AC96" i="27"/>
  <c r="AC97" i="27"/>
  <c r="AC98" i="27"/>
  <c r="AC99" i="27"/>
  <c r="AC100" i="27"/>
  <c r="AC101" i="27"/>
  <c r="AC102" i="27"/>
  <c r="AC103" i="27"/>
  <c r="AC104" i="27"/>
  <c r="AC105" i="27"/>
  <c r="AC106" i="27"/>
  <c r="AC107" i="27"/>
  <c r="AC108" i="27"/>
  <c r="AC109" i="27"/>
  <c r="AC110" i="27"/>
  <c r="AC111" i="27"/>
  <c r="AC112" i="27"/>
  <c r="AC113" i="27"/>
  <c r="AC114" i="27"/>
  <c r="AC115" i="27"/>
  <c r="AC116" i="27"/>
  <c r="AC117" i="27"/>
  <c r="AC118" i="27"/>
  <c r="AC119" i="27"/>
  <c r="AC120" i="27"/>
  <c r="AC121" i="27"/>
  <c r="AC122" i="27"/>
  <c r="AC123" i="27"/>
  <c r="AC124" i="27"/>
  <c r="AC125" i="27"/>
  <c r="AC126" i="27"/>
  <c r="AC127" i="27"/>
  <c r="AC128" i="27"/>
  <c r="AC129" i="27"/>
  <c r="AC130" i="27"/>
  <c r="AC131" i="27"/>
  <c r="AC132" i="27"/>
  <c r="AC133" i="27"/>
  <c r="AC134" i="27"/>
  <c r="AC135" i="27"/>
  <c r="AC136" i="27"/>
  <c r="AC137" i="27"/>
  <c r="AC138" i="27"/>
  <c r="AC139" i="27"/>
  <c r="AC140" i="27"/>
  <c r="AC141" i="27"/>
  <c r="AC142" i="27"/>
  <c r="AC143" i="27"/>
  <c r="AC144" i="27"/>
  <c r="AC145" i="27"/>
  <c r="AC146" i="27"/>
  <c r="AC147" i="27"/>
  <c r="AC148" i="27"/>
  <c r="AC149" i="27"/>
  <c r="AC150" i="27"/>
  <c r="AC151" i="27"/>
  <c r="AC152" i="27"/>
  <c r="AC153" i="27"/>
  <c r="AC154" i="27"/>
  <c r="AC155" i="27"/>
  <c r="AC156" i="27"/>
  <c r="AC157" i="27"/>
  <c r="AC158" i="27"/>
  <c r="AC159" i="27"/>
  <c r="AC160" i="27"/>
  <c r="AC161" i="27"/>
  <c r="AC162" i="27"/>
  <c r="AC163" i="27"/>
  <c r="AC164" i="27"/>
  <c r="AC165" i="27"/>
  <c r="AC166" i="27"/>
  <c r="AC167" i="27"/>
  <c r="AC168" i="27"/>
  <c r="AC169" i="27"/>
  <c r="AC170" i="27"/>
  <c r="AC171" i="27"/>
  <c r="AC172" i="27"/>
  <c r="AC173" i="27"/>
  <c r="AC174" i="27"/>
  <c r="AC175" i="27"/>
  <c r="AC176" i="27"/>
  <c r="AC177" i="27"/>
  <c r="AC178" i="27"/>
  <c r="AC179" i="27"/>
  <c r="AC180" i="27"/>
  <c r="AC181" i="27"/>
  <c r="AC182" i="27"/>
  <c r="AC183" i="27"/>
  <c r="AC184" i="27"/>
  <c r="AC185" i="27"/>
  <c r="AC186" i="27"/>
  <c r="AC187" i="27"/>
  <c r="AC188" i="27"/>
  <c r="AC189" i="27"/>
  <c r="AC190" i="27"/>
  <c r="AC191" i="27"/>
  <c r="AC192" i="27"/>
  <c r="AC193" i="27"/>
  <c r="AC194" i="27"/>
  <c r="AC195" i="27"/>
  <c r="AC196" i="27"/>
  <c r="AC197" i="27"/>
  <c r="AC198" i="27"/>
  <c r="AC199" i="27"/>
  <c r="AC200" i="27"/>
  <c r="AC201" i="27"/>
  <c r="AC202" i="27"/>
  <c r="AC203" i="27"/>
  <c r="AC204" i="27"/>
  <c r="AC205" i="27"/>
  <c r="AC206" i="27"/>
  <c r="AC207" i="27"/>
  <c r="AC208" i="27"/>
  <c r="AC209" i="27"/>
  <c r="AC210" i="27"/>
  <c r="AC211" i="27"/>
  <c r="AC212" i="27"/>
  <c r="AC213" i="27"/>
  <c r="AC214" i="27"/>
  <c r="AC215" i="27"/>
  <c r="AC216" i="27"/>
  <c r="AC217" i="27"/>
  <c r="AC218" i="27"/>
  <c r="AC219" i="27"/>
  <c r="AC220" i="27"/>
  <c r="AC221" i="27"/>
  <c r="AC222" i="27"/>
  <c r="AC223" i="27"/>
  <c r="AC224" i="27"/>
  <c r="AC225" i="27"/>
  <c r="AC226" i="27"/>
  <c r="AC227" i="27"/>
  <c r="AC228" i="27"/>
  <c r="AC229" i="27"/>
  <c r="AC230" i="27"/>
  <c r="AC231" i="27"/>
  <c r="AC232" i="27"/>
  <c r="AC233" i="27"/>
  <c r="AC234" i="27"/>
  <c r="AC235" i="27"/>
  <c r="AC236" i="27"/>
  <c r="AC237" i="27"/>
  <c r="AC238" i="27"/>
  <c r="AC239" i="27"/>
  <c r="AC240" i="27"/>
  <c r="AC241" i="27"/>
  <c r="AC242" i="27"/>
  <c r="AC243" i="27"/>
  <c r="AC244" i="27"/>
  <c r="AC245" i="27"/>
  <c r="AC246" i="27"/>
  <c r="AC247" i="27"/>
  <c r="AC248" i="27"/>
  <c r="AC249" i="27"/>
  <c r="AC250" i="27"/>
  <c r="AC251" i="27"/>
  <c r="AC252" i="27"/>
  <c r="AC253" i="27"/>
  <c r="AC254" i="27"/>
  <c r="AC255" i="27"/>
  <c r="AC256" i="27"/>
  <c r="AC257" i="27"/>
  <c r="AC258" i="27"/>
  <c r="AC259" i="27"/>
  <c r="AC260" i="27"/>
  <c r="AC261" i="27"/>
  <c r="AC262" i="27"/>
  <c r="AC263" i="27"/>
  <c r="AC264" i="27"/>
  <c r="AC265" i="27"/>
  <c r="AC266" i="27"/>
  <c r="AC267" i="27"/>
  <c r="AC268" i="27"/>
  <c r="AC269" i="27"/>
  <c r="AC270" i="27"/>
  <c r="AC271" i="27"/>
  <c r="AC272" i="27"/>
  <c r="AC273" i="27"/>
  <c r="AC274" i="27"/>
  <c r="AC275" i="27"/>
  <c r="AC276" i="27"/>
  <c r="AC277" i="27"/>
  <c r="AC278" i="27"/>
  <c r="AC279" i="27"/>
  <c r="AC280" i="27"/>
  <c r="AC281" i="27"/>
  <c r="AC282" i="27"/>
  <c r="AC283" i="27"/>
  <c r="AC284" i="27"/>
  <c r="AC285" i="27"/>
  <c r="AC286" i="27"/>
  <c r="AC287" i="27"/>
  <c r="AC288" i="27"/>
  <c r="AC289" i="27"/>
  <c r="AC290" i="27"/>
  <c r="AC291" i="27"/>
  <c r="AC292" i="27"/>
  <c r="AC293" i="27"/>
  <c r="AC294" i="27"/>
  <c r="AC295" i="27"/>
  <c r="AC296" i="27"/>
  <c r="AC297" i="27"/>
  <c r="AC298" i="27"/>
  <c r="AC299" i="27"/>
  <c r="AC300" i="27"/>
  <c r="AC301" i="27"/>
  <c r="AC302" i="27"/>
  <c r="AC303" i="27"/>
  <c r="AC304" i="27"/>
  <c r="AC305" i="27"/>
  <c r="AC306" i="27"/>
  <c r="AC307" i="27"/>
  <c r="AC308" i="27"/>
  <c r="AC309" i="27"/>
  <c r="AC310" i="27"/>
  <c r="AC311" i="27"/>
  <c r="AC312" i="27"/>
  <c r="AC313" i="27"/>
  <c r="AC314" i="27"/>
  <c r="AC315" i="27"/>
  <c r="AC316" i="27"/>
  <c r="AC317" i="27"/>
  <c r="AC318" i="27"/>
  <c r="AC319" i="27"/>
  <c r="AC320" i="27"/>
  <c r="AC321" i="27"/>
  <c r="AC322" i="27"/>
  <c r="AC323" i="27"/>
  <c r="AC324" i="27"/>
  <c r="AC325" i="27"/>
  <c r="AC326" i="27"/>
  <c r="AC327" i="27"/>
  <c r="AC328" i="27"/>
  <c r="AC329" i="27"/>
  <c r="AC330" i="27"/>
  <c r="AC331" i="27"/>
  <c r="AC332" i="27"/>
  <c r="AC333" i="27"/>
  <c r="AC334" i="27"/>
  <c r="AC335" i="27"/>
  <c r="AC336" i="27"/>
  <c r="AC337" i="27"/>
  <c r="AC338" i="27"/>
  <c r="AC339" i="27"/>
  <c r="AC340" i="27"/>
  <c r="AC341" i="27"/>
  <c r="AC342" i="27"/>
  <c r="AC343" i="27"/>
  <c r="AC344" i="27"/>
  <c r="AC345" i="27"/>
  <c r="AC346" i="27"/>
  <c r="AC347" i="27"/>
  <c r="AC348" i="27"/>
  <c r="AC349" i="27"/>
  <c r="AC350" i="27"/>
  <c r="AC351" i="27"/>
  <c r="AC352" i="27"/>
  <c r="AC353" i="27"/>
  <c r="AC354" i="27"/>
  <c r="AC355" i="27"/>
  <c r="AC356" i="27"/>
  <c r="AC357" i="27"/>
  <c r="AC358" i="27"/>
  <c r="AC359" i="27"/>
  <c r="AC360" i="27"/>
  <c r="AC361" i="27"/>
  <c r="AC362" i="27"/>
  <c r="AC363" i="27"/>
  <c r="AC364" i="27"/>
  <c r="AC365" i="27"/>
  <c r="AC366" i="27"/>
  <c r="AC367" i="27"/>
  <c r="AC368" i="27"/>
  <c r="AC369" i="27"/>
  <c r="AC370" i="27"/>
  <c r="AC371" i="27"/>
  <c r="AC372" i="27"/>
  <c r="AC373" i="27"/>
  <c r="AC374" i="27"/>
  <c r="AC375" i="27"/>
  <c r="AC376" i="27"/>
  <c r="AC377" i="27"/>
  <c r="AC378" i="27"/>
  <c r="AC379" i="27"/>
  <c r="AC380" i="27"/>
  <c r="AC381" i="27"/>
  <c r="AC382" i="27"/>
  <c r="AC383" i="27"/>
  <c r="AC384" i="27"/>
  <c r="AC385" i="27"/>
  <c r="AC386" i="27"/>
  <c r="AC387" i="27"/>
  <c r="AC388" i="27"/>
  <c r="AC389" i="27"/>
  <c r="AC390" i="27"/>
  <c r="AC391" i="27"/>
  <c r="AC392" i="27"/>
  <c r="AC393" i="27"/>
  <c r="AC394" i="27"/>
  <c r="AC395" i="27"/>
  <c r="AC396" i="27"/>
  <c r="AC397" i="27"/>
  <c r="AC398" i="27"/>
  <c r="AC399" i="27"/>
  <c r="AC400" i="27"/>
  <c r="AC401" i="27"/>
  <c r="AC402" i="27"/>
  <c r="AC403" i="27"/>
  <c r="AC404" i="27"/>
  <c r="AC405" i="27"/>
  <c r="AC406" i="27"/>
  <c r="AC407" i="27"/>
  <c r="AC408" i="27"/>
  <c r="AC409" i="27"/>
  <c r="AC410" i="27"/>
  <c r="AC411" i="27"/>
  <c r="AC412" i="27"/>
  <c r="AC413" i="27"/>
  <c r="AC414" i="27"/>
  <c r="AC415" i="27"/>
  <c r="AC416" i="27"/>
  <c r="AC417" i="27"/>
  <c r="AC418" i="27"/>
  <c r="AC419" i="27"/>
  <c r="AC420" i="27"/>
  <c r="AC421" i="27"/>
  <c r="AC422" i="27"/>
  <c r="AC423" i="27"/>
  <c r="AC424" i="27"/>
  <c r="AC425" i="27"/>
  <c r="AC426" i="27"/>
  <c r="AC427" i="27"/>
  <c r="AC428" i="27"/>
  <c r="AC429" i="27"/>
  <c r="AC430" i="27"/>
  <c r="AC431" i="27"/>
  <c r="AC432" i="27"/>
  <c r="AC433" i="27"/>
  <c r="AC434" i="27"/>
  <c r="AC435" i="27"/>
  <c r="AC436" i="27"/>
  <c r="AC437" i="27"/>
  <c r="AC438" i="27"/>
  <c r="AC439" i="27"/>
  <c r="AC440" i="27"/>
  <c r="AC441" i="27"/>
  <c r="AC442" i="27"/>
  <c r="AC443" i="27"/>
  <c r="AC444" i="27"/>
  <c r="AC445" i="27"/>
  <c r="AC446" i="27"/>
  <c r="AC447" i="27"/>
  <c r="AC448" i="27"/>
  <c r="AC449" i="27"/>
  <c r="AC450" i="27"/>
  <c r="AC451" i="27"/>
  <c r="AC452" i="27"/>
  <c r="AC453" i="27"/>
  <c r="AC454" i="27"/>
  <c r="AC455" i="27"/>
  <c r="AC456" i="27"/>
  <c r="AC457" i="27"/>
  <c r="AC458" i="27"/>
  <c r="AC459" i="27"/>
  <c r="AC460" i="27"/>
  <c r="AC461" i="27"/>
  <c r="AC462" i="27"/>
  <c r="AC463" i="27"/>
  <c r="AC464" i="27"/>
  <c r="AC465" i="27"/>
  <c r="AC466" i="27"/>
  <c r="AC467" i="27"/>
  <c r="AC468" i="27"/>
  <c r="AC469" i="27"/>
  <c r="AC470" i="27"/>
  <c r="AC471" i="27"/>
  <c r="AC472" i="27"/>
  <c r="AC473" i="27"/>
  <c r="AC474" i="27"/>
  <c r="AC475" i="27"/>
  <c r="AC476" i="27"/>
  <c r="AC477" i="27"/>
  <c r="AC478" i="27"/>
  <c r="AC479" i="27"/>
  <c r="AC480" i="27"/>
  <c r="AC481" i="27"/>
  <c r="AC482" i="27"/>
  <c r="AC483" i="27"/>
  <c r="AC484" i="27"/>
  <c r="AC485" i="27"/>
  <c r="AC486" i="27"/>
  <c r="AC487" i="27"/>
  <c r="AC488" i="27"/>
  <c r="AC489" i="27"/>
  <c r="AC490" i="27"/>
  <c r="AC491" i="27"/>
  <c r="AC492" i="27"/>
  <c r="AC493" i="27"/>
  <c r="AC494" i="27"/>
  <c r="AC495" i="27"/>
  <c r="AC496" i="27"/>
  <c r="AC497" i="27"/>
  <c r="AC498" i="27"/>
  <c r="AC499" i="27"/>
  <c r="AC500" i="27"/>
  <c r="AC501" i="27"/>
  <c r="AC502" i="27"/>
  <c r="AC503" i="27"/>
  <c r="AC504" i="27"/>
  <c r="AC505" i="27"/>
  <c r="AC506" i="27"/>
  <c r="AC507" i="27"/>
  <c r="AC508" i="27"/>
  <c r="AC509" i="27"/>
  <c r="AC510" i="27"/>
  <c r="AC511" i="27"/>
  <c r="AC512" i="27"/>
  <c r="AC513" i="27"/>
  <c r="AC514" i="27"/>
  <c r="AC515" i="27"/>
  <c r="AC516" i="27"/>
  <c r="AC517" i="27"/>
  <c r="AC518" i="27"/>
  <c r="AC519" i="27"/>
  <c r="AC520" i="27"/>
  <c r="AC521" i="27"/>
  <c r="AC522" i="27"/>
  <c r="AC523" i="27"/>
  <c r="AC524" i="27"/>
  <c r="AC525" i="27"/>
  <c r="AC526" i="27"/>
  <c r="AC527" i="27"/>
  <c r="AC528" i="27"/>
  <c r="AC529" i="27"/>
  <c r="AC530" i="27"/>
  <c r="AC531" i="27"/>
  <c r="AC532" i="27"/>
  <c r="AC533" i="27"/>
  <c r="AC534" i="27"/>
  <c r="AC535" i="27"/>
  <c r="AC536" i="27"/>
  <c r="AC537" i="27"/>
  <c r="AC538" i="27"/>
  <c r="AC539" i="27"/>
  <c r="AC540" i="27"/>
  <c r="AC541" i="27"/>
  <c r="AC542" i="27"/>
  <c r="AC543" i="27"/>
  <c r="AC544" i="27"/>
  <c r="AC545" i="27"/>
  <c r="AC546" i="27"/>
  <c r="AC547" i="27"/>
  <c r="AC548" i="27"/>
  <c r="AC549" i="27"/>
  <c r="AC550" i="27"/>
  <c r="AC551" i="27"/>
  <c r="AC552" i="27"/>
  <c r="AC553" i="27"/>
  <c r="AC554" i="27"/>
  <c r="AC555" i="27"/>
  <c r="AC556" i="27"/>
  <c r="AC557" i="27"/>
  <c r="AC558" i="27"/>
  <c r="AC559" i="27"/>
  <c r="AC560" i="27"/>
  <c r="AC561" i="27"/>
  <c r="AC562" i="27"/>
  <c r="AC563" i="27"/>
  <c r="AC564" i="27"/>
  <c r="AC565" i="27"/>
  <c r="AC566" i="27"/>
  <c r="AC567" i="27"/>
  <c r="AC568" i="27"/>
  <c r="AC569" i="27"/>
  <c r="AC570" i="27"/>
  <c r="AC571" i="27"/>
  <c r="AC572" i="27"/>
  <c r="AC573" i="27"/>
  <c r="AC574" i="27"/>
  <c r="AC575" i="27"/>
  <c r="AC576" i="27"/>
  <c r="AC577" i="27"/>
  <c r="AC578" i="27"/>
  <c r="AC579" i="27"/>
  <c r="AC580" i="27"/>
  <c r="AC581" i="27"/>
  <c r="AC582" i="27"/>
  <c r="AC583" i="27"/>
  <c r="AC584" i="27"/>
  <c r="AC585" i="27"/>
  <c r="AC586" i="27"/>
  <c r="AC587" i="27"/>
  <c r="AC588" i="27"/>
  <c r="AC589" i="27"/>
  <c r="AC590" i="27"/>
  <c r="AC591" i="27"/>
  <c r="AC592" i="27"/>
  <c r="AC593" i="27"/>
  <c r="AC594" i="27"/>
  <c r="AC595" i="27"/>
  <c r="AC596" i="27"/>
  <c r="AC597" i="27"/>
  <c r="AC598" i="27"/>
  <c r="AC599" i="27"/>
  <c r="AC600" i="27"/>
  <c r="AC601" i="27"/>
  <c r="AC602" i="27"/>
  <c r="AC603" i="27"/>
  <c r="AC604" i="27"/>
  <c r="AC605" i="27"/>
  <c r="AC606" i="27"/>
  <c r="AC607" i="27"/>
  <c r="AC608" i="27"/>
  <c r="AC609" i="27"/>
  <c r="AC610" i="27"/>
  <c r="AC611" i="27"/>
  <c r="AC612" i="27"/>
  <c r="AC613" i="27"/>
  <c r="AC614" i="27"/>
  <c r="AC615" i="27"/>
  <c r="AC616" i="27"/>
  <c r="AC617" i="27"/>
  <c r="AC618" i="27"/>
  <c r="AC619" i="27"/>
  <c r="AC620" i="27"/>
  <c r="AC621" i="27"/>
  <c r="AC622" i="27"/>
  <c r="AC623" i="27"/>
  <c r="AC624" i="27"/>
  <c r="AC625" i="27"/>
  <c r="AC626" i="27"/>
  <c r="AC627" i="27"/>
  <c r="AC628" i="27"/>
  <c r="AC629" i="27"/>
  <c r="AC630" i="27"/>
  <c r="AC631" i="27"/>
  <c r="AC632" i="27"/>
  <c r="AC633" i="27"/>
  <c r="AC634" i="27"/>
  <c r="AC635" i="27"/>
  <c r="AC636" i="27"/>
  <c r="AC637" i="27"/>
  <c r="AC638" i="27"/>
  <c r="AC639" i="27"/>
  <c r="AC640" i="27"/>
  <c r="AC641" i="27"/>
  <c r="AC642" i="27"/>
  <c r="AC643" i="27"/>
  <c r="AC644" i="27"/>
  <c r="AC645" i="27"/>
  <c r="AC646" i="27"/>
  <c r="AC647" i="27"/>
  <c r="AC648" i="27"/>
  <c r="AC649" i="27"/>
  <c r="AC650" i="27"/>
  <c r="AC651" i="27"/>
  <c r="AC652" i="27"/>
  <c r="AC653" i="27"/>
  <c r="AC654" i="27"/>
  <c r="AC655" i="27"/>
  <c r="AC656" i="27"/>
  <c r="AC657" i="27"/>
  <c r="AC658" i="27"/>
  <c r="AC659" i="27"/>
  <c r="AC660" i="27"/>
  <c r="AC661" i="27"/>
  <c r="AC662" i="27"/>
  <c r="AC663" i="27"/>
  <c r="AC664" i="27"/>
  <c r="AC665" i="27"/>
  <c r="AC666" i="27"/>
  <c r="AC667" i="27"/>
  <c r="AC668" i="27"/>
  <c r="AC669" i="27"/>
  <c r="AC670" i="27"/>
  <c r="AC671" i="27"/>
  <c r="AC672" i="27"/>
  <c r="AC673" i="27"/>
  <c r="AC674" i="27"/>
  <c r="AC675" i="27"/>
  <c r="AC676" i="27"/>
  <c r="AC677" i="27"/>
  <c r="AC678" i="27"/>
  <c r="AC679" i="27"/>
  <c r="AC680" i="27"/>
  <c r="AC681" i="27"/>
  <c r="AC682" i="27"/>
  <c r="AC683" i="27"/>
  <c r="AC684" i="27"/>
  <c r="AC685" i="27"/>
  <c r="AC686" i="27"/>
  <c r="AC687" i="27"/>
  <c r="AC688" i="27"/>
  <c r="AC689" i="27"/>
  <c r="AC690" i="27"/>
  <c r="AC691" i="27"/>
  <c r="AC692" i="27"/>
  <c r="AC693" i="27"/>
  <c r="AC694" i="27"/>
  <c r="AC695" i="27"/>
  <c r="AC696" i="27"/>
  <c r="AC697" i="27"/>
  <c r="AC698" i="27"/>
  <c r="AC699" i="27"/>
  <c r="AC700" i="27"/>
  <c r="AC701" i="27"/>
  <c r="AC702" i="27"/>
  <c r="AC703" i="27"/>
  <c r="AC704" i="27"/>
  <c r="AC705" i="27"/>
  <c r="AC706" i="27"/>
  <c r="AC707" i="27"/>
  <c r="AC708" i="27"/>
  <c r="AC709" i="27"/>
  <c r="AC710" i="27"/>
  <c r="AC711" i="27"/>
  <c r="AC712" i="27"/>
  <c r="AC713" i="27"/>
  <c r="AC714" i="27"/>
  <c r="AC715" i="27"/>
  <c r="AC716" i="27"/>
  <c r="AC717" i="27"/>
  <c r="AC718" i="27"/>
  <c r="AC719" i="27"/>
  <c r="AC720" i="27"/>
  <c r="AC721" i="27"/>
  <c r="AC722" i="27"/>
  <c r="AC723" i="27"/>
  <c r="AC724" i="27"/>
  <c r="AC725" i="27"/>
  <c r="AC726" i="27"/>
  <c r="AC727" i="27"/>
  <c r="AC728" i="27"/>
  <c r="AC729" i="27"/>
  <c r="AC730" i="27"/>
  <c r="AC731" i="27"/>
  <c r="AC732" i="27"/>
  <c r="AC733" i="27"/>
  <c r="AC734" i="27"/>
  <c r="AC735" i="27"/>
  <c r="AC736" i="27"/>
  <c r="AC737" i="27"/>
  <c r="AC738" i="27"/>
  <c r="AC739" i="27"/>
  <c r="AC740" i="27"/>
  <c r="AC741" i="27"/>
  <c r="AC742" i="27"/>
  <c r="AC743" i="27"/>
  <c r="AC744" i="27"/>
  <c r="AC745" i="27"/>
  <c r="AC746" i="27"/>
  <c r="AC747" i="27"/>
  <c r="AC748" i="27"/>
  <c r="AC749" i="27"/>
  <c r="AC750" i="27"/>
  <c r="AC751" i="27"/>
  <c r="AC752" i="27"/>
  <c r="AC753" i="27"/>
  <c r="AC754" i="27"/>
  <c r="AC755" i="27"/>
  <c r="AC756" i="27"/>
  <c r="AC757" i="27"/>
  <c r="AC758" i="27"/>
  <c r="AC759" i="27"/>
  <c r="AC760" i="27"/>
  <c r="AC761" i="27"/>
  <c r="AC762" i="27"/>
  <c r="AC763" i="27"/>
  <c r="AC764" i="27"/>
  <c r="AC765" i="27"/>
  <c r="AC766" i="27"/>
  <c r="AC767" i="27"/>
  <c r="AC768" i="27"/>
  <c r="AC769" i="27"/>
  <c r="AC770" i="27"/>
  <c r="AC771" i="27"/>
  <c r="AC772" i="27"/>
  <c r="AC773" i="27"/>
  <c r="AC774" i="27"/>
  <c r="AC775" i="27"/>
  <c r="AC776" i="27"/>
  <c r="AC777" i="27"/>
  <c r="AC778" i="27"/>
  <c r="AC779" i="27"/>
  <c r="AC780" i="27"/>
  <c r="AC781" i="27"/>
  <c r="AC782" i="27"/>
  <c r="AC783" i="27"/>
  <c r="AC784" i="27"/>
  <c r="AC785" i="27"/>
  <c r="AC786" i="27"/>
  <c r="AC787" i="27"/>
  <c r="AC788" i="27"/>
  <c r="AC789" i="27"/>
  <c r="AC790" i="27"/>
  <c r="AC791" i="27"/>
  <c r="AC792" i="27"/>
  <c r="AC793" i="27"/>
  <c r="AC794" i="27"/>
  <c r="AC795" i="27"/>
  <c r="AC796" i="27"/>
  <c r="AC797" i="27"/>
  <c r="AC798" i="27"/>
  <c r="AC799" i="27"/>
  <c r="AC800" i="27"/>
  <c r="AC801" i="27"/>
  <c r="AC802" i="27"/>
  <c r="AC803" i="27"/>
  <c r="AC804" i="27"/>
  <c r="AC805" i="27"/>
  <c r="AC806" i="27"/>
  <c r="AC807" i="27"/>
  <c r="AC808" i="27"/>
  <c r="AC809" i="27"/>
  <c r="AC810" i="27"/>
  <c r="AC811" i="27"/>
  <c r="AC812" i="27"/>
  <c r="AC813" i="27"/>
  <c r="AC814" i="27"/>
  <c r="AC815" i="27"/>
  <c r="AC816" i="27"/>
  <c r="AC817" i="27"/>
  <c r="AC818" i="27"/>
  <c r="AC819" i="27"/>
  <c r="AC820" i="27"/>
  <c r="AC821" i="27"/>
  <c r="AC822" i="27"/>
  <c r="AC823" i="27"/>
  <c r="AC824" i="27"/>
  <c r="AC825" i="27"/>
  <c r="AC826" i="27"/>
  <c r="AC827" i="27"/>
  <c r="AC828" i="27"/>
  <c r="AC829" i="27"/>
  <c r="AC830" i="27"/>
  <c r="AC831" i="27"/>
  <c r="AC832" i="27"/>
  <c r="AC833" i="27"/>
  <c r="AC834" i="27"/>
  <c r="AC835" i="27"/>
  <c r="AC836" i="27"/>
  <c r="AC837" i="27"/>
  <c r="AC838" i="27"/>
  <c r="AC839" i="27"/>
  <c r="AC840" i="27"/>
  <c r="AC841" i="27"/>
  <c r="AC842" i="27"/>
  <c r="AC843" i="27"/>
  <c r="AC844" i="27"/>
  <c r="AC845" i="27"/>
  <c r="AC846" i="27"/>
  <c r="AC847" i="27"/>
  <c r="AC848" i="27"/>
  <c r="AC849" i="27"/>
  <c r="AC850" i="27"/>
  <c r="AC851" i="27"/>
  <c r="AC852" i="27"/>
  <c r="AC853" i="27"/>
  <c r="AC854" i="27"/>
  <c r="AC855" i="27"/>
  <c r="AC856" i="27"/>
  <c r="AC857" i="27"/>
  <c r="AC858" i="27"/>
  <c r="AC859" i="27"/>
  <c r="AC860" i="27"/>
  <c r="AC861" i="27"/>
  <c r="AC862" i="27"/>
  <c r="AC863" i="27"/>
  <c r="AC864" i="27"/>
  <c r="AC865" i="27"/>
  <c r="AC866" i="27"/>
  <c r="AC867" i="27"/>
  <c r="AC868" i="27"/>
  <c r="AC869" i="27"/>
  <c r="AC870" i="27"/>
  <c r="AC871" i="27"/>
  <c r="AC872" i="27"/>
  <c r="AC873" i="27"/>
  <c r="AC874" i="27"/>
  <c r="AC875" i="27"/>
  <c r="AC876" i="27"/>
  <c r="AC877" i="27"/>
  <c r="AC878" i="27"/>
  <c r="AC879" i="27"/>
  <c r="AC880" i="27"/>
  <c r="AC881" i="27"/>
  <c r="AC882" i="27"/>
  <c r="AC883" i="27"/>
  <c r="AC884" i="27"/>
  <c r="AC885" i="27"/>
  <c r="AC886" i="27"/>
  <c r="AC887" i="27"/>
  <c r="AC888" i="27"/>
  <c r="AC889" i="27"/>
  <c r="AC890" i="27"/>
  <c r="AC891" i="27"/>
  <c r="AC892" i="27"/>
  <c r="AC893" i="27"/>
  <c r="AC894" i="27"/>
  <c r="AC895" i="27"/>
  <c r="AC896" i="27"/>
  <c r="AC897" i="27"/>
  <c r="AC898" i="27"/>
  <c r="AC899" i="27"/>
  <c r="AC900" i="27"/>
  <c r="AC901" i="27"/>
  <c r="AC902" i="27"/>
  <c r="AC903" i="27"/>
  <c r="AC904" i="27"/>
  <c r="AC905" i="27"/>
  <c r="AC906" i="27"/>
  <c r="AC907" i="27"/>
  <c r="AC908" i="27"/>
  <c r="AC909" i="27"/>
  <c r="AC910" i="27"/>
  <c r="AC911" i="27"/>
  <c r="AC912" i="27"/>
  <c r="AC913" i="27"/>
  <c r="AC914" i="27"/>
  <c r="AC915" i="27"/>
  <c r="AC916" i="27"/>
  <c r="AC917" i="27"/>
  <c r="AC918" i="27"/>
  <c r="AC919" i="27"/>
  <c r="AC920" i="27"/>
  <c r="AC921" i="27"/>
  <c r="AC922" i="27"/>
  <c r="AC923" i="27"/>
  <c r="AC924" i="27"/>
  <c r="AC925" i="27"/>
  <c r="AC926" i="27"/>
  <c r="AC927" i="27"/>
  <c r="AC928" i="27"/>
  <c r="AC929" i="27"/>
  <c r="AC930" i="27"/>
  <c r="AC931" i="27"/>
  <c r="AC932" i="27"/>
  <c r="AC933" i="27"/>
  <c r="AC934" i="27"/>
  <c r="AC935" i="27"/>
  <c r="AC936" i="27"/>
  <c r="AC937" i="27"/>
  <c r="AC938" i="27"/>
  <c r="AC939" i="27"/>
  <c r="AC940" i="27"/>
  <c r="AC941" i="27"/>
  <c r="AC942" i="27"/>
  <c r="AC943" i="27"/>
  <c r="AC944" i="27"/>
  <c r="AC945" i="27"/>
  <c r="AC946" i="27"/>
  <c r="AC947" i="27"/>
  <c r="AC948" i="27"/>
  <c r="AC949" i="27"/>
  <c r="AC950" i="27"/>
  <c r="AC951" i="27"/>
  <c r="AC952" i="27"/>
  <c r="AC953" i="27"/>
  <c r="AC954" i="27"/>
  <c r="AC955" i="27"/>
  <c r="AC956" i="27"/>
  <c r="AC957" i="27"/>
  <c r="AC958" i="27"/>
  <c r="AC959" i="27"/>
  <c r="AC960" i="27"/>
  <c r="AC961" i="27"/>
  <c r="AC962" i="27"/>
  <c r="AC963" i="27"/>
  <c r="AC964" i="27"/>
  <c r="AC965" i="27"/>
  <c r="AC966" i="27"/>
  <c r="AC967" i="27"/>
  <c r="AC968" i="27"/>
  <c r="AC969" i="27"/>
  <c r="AC970" i="27"/>
  <c r="AC971" i="27"/>
  <c r="AC972" i="27"/>
  <c r="AC973" i="27"/>
  <c r="AC974" i="27"/>
  <c r="AC975" i="27"/>
  <c r="AC976" i="27"/>
  <c r="AC977" i="27"/>
  <c r="AC978" i="27"/>
  <c r="AC979" i="27"/>
  <c r="AC980" i="27"/>
  <c r="AC981" i="27"/>
  <c r="AC982" i="27"/>
  <c r="AC983" i="27"/>
  <c r="AC984" i="27"/>
  <c r="AC985" i="27"/>
  <c r="AC986" i="27"/>
  <c r="AC987" i="27"/>
  <c r="AC988" i="27"/>
  <c r="AC989" i="27"/>
  <c r="AC990" i="27"/>
  <c r="AC991" i="27"/>
  <c r="AC992" i="27"/>
  <c r="AC993" i="27"/>
  <c r="AC994" i="27"/>
  <c r="AC995" i="27"/>
  <c r="AC996" i="27"/>
  <c r="AC997" i="27"/>
  <c r="AC998" i="27"/>
  <c r="AC999" i="27"/>
  <c r="AC1000" i="27"/>
  <c r="AC1001" i="27"/>
  <c r="AC2" i="27"/>
  <c r="AB3" i="27"/>
  <c r="AB4" i="27"/>
  <c r="AB5" i="27"/>
  <c r="AB6" i="27"/>
  <c r="AB7" i="27"/>
  <c r="AB8" i="27"/>
  <c r="AB9" i="27"/>
  <c r="AB10" i="27"/>
  <c r="AB11" i="27"/>
  <c r="AB12" i="27"/>
  <c r="AB13" i="27"/>
  <c r="AB14" i="27"/>
  <c r="AB15" i="27"/>
  <c r="AB16" i="27"/>
  <c r="AB17" i="27"/>
  <c r="AB18" i="27"/>
  <c r="AB19" i="27"/>
  <c r="AB20" i="27"/>
  <c r="AB21" i="27"/>
  <c r="AB22" i="27"/>
  <c r="AB23" i="27"/>
  <c r="AB24" i="27"/>
  <c r="AB25" i="27"/>
  <c r="AB26" i="27"/>
  <c r="AB27" i="27"/>
  <c r="AB28" i="27"/>
  <c r="AB29" i="27"/>
  <c r="AB30" i="27"/>
  <c r="AB31" i="27"/>
  <c r="AB32" i="27"/>
  <c r="AB33" i="27"/>
  <c r="AB34" i="27"/>
  <c r="AB35" i="27"/>
  <c r="AB36" i="27"/>
  <c r="AB37" i="27"/>
  <c r="AB38" i="27"/>
  <c r="AB39" i="27"/>
  <c r="AB40" i="27"/>
  <c r="AB41" i="27"/>
  <c r="AB42" i="27"/>
  <c r="AB43" i="27"/>
  <c r="AB44" i="27"/>
  <c r="AB45" i="27"/>
  <c r="AB46" i="27"/>
  <c r="AB47" i="27"/>
  <c r="AB48" i="27"/>
  <c r="AB49" i="27"/>
  <c r="AB50" i="27"/>
  <c r="AB51" i="27"/>
  <c r="AB52" i="27"/>
  <c r="AB53" i="27"/>
  <c r="AB54" i="27"/>
  <c r="AB55" i="27"/>
  <c r="AB56" i="27"/>
  <c r="AB57" i="27"/>
  <c r="AB58" i="27"/>
  <c r="AB59" i="27"/>
  <c r="AB60" i="27"/>
  <c r="AB61" i="27"/>
  <c r="AB62" i="27"/>
  <c r="AB63" i="27"/>
  <c r="AB64" i="27"/>
  <c r="AB65" i="27"/>
  <c r="AB66" i="27"/>
  <c r="AB67" i="27"/>
  <c r="AB68" i="27"/>
  <c r="AB69" i="27"/>
  <c r="AB70" i="27"/>
  <c r="AB71" i="27"/>
  <c r="AB72" i="27"/>
  <c r="AB73" i="27"/>
  <c r="AB74" i="27"/>
  <c r="AB75" i="27"/>
  <c r="AB76" i="27"/>
  <c r="AB77" i="27"/>
  <c r="AB78" i="27"/>
  <c r="AB79" i="27"/>
  <c r="AB80" i="27"/>
  <c r="AB81" i="27"/>
  <c r="AB82" i="27"/>
  <c r="AB83" i="27"/>
  <c r="AB84" i="27"/>
  <c r="AB85" i="27"/>
  <c r="AB86" i="27"/>
  <c r="AB87" i="27"/>
  <c r="AB88" i="27"/>
  <c r="AB89" i="27"/>
  <c r="AB90" i="27"/>
  <c r="AB91" i="27"/>
  <c r="AB92" i="27"/>
  <c r="AB93" i="27"/>
  <c r="AB94" i="27"/>
  <c r="AB95" i="27"/>
  <c r="AB96" i="27"/>
  <c r="AB97" i="27"/>
  <c r="AB98" i="27"/>
  <c r="AB99" i="27"/>
  <c r="AB100" i="27"/>
  <c r="AB101" i="27"/>
  <c r="AB102" i="27"/>
  <c r="AB103" i="27"/>
  <c r="AB104" i="27"/>
  <c r="AB105" i="27"/>
  <c r="AB106" i="27"/>
  <c r="AB107" i="27"/>
  <c r="AB108" i="27"/>
  <c r="AB109" i="27"/>
  <c r="AB110" i="27"/>
  <c r="AB111" i="27"/>
  <c r="AB112" i="27"/>
  <c r="AB113" i="27"/>
  <c r="AB114" i="27"/>
  <c r="AB115" i="27"/>
  <c r="AB116" i="27"/>
  <c r="AB117" i="27"/>
  <c r="AB118" i="27"/>
  <c r="AB119" i="27"/>
  <c r="AB120" i="27"/>
  <c r="AB121" i="27"/>
  <c r="AB122" i="27"/>
  <c r="AB123" i="27"/>
  <c r="AB124" i="27"/>
  <c r="AB125" i="27"/>
  <c r="AB126" i="27"/>
  <c r="AB127" i="27"/>
  <c r="AB128" i="27"/>
  <c r="AB129" i="27"/>
  <c r="AB130" i="27"/>
  <c r="AB131" i="27"/>
  <c r="AB132" i="27"/>
  <c r="AB133" i="27"/>
  <c r="AB134" i="27"/>
  <c r="AB135" i="27"/>
  <c r="AB136" i="27"/>
  <c r="AB137" i="27"/>
  <c r="AB138" i="27"/>
  <c r="AB139" i="27"/>
  <c r="AB140" i="27"/>
  <c r="AB141" i="27"/>
  <c r="AB142" i="27"/>
  <c r="AB143" i="27"/>
  <c r="AB144" i="27"/>
  <c r="AB145" i="27"/>
  <c r="AB146" i="27"/>
  <c r="AB147" i="27"/>
  <c r="AB148" i="27"/>
  <c r="AB149" i="27"/>
  <c r="AB150" i="27"/>
  <c r="AB151" i="27"/>
  <c r="AB152" i="27"/>
  <c r="AB153" i="27"/>
  <c r="AB154" i="27"/>
  <c r="AB155" i="27"/>
  <c r="AB156" i="27"/>
  <c r="AB157" i="27"/>
  <c r="AB158" i="27"/>
  <c r="AB159" i="27"/>
  <c r="AB160" i="27"/>
  <c r="AB161" i="27"/>
  <c r="AB162" i="27"/>
  <c r="AB163" i="27"/>
  <c r="AB164" i="27"/>
  <c r="AB165" i="27"/>
  <c r="AB166" i="27"/>
  <c r="AB167" i="27"/>
  <c r="AB168" i="27"/>
  <c r="AB169" i="27"/>
  <c r="AB170" i="27"/>
  <c r="AB171" i="27"/>
  <c r="AB172" i="27"/>
  <c r="AB173" i="27"/>
  <c r="AB174" i="27"/>
  <c r="AB175" i="27"/>
  <c r="AB176" i="27"/>
  <c r="AB177" i="27"/>
  <c r="AB178" i="27"/>
  <c r="AB179" i="27"/>
  <c r="AB180" i="27"/>
  <c r="AB181" i="27"/>
  <c r="AB182" i="27"/>
  <c r="AB183" i="27"/>
  <c r="AB184" i="27"/>
  <c r="AB185" i="27"/>
  <c r="AB186" i="27"/>
  <c r="AB187" i="27"/>
  <c r="AB188" i="27"/>
  <c r="AB189" i="27"/>
  <c r="AB190" i="27"/>
  <c r="AB191" i="27"/>
  <c r="AB192" i="27"/>
  <c r="AB193" i="27"/>
  <c r="AB194" i="27"/>
  <c r="AB195" i="27"/>
  <c r="AB196" i="27"/>
  <c r="AB197" i="27"/>
  <c r="AB198" i="27"/>
  <c r="AB199" i="27"/>
  <c r="AB200" i="27"/>
  <c r="AB201" i="27"/>
  <c r="AB202" i="27"/>
  <c r="AB203" i="27"/>
  <c r="AB204" i="27"/>
  <c r="AB205" i="27"/>
  <c r="AB206" i="27"/>
  <c r="AB207" i="27"/>
  <c r="AB208" i="27"/>
  <c r="AB209" i="27"/>
  <c r="AB210" i="27"/>
  <c r="AB211" i="27"/>
  <c r="AB212" i="27"/>
  <c r="AB213" i="27"/>
  <c r="AB214" i="27"/>
  <c r="AB215" i="27"/>
  <c r="AB216" i="27"/>
  <c r="AB217" i="27"/>
  <c r="AB218" i="27"/>
  <c r="AB219" i="27"/>
  <c r="AB220" i="27"/>
  <c r="AB221" i="27"/>
  <c r="AB222" i="27"/>
  <c r="AB223" i="27"/>
  <c r="AB224" i="27"/>
  <c r="AB225" i="27"/>
  <c r="AB226" i="27"/>
  <c r="AB227" i="27"/>
  <c r="AB228" i="27"/>
  <c r="AB229" i="27"/>
  <c r="AB230" i="27"/>
  <c r="AB231" i="27"/>
  <c r="AB232" i="27"/>
  <c r="AB233" i="27"/>
  <c r="AB234" i="27"/>
  <c r="AB235" i="27"/>
  <c r="AB236" i="27"/>
  <c r="AB237" i="27"/>
  <c r="AB238" i="27"/>
  <c r="AB239" i="27"/>
  <c r="AB240" i="27"/>
  <c r="AB241" i="27"/>
  <c r="AB242" i="27"/>
  <c r="AB243" i="27"/>
  <c r="AB244" i="27"/>
  <c r="AB245" i="27"/>
  <c r="AB246" i="27"/>
  <c r="AB247" i="27"/>
  <c r="AB248" i="27"/>
  <c r="AB249" i="27"/>
  <c r="AB250" i="27"/>
  <c r="AB251" i="27"/>
  <c r="AB252" i="27"/>
  <c r="AB253" i="27"/>
  <c r="AB254" i="27"/>
  <c r="AB255" i="27"/>
  <c r="AB256" i="27"/>
  <c r="AB257" i="27"/>
  <c r="AB258" i="27"/>
  <c r="AB259" i="27"/>
  <c r="AB260" i="27"/>
  <c r="AB261" i="27"/>
  <c r="AB262" i="27"/>
  <c r="AB263" i="27"/>
  <c r="AB264" i="27"/>
  <c r="AB265" i="27"/>
  <c r="AB266" i="27"/>
  <c r="AB267" i="27"/>
  <c r="AB268" i="27"/>
  <c r="AB269" i="27"/>
  <c r="AB270" i="27"/>
  <c r="AB271" i="27"/>
  <c r="AB272" i="27"/>
  <c r="AB273" i="27"/>
  <c r="AB274" i="27"/>
  <c r="AB275" i="27"/>
  <c r="AB276" i="27"/>
  <c r="AB277" i="27"/>
  <c r="AB278" i="27"/>
  <c r="AB279" i="27"/>
  <c r="AB280" i="27"/>
  <c r="AB281" i="27"/>
  <c r="AB282" i="27"/>
  <c r="AB283" i="27"/>
  <c r="AB284" i="27"/>
  <c r="AB285" i="27"/>
  <c r="AB286" i="27"/>
  <c r="AB287" i="27"/>
  <c r="AB288" i="27"/>
  <c r="AB289" i="27"/>
  <c r="AB290" i="27"/>
  <c r="AB291" i="27"/>
  <c r="AB292" i="27"/>
  <c r="AB293" i="27"/>
  <c r="AB294" i="27"/>
  <c r="AB295" i="27"/>
  <c r="AB296" i="27"/>
  <c r="AB297" i="27"/>
  <c r="AB298" i="27"/>
  <c r="AB299" i="27"/>
  <c r="AB300" i="27"/>
  <c r="AB301" i="27"/>
  <c r="AB302" i="27"/>
  <c r="AB303" i="27"/>
  <c r="AB304" i="27"/>
  <c r="AB305" i="27"/>
  <c r="AB306" i="27"/>
  <c r="AB307" i="27"/>
  <c r="AB308" i="27"/>
  <c r="AB309" i="27"/>
  <c r="AB310" i="27"/>
  <c r="AB311" i="27"/>
  <c r="AB312" i="27"/>
  <c r="AB313" i="27"/>
  <c r="AB314" i="27"/>
  <c r="AB315" i="27"/>
  <c r="AB316" i="27"/>
  <c r="AB317" i="27"/>
  <c r="AB318" i="27"/>
  <c r="AB319" i="27"/>
  <c r="AB320" i="27"/>
  <c r="AB321" i="27"/>
  <c r="AB322" i="27"/>
  <c r="AB323" i="27"/>
  <c r="AB324" i="27"/>
  <c r="AB325" i="27"/>
  <c r="AB326" i="27"/>
  <c r="AB327" i="27"/>
  <c r="AB328" i="27"/>
  <c r="AB329" i="27"/>
  <c r="AB330" i="27"/>
  <c r="AB331" i="27"/>
  <c r="AB332" i="27"/>
  <c r="AB333" i="27"/>
  <c r="AB334" i="27"/>
  <c r="AB335" i="27"/>
  <c r="AB336" i="27"/>
  <c r="AB337" i="27"/>
  <c r="AB338" i="27"/>
  <c r="AB339" i="27"/>
  <c r="AB340" i="27"/>
  <c r="AB341" i="27"/>
  <c r="AB342" i="27"/>
  <c r="AB343" i="27"/>
  <c r="AB344" i="27"/>
  <c r="AB345" i="27"/>
  <c r="AB346" i="27"/>
  <c r="AB347" i="27"/>
  <c r="AB348" i="27"/>
  <c r="AB349" i="27"/>
  <c r="AB350" i="27"/>
  <c r="AB351" i="27"/>
  <c r="AB352" i="27"/>
  <c r="AB353" i="27"/>
  <c r="AB354" i="27"/>
  <c r="AB355" i="27"/>
  <c r="AB356" i="27"/>
  <c r="AB357" i="27"/>
  <c r="AB358" i="27"/>
  <c r="AB359" i="27"/>
  <c r="AB360" i="27"/>
  <c r="AB361" i="27"/>
  <c r="AB362" i="27"/>
  <c r="AB363" i="27"/>
  <c r="AB364" i="27"/>
  <c r="AB365" i="27"/>
  <c r="AB366" i="27"/>
  <c r="AB367" i="27"/>
  <c r="AB368" i="27"/>
  <c r="AB369" i="27"/>
  <c r="AB370" i="27"/>
  <c r="AB371" i="27"/>
  <c r="AB372" i="27"/>
  <c r="AB373" i="27"/>
  <c r="AB374" i="27"/>
  <c r="AB375" i="27"/>
  <c r="AB376" i="27"/>
  <c r="AB377" i="27"/>
  <c r="AB378" i="27"/>
  <c r="AB379" i="27"/>
  <c r="AB380" i="27"/>
  <c r="AB381" i="27"/>
  <c r="AB382" i="27"/>
  <c r="AB383" i="27"/>
  <c r="AB384" i="27"/>
  <c r="AB385" i="27"/>
  <c r="AB386" i="27"/>
  <c r="AB387" i="27"/>
  <c r="AB388" i="27"/>
  <c r="AB389" i="27"/>
  <c r="AB390" i="27"/>
  <c r="AB391" i="27"/>
  <c r="AB392" i="27"/>
  <c r="AB393" i="27"/>
  <c r="AB394" i="27"/>
  <c r="AB395" i="27"/>
  <c r="AB396" i="27"/>
  <c r="AB397" i="27"/>
  <c r="AB398" i="27"/>
  <c r="AB399" i="27"/>
  <c r="AB400" i="27"/>
  <c r="AB401" i="27"/>
  <c r="AB402" i="27"/>
  <c r="AB403" i="27"/>
  <c r="AB404" i="27"/>
  <c r="AB405" i="27"/>
  <c r="AB406" i="27"/>
  <c r="AB407" i="27"/>
  <c r="AB408" i="27"/>
  <c r="AB409" i="27"/>
  <c r="AB410" i="27"/>
  <c r="AB411" i="27"/>
  <c r="AB412" i="27"/>
  <c r="AB413" i="27"/>
  <c r="AB414" i="27"/>
  <c r="AB415" i="27"/>
  <c r="AB416" i="27"/>
  <c r="AB417" i="27"/>
  <c r="AB418" i="27"/>
  <c r="AB419" i="27"/>
  <c r="AB420" i="27"/>
  <c r="AB421" i="27"/>
  <c r="AB422" i="27"/>
  <c r="AB423" i="27"/>
  <c r="AB424" i="27"/>
  <c r="AB425" i="27"/>
  <c r="AB426" i="27"/>
  <c r="AB427" i="27"/>
  <c r="AB428" i="27"/>
  <c r="AB429" i="27"/>
  <c r="AB430" i="27"/>
  <c r="AB431" i="27"/>
  <c r="AB432" i="27"/>
  <c r="AB433" i="27"/>
  <c r="AB434" i="27"/>
  <c r="AB435" i="27"/>
  <c r="AB436" i="27"/>
  <c r="AB437" i="27"/>
  <c r="AB438" i="27"/>
  <c r="AB439" i="27"/>
  <c r="AB440" i="27"/>
  <c r="AB441" i="27"/>
  <c r="AB442" i="27"/>
  <c r="AB443" i="27"/>
  <c r="AB444" i="27"/>
  <c r="AB445" i="27"/>
  <c r="AB446" i="27"/>
  <c r="AB447" i="27"/>
  <c r="AB448" i="27"/>
  <c r="AB449" i="27"/>
  <c r="AB450" i="27"/>
  <c r="AB451" i="27"/>
  <c r="AB452" i="27"/>
  <c r="AB453" i="27"/>
  <c r="AB454" i="27"/>
  <c r="AB455" i="27"/>
  <c r="AB456" i="27"/>
  <c r="AB457" i="27"/>
  <c r="AB458" i="27"/>
  <c r="AB459" i="27"/>
  <c r="AB460" i="27"/>
  <c r="AB461" i="27"/>
  <c r="AB462" i="27"/>
  <c r="AB463" i="27"/>
  <c r="AB464" i="27"/>
  <c r="AB465" i="27"/>
  <c r="AB466" i="27"/>
  <c r="AB467" i="27"/>
  <c r="AB468" i="27"/>
  <c r="AB469" i="27"/>
  <c r="AB470" i="27"/>
  <c r="AB471" i="27"/>
  <c r="AB472" i="27"/>
  <c r="AB473" i="27"/>
  <c r="AB474" i="27"/>
  <c r="AB475" i="27"/>
  <c r="AB476" i="27"/>
  <c r="AB477" i="27"/>
  <c r="AB478" i="27"/>
  <c r="AB479" i="27"/>
  <c r="AB480" i="27"/>
  <c r="AB481" i="27"/>
  <c r="AB482" i="27"/>
  <c r="AB483" i="27"/>
  <c r="AB484" i="27"/>
  <c r="AB485" i="27"/>
  <c r="AB486" i="27"/>
  <c r="AB487" i="27"/>
  <c r="AB488" i="27"/>
  <c r="AB489" i="27"/>
  <c r="AB490" i="27"/>
  <c r="AB491" i="27"/>
  <c r="AB492" i="27"/>
  <c r="AB493" i="27"/>
  <c r="AB494" i="27"/>
  <c r="AB495" i="27"/>
  <c r="AB496" i="27"/>
  <c r="AB497" i="27"/>
  <c r="AB498" i="27"/>
  <c r="AB499" i="27"/>
  <c r="AB500" i="27"/>
  <c r="AB501" i="27"/>
  <c r="AB502" i="27"/>
  <c r="AB503" i="27"/>
  <c r="AB504" i="27"/>
  <c r="AB505" i="27"/>
  <c r="AB506" i="27"/>
  <c r="AB507" i="27"/>
  <c r="AB508" i="27"/>
  <c r="AB509" i="27"/>
  <c r="AB510" i="27"/>
  <c r="AB511" i="27"/>
  <c r="AB512" i="27"/>
  <c r="AB513" i="27"/>
  <c r="AB514" i="27"/>
  <c r="AB515" i="27"/>
  <c r="AB516" i="27"/>
  <c r="AB517" i="27"/>
  <c r="AB518" i="27"/>
  <c r="AB519" i="27"/>
  <c r="AB520" i="27"/>
  <c r="AB521" i="27"/>
  <c r="AB522" i="27"/>
  <c r="AB523" i="27"/>
  <c r="AB524" i="27"/>
  <c r="AB525" i="27"/>
  <c r="AB526" i="27"/>
  <c r="AB527" i="27"/>
  <c r="AB528" i="27"/>
  <c r="AB529" i="27"/>
  <c r="AB530" i="27"/>
  <c r="AB531" i="27"/>
  <c r="AB532" i="27"/>
  <c r="AB533" i="27"/>
  <c r="AB534" i="27"/>
  <c r="AB535" i="27"/>
  <c r="AB536" i="27"/>
  <c r="AB537" i="27"/>
  <c r="AB538" i="27"/>
  <c r="AB539" i="27"/>
  <c r="AB540" i="27"/>
  <c r="AB541" i="27"/>
  <c r="AB542" i="27"/>
  <c r="AB543" i="27"/>
  <c r="AB544" i="27"/>
  <c r="AB545" i="27"/>
  <c r="AB546" i="27"/>
  <c r="AB547" i="27"/>
  <c r="AB548" i="27"/>
  <c r="AB549" i="27"/>
  <c r="AB550" i="27"/>
  <c r="AB551" i="27"/>
  <c r="AB552" i="27"/>
  <c r="AB553" i="27"/>
  <c r="AB554" i="27"/>
  <c r="AB555" i="27"/>
  <c r="AB556" i="27"/>
  <c r="AB557" i="27"/>
  <c r="AB558" i="27"/>
  <c r="AB559" i="27"/>
  <c r="AB560" i="27"/>
  <c r="AB561" i="27"/>
  <c r="AB562" i="27"/>
  <c r="AB563" i="27"/>
  <c r="AB564" i="27"/>
  <c r="AB565" i="27"/>
  <c r="AB566" i="27"/>
  <c r="AB567" i="27"/>
  <c r="AB568" i="27"/>
  <c r="AB569" i="27"/>
  <c r="AB570" i="27"/>
  <c r="AB571" i="27"/>
  <c r="AB572" i="27"/>
  <c r="AB573" i="27"/>
  <c r="AB574" i="27"/>
  <c r="AB575" i="27"/>
  <c r="AB576" i="27"/>
  <c r="AB577" i="27"/>
  <c r="AB578" i="27"/>
  <c r="AB579" i="27"/>
  <c r="AB580" i="27"/>
  <c r="AB581" i="27"/>
  <c r="AB582" i="27"/>
  <c r="AB583" i="27"/>
  <c r="AB584" i="27"/>
  <c r="AB585" i="27"/>
  <c r="AB586" i="27"/>
  <c r="AB587" i="27"/>
  <c r="AB588" i="27"/>
  <c r="AB589" i="27"/>
  <c r="AB590" i="27"/>
  <c r="AB591" i="27"/>
  <c r="AB592" i="27"/>
  <c r="AB593" i="27"/>
  <c r="AB594" i="27"/>
  <c r="AB595" i="27"/>
  <c r="AB596" i="27"/>
  <c r="AB597" i="27"/>
  <c r="AB598" i="27"/>
  <c r="AB599" i="27"/>
  <c r="AB600" i="27"/>
  <c r="AB601" i="27"/>
  <c r="AB602" i="27"/>
  <c r="AB603" i="27"/>
  <c r="AB604" i="27"/>
  <c r="AB605" i="27"/>
  <c r="AB606" i="27"/>
  <c r="AB607" i="27"/>
  <c r="AB608" i="27"/>
  <c r="AB609" i="27"/>
  <c r="AB610" i="27"/>
  <c r="AB611" i="27"/>
  <c r="AB612" i="27"/>
  <c r="AB613" i="27"/>
  <c r="AB614" i="27"/>
  <c r="AB615" i="27"/>
  <c r="AB616" i="27"/>
  <c r="AB617" i="27"/>
  <c r="AB618" i="27"/>
  <c r="AB619" i="27"/>
  <c r="AB620" i="27"/>
  <c r="AB621" i="27"/>
  <c r="AB622" i="27"/>
  <c r="AB623" i="27"/>
  <c r="AB624" i="27"/>
  <c r="AB625" i="27"/>
  <c r="AB626" i="27"/>
  <c r="AB627" i="27"/>
  <c r="AB628" i="27"/>
  <c r="AB629" i="27"/>
  <c r="AB630" i="27"/>
  <c r="AB631" i="27"/>
  <c r="AB632" i="27"/>
  <c r="AB633" i="27"/>
  <c r="AB634" i="27"/>
  <c r="AB635" i="27"/>
  <c r="AB636" i="27"/>
  <c r="AB637" i="27"/>
  <c r="AB638" i="27"/>
  <c r="AB639" i="27"/>
  <c r="AB640" i="27"/>
  <c r="AB641" i="27"/>
  <c r="AB642" i="27"/>
  <c r="AB643" i="27"/>
  <c r="AB644" i="27"/>
  <c r="AB645" i="27"/>
  <c r="AB646" i="27"/>
  <c r="AB647" i="27"/>
  <c r="AB648" i="27"/>
  <c r="AB649" i="27"/>
  <c r="AB650" i="27"/>
  <c r="AB651" i="27"/>
  <c r="AB652" i="27"/>
  <c r="AB653" i="27"/>
  <c r="AB654" i="27"/>
  <c r="AB655" i="27"/>
  <c r="AB656" i="27"/>
  <c r="AB657" i="27"/>
  <c r="AB658" i="27"/>
  <c r="AB659" i="27"/>
  <c r="AB660" i="27"/>
  <c r="AB661" i="27"/>
  <c r="AB662" i="27"/>
  <c r="AB663" i="27"/>
  <c r="AB664" i="27"/>
  <c r="AB665" i="27"/>
  <c r="AB666" i="27"/>
  <c r="AB667" i="27"/>
  <c r="AB668" i="27"/>
  <c r="AB669" i="27"/>
  <c r="AB670" i="27"/>
  <c r="AB671" i="27"/>
  <c r="AB672" i="27"/>
  <c r="AB673" i="27"/>
  <c r="AB674" i="27"/>
  <c r="AB675" i="27"/>
  <c r="AB676" i="27"/>
  <c r="AB677" i="27"/>
  <c r="AB678" i="27"/>
  <c r="AB679" i="27"/>
  <c r="AB680" i="27"/>
  <c r="AB681" i="27"/>
  <c r="AB682" i="27"/>
  <c r="AB683" i="27"/>
  <c r="AB684" i="27"/>
  <c r="AB685" i="27"/>
  <c r="AB686" i="27"/>
  <c r="AB687" i="27"/>
  <c r="AB688" i="27"/>
  <c r="AB689" i="27"/>
  <c r="AB690" i="27"/>
  <c r="AB691" i="27"/>
  <c r="AB692" i="27"/>
  <c r="AB693" i="27"/>
  <c r="AB694" i="27"/>
  <c r="AB695" i="27"/>
  <c r="AB696" i="27"/>
  <c r="AB697" i="27"/>
  <c r="AB698" i="27"/>
  <c r="AB699" i="27"/>
  <c r="AB700" i="27"/>
  <c r="AB701" i="27"/>
  <c r="AB702" i="27"/>
  <c r="AB703" i="27"/>
  <c r="AB704" i="27"/>
  <c r="AB705" i="27"/>
  <c r="AB706" i="27"/>
  <c r="AB707" i="27"/>
  <c r="AB708" i="27"/>
  <c r="AB709" i="27"/>
  <c r="AB710" i="27"/>
  <c r="AB711" i="27"/>
  <c r="AB712" i="27"/>
  <c r="AB713" i="27"/>
  <c r="AB714" i="27"/>
  <c r="AB715" i="27"/>
  <c r="AB716" i="27"/>
  <c r="AB717" i="27"/>
  <c r="AB718" i="27"/>
  <c r="AB719" i="27"/>
  <c r="AB720" i="27"/>
  <c r="AB721" i="27"/>
  <c r="AB722" i="27"/>
  <c r="AB723" i="27"/>
  <c r="AB724" i="27"/>
  <c r="AB725" i="27"/>
  <c r="AB726" i="27"/>
  <c r="AB727" i="27"/>
  <c r="AB728" i="27"/>
  <c r="AB729" i="27"/>
  <c r="AB730" i="27"/>
  <c r="AB731" i="27"/>
  <c r="AB732" i="27"/>
  <c r="AB733" i="27"/>
  <c r="AB734" i="27"/>
  <c r="AB735" i="27"/>
  <c r="AB736" i="27"/>
  <c r="AB737" i="27"/>
  <c r="AB738" i="27"/>
  <c r="AB739" i="27"/>
  <c r="AB740" i="27"/>
  <c r="AB741" i="27"/>
  <c r="AB742" i="27"/>
  <c r="AB743" i="27"/>
  <c r="AB744" i="27"/>
  <c r="AB745" i="27"/>
  <c r="AB746" i="27"/>
  <c r="AB747" i="27"/>
  <c r="AB748" i="27"/>
  <c r="AB749" i="27"/>
  <c r="AB750" i="27"/>
  <c r="AB751" i="27"/>
  <c r="AB752" i="27"/>
  <c r="AB753" i="27"/>
  <c r="AB754" i="27"/>
  <c r="AB755" i="27"/>
  <c r="AB756" i="27"/>
  <c r="AB757" i="27"/>
  <c r="AB758" i="27"/>
  <c r="AB759" i="27"/>
  <c r="AB760" i="27"/>
  <c r="AB761" i="27"/>
  <c r="AB762" i="27"/>
  <c r="AB763" i="27"/>
  <c r="AB764" i="27"/>
  <c r="AB765" i="27"/>
  <c r="AB766" i="27"/>
  <c r="AB767" i="27"/>
  <c r="AB768" i="27"/>
  <c r="AB769" i="27"/>
  <c r="AB770" i="27"/>
  <c r="AB771" i="27"/>
  <c r="AB772" i="27"/>
  <c r="AB773" i="27"/>
  <c r="AB774" i="27"/>
  <c r="AB775" i="27"/>
  <c r="AB776" i="27"/>
  <c r="AB777" i="27"/>
  <c r="AB778" i="27"/>
  <c r="AB779" i="27"/>
  <c r="AB780" i="27"/>
  <c r="AB781" i="27"/>
  <c r="AB782" i="27"/>
  <c r="AB783" i="27"/>
  <c r="AB784" i="27"/>
  <c r="AB785" i="27"/>
  <c r="AB786" i="27"/>
  <c r="AB787" i="27"/>
  <c r="AB788" i="27"/>
  <c r="AB789" i="27"/>
  <c r="AB790" i="27"/>
  <c r="AB791" i="27"/>
  <c r="AB792" i="27"/>
  <c r="AB793" i="27"/>
  <c r="AB794" i="27"/>
  <c r="AB795" i="27"/>
  <c r="AB796" i="27"/>
  <c r="AB797" i="27"/>
  <c r="AB798" i="27"/>
  <c r="AB799" i="27"/>
  <c r="AB800" i="27"/>
  <c r="AB801" i="27"/>
  <c r="AB802" i="27"/>
  <c r="AB803" i="27"/>
  <c r="AB804" i="27"/>
  <c r="AB805" i="27"/>
  <c r="AB806" i="27"/>
  <c r="AB807" i="27"/>
  <c r="AB808" i="27"/>
  <c r="AB809" i="27"/>
  <c r="AB810" i="27"/>
  <c r="AB811" i="27"/>
  <c r="AB812" i="27"/>
  <c r="AB813" i="27"/>
  <c r="AB814" i="27"/>
  <c r="AB815" i="27"/>
  <c r="AB816" i="27"/>
  <c r="AB817" i="27"/>
  <c r="AB818" i="27"/>
  <c r="AB819" i="27"/>
  <c r="AB820" i="27"/>
  <c r="AB821" i="27"/>
  <c r="AB822" i="27"/>
  <c r="AB823" i="27"/>
  <c r="AB824" i="27"/>
  <c r="AB825" i="27"/>
  <c r="AB826" i="27"/>
  <c r="AB827" i="27"/>
  <c r="AB828" i="27"/>
  <c r="AB829" i="27"/>
  <c r="AB830" i="27"/>
  <c r="AB831" i="27"/>
  <c r="AB832" i="27"/>
  <c r="AB833" i="27"/>
  <c r="AB834" i="27"/>
  <c r="AB835" i="27"/>
  <c r="AB836" i="27"/>
  <c r="AB837" i="27"/>
  <c r="AB838" i="27"/>
  <c r="AB839" i="27"/>
  <c r="AB840" i="27"/>
  <c r="AB841" i="27"/>
  <c r="AB842" i="27"/>
  <c r="AB843" i="27"/>
  <c r="AB844" i="27"/>
  <c r="AB845" i="27"/>
  <c r="AB846" i="27"/>
  <c r="AB847" i="27"/>
  <c r="AB848" i="27"/>
  <c r="AB849" i="27"/>
  <c r="AB850" i="27"/>
  <c r="AB851" i="27"/>
  <c r="AB852" i="27"/>
  <c r="AB853" i="27"/>
  <c r="AB854" i="27"/>
  <c r="AB855" i="27"/>
  <c r="AB856" i="27"/>
  <c r="AB857" i="27"/>
  <c r="AB858" i="27"/>
  <c r="AB859" i="27"/>
  <c r="AB860" i="27"/>
  <c r="AB861" i="27"/>
  <c r="AB862" i="27"/>
  <c r="AB863" i="27"/>
  <c r="AB864" i="27"/>
  <c r="AB865" i="27"/>
  <c r="AB866" i="27"/>
  <c r="AB867" i="27"/>
  <c r="AB868" i="27"/>
  <c r="AB869" i="27"/>
  <c r="AB870" i="27"/>
  <c r="AB871" i="27"/>
  <c r="AB872" i="27"/>
  <c r="AB873" i="27"/>
  <c r="AB874" i="27"/>
  <c r="AB875" i="27"/>
  <c r="AB876" i="27"/>
  <c r="AB877" i="27"/>
  <c r="AB878" i="27"/>
  <c r="AB879" i="27"/>
  <c r="AB880" i="27"/>
  <c r="AB881" i="27"/>
  <c r="AB882" i="27"/>
  <c r="AB883" i="27"/>
  <c r="AB884" i="27"/>
  <c r="AB885" i="27"/>
  <c r="AB886" i="27"/>
  <c r="AB887" i="27"/>
  <c r="AB888" i="27"/>
  <c r="AB889" i="27"/>
  <c r="AB890" i="27"/>
  <c r="AB891" i="27"/>
  <c r="AB892" i="27"/>
  <c r="AB893" i="27"/>
  <c r="AB894" i="27"/>
  <c r="AB895" i="27"/>
  <c r="AB896" i="27"/>
  <c r="AB897" i="27"/>
  <c r="AB898" i="27"/>
  <c r="AB899" i="27"/>
  <c r="AB900" i="27"/>
  <c r="AB901" i="27"/>
  <c r="AB902" i="27"/>
  <c r="AB903" i="27"/>
  <c r="AB904" i="27"/>
  <c r="AB905" i="27"/>
  <c r="AB906" i="27"/>
  <c r="AB907" i="27"/>
  <c r="AB908" i="27"/>
  <c r="AB909" i="27"/>
  <c r="AB910" i="27"/>
  <c r="AB911" i="27"/>
  <c r="AB912" i="27"/>
  <c r="AB913" i="27"/>
  <c r="AB914" i="27"/>
  <c r="AB915" i="27"/>
  <c r="AB916" i="27"/>
  <c r="AB917" i="27"/>
  <c r="AB918" i="27"/>
  <c r="AB919" i="27"/>
  <c r="AB920" i="27"/>
  <c r="AB921" i="27"/>
  <c r="AB922" i="27"/>
  <c r="AB923" i="27"/>
  <c r="AB924" i="27"/>
  <c r="AB925" i="27"/>
  <c r="AB926" i="27"/>
  <c r="AB927" i="27"/>
  <c r="AB928" i="27"/>
  <c r="AB929" i="27"/>
  <c r="AB930" i="27"/>
  <c r="AB931" i="27"/>
  <c r="AB932" i="27"/>
  <c r="AB933" i="27"/>
  <c r="AB934" i="27"/>
  <c r="AB935" i="27"/>
  <c r="AB936" i="27"/>
  <c r="AB937" i="27"/>
  <c r="AB938" i="27"/>
  <c r="AB939" i="27"/>
  <c r="AB940" i="27"/>
  <c r="AB941" i="27"/>
  <c r="AB942" i="27"/>
  <c r="AB943" i="27"/>
  <c r="AB944" i="27"/>
  <c r="AB945" i="27"/>
  <c r="AB946" i="27"/>
  <c r="AB947" i="27"/>
  <c r="AB948" i="27"/>
  <c r="AB949" i="27"/>
  <c r="AB950" i="27"/>
  <c r="AB951" i="27"/>
  <c r="AB952" i="27"/>
  <c r="AB953" i="27"/>
  <c r="AB954" i="27"/>
  <c r="AB955" i="27"/>
  <c r="AB956" i="27"/>
  <c r="AB957" i="27"/>
  <c r="AB958" i="27"/>
  <c r="AB959" i="27"/>
  <c r="AB960" i="27"/>
  <c r="AB961" i="27"/>
  <c r="AB962" i="27"/>
  <c r="AB963" i="27"/>
  <c r="AB964" i="27"/>
  <c r="AB965" i="27"/>
  <c r="AB966" i="27"/>
  <c r="AB967" i="27"/>
  <c r="AB968" i="27"/>
  <c r="AB969" i="27"/>
  <c r="AB970" i="27"/>
  <c r="AB971" i="27"/>
  <c r="AB972" i="27"/>
  <c r="AB973" i="27"/>
  <c r="AB974" i="27"/>
  <c r="AB975" i="27"/>
  <c r="AB976" i="27"/>
  <c r="AB977" i="27"/>
  <c r="AB978" i="27"/>
  <c r="AB979" i="27"/>
  <c r="AB980" i="27"/>
  <c r="AB981" i="27"/>
  <c r="AB982" i="27"/>
  <c r="AB983" i="27"/>
  <c r="AB984" i="27"/>
  <c r="AB985" i="27"/>
  <c r="AB986" i="27"/>
  <c r="AB987" i="27"/>
  <c r="AB988" i="27"/>
  <c r="AB989" i="27"/>
  <c r="AB990" i="27"/>
  <c r="AB991" i="27"/>
  <c r="AB992" i="27"/>
  <c r="AB993" i="27"/>
  <c r="AB994" i="27"/>
  <c r="AB995" i="27"/>
  <c r="AB996" i="27"/>
  <c r="AB997" i="27"/>
  <c r="AB998" i="27"/>
  <c r="AB999" i="27"/>
  <c r="AB1000" i="27"/>
  <c r="AB1001" i="27"/>
  <c r="AB2" i="27"/>
  <c r="AA3" i="27"/>
  <c r="AA4" i="27"/>
  <c r="AA5" i="27"/>
  <c r="AA6" i="27"/>
  <c r="AA7" i="27"/>
  <c r="AA8" i="27"/>
  <c r="AA9" i="27"/>
  <c r="AA10" i="27"/>
  <c r="AA11" i="27"/>
  <c r="AA12" i="27"/>
  <c r="AA13" i="27"/>
  <c r="AA14" i="27"/>
  <c r="AA15" i="27"/>
  <c r="AA16" i="27"/>
  <c r="AA17" i="27"/>
  <c r="AA18" i="27"/>
  <c r="AA19" i="27"/>
  <c r="AA20" i="27"/>
  <c r="AA21" i="27"/>
  <c r="AA22" i="27"/>
  <c r="AA23" i="27"/>
  <c r="AA24" i="27"/>
  <c r="AA25" i="27"/>
  <c r="AA26" i="27"/>
  <c r="AA27" i="27"/>
  <c r="AA28" i="27"/>
  <c r="AA29" i="27"/>
  <c r="AA30" i="27"/>
  <c r="AA31" i="27"/>
  <c r="AA32" i="27"/>
  <c r="AA33" i="27"/>
  <c r="AA34" i="27"/>
  <c r="AA35" i="27"/>
  <c r="AA36" i="27"/>
  <c r="AA37" i="27"/>
  <c r="AA38" i="27"/>
  <c r="AA39" i="27"/>
  <c r="AA40" i="27"/>
  <c r="AA41" i="27"/>
  <c r="AA42" i="27"/>
  <c r="AA43" i="27"/>
  <c r="AA44" i="27"/>
  <c r="AA45" i="27"/>
  <c r="AA46" i="27"/>
  <c r="AA47" i="27"/>
  <c r="AA48" i="27"/>
  <c r="AA49" i="27"/>
  <c r="AA50" i="27"/>
  <c r="AA51" i="27"/>
  <c r="AA52" i="27"/>
  <c r="AA53" i="27"/>
  <c r="AA54" i="27"/>
  <c r="AA55" i="27"/>
  <c r="AA56" i="27"/>
  <c r="AA57" i="27"/>
  <c r="AA58" i="27"/>
  <c r="AA59" i="27"/>
  <c r="AA60" i="27"/>
  <c r="AA61" i="27"/>
  <c r="AA62" i="27"/>
  <c r="AA63" i="27"/>
  <c r="AA64" i="27"/>
  <c r="AA65" i="27"/>
  <c r="AA66" i="27"/>
  <c r="AA67" i="27"/>
  <c r="AA68" i="27"/>
  <c r="AA69" i="27"/>
  <c r="AA70" i="27"/>
  <c r="AA71" i="27"/>
  <c r="AA72" i="27"/>
  <c r="AA73" i="27"/>
  <c r="AA74" i="27"/>
  <c r="AA75" i="27"/>
  <c r="AA76" i="27"/>
  <c r="AA77" i="27"/>
  <c r="AA78" i="27"/>
  <c r="AA79" i="27"/>
  <c r="AA80" i="27"/>
  <c r="AA81" i="27"/>
  <c r="AA82" i="27"/>
  <c r="AA83" i="27"/>
  <c r="AA84" i="27"/>
  <c r="AA85" i="27"/>
  <c r="AA86" i="27"/>
  <c r="AA87" i="27"/>
  <c r="AA88" i="27"/>
  <c r="AA89" i="27"/>
  <c r="AA90" i="27"/>
  <c r="AA91" i="27"/>
  <c r="AA92" i="27"/>
  <c r="AA93" i="27"/>
  <c r="AA94" i="27"/>
  <c r="AA95" i="27"/>
  <c r="AA96" i="27"/>
  <c r="AA97" i="27"/>
  <c r="AA98" i="27"/>
  <c r="AA99" i="27"/>
  <c r="AA100" i="27"/>
  <c r="AA101" i="27"/>
  <c r="AA102" i="27"/>
  <c r="AA103" i="27"/>
  <c r="AA104" i="27"/>
  <c r="AA105" i="27"/>
  <c r="AA106" i="27"/>
  <c r="AA107" i="27"/>
  <c r="AA108" i="27"/>
  <c r="AA109" i="27"/>
  <c r="AA110" i="27"/>
  <c r="AA111" i="27"/>
  <c r="AA112" i="27"/>
  <c r="AA113" i="27"/>
  <c r="AA114" i="27"/>
  <c r="AA115" i="27"/>
  <c r="AA116" i="27"/>
  <c r="AA117" i="27"/>
  <c r="AA118" i="27"/>
  <c r="AA119" i="27"/>
  <c r="AA120" i="27"/>
  <c r="AA121" i="27"/>
  <c r="AA122" i="27"/>
  <c r="AA123" i="27"/>
  <c r="AA124" i="27"/>
  <c r="AA125" i="27"/>
  <c r="AA126" i="27"/>
  <c r="AA127" i="27"/>
  <c r="AA128" i="27"/>
  <c r="AA129" i="27"/>
  <c r="AA130" i="27"/>
  <c r="AA131" i="27"/>
  <c r="AA132" i="27"/>
  <c r="AA133" i="27"/>
  <c r="AA134" i="27"/>
  <c r="AA135" i="27"/>
  <c r="AA136" i="27"/>
  <c r="AA137" i="27"/>
  <c r="AA138" i="27"/>
  <c r="AA139" i="27"/>
  <c r="AA140" i="27"/>
  <c r="AA141" i="27"/>
  <c r="AA142" i="27"/>
  <c r="AA143" i="27"/>
  <c r="AA144" i="27"/>
  <c r="AA145" i="27"/>
  <c r="AA146" i="27"/>
  <c r="AA147" i="27"/>
  <c r="AA148" i="27"/>
  <c r="AA149" i="27"/>
  <c r="AA150" i="27"/>
  <c r="AA151" i="27"/>
  <c r="AA152" i="27"/>
  <c r="AA153" i="27"/>
  <c r="AA154" i="27"/>
  <c r="AA155" i="27"/>
  <c r="AA156" i="27"/>
  <c r="AA157" i="27"/>
  <c r="AA158" i="27"/>
  <c r="AA159" i="27"/>
  <c r="AA160" i="27"/>
  <c r="AA161" i="27"/>
  <c r="AA162" i="27"/>
  <c r="AA163" i="27"/>
  <c r="AA164" i="27"/>
  <c r="AA165" i="27"/>
  <c r="AA166" i="27"/>
  <c r="AA167" i="27"/>
  <c r="AA168" i="27"/>
  <c r="AA169" i="27"/>
  <c r="AA170" i="27"/>
  <c r="AA171" i="27"/>
  <c r="AA172" i="27"/>
  <c r="AA173" i="27"/>
  <c r="AA174" i="27"/>
  <c r="AA175" i="27"/>
  <c r="AA176" i="27"/>
  <c r="AA177" i="27"/>
  <c r="AA178" i="27"/>
  <c r="AA179" i="27"/>
  <c r="AA180" i="27"/>
  <c r="AA181" i="27"/>
  <c r="AA182" i="27"/>
  <c r="AA183" i="27"/>
  <c r="AA184" i="27"/>
  <c r="AA185" i="27"/>
  <c r="AA186" i="27"/>
  <c r="AA187" i="27"/>
  <c r="AA188" i="27"/>
  <c r="AA189" i="27"/>
  <c r="AA190" i="27"/>
  <c r="AA191" i="27"/>
  <c r="AA192" i="27"/>
  <c r="AA193" i="27"/>
  <c r="AA194" i="27"/>
  <c r="AA195" i="27"/>
  <c r="AA196" i="27"/>
  <c r="AA197" i="27"/>
  <c r="AA198" i="27"/>
  <c r="AA199" i="27"/>
  <c r="AA200" i="27"/>
  <c r="AA201" i="27"/>
  <c r="AA202" i="27"/>
  <c r="AA203" i="27"/>
  <c r="AA204" i="27"/>
  <c r="AA205" i="27"/>
  <c r="AA206" i="27"/>
  <c r="AA207" i="27"/>
  <c r="AA208" i="27"/>
  <c r="AA209" i="27"/>
  <c r="AA210" i="27"/>
  <c r="AA211" i="27"/>
  <c r="AA212" i="27"/>
  <c r="AA213" i="27"/>
  <c r="AA214" i="27"/>
  <c r="AA215" i="27"/>
  <c r="AA216" i="27"/>
  <c r="AA217" i="27"/>
  <c r="AA218" i="27"/>
  <c r="AA219" i="27"/>
  <c r="AA220" i="27"/>
  <c r="AA221" i="27"/>
  <c r="AA222" i="27"/>
  <c r="AA223" i="27"/>
  <c r="AA224" i="27"/>
  <c r="AA225" i="27"/>
  <c r="AA226" i="27"/>
  <c r="AA227" i="27"/>
  <c r="AA228" i="27"/>
  <c r="AA229" i="27"/>
  <c r="AA230" i="27"/>
  <c r="AA231" i="27"/>
  <c r="AA232" i="27"/>
  <c r="AA233" i="27"/>
  <c r="AA234" i="27"/>
  <c r="AA235" i="27"/>
  <c r="AA236" i="27"/>
  <c r="AA237" i="27"/>
  <c r="AA238" i="27"/>
  <c r="AA239" i="27"/>
  <c r="AA240" i="27"/>
  <c r="AA241" i="27"/>
  <c r="AA242" i="27"/>
  <c r="AA243" i="27"/>
  <c r="AA244" i="27"/>
  <c r="AA245" i="27"/>
  <c r="AA246" i="27"/>
  <c r="AA247" i="27"/>
  <c r="AA248" i="27"/>
  <c r="AA249" i="27"/>
  <c r="AA250" i="27"/>
  <c r="AA251" i="27"/>
  <c r="AA252" i="27"/>
  <c r="AA253" i="27"/>
  <c r="AA254" i="27"/>
  <c r="AA255" i="27"/>
  <c r="AA256" i="27"/>
  <c r="AA257" i="27"/>
  <c r="AA258" i="27"/>
  <c r="AA259" i="27"/>
  <c r="AA260" i="27"/>
  <c r="AA261" i="27"/>
  <c r="AA262" i="27"/>
  <c r="AA263" i="27"/>
  <c r="AA264" i="27"/>
  <c r="AA265" i="27"/>
  <c r="AA266" i="27"/>
  <c r="AA267" i="27"/>
  <c r="AA268" i="27"/>
  <c r="AA269" i="27"/>
  <c r="AA270" i="27"/>
  <c r="AA271" i="27"/>
  <c r="AA272" i="27"/>
  <c r="AA273" i="27"/>
  <c r="AA274" i="27"/>
  <c r="AA275" i="27"/>
  <c r="AA276" i="27"/>
  <c r="AA277" i="27"/>
  <c r="AA278" i="27"/>
  <c r="AA279" i="27"/>
  <c r="AA280" i="27"/>
  <c r="AA281" i="27"/>
  <c r="AA282" i="27"/>
  <c r="AA283" i="27"/>
  <c r="AA284" i="27"/>
  <c r="AA285" i="27"/>
  <c r="AA286" i="27"/>
  <c r="AA287" i="27"/>
  <c r="AA288" i="27"/>
  <c r="AA289" i="27"/>
  <c r="AA290" i="27"/>
  <c r="AA291" i="27"/>
  <c r="AA292" i="27"/>
  <c r="AA293" i="27"/>
  <c r="AA294" i="27"/>
  <c r="AA295" i="27"/>
  <c r="AA296" i="27"/>
  <c r="AA297" i="27"/>
  <c r="AA298" i="27"/>
  <c r="AA299" i="27"/>
  <c r="AA300" i="27"/>
  <c r="AA301" i="27"/>
  <c r="AA302" i="27"/>
  <c r="AA303" i="27"/>
  <c r="AA304" i="27"/>
  <c r="AA305" i="27"/>
  <c r="AA306" i="27"/>
  <c r="AA307" i="27"/>
  <c r="AA308" i="27"/>
  <c r="AA309" i="27"/>
  <c r="AA310" i="27"/>
  <c r="AA311" i="27"/>
  <c r="AA312" i="27"/>
  <c r="AA313" i="27"/>
  <c r="AA314" i="27"/>
  <c r="AA315" i="27"/>
  <c r="AA316" i="27"/>
  <c r="AA317" i="27"/>
  <c r="AA318" i="27"/>
  <c r="AA319" i="27"/>
  <c r="AA320" i="27"/>
  <c r="AA321" i="27"/>
  <c r="AA322" i="27"/>
  <c r="AA323" i="27"/>
  <c r="AA324" i="27"/>
  <c r="AA325" i="27"/>
  <c r="AA326" i="27"/>
  <c r="AA327" i="27"/>
  <c r="AA328" i="27"/>
  <c r="AA329" i="27"/>
  <c r="AA330" i="27"/>
  <c r="AA331" i="27"/>
  <c r="AA332" i="27"/>
  <c r="AA333" i="27"/>
  <c r="AA334" i="27"/>
  <c r="AA335" i="27"/>
  <c r="AA336" i="27"/>
  <c r="AA337" i="27"/>
  <c r="AA338" i="27"/>
  <c r="AA339" i="27"/>
  <c r="AA340" i="27"/>
  <c r="AA341" i="27"/>
  <c r="AA342" i="27"/>
  <c r="AA343" i="27"/>
  <c r="AA344" i="27"/>
  <c r="AA345" i="27"/>
  <c r="AA346" i="27"/>
  <c r="AA347" i="27"/>
  <c r="AA348" i="27"/>
  <c r="AA349" i="27"/>
  <c r="AA350" i="27"/>
  <c r="AA351" i="27"/>
  <c r="AA352" i="27"/>
  <c r="AA353" i="27"/>
  <c r="AA354" i="27"/>
  <c r="AA355" i="27"/>
  <c r="AA356" i="27"/>
  <c r="AA357" i="27"/>
  <c r="AA358" i="27"/>
  <c r="AA359" i="27"/>
  <c r="AA360" i="27"/>
  <c r="AA361" i="27"/>
  <c r="AA362" i="27"/>
  <c r="AA363" i="27"/>
  <c r="AA364" i="27"/>
  <c r="AA365" i="27"/>
  <c r="AA366" i="27"/>
  <c r="AA367" i="27"/>
  <c r="AA368" i="27"/>
  <c r="AA369" i="27"/>
  <c r="AA370" i="27"/>
  <c r="AA371" i="27"/>
  <c r="AA372" i="27"/>
  <c r="AA373" i="27"/>
  <c r="AA374" i="27"/>
  <c r="AA375" i="27"/>
  <c r="AA376" i="27"/>
  <c r="AA377" i="27"/>
  <c r="AA378" i="27"/>
  <c r="AA379" i="27"/>
  <c r="AA380" i="27"/>
  <c r="AA381" i="27"/>
  <c r="AA382" i="27"/>
  <c r="AA383" i="27"/>
  <c r="AA384" i="27"/>
  <c r="AA385" i="27"/>
  <c r="AA386" i="27"/>
  <c r="AA387" i="27"/>
  <c r="AA388" i="27"/>
  <c r="AA389" i="27"/>
  <c r="AA390" i="27"/>
  <c r="AA391" i="27"/>
  <c r="AA392" i="27"/>
  <c r="AA393" i="27"/>
  <c r="AA394" i="27"/>
  <c r="AA395" i="27"/>
  <c r="AA396" i="27"/>
  <c r="AA397" i="27"/>
  <c r="AA398" i="27"/>
  <c r="AA399" i="27"/>
  <c r="AA400" i="27"/>
  <c r="AA401" i="27"/>
  <c r="AA402" i="27"/>
  <c r="AA403" i="27"/>
  <c r="AA404" i="27"/>
  <c r="AA405" i="27"/>
  <c r="AA406" i="27"/>
  <c r="AA407" i="27"/>
  <c r="AA408" i="27"/>
  <c r="AA409" i="27"/>
  <c r="AA410" i="27"/>
  <c r="AA411" i="27"/>
  <c r="AA412" i="27"/>
  <c r="AA413" i="27"/>
  <c r="AA414" i="27"/>
  <c r="AA415" i="27"/>
  <c r="AA416" i="27"/>
  <c r="AA417" i="27"/>
  <c r="AA418" i="27"/>
  <c r="AA419" i="27"/>
  <c r="AA420" i="27"/>
  <c r="AA421" i="27"/>
  <c r="AA422" i="27"/>
  <c r="AA423" i="27"/>
  <c r="AA424" i="27"/>
  <c r="AA425" i="27"/>
  <c r="AA426" i="27"/>
  <c r="AA427" i="27"/>
  <c r="AA428" i="27"/>
  <c r="AA429" i="27"/>
  <c r="AA430" i="27"/>
  <c r="AA431" i="27"/>
  <c r="AA432" i="27"/>
  <c r="AA433" i="27"/>
  <c r="AA434" i="27"/>
  <c r="AA435" i="27"/>
  <c r="AA436" i="27"/>
  <c r="AA437" i="27"/>
  <c r="AA438" i="27"/>
  <c r="AA439" i="27"/>
  <c r="AA440" i="27"/>
  <c r="AA441" i="27"/>
  <c r="AA442" i="27"/>
  <c r="AA443" i="27"/>
  <c r="AA444" i="27"/>
  <c r="AA445" i="27"/>
  <c r="AA446" i="27"/>
  <c r="AA447" i="27"/>
  <c r="AA448" i="27"/>
  <c r="AA449" i="27"/>
  <c r="AA450" i="27"/>
  <c r="AA451" i="27"/>
  <c r="AA452" i="27"/>
  <c r="AA453" i="27"/>
  <c r="AA454" i="27"/>
  <c r="AA455" i="27"/>
  <c r="AA456" i="27"/>
  <c r="AA457" i="27"/>
  <c r="AA458" i="27"/>
  <c r="AA459" i="27"/>
  <c r="AA460" i="27"/>
  <c r="AA461" i="27"/>
  <c r="AA462" i="27"/>
  <c r="AA463" i="27"/>
  <c r="AA464" i="27"/>
  <c r="AA465" i="27"/>
  <c r="AA466" i="27"/>
  <c r="AA467" i="27"/>
  <c r="AA468" i="27"/>
  <c r="AA469" i="27"/>
  <c r="AA470" i="27"/>
  <c r="AA471" i="27"/>
  <c r="AA472" i="27"/>
  <c r="AA473" i="27"/>
  <c r="AA474" i="27"/>
  <c r="AA475" i="27"/>
  <c r="AA476" i="27"/>
  <c r="AA477" i="27"/>
  <c r="AA478" i="27"/>
  <c r="AA479" i="27"/>
  <c r="AA480" i="27"/>
  <c r="AA481" i="27"/>
  <c r="AA482" i="27"/>
  <c r="AA483" i="27"/>
  <c r="AA484" i="27"/>
  <c r="AA485" i="27"/>
  <c r="AA486" i="27"/>
  <c r="AA487" i="27"/>
  <c r="AA488" i="27"/>
  <c r="AA489" i="27"/>
  <c r="AA490" i="27"/>
  <c r="AA491" i="27"/>
  <c r="AA492" i="27"/>
  <c r="AA493" i="27"/>
  <c r="AA494" i="27"/>
  <c r="AA495" i="27"/>
  <c r="AA496" i="27"/>
  <c r="AA497" i="27"/>
  <c r="AA498" i="27"/>
  <c r="AA499" i="27"/>
  <c r="AA500" i="27"/>
  <c r="AA501" i="27"/>
  <c r="AA502" i="27"/>
  <c r="AA503" i="27"/>
  <c r="AA504" i="27"/>
  <c r="AA505" i="27"/>
  <c r="AA506" i="27"/>
  <c r="AA507" i="27"/>
  <c r="AA508" i="27"/>
  <c r="AA509" i="27"/>
  <c r="AA510" i="27"/>
  <c r="AA511" i="27"/>
  <c r="AA512" i="27"/>
  <c r="AA513" i="27"/>
  <c r="AA514" i="27"/>
  <c r="AA515" i="27"/>
  <c r="AA516" i="27"/>
  <c r="AA517" i="27"/>
  <c r="AA518" i="27"/>
  <c r="AA519" i="27"/>
  <c r="AA520" i="27"/>
  <c r="AA521" i="27"/>
  <c r="AA522" i="27"/>
  <c r="AA523" i="27"/>
  <c r="AA524" i="27"/>
  <c r="AA525" i="27"/>
  <c r="AA526" i="27"/>
  <c r="AA527" i="27"/>
  <c r="AA528" i="27"/>
  <c r="AA529" i="27"/>
  <c r="AA530" i="27"/>
  <c r="AA531" i="27"/>
  <c r="AA532" i="27"/>
  <c r="AA533" i="27"/>
  <c r="AA534" i="27"/>
  <c r="AA535" i="27"/>
  <c r="AA536" i="27"/>
  <c r="AA537" i="27"/>
  <c r="AA538" i="27"/>
  <c r="AA539" i="27"/>
  <c r="AA540" i="27"/>
  <c r="AA541" i="27"/>
  <c r="AA542" i="27"/>
  <c r="AA543" i="27"/>
  <c r="AA544" i="27"/>
  <c r="AA545" i="27"/>
  <c r="AA546" i="27"/>
  <c r="AA547" i="27"/>
  <c r="AA548" i="27"/>
  <c r="AA549" i="27"/>
  <c r="AA550" i="27"/>
  <c r="AA551" i="27"/>
  <c r="AA552" i="27"/>
  <c r="AA553" i="27"/>
  <c r="AA554" i="27"/>
  <c r="AA555" i="27"/>
  <c r="AA556" i="27"/>
  <c r="AA557" i="27"/>
  <c r="AA558" i="27"/>
  <c r="AA559" i="27"/>
  <c r="AA560" i="27"/>
  <c r="AA561" i="27"/>
  <c r="AA562" i="27"/>
  <c r="AA563" i="27"/>
  <c r="AA564" i="27"/>
  <c r="AA565" i="27"/>
  <c r="AA566" i="27"/>
  <c r="AA567" i="27"/>
  <c r="AA568" i="27"/>
  <c r="AA569" i="27"/>
  <c r="AA570" i="27"/>
  <c r="AA571" i="27"/>
  <c r="AA572" i="27"/>
  <c r="AA573" i="27"/>
  <c r="AA574" i="27"/>
  <c r="AA575" i="27"/>
  <c r="AA576" i="27"/>
  <c r="AA577" i="27"/>
  <c r="AA578" i="27"/>
  <c r="AA579" i="27"/>
  <c r="AA580" i="27"/>
  <c r="AA581" i="27"/>
  <c r="AA582" i="27"/>
  <c r="AA583" i="27"/>
  <c r="AA584" i="27"/>
  <c r="AA585" i="27"/>
  <c r="AA586" i="27"/>
  <c r="AA587" i="27"/>
  <c r="AA588" i="27"/>
  <c r="AA589" i="27"/>
  <c r="AA590" i="27"/>
  <c r="AA591" i="27"/>
  <c r="AA592" i="27"/>
  <c r="AA593" i="27"/>
  <c r="AA594" i="27"/>
  <c r="AA595" i="27"/>
  <c r="AA596" i="27"/>
  <c r="AA597" i="27"/>
  <c r="AA598" i="27"/>
  <c r="AA599" i="27"/>
  <c r="AA600" i="27"/>
  <c r="AA601" i="27"/>
  <c r="AA602" i="27"/>
  <c r="AA603" i="27"/>
  <c r="AA604" i="27"/>
  <c r="AA605" i="27"/>
  <c r="AA606" i="27"/>
  <c r="AA607" i="27"/>
  <c r="AA608" i="27"/>
  <c r="AA609" i="27"/>
  <c r="AA610" i="27"/>
  <c r="AA611" i="27"/>
  <c r="AA612" i="27"/>
  <c r="AA613" i="27"/>
  <c r="AA614" i="27"/>
  <c r="AA615" i="27"/>
  <c r="AA616" i="27"/>
  <c r="AA617" i="27"/>
  <c r="AA618" i="27"/>
  <c r="AA619" i="27"/>
  <c r="AA620" i="27"/>
  <c r="AA621" i="27"/>
  <c r="AA622" i="27"/>
  <c r="AA623" i="27"/>
  <c r="AA624" i="27"/>
  <c r="AA625" i="27"/>
  <c r="AA626" i="27"/>
  <c r="AA627" i="27"/>
  <c r="AA628" i="27"/>
  <c r="AA629" i="27"/>
  <c r="AA630" i="27"/>
  <c r="AA631" i="27"/>
  <c r="AA632" i="27"/>
  <c r="AA633" i="27"/>
  <c r="AA634" i="27"/>
  <c r="AA635" i="27"/>
  <c r="AA636" i="27"/>
  <c r="AA637" i="27"/>
  <c r="AA638" i="27"/>
  <c r="AA639" i="27"/>
  <c r="AA640" i="27"/>
  <c r="AA641" i="27"/>
  <c r="AA642" i="27"/>
  <c r="AA643" i="27"/>
  <c r="AA644" i="27"/>
  <c r="AA645" i="27"/>
  <c r="AA646" i="27"/>
  <c r="AA647" i="27"/>
  <c r="AA648" i="27"/>
  <c r="AA649" i="27"/>
  <c r="AA650" i="27"/>
  <c r="AA651" i="27"/>
  <c r="AA652" i="27"/>
  <c r="AA653" i="27"/>
  <c r="AA654" i="27"/>
  <c r="AA655" i="27"/>
  <c r="AA656" i="27"/>
  <c r="AA657" i="27"/>
  <c r="AA658" i="27"/>
  <c r="AA659" i="27"/>
  <c r="AA660" i="27"/>
  <c r="AA661" i="27"/>
  <c r="AA662" i="27"/>
  <c r="AA663" i="27"/>
  <c r="AA664" i="27"/>
  <c r="AA665" i="27"/>
  <c r="AA666" i="27"/>
  <c r="AA667" i="27"/>
  <c r="AA668" i="27"/>
  <c r="AA669" i="27"/>
  <c r="AA670" i="27"/>
  <c r="AA671" i="27"/>
  <c r="AA672" i="27"/>
  <c r="AA673" i="27"/>
  <c r="AA674" i="27"/>
  <c r="AA675" i="27"/>
  <c r="AA676" i="27"/>
  <c r="AA677" i="27"/>
  <c r="AA678" i="27"/>
  <c r="AA679" i="27"/>
  <c r="AA680" i="27"/>
  <c r="AA681" i="27"/>
  <c r="AA682" i="27"/>
  <c r="AA683" i="27"/>
  <c r="AA684" i="27"/>
  <c r="AA685" i="27"/>
  <c r="AA686" i="27"/>
  <c r="AA687" i="27"/>
  <c r="AA688" i="27"/>
  <c r="AA689" i="27"/>
  <c r="AA690" i="27"/>
  <c r="AA691" i="27"/>
  <c r="AA692" i="27"/>
  <c r="AA693" i="27"/>
  <c r="AA694" i="27"/>
  <c r="AA695" i="27"/>
  <c r="AA696" i="27"/>
  <c r="AA697" i="27"/>
  <c r="AA698" i="27"/>
  <c r="AA699" i="27"/>
  <c r="AA700" i="27"/>
  <c r="AA701" i="27"/>
  <c r="AA702" i="27"/>
  <c r="AA703" i="27"/>
  <c r="AA704" i="27"/>
  <c r="AA705" i="27"/>
  <c r="AA706" i="27"/>
  <c r="AA707" i="27"/>
  <c r="AA708" i="27"/>
  <c r="AA709" i="27"/>
  <c r="AA710" i="27"/>
  <c r="AA711" i="27"/>
  <c r="AA712" i="27"/>
  <c r="AA713" i="27"/>
  <c r="AA714" i="27"/>
  <c r="AA715" i="27"/>
  <c r="AA716" i="27"/>
  <c r="AA717" i="27"/>
  <c r="AA718" i="27"/>
  <c r="AA719" i="27"/>
  <c r="AA720" i="27"/>
  <c r="AA721" i="27"/>
  <c r="AA722" i="27"/>
  <c r="AA723" i="27"/>
  <c r="AA724" i="27"/>
  <c r="AA725" i="27"/>
  <c r="AA726" i="27"/>
  <c r="AA727" i="27"/>
  <c r="AA728" i="27"/>
  <c r="AA729" i="27"/>
  <c r="AA730" i="27"/>
  <c r="AA731" i="27"/>
  <c r="AA732" i="27"/>
  <c r="AA733" i="27"/>
  <c r="AA734" i="27"/>
  <c r="AA735" i="27"/>
  <c r="AA736" i="27"/>
  <c r="AA737" i="27"/>
  <c r="AA738" i="27"/>
  <c r="AA739" i="27"/>
  <c r="AA740" i="27"/>
  <c r="AA741" i="27"/>
  <c r="AA742" i="27"/>
  <c r="AA743" i="27"/>
  <c r="AA744" i="27"/>
  <c r="AA745" i="27"/>
  <c r="AA746" i="27"/>
  <c r="AA747" i="27"/>
  <c r="AA748" i="27"/>
  <c r="AA749" i="27"/>
  <c r="AA750" i="27"/>
  <c r="AA751" i="27"/>
  <c r="AA752" i="27"/>
  <c r="AA753" i="27"/>
  <c r="AA754" i="27"/>
  <c r="AA755" i="27"/>
  <c r="AA756" i="27"/>
  <c r="AA757" i="27"/>
  <c r="AA758" i="27"/>
  <c r="AA759" i="27"/>
  <c r="AA760" i="27"/>
  <c r="AA761" i="27"/>
  <c r="AA762" i="27"/>
  <c r="AA763" i="27"/>
  <c r="AA764" i="27"/>
  <c r="AA765" i="27"/>
  <c r="AA766" i="27"/>
  <c r="AA767" i="27"/>
  <c r="AA768" i="27"/>
  <c r="AA769" i="27"/>
  <c r="AA770" i="27"/>
  <c r="AA771" i="27"/>
  <c r="AA772" i="27"/>
  <c r="AA773" i="27"/>
  <c r="AA774" i="27"/>
  <c r="AA775" i="27"/>
  <c r="AA776" i="27"/>
  <c r="AA777" i="27"/>
  <c r="AA778" i="27"/>
  <c r="AA779" i="27"/>
  <c r="AA780" i="27"/>
  <c r="AA781" i="27"/>
  <c r="AA782" i="27"/>
  <c r="AA783" i="27"/>
  <c r="AA784" i="27"/>
  <c r="AA785" i="27"/>
  <c r="AA786" i="27"/>
  <c r="AA787" i="27"/>
  <c r="AA788" i="27"/>
  <c r="AA789" i="27"/>
  <c r="AA790" i="27"/>
  <c r="AA791" i="27"/>
  <c r="AA792" i="27"/>
  <c r="AA793" i="27"/>
  <c r="AA794" i="27"/>
  <c r="AA795" i="27"/>
  <c r="AA796" i="27"/>
  <c r="AA797" i="27"/>
  <c r="AA798" i="27"/>
  <c r="AA799" i="27"/>
  <c r="AA800" i="27"/>
  <c r="AA801" i="27"/>
  <c r="AA802" i="27"/>
  <c r="AA803" i="27"/>
  <c r="AA804" i="27"/>
  <c r="AA805" i="27"/>
  <c r="AA806" i="27"/>
  <c r="AA807" i="27"/>
  <c r="AA808" i="27"/>
  <c r="AA809" i="27"/>
  <c r="AA810" i="27"/>
  <c r="AA811" i="27"/>
  <c r="AA812" i="27"/>
  <c r="AA813" i="27"/>
  <c r="AA814" i="27"/>
  <c r="AA815" i="27"/>
  <c r="AA816" i="27"/>
  <c r="AA817" i="27"/>
  <c r="AA818" i="27"/>
  <c r="AA819" i="27"/>
  <c r="AA820" i="27"/>
  <c r="AA821" i="27"/>
  <c r="AA822" i="27"/>
  <c r="AA823" i="27"/>
  <c r="AA824" i="27"/>
  <c r="AA825" i="27"/>
  <c r="AA826" i="27"/>
  <c r="AA827" i="27"/>
  <c r="AA828" i="27"/>
  <c r="AA829" i="27"/>
  <c r="AA830" i="27"/>
  <c r="AA831" i="27"/>
  <c r="AA832" i="27"/>
  <c r="AA833" i="27"/>
  <c r="AA834" i="27"/>
  <c r="AA835" i="27"/>
  <c r="AA836" i="27"/>
  <c r="AA837" i="27"/>
  <c r="AA838" i="27"/>
  <c r="AA839" i="27"/>
  <c r="AA840" i="27"/>
  <c r="AA841" i="27"/>
  <c r="AA842" i="27"/>
  <c r="AA843" i="27"/>
  <c r="AA844" i="27"/>
  <c r="AA845" i="27"/>
  <c r="AA846" i="27"/>
  <c r="AA847" i="27"/>
  <c r="AA848" i="27"/>
  <c r="AA849" i="27"/>
  <c r="AA850" i="27"/>
  <c r="AA851" i="27"/>
  <c r="AA852" i="27"/>
  <c r="AA853" i="27"/>
  <c r="AA854" i="27"/>
  <c r="AA855" i="27"/>
  <c r="AA856" i="27"/>
  <c r="AA857" i="27"/>
  <c r="AA858" i="27"/>
  <c r="AA859" i="27"/>
  <c r="AA860" i="27"/>
  <c r="AA861" i="27"/>
  <c r="AA862" i="27"/>
  <c r="AA863" i="27"/>
  <c r="AA864" i="27"/>
  <c r="AA865" i="27"/>
  <c r="AA866" i="27"/>
  <c r="AA867" i="27"/>
  <c r="AA868" i="27"/>
  <c r="AA869" i="27"/>
  <c r="AA870" i="27"/>
  <c r="AA871" i="27"/>
  <c r="AA872" i="27"/>
  <c r="AA873" i="27"/>
  <c r="AA874" i="27"/>
  <c r="AA875" i="27"/>
  <c r="AA876" i="27"/>
  <c r="AA877" i="27"/>
  <c r="AA878" i="27"/>
  <c r="AA879" i="27"/>
  <c r="AA880" i="27"/>
  <c r="AA881" i="27"/>
  <c r="AA882" i="27"/>
  <c r="AA883" i="27"/>
  <c r="AA884" i="27"/>
  <c r="AA885" i="27"/>
  <c r="AA886" i="27"/>
  <c r="AA887" i="27"/>
  <c r="AA888" i="27"/>
  <c r="AA889" i="27"/>
  <c r="AA890" i="27"/>
  <c r="AA891" i="27"/>
  <c r="AA892" i="27"/>
  <c r="AA893" i="27"/>
  <c r="AA894" i="27"/>
  <c r="AA895" i="27"/>
  <c r="AA896" i="27"/>
  <c r="AA897" i="27"/>
  <c r="AA898" i="27"/>
  <c r="AA899" i="27"/>
  <c r="AA900" i="27"/>
  <c r="AA901" i="27"/>
  <c r="AA902" i="27"/>
  <c r="AA903" i="27"/>
  <c r="AA904" i="27"/>
  <c r="AA905" i="27"/>
  <c r="AA906" i="27"/>
  <c r="AA907" i="27"/>
  <c r="AA908" i="27"/>
  <c r="AA909" i="27"/>
  <c r="AA910" i="27"/>
  <c r="AA911" i="27"/>
  <c r="AA912" i="27"/>
  <c r="AA913" i="27"/>
  <c r="AA914" i="27"/>
  <c r="AA915" i="27"/>
  <c r="AA916" i="27"/>
  <c r="AA917" i="27"/>
  <c r="AA918" i="27"/>
  <c r="AA919" i="27"/>
  <c r="AA920" i="27"/>
  <c r="AA921" i="27"/>
  <c r="AA922" i="27"/>
  <c r="AA923" i="27"/>
  <c r="AA924" i="27"/>
  <c r="AA925" i="27"/>
  <c r="AA926" i="27"/>
  <c r="AA927" i="27"/>
  <c r="AA928" i="27"/>
  <c r="AA929" i="27"/>
  <c r="AA930" i="27"/>
  <c r="AA931" i="27"/>
  <c r="AA932" i="27"/>
  <c r="AA933" i="27"/>
  <c r="AA934" i="27"/>
  <c r="AA935" i="27"/>
  <c r="AA936" i="27"/>
  <c r="AA937" i="27"/>
  <c r="AA938" i="27"/>
  <c r="AA939" i="27"/>
  <c r="AA940" i="27"/>
  <c r="AA941" i="27"/>
  <c r="AA942" i="27"/>
  <c r="AA943" i="27"/>
  <c r="AA944" i="27"/>
  <c r="AA945" i="27"/>
  <c r="AA946" i="27"/>
  <c r="AA947" i="27"/>
  <c r="AA948" i="27"/>
  <c r="AA949" i="27"/>
  <c r="AA950" i="27"/>
  <c r="AA951" i="27"/>
  <c r="AA952" i="27"/>
  <c r="AA953" i="27"/>
  <c r="AA954" i="27"/>
  <c r="AA955" i="27"/>
  <c r="AA956" i="27"/>
  <c r="AA957" i="27"/>
  <c r="AA958" i="27"/>
  <c r="AA959" i="27"/>
  <c r="AA960" i="27"/>
  <c r="AA961" i="27"/>
  <c r="AA962" i="27"/>
  <c r="AA963" i="27"/>
  <c r="AA964" i="27"/>
  <c r="AA965" i="27"/>
  <c r="AA966" i="27"/>
  <c r="AA967" i="27"/>
  <c r="AA968" i="27"/>
  <c r="AA969" i="27"/>
  <c r="AA970" i="27"/>
  <c r="AA971" i="27"/>
  <c r="AA972" i="27"/>
  <c r="AA973" i="27"/>
  <c r="AA974" i="27"/>
  <c r="AA975" i="27"/>
  <c r="AA976" i="27"/>
  <c r="AA977" i="27"/>
  <c r="AA978" i="27"/>
  <c r="AA979" i="27"/>
  <c r="AA980" i="27"/>
  <c r="AA981" i="27"/>
  <c r="AA982" i="27"/>
  <c r="AA983" i="27"/>
  <c r="AA984" i="27"/>
  <c r="AA985" i="27"/>
  <c r="AA986" i="27"/>
  <c r="AA987" i="27"/>
  <c r="AA988" i="27"/>
  <c r="AA989" i="27"/>
  <c r="AA990" i="27"/>
  <c r="AA991" i="27"/>
  <c r="AA992" i="27"/>
  <c r="AA993" i="27"/>
  <c r="AA994" i="27"/>
  <c r="AA995" i="27"/>
  <c r="AA996" i="27"/>
  <c r="AA997" i="27"/>
  <c r="AA998" i="27"/>
  <c r="AA999" i="27"/>
  <c r="AA1000" i="27"/>
  <c r="AA1001" i="27"/>
  <c r="AA2" i="27"/>
  <c r="R3" i="27"/>
  <c r="R4" i="27"/>
  <c r="R5" i="27"/>
  <c r="R6" i="27"/>
  <c r="R7" i="27"/>
  <c r="R8" i="27"/>
  <c r="R9" i="27"/>
  <c r="R10" i="27"/>
  <c r="R11" i="27"/>
  <c r="R12" i="27"/>
  <c r="R13" i="27"/>
  <c r="R14" i="27"/>
  <c r="R15" i="27"/>
  <c r="R16" i="27"/>
  <c r="R17" i="27"/>
  <c r="R18" i="27"/>
  <c r="R19" i="27"/>
  <c r="R20" i="27"/>
  <c r="R21" i="27"/>
  <c r="R22" i="27"/>
  <c r="R23" i="27"/>
  <c r="R24" i="27"/>
  <c r="R25" i="27"/>
  <c r="R26" i="27"/>
  <c r="R27" i="27"/>
  <c r="R28" i="27"/>
  <c r="R29" i="27"/>
  <c r="R30" i="27"/>
  <c r="R31" i="27"/>
  <c r="R32" i="27"/>
  <c r="R33" i="27"/>
  <c r="R34" i="27"/>
  <c r="R35" i="27"/>
  <c r="R36" i="27"/>
  <c r="R37" i="27"/>
  <c r="R38" i="27"/>
  <c r="R39" i="27"/>
  <c r="R40" i="27"/>
  <c r="R41" i="27"/>
  <c r="R42" i="27"/>
  <c r="R43" i="27"/>
  <c r="R44" i="27"/>
  <c r="R45" i="27"/>
  <c r="R46" i="27"/>
  <c r="R47" i="27"/>
  <c r="R48" i="27"/>
  <c r="R49" i="27"/>
  <c r="R50" i="27"/>
  <c r="R51" i="27"/>
  <c r="R52" i="27"/>
  <c r="R53" i="27"/>
  <c r="R54" i="27"/>
  <c r="R55" i="27"/>
  <c r="R56" i="27"/>
  <c r="R57" i="27"/>
  <c r="R58" i="27"/>
  <c r="R59" i="27"/>
  <c r="R60" i="27"/>
  <c r="R61" i="27"/>
  <c r="R62" i="27"/>
  <c r="R63" i="27"/>
  <c r="R64" i="27"/>
  <c r="R65" i="27"/>
  <c r="R66" i="27"/>
  <c r="R67" i="27"/>
  <c r="R68" i="27"/>
  <c r="R69" i="27"/>
  <c r="R70" i="27"/>
  <c r="R71" i="27"/>
  <c r="R72" i="27"/>
  <c r="R73" i="27"/>
  <c r="R74" i="27"/>
  <c r="R75" i="27"/>
  <c r="R76" i="27"/>
  <c r="R77" i="27"/>
  <c r="R78" i="27"/>
  <c r="R79" i="27"/>
  <c r="R80" i="27"/>
  <c r="R81" i="27"/>
  <c r="R82" i="27"/>
  <c r="R83" i="27"/>
  <c r="R84" i="27"/>
  <c r="R85" i="27"/>
  <c r="R86" i="27"/>
  <c r="R87" i="27"/>
  <c r="R88" i="27"/>
  <c r="R89" i="27"/>
  <c r="R90" i="27"/>
  <c r="R91" i="27"/>
  <c r="R92" i="27"/>
  <c r="R93" i="27"/>
  <c r="R94" i="27"/>
  <c r="R95" i="27"/>
  <c r="R96" i="27"/>
  <c r="R97" i="27"/>
  <c r="R98" i="27"/>
  <c r="R99" i="27"/>
  <c r="R100" i="27"/>
  <c r="R101" i="27"/>
  <c r="R102" i="27"/>
  <c r="R103" i="27"/>
  <c r="R104" i="27"/>
  <c r="R105" i="27"/>
  <c r="R106" i="27"/>
  <c r="R107" i="27"/>
  <c r="R108" i="27"/>
  <c r="R109" i="27"/>
  <c r="R110" i="27"/>
  <c r="R111" i="27"/>
  <c r="R112" i="27"/>
  <c r="R113" i="27"/>
  <c r="R114" i="27"/>
  <c r="R115" i="27"/>
  <c r="R116" i="27"/>
  <c r="R117" i="27"/>
  <c r="R118" i="27"/>
  <c r="R119" i="27"/>
  <c r="R120" i="27"/>
  <c r="R121" i="27"/>
  <c r="R122" i="27"/>
  <c r="R123" i="27"/>
  <c r="R124" i="27"/>
  <c r="R125" i="27"/>
  <c r="R126" i="27"/>
  <c r="R127" i="27"/>
  <c r="R128" i="27"/>
  <c r="R129" i="27"/>
  <c r="R130" i="27"/>
  <c r="R131" i="27"/>
  <c r="R132" i="27"/>
  <c r="R133" i="27"/>
  <c r="R134" i="27"/>
  <c r="R135" i="27"/>
  <c r="R136" i="27"/>
  <c r="R137" i="27"/>
  <c r="R138" i="27"/>
  <c r="R139" i="27"/>
  <c r="R140" i="27"/>
  <c r="R141" i="27"/>
  <c r="R142" i="27"/>
  <c r="R143" i="27"/>
  <c r="R144" i="27"/>
  <c r="R145" i="27"/>
  <c r="R146" i="27"/>
  <c r="R147" i="27"/>
  <c r="R148" i="27"/>
  <c r="R149" i="27"/>
  <c r="R150" i="27"/>
  <c r="R151" i="27"/>
  <c r="R152" i="27"/>
  <c r="R153" i="27"/>
  <c r="R154" i="27"/>
  <c r="R155" i="27"/>
  <c r="R156" i="27"/>
  <c r="R157" i="27"/>
  <c r="R158" i="27"/>
  <c r="R159" i="27"/>
  <c r="R160" i="27"/>
  <c r="R161" i="27"/>
  <c r="R162" i="27"/>
  <c r="R163" i="27"/>
  <c r="R164" i="27"/>
  <c r="R165" i="27"/>
  <c r="R166" i="27"/>
  <c r="R167" i="27"/>
  <c r="R168" i="27"/>
  <c r="R169" i="27"/>
  <c r="R170" i="27"/>
  <c r="R171" i="27"/>
  <c r="R172" i="27"/>
  <c r="R173" i="27"/>
  <c r="R174" i="27"/>
  <c r="R175" i="27"/>
  <c r="R176" i="27"/>
  <c r="R177" i="27"/>
  <c r="R178" i="27"/>
  <c r="R179" i="27"/>
  <c r="R180" i="27"/>
  <c r="R181" i="27"/>
  <c r="R182" i="27"/>
  <c r="R183" i="27"/>
  <c r="R184" i="27"/>
  <c r="R185" i="27"/>
  <c r="R186" i="27"/>
  <c r="R187" i="27"/>
  <c r="R188" i="27"/>
  <c r="R189" i="27"/>
  <c r="R190" i="27"/>
  <c r="R191" i="27"/>
  <c r="R192" i="27"/>
  <c r="R193" i="27"/>
  <c r="R194" i="27"/>
  <c r="R195" i="27"/>
  <c r="R196" i="27"/>
  <c r="R197" i="27"/>
  <c r="R198" i="27"/>
  <c r="R199" i="27"/>
  <c r="R200" i="27"/>
  <c r="R201" i="27"/>
  <c r="R202" i="27"/>
  <c r="R203" i="27"/>
  <c r="R204" i="27"/>
  <c r="R205" i="27"/>
  <c r="R206" i="27"/>
  <c r="R207" i="27"/>
  <c r="R208" i="27"/>
  <c r="R209" i="27"/>
  <c r="R210" i="27"/>
  <c r="R211" i="27"/>
  <c r="R212" i="27"/>
  <c r="R213" i="27"/>
  <c r="R214" i="27"/>
  <c r="R215" i="27"/>
  <c r="R216" i="27"/>
  <c r="R217" i="27"/>
  <c r="R218" i="27"/>
  <c r="R219" i="27"/>
  <c r="R220" i="27"/>
  <c r="R221" i="27"/>
  <c r="R222" i="27"/>
  <c r="R223" i="27"/>
  <c r="R224" i="27"/>
  <c r="R225" i="27"/>
  <c r="R226" i="27"/>
  <c r="R227" i="27"/>
  <c r="R228" i="27"/>
  <c r="R229" i="27"/>
  <c r="R230" i="27"/>
  <c r="R231" i="27"/>
  <c r="R232" i="27"/>
  <c r="R233" i="27"/>
  <c r="R234" i="27"/>
  <c r="R235" i="27"/>
  <c r="R236" i="27"/>
  <c r="R237" i="27"/>
  <c r="R238" i="27"/>
  <c r="R239" i="27"/>
  <c r="R240" i="27"/>
  <c r="R241" i="27"/>
  <c r="R242" i="27"/>
  <c r="R243" i="27"/>
  <c r="R244" i="27"/>
  <c r="R245" i="27"/>
  <c r="R246" i="27"/>
  <c r="R247" i="27"/>
  <c r="R248" i="27"/>
  <c r="R249" i="27"/>
  <c r="R250" i="27"/>
  <c r="R251" i="27"/>
  <c r="R252" i="27"/>
  <c r="R253" i="27"/>
  <c r="R254" i="27"/>
  <c r="R255" i="27"/>
  <c r="R256" i="27"/>
  <c r="R257" i="27"/>
  <c r="R258" i="27"/>
  <c r="R259" i="27"/>
  <c r="R260" i="27"/>
  <c r="R261" i="27"/>
  <c r="R262" i="27"/>
  <c r="R263" i="27"/>
  <c r="R264" i="27"/>
  <c r="R265" i="27"/>
  <c r="R266" i="27"/>
  <c r="R267" i="27"/>
  <c r="R268" i="27"/>
  <c r="R269" i="27"/>
  <c r="R270" i="27"/>
  <c r="R271" i="27"/>
  <c r="R272" i="27"/>
  <c r="R273" i="27"/>
  <c r="R274" i="27"/>
  <c r="R275" i="27"/>
  <c r="R276" i="27"/>
  <c r="R277" i="27"/>
  <c r="R278" i="27"/>
  <c r="R279" i="27"/>
  <c r="R280" i="27"/>
  <c r="R281" i="27"/>
  <c r="R282" i="27"/>
  <c r="R283" i="27"/>
  <c r="R284" i="27"/>
  <c r="R285" i="27"/>
  <c r="R286" i="27"/>
  <c r="R287" i="27"/>
  <c r="R288" i="27"/>
  <c r="R289" i="27"/>
  <c r="R290" i="27"/>
  <c r="R291" i="27"/>
  <c r="R292" i="27"/>
  <c r="R293" i="27"/>
  <c r="R294" i="27"/>
  <c r="R295" i="27"/>
  <c r="R296" i="27"/>
  <c r="R297" i="27"/>
  <c r="R298" i="27"/>
  <c r="R299" i="27"/>
  <c r="R300" i="27"/>
  <c r="R301" i="27"/>
  <c r="R302" i="27"/>
  <c r="R303" i="27"/>
  <c r="R304" i="27"/>
  <c r="R305" i="27"/>
  <c r="R306" i="27"/>
  <c r="R307" i="27"/>
  <c r="R308" i="27"/>
  <c r="R309" i="27"/>
  <c r="R310" i="27"/>
  <c r="R311" i="27"/>
  <c r="R312" i="27"/>
  <c r="R313" i="27"/>
  <c r="R314" i="27"/>
  <c r="R315" i="27"/>
  <c r="R316" i="27"/>
  <c r="R317" i="27"/>
  <c r="R318" i="27"/>
  <c r="R319" i="27"/>
  <c r="R320" i="27"/>
  <c r="R321" i="27"/>
  <c r="R322" i="27"/>
  <c r="R323" i="27"/>
  <c r="R324" i="27"/>
  <c r="R325" i="27"/>
  <c r="R326" i="27"/>
  <c r="R327" i="27"/>
  <c r="R328" i="27"/>
  <c r="R329" i="27"/>
  <c r="R330" i="27"/>
  <c r="R331" i="27"/>
  <c r="R332" i="27"/>
  <c r="R333" i="27"/>
  <c r="R334" i="27"/>
  <c r="R335" i="27"/>
  <c r="R336" i="27"/>
  <c r="R337" i="27"/>
  <c r="R338" i="27"/>
  <c r="R339" i="27"/>
  <c r="R340" i="27"/>
  <c r="R341" i="27"/>
  <c r="R342" i="27"/>
  <c r="R343" i="27"/>
  <c r="R344" i="27"/>
  <c r="R345" i="27"/>
  <c r="R346" i="27"/>
  <c r="R347" i="27"/>
  <c r="R348" i="27"/>
  <c r="R349" i="27"/>
  <c r="R350" i="27"/>
  <c r="R351" i="27"/>
  <c r="R352" i="27"/>
  <c r="R353" i="27"/>
  <c r="R354" i="27"/>
  <c r="R355" i="27"/>
  <c r="R356" i="27"/>
  <c r="R357" i="27"/>
  <c r="R358" i="27"/>
  <c r="R359" i="27"/>
  <c r="R360" i="27"/>
  <c r="R361" i="27"/>
  <c r="R362" i="27"/>
  <c r="R363" i="27"/>
  <c r="R364" i="27"/>
  <c r="R365" i="27"/>
  <c r="R366" i="27"/>
  <c r="R367" i="27"/>
  <c r="R368" i="27"/>
  <c r="R369" i="27"/>
  <c r="R370" i="27"/>
  <c r="R371" i="27"/>
  <c r="R372" i="27"/>
  <c r="R373" i="27"/>
  <c r="R374" i="27"/>
  <c r="R375" i="27"/>
  <c r="R376" i="27"/>
  <c r="R377" i="27"/>
  <c r="R378" i="27"/>
  <c r="R379" i="27"/>
  <c r="R380" i="27"/>
  <c r="R381" i="27"/>
  <c r="R382" i="27"/>
  <c r="R383" i="27"/>
  <c r="R384" i="27"/>
  <c r="R385" i="27"/>
  <c r="R386" i="27"/>
  <c r="R387" i="27"/>
  <c r="R388" i="27"/>
  <c r="R389" i="27"/>
  <c r="R390" i="27"/>
  <c r="R391" i="27"/>
  <c r="R392" i="27"/>
  <c r="R393" i="27"/>
  <c r="R394" i="27"/>
  <c r="R395" i="27"/>
  <c r="R396" i="27"/>
  <c r="R397" i="27"/>
  <c r="R398" i="27"/>
  <c r="R399" i="27"/>
  <c r="R400" i="27"/>
  <c r="R401" i="27"/>
  <c r="R402" i="27"/>
  <c r="R403" i="27"/>
  <c r="R404" i="27"/>
  <c r="R405" i="27"/>
  <c r="R406" i="27"/>
  <c r="R407" i="27"/>
  <c r="R408" i="27"/>
  <c r="R409" i="27"/>
  <c r="R410" i="27"/>
  <c r="R411" i="27"/>
  <c r="R412" i="27"/>
  <c r="R413" i="27"/>
  <c r="R414" i="27"/>
  <c r="R415" i="27"/>
  <c r="R416" i="27"/>
  <c r="R417" i="27"/>
  <c r="R418" i="27"/>
  <c r="R419" i="27"/>
  <c r="R420" i="27"/>
  <c r="R421" i="27"/>
  <c r="R422" i="27"/>
  <c r="R423" i="27"/>
  <c r="R424" i="27"/>
  <c r="R425" i="27"/>
  <c r="R426" i="27"/>
  <c r="R427" i="27"/>
  <c r="R428" i="27"/>
  <c r="R429" i="27"/>
  <c r="R430" i="27"/>
  <c r="R431" i="27"/>
  <c r="R432" i="27"/>
  <c r="R433" i="27"/>
  <c r="R434" i="27"/>
  <c r="R435" i="27"/>
  <c r="R436" i="27"/>
  <c r="R437" i="27"/>
  <c r="R438" i="27"/>
  <c r="R439" i="27"/>
  <c r="R440" i="27"/>
  <c r="R441" i="27"/>
  <c r="R442" i="27"/>
  <c r="R443" i="27"/>
  <c r="R444" i="27"/>
  <c r="R445" i="27"/>
  <c r="R446" i="27"/>
  <c r="R447" i="27"/>
  <c r="R448" i="27"/>
  <c r="R449" i="27"/>
  <c r="R450" i="27"/>
  <c r="R451" i="27"/>
  <c r="R452" i="27"/>
  <c r="R453" i="27"/>
  <c r="R454" i="27"/>
  <c r="R455" i="27"/>
  <c r="R456" i="27"/>
  <c r="R457" i="27"/>
  <c r="R458" i="27"/>
  <c r="R459" i="27"/>
  <c r="R460" i="27"/>
  <c r="R461" i="27"/>
  <c r="R462" i="27"/>
  <c r="R463" i="27"/>
  <c r="R464" i="27"/>
  <c r="R465" i="27"/>
  <c r="R466" i="27"/>
  <c r="R467" i="27"/>
  <c r="R468" i="27"/>
  <c r="R469" i="27"/>
  <c r="R470" i="27"/>
  <c r="R471" i="27"/>
  <c r="R472" i="27"/>
  <c r="R473" i="27"/>
  <c r="R474" i="27"/>
  <c r="R475" i="27"/>
  <c r="R476" i="27"/>
  <c r="R477" i="27"/>
  <c r="R478" i="27"/>
  <c r="R479" i="27"/>
  <c r="R480" i="27"/>
  <c r="R481" i="27"/>
  <c r="R482" i="27"/>
  <c r="R483" i="27"/>
  <c r="R484" i="27"/>
  <c r="R485" i="27"/>
  <c r="R486" i="27"/>
  <c r="R487" i="27"/>
  <c r="R488" i="27"/>
  <c r="R489" i="27"/>
  <c r="R490" i="27"/>
  <c r="R491" i="27"/>
  <c r="R492" i="27"/>
  <c r="R493" i="27"/>
  <c r="R494" i="27"/>
  <c r="R495" i="27"/>
  <c r="R496" i="27"/>
  <c r="R497" i="27"/>
  <c r="R498" i="27"/>
  <c r="R499" i="27"/>
  <c r="R500" i="27"/>
  <c r="R501" i="27"/>
  <c r="R502" i="27"/>
  <c r="R503" i="27"/>
  <c r="R504" i="27"/>
  <c r="R505" i="27"/>
  <c r="R506" i="27"/>
  <c r="R507" i="27"/>
  <c r="R508" i="27"/>
  <c r="R509" i="27"/>
  <c r="R510" i="27"/>
  <c r="R511" i="27"/>
  <c r="R512" i="27"/>
  <c r="R513" i="27"/>
  <c r="R514" i="27"/>
  <c r="R515" i="27"/>
  <c r="R516" i="27"/>
  <c r="R517" i="27"/>
  <c r="R518" i="27"/>
  <c r="R519" i="27"/>
  <c r="R520" i="27"/>
  <c r="R521" i="27"/>
  <c r="R522" i="27"/>
  <c r="R523" i="27"/>
  <c r="R524" i="27"/>
  <c r="R525" i="27"/>
  <c r="R526" i="27"/>
  <c r="R527" i="27"/>
  <c r="R528" i="27"/>
  <c r="R529" i="27"/>
  <c r="R530" i="27"/>
  <c r="R531" i="27"/>
  <c r="R532" i="27"/>
  <c r="R533" i="27"/>
  <c r="R534" i="27"/>
  <c r="R535" i="27"/>
  <c r="R536" i="27"/>
  <c r="R537" i="27"/>
  <c r="R538" i="27"/>
  <c r="R539" i="27"/>
  <c r="R540" i="27"/>
  <c r="R541" i="27"/>
  <c r="R542" i="27"/>
  <c r="R543" i="27"/>
  <c r="R544" i="27"/>
  <c r="R545" i="27"/>
  <c r="R546" i="27"/>
  <c r="R547" i="27"/>
  <c r="R548" i="27"/>
  <c r="R549" i="27"/>
  <c r="R550" i="27"/>
  <c r="R551" i="27"/>
  <c r="R552" i="27"/>
  <c r="R553" i="27"/>
  <c r="R554" i="27"/>
  <c r="R555" i="27"/>
  <c r="R556" i="27"/>
  <c r="R557" i="27"/>
  <c r="R558" i="27"/>
  <c r="R559" i="27"/>
  <c r="R560" i="27"/>
  <c r="R561" i="27"/>
  <c r="R562" i="27"/>
  <c r="R563" i="27"/>
  <c r="R564" i="27"/>
  <c r="R565" i="27"/>
  <c r="R566" i="27"/>
  <c r="R567" i="27"/>
  <c r="R568" i="27"/>
  <c r="R569" i="27"/>
  <c r="R570" i="27"/>
  <c r="R571" i="27"/>
  <c r="R572" i="27"/>
  <c r="R573" i="27"/>
  <c r="R574" i="27"/>
  <c r="R575" i="27"/>
  <c r="R576" i="27"/>
  <c r="R577" i="27"/>
  <c r="R578" i="27"/>
  <c r="R579" i="27"/>
  <c r="R580" i="27"/>
  <c r="R581" i="27"/>
  <c r="R582" i="27"/>
  <c r="R583" i="27"/>
  <c r="R584" i="27"/>
  <c r="R585" i="27"/>
  <c r="R586" i="27"/>
  <c r="R587" i="27"/>
  <c r="R588" i="27"/>
  <c r="R589" i="27"/>
  <c r="R590" i="27"/>
  <c r="R591" i="27"/>
  <c r="R592" i="27"/>
  <c r="R593" i="27"/>
  <c r="R594" i="27"/>
  <c r="R595" i="27"/>
  <c r="R596" i="27"/>
  <c r="R597" i="27"/>
  <c r="R598" i="27"/>
  <c r="R599" i="27"/>
  <c r="R600" i="27"/>
  <c r="R601" i="27"/>
  <c r="R602" i="27"/>
  <c r="R603" i="27"/>
  <c r="R604" i="27"/>
  <c r="R605" i="27"/>
  <c r="R606" i="27"/>
  <c r="R607" i="27"/>
  <c r="R608" i="27"/>
  <c r="R609" i="27"/>
  <c r="R610" i="27"/>
  <c r="R611" i="27"/>
  <c r="R612" i="27"/>
  <c r="R613" i="27"/>
  <c r="R614" i="27"/>
  <c r="R615" i="27"/>
  <c r="R616" i="27"/>
  <c r="R617" i="27"/>
  <c r="R618" i="27"/>
  <c r="R619" i="27"/>
  <c r="R620" i="27"/>
  <c r="R621" i="27"/>
  <c r="R622" i="27"/>
  <c r="R623" i="27"/>
  <c r="R624" i="27"/>
  <c r="R625" i="27"/>
  <c r="R626" i="27"/>
  <c r="R627" i="27"/>
  <c r="R628" i="27"/>
  <c r="R629" i="27"/>
  <c r="R630" i="27"/>
  <c r="R631" i="27"/>
  <c r="R632" i="27"/>
  <c r="R633" i="27"/>
  <c r="R634" i="27"/>
  <c r="R635" i="27"/>
  <c r="R636" i="27"/>
  <c r="R637" i="27"/>
  <c r="R638" i="27"/>
  <c r="R639" i="27"/>
  <c r="R640" i="27"/>
  <c r="R641" i="27"/>
  <c r="R642" i="27"/>
  <c r="R643" i="27"/>
  <c r="R644" i="27"/>
  <c r="R645" i="27"/>
  <c r="R646" i="27"/>
  <c r="R647" i="27"/>
  <c r="R648" i="27"/>
  <c r="R649" i="27"/>
  <c r="R650" i="27"/>
  <c r="R651" i="27"/>
  <c r="R652" i="27"/>
  <c r="R653" i="27"/>
  <c r="R654" i="27"/>
  <c r="R655" i="27"/>
  <c r="R656" i="27"/>
  <c r="R657" i="27"/>
  <c r="R658" i="27"/>
  <c r="R659" i="27"/>
  <c r="R660" i="27"/>
  <c r="R661" i="27"/>
  <c r="R662" i="27"/>
  <c r="R663" i="27"/>
  <c r="R664" i="27"/>
  <c r="R665" i="27"/>
  <c r="R666" i="27"/>
  <c r="R667" i="27"/>
  <c r="R668" i="27"/>
  <c r="R669" i="27"/>
  <c r="R670" i="27"/>
  <c r="R671" i="27"/>
  <c r="R672" i="27"/>
  <c r="R673" i="27"/>
  <c r="R674" i="27"/>
  <c r="R675" i="27"/>
  <c r="R676" i="27"/>
  <c r="R677" i="27"/>
  <c r="R678" i="27"/>
  <c r="R679" i="27"/>
  <c r="R680" i="27"/>
  <c r="R681" i="27"/>
  <c r="R682" i="27"/>
  <c r="R683" i="27"/>
  <c r="R684" i="27"/>
  <c r="R685" i="27"/>
  <c r="R686" i="27"/>
  <c r="R687" i="27"/>
  <c r="R688" i="27"/>
  <c r="R689" i="27"/>
  <c r="R690" i="27"/>
  <c r="R691" i="27"/>
  <c r="R692" i="27"/>
  <c r="R693" i="27"/>
  <c r="R694" i="27"/>
  <c r="R695" i="27"/>
  <c r="R696" i="27"/>
  <c r="R697" i="27"/>
  <c r="R698" i="27"/>
  <c r="R699" i="27"/>
  <c r="R700" i="27"/>
  <c r="R701" i="27"/>
  <c r="R702" i="27"/>
  <c r="R703" i="27"/>
  <c r="R704" i="27"/>
  <c r="R705" i="27"/>
  <c r="R706" i="27"/>
  <c r="R707" i="27"/>
  <c r="R708" i="27"/>
  <c r="R709" i="27"/>
  <c r="R710" i="27"/>
  <c r="R711" i="27"/>
  <c r="R712" i="27"/>
  <c r="R713" i="27"/>
  <c r="R714" i="27"/>
  <c r="R715" i="27"/>
  <c r="R716" i="27"/>
  <c r="R717" i="27"/>
  <c r="R718" i="27"/>
  <c r="R719" i="27"/>
  <c r="R720" i="27"/>
  <c r="R721" i="27"/>
  <c r="R722" i="27"/>
  <c r="R723" i="27"/>
  <c r="R724" i="27"/>
  <c r="R725" i="27"/>
  <c r="R726" i="27"/>
  <c r="R727" i="27"/>
  <c r="R728" i="27"/>
  <c r="R729" i="27"/>
  <c r="R730" i="27"/>
  <c r="R731" i="27"/>
  <c r="R732" i="27"/>
  <c r="R733" i="27"/>
  <c r="R734" i="27"/>
  <c r="R735" i="27"/>
  <c r="R736" i="27"/>
  <c r="R737" i="27"/>
  <c r="R738" i="27"/>
  <c r="R739" i="27"/>
  <c r="R740" i="27"/>
  <c r="R741" i="27"/>
  <c r="R742" i="27"/>
  <c r="R743" i="27"/>
  <c r="R744" i="27"/>
  <c r="R745" i="27"/>
  <c r="R746" i="27"/>
  <c r="R747" i="27"/>
  <c r="R748" i="27"/>
  <c r="R749" i="27"/>
  <c r="R750" i="27"/>
  <c r="R751" i="27"/>
  <c r="R752" i="27"/>
  <c r="R753" i="27"/>
  <c r="R754" i="27"/>
  <c r="R755" i="27"/>
  <c r="R756" i="27"/>
  <c r="R757" i="27"/>
  <c r="R758" i="27"/>
  <c r="R759" i="27"/>
  <c r="R760" i="27"/>
  <c r="R761" i="27"/>
  <c r="R762" i="27"/>
  <c r="R763" i="27"/>
  <c r="R764" i="27"/>
  <c r="R765" i="27"/>
  <c r="R766" i="27"/>
  <c r="R767" i="27"/>
  <c r="R768" i="27"/>
  <c r="R769" i="27"/>
  <c r="R770" i="27"/>
  <c r="R771" i="27"/>
  <c r="R772" i="27"/>
  <c r="R773" i="27"/>
  <c r="R774" i="27"/>
  <c r="R775" i="27"/>
  <c r="R776" i="27"/>
  <c r="R777" i="27"/>
  <c r="R778" i="27"/>
  <c r="R779" i="27"/>
  <c r="R780" i="27"/>
  <c r="R781" i="27"/>
  <c r="R782" i="27"/>
  <c r="R783" i="27"/>
  <c r="R784" i="27"/>
  <c r="R785" i="27"/>
  <c r="R786" i="27"/>
  <c r="R787" i="27"/>
  <c r="R788" i="27"/>
  <c r="R789" i="27"/>
  <c r="R790" i="27"/>
  <c r="R791" i="27"/>
  <c r="R792" i="27"/>
  <c r="R793" i="27"/>
  <c r="R794" i="27"/>
  <c r="R795" i="27"/>
  <c r="R796" i="27"/>
  <c r="R797" i="27"/>
  <c r="R798" i="27"/>
  <c r="R799" i="27"/>
  <c r="R800" i="27"/>
  <c r="R801" i="27"/>
  <c r="R802" i="27"/>
  <c r="R803" i="27"/>
  <c r="R804" i="27"/>
  <c r="R805" i="27"/>
  <c r="R806" i="27"/>
  <c r="R807" i="27"/>
  <c r="R808" i="27"/>
  <c r="R809" i="27"/>
  <c r="R810" i="27"/>
  <c r="R811" i="27"/>
  <c r="R812" i="27"/>
  <c r="R813" i="27"/>
  <c r="R814" i="27"/>
  <c r="R815" i="27"/>
  <c r="R816" i="27"/>
  <c r="R817" i="27"/>
  <c r="R818" i="27"/>
  <c r="R819" i="27"/>
  <c r="R820" i="27"/>
  <c r="R821" i="27"/>
  <c r="R822" i="27"/>
  <c r="R823" i="27"/>
  <c r="R824" i="27"/>
  <c r="R825" i="27"/>
  <c r="R826" i="27"/>
  <c r="R827" i="27"/>
  <c r="R828" i="27"/>
  <c r="R829" i="27"/>
  <c r="R830" i="27"/>
  <c r="R831" i="27"/>
  <c r="R832" i="27"/>
  <c r="R833" i="27"/>
  <c r="R834" i="27"/>
  <c r="R835" i="27"/>
  <c r="R836" i="27"/>
  <c r="R837" i="27"/>
  <c r="R838" i="27"/>
  <c r="R839" i="27"/>
  <c r="R840" i="27"/>
  <c r="R841" i="27"/>
  <c r="R842" i="27"/>
  <c r="R843" i="27"/>
  <c r="R844" i="27"/>
  <c r="R845" i="27"/>
  <c r="R846" i="27"/>
  <c r="R847" i="27"/>
  <c r="R848" i="27"/>
  <c r="R849" i="27"/>
  <c r="R850" i="27"/>
  <c r="R851" i="27"/>
  <c r="R852" i="27"/>
  <c r="R853" i="27"/>
  <c r="R854" i="27"/>
  <c r="R855" i="27"/>
  <c r="R856" i="27"/>
  <c r="R857" i="27"/>
  <c r="R858" i="27"/>
  <c r="R859" i="27"/>
  <c r="R860" i="27"/>
  <c r="R861" i="27"/>
  <c r="R862" i="27"/>
  <c r="R863" i="27"/>
  <c r="R864" i="27"/>
  <c r="R865" i="27"/>
  <c r="R866" i="27"/>
  <c r="R867" i="27"/>
  <c r="R868" i="27"/>
  <c r="R869" i="27"/>
  <c r="R870" i="27"/>
  <c r="R871" i="27"/>
  <c r="R872" i="27"/>
  <c r="R873" i="27"/>
  <c r="R874" i="27"/>
  <c r="R875" i="27"/>
  <c r="R876" i="27"/>
  <c r="R877" i="27"/>
  <c r="R878" i="27"/>
  <c r="R879" i="27"/>
  <c r="R880" i="27"/>
  <c r="R881" i="27"/>
  <c r="R882" i="27"/>
  <c r="R883" i="27"/>
  <c r="R884" i="27"/>
  <c r="R885" i="27"/>
  <c r="R886" i="27"/>
  <c r="R887" i="27"/>
  <c r="R888" i="27"/>
  <c r="R889" i="27"/>
  <c r="R890" i="27"/>
  <c r="R891" i="27"/>
  <c r="R892" i="27"/>
  <c r="R893" i="27"/>
  <c r="R894" i="27"/>
  <c r="R895" i="27"/>
  <c r="R896" i="27"/>
  <c r="R897" i="27"/>
  <c r="R898" i="27"/>
  <c r="R899" i="27"/>
  <c r="R900" i="27"/>
  <c r="R901" i="27"/>
  <c r="R902" i="27"/>
  <c r="R903" i="27"/>
  <c r="R904" i="27"/>
  <c r="R905" i="27"/>
  <c r="R906" i="27"/>
  <c r="R907" i="27"/>
  <c r="R908" i="27"/>
  <c r="R909" i="27"/>
  <c r="R910" i="27"/>
  <c r="R911" i="27"/>
  <c r="R912" i="27"/>
  <c r="R913" i="27"/>
  <c r="R914" i="27"/>
  <c r="R915" i="27"/>
  <c r="R916" i="27"/>
  <c r="R917" i="27"/>
  <c r="R918" i="27"/>
  <c r="R919" i="27"/>
  <c r="R920" i="27"/>
  <c r="R921" i="27"/>
  <c r="R922" i="27"/>
  <c r="R923" i="27"/>
  <c r="R924" i="27"/>
  <c r="R925" i="27"/>
  <c r="R926" i="27"/>
  <c r="R927" i="27"/>
  <c r="R928" i="27"/>
  <c r="R929" i="27"/>
  <c r="R930" i="27"/>
  <c r="R931" i="27"/>
  <c r="R932" i="27"/>
  <c r="R933" i="27"/>
  <c r="R934" i="27"/>
  <c r="R935" i="27"/>
  <c r="R936" i="27"/>
  <c r="R937" i="27"/>
  <c r="R938" i="27"/>
  <c r="R939" i="27"/>
  <c r="R940" i="27"/>
  <c r="R941" i="27"/>
  <c r="R942" i="27"/>
  <c r="R943" i="27"/>
  <c r="R944" i="27"/>
  <c r="R945" i="27"/>
  <c r="R946" i="27"/>
  <c r="R947" i="27"/>
  <c r="R948" i="27"/>
  <c r="R949" i="27"/>
  <c r="R950" i="27"/>
  <c r="R951" i="27"/>
  <c r="R952" i="27"/>
  <c r="R953" i="27"/>
  <c r="R954" i="27"/>
  <c r="R955" i="27"/>
  <c r="R956" i="27"/>
  <c r="R957" i="27"/>
  <c r="R958" i="27"/>
  <c r="R959" i="27"/>
  <c r="R960" i="27"/>
  <c r="R961" i="27"/>
  <c r="R962" i="27"/>
  <c r="R963" i="27"/>
  <c r="R964" i="27"/>
  <c r="R965" i="27"/>
  <c r="R966" i="27"/>
  <c r="R967" i="27"/>
  <c r="R968" i="27"/>
  <c r="R969" i="27"/>
  <c r="R970" i="27"/>
  <c r="R971" i="27"/>
  <c r="R972" i="27"/>
  <c r="R973" i="27"/>
  <c r="R974" i="27"/>
  <c r="R975" i="27"/>
  <c r="R976" i="27"/>
  <c r="R977" i="27"/>
  <c r="R978" i="27"/>
  <c r="R979" i="27"/>
  <c r="R980" i="27"/>
  <c r="R981" i="27"/>
  <c r="R982" i="27"/>
  <c r="R983" i="27"/>
  <c r="R984" i="27"/>
  <c r="R985" i="27"/>
  <c r="R986" i="27"/>
  <c r="R987" i="27"/>
  <c r="R988" i="27"/>
  <c r="R989" i="27"/>
  <c r="R990" i="27"/>
  <c r="R991" i="27"/>
  <c r="R992" i="27"/>
  <c r="R993" i="27"/>
  <c r="R994" i="27"/>
  <c r="R995" i="27"/>
  <c r="R996" i="27"/>
  <c r="R997" i="27"/>
  <c r="R998" i="27"/>
  <c r="R999" i="27"/>
  <c r="R1000" i="27"/>
  <c r="R1001" i="27"/>
  <c r="R2" i="27"/>
  <c r="Q3" i="27"/>
  <c r="Q4" i="27"/>
  <c r="Q5" i="27"/>
  <c r="Q6" i="27"/>
  <c r="Q7" i="27"/>
  <c r="Q8" i="27"/>
  <c r="Q9" i="27"/>
  <c r="Q10" i="27"/>
  <c r="Q11" i="27"/>
  <c r="Q12" i="27"/>
  <c r="Q13" i="27"/>
  <c r="Q14" i="27"/>
  <c r="Q15" i="27"/>
  <c r="Q16" i="27"/>
  <c r="Q17" i="27"/>
  <c r="Q18" i="27"/>
  <c r="Q19" i="27"/>
  <c r="Q20" i="27"/>
  <c r="Q21" i="27"/>
  <c r="Q22" i="27"/>
  <c r="Q23" i="27"/>
  <c r="Q24" i="27"/>
  <c r="Q25" i="27"/>
  <c r="Q26" i="27"/>
  <c r="Q27" i="27"/>
  <c r="Q28" i="27"/>
  <c r="Q29" i="27"/>
  <c r="Q30" i="27"/>
  <c r="Q31" i="27"/>
  <c r="Q32" i="27"/>
  <c r="Q33" i="27"/>
  <c r="Q34" i="27"/>
  <c r="Q35" i="27"/>
  <c r="Q36" i="27"/>
  <c r="Q37" i="27"/>
  <c r="Q38" i="27"/>
  <c r="Q39" i="27"/>
  <c r="Q40" i="27"/>
  <c r="Q41" i="27"/>
  <c r="Q42" i="27"/>
  <c r="Q43" i="27"/>
  <c r="Q44" i="27"/>
  <c r="Q45" i="27"/>
  <c r="Q46" i="27"/>
  <c r="Q47" i="27"/>
  <c r="Q48" i="27"/>
  <c r="Q49" i="27"/>
  <c r="Q50" i="27"/>
  <c r="Q51" i="27"/>
  <c r="Q52" i="27"/>
  <c r="Q53" i="27"/>
  <c r="Q54" i="27"/>
  <c r="Q55" i="27"/>
  <c r="Q56" i="27"/>
  <c r="Q57" i="27"/>
  <c r="Q58" i="27"/>
  <c r="Q59" i="27"/>
  <c r="Q60" i="27"/>
  <c r="Q61" i="27"/>
  <c r="Q62" i="27"/>
  <c r="Q63" i="27"/>
  <c r="Q64" i="27"/>
  <c r="Q65" i="27"/>
  <c r="Q66" i="27"/>
  <c r="Q67" i="27"/>
  <c r="Q68" i="27"/>
  <c r="Q69" i="27"/>
  <c r="Q70" i="27"/>
  <c r="Q71" i="27"/>
  <c r="Q72" i="27"/>
  <c r="Q73" i="27"/>
  <c r="Q74" i="27"/>
  <c r="Q75" i="27"/>
  <c r="Q76" i="27"/>
  <c r="Q77" i="27"/>
  <c r="Q78" i="27"/>
  <c r="Q79" i="27"/>
  <c r="Q80" i="27"/>
  <c r="Q81" i="27"/>
  <c r="Q82" i="27"/>
  <c r="Q83" i="27"/>
  <c r="Q84" i="27"/>
  <c r="Q85" i="27"/>
  <c r="Q86" i="27"/>
  <c r="Q87" i="27"/>
  <c r="Q88" i="27"/>
  <c r="Q89" i="27"/>
  <c r="Q90" i="27"/>
  <c r="Q91" i="27"/>
  <c r="Q92" i="27"/>
  <c r="Q93" i="27"/>
  <c r="Q94" i="27"/>
  <c r="Q95" i="27"/>
  <c r="Q96" i="27"/>
  <c r="Q97" i="27"/>
  <c r="Q98" i="27"/>
  <c r="Q99" i="27"/>
  <c r="Q100" i="27"/>
  <c r="Q101" i="27"/>
  <c r="Q102" i="27"/>
  <c r="Q103" i="27"/>
  <c r="Q104" i="27"/>
  <c r="Q105" i="27"/>
  <c r="Q106" i="27"/>
  <c r="Q107" i="27"/>
  <c r="Q108" i="27"/>
  <c r="Q109" i="27"/>
  <c r="Q110" i="27"/>
  <c r="Q111" i="27"/>
  <c r="Q112" i="27"/>
  <c r="Q113" i="27"/>
  <c r="Q114" i="27"/>
  <c r="Q115" i="27"/>
  <c r="Q116" i="27"/>
  <c r="Q117" i="27"/>
  <c r="Q118" i="27"/>
  <c r="Q119" i="27"/>
  <c r="Q120" i="27"/>
  <c r="Q121" i="27"/>
  <c r="Q122" i="27"/>
  <c r="Q123" i="27"/>
  <c r="Q124" i="27"/>
  <c r="Q125" i="27"/>
  <c r="Q126" i="27"/>
  <c r="Q127" i="27"/>
  <c r="Q128" i="27"/>
  <c r="Q129" i="27"/>
  <c r="Q130" i="27"/>
  <c r="Q131" i="27"/>
  <c r="Q132" i="27"/>
  <c r="Q133" i="27"/>
  <c r="Q134" i="27"/>
  <c r="Q135" i="27"/>
  <c r="Q136" i="27"/>
  <c r="Q137" i="27"/>
  <c r="Q138" i="27"/>
  <c r="Q139" i="27"/>
  <c r="Q140" i="27"/>
  <c r="Q141" i="27"/>
  <c r="Q142" i="27"/>
  <c r="Q143" i="27"/>
  <c r="Q144" i="27"/>
  <c r="Q145" i="27"/>
  <c r="Q146" i="27"/>
  <c r="Q147" i="27"/>
  <c r="Q148" i="27"/>
  <c r="Q149" i="27"/>
  <c r="Q150" i="27"/>
  <c r="Q151" i="27"/>
  <c r="Q152" i="27"/>
  <c r="Q153" i="27"/>
  <c r="Q154" i="27"/>
  <c r="Q155" i="27"/>
  <c r="Q156" i="27"/>
  <c r="Q157" i="27"/>
  <c r="Q158" i="27"/>
  <c r="Q159" i="27"/>
  <c r="Q160" i="27"/>
  <c r="Q161" i="27"/>
  <c r="Q162" i="27"/>
  <c r="Q163" i="27"/>
  <c r="Q164" i="27"/>
  <c r="Q165" i="27"/>
  <c r="Q166" i="27"/>
  <c r="Q167" i="27"/>
  <c r="Q168" i="27"/>
  <c r="Q169" i="27"/>
  <c r="Q170" i="27"/>
  <c r="Q171" i="27"/>
  <c r="Q172" i="27"/>
  <c r="Q173" i="27"/>
  <c r="Q174" i="27"/>
  <c r="Q175" i="27"/>
  <c r="Q176" i="27"/>
  <c r="Q177" i="27"/>
  <c r="Q178" i="27"/>
  <c r="Q179" i="27"/>
  <c r="Q180" i="27"/>
  <c r="Q181" i="27"/>
  <c r="Q182" i="27"/>
  <c r="Q183" i="27"/>
  <c r="Q184" i="27"/>
  <c r="Q185" i="27"/>
  <c r="Q186" i="27"/>
  <c r="Q187" i="27"/>
  <c r="Q188" i="27"/>
  <c r="Q189" i="27"/>
  <c r="Q190" i="27"/>
  <c r="Q191" i="27"/>
  <c r="Q192" i="27"/>
  <c r="Q193" i="27"/>
  <c r="Q194" i="27"/>
  <c r="Q195" i="27"/>
  <c r="Q196" i="27"/>
  <c r="Q197" i="27"/>
  <c r="Q198" i="27"/>
  <c r="Q199" i="27"/>
  <c r="Q200" i="27"/>
  <c r="Q201" i="27"/>
  <c r="Q202" i="27"/>
  <c r="Q203" i="27"/>
  <c r="Q204" i="27"/>
  <c r="Q205" i="27"/>
  <c r="Q206" i="27"/>
  <c r="Q207" i="27"/>
  <c r="Q208" i="27"/>
  <c r="Q209" i="27"/>
  <c r="Q210" i="27"/>
  <c r="Q211" i="27"/>
  <c r="Q212" i="27"/>
  <c r="Q213" i="27"/>
  <c r="Q214" i="27"/>
  <c r="Q215" i="27"/>
  <c r="Q216" i="27"/>
  <c r="Q217" i="27"/>
  <c r="Q218" i="27"/>
  <c r="Q219" i="27"/>
  <c r="Q220" i="27"/>
  <c r="Q221" i="27"/>
  <c r="Q222" i="27"/>
  <c r="Q223" i="27"/>
  <c r="Q224" i="27"/>
  <c r="Q225" i="27"/>
  <c r="Q226" i="27"/>
  <c r="Q227" i="27"/>
  <c r="Q228" i="27"/>
  <c r="Q229" i="27"/>
  <c r="Q230" i="27"/>
  <c r="Q231" i="27"/>
  <c r="Q232" i="27"/>
  <c r="Q233" i="27"/>
  <c r="Q234" i="27"/>
  <c r="Q235" i="27"/>
  <c r="Q236" i="27"/>
  <c r="Q237" i="27"/>
  <c r="Q238" i="27"/>
  <c r="Q239" i="27"/>
  <c r="Q240" i="27"/>
  <c r="Q241" i="27"/>
  <c r="Q242" i="27"/>
  <c r="Q243" i="27"/>
  <c r="Q244" i="27"/>
  <c r="Q245" i="27"/>
  <c r="Q246" i="27"/>
  <c r="Q247" i="27"/>
  <c r="Q248" i="27"/>
  <c r="Q249" i="27"/>
  <c r="Q250" i="27"/>
  <c r="Q251" i="27"/>
  <c r="Q252" i="27"/>
  <c r="Q253" i="27"/>
  <c r="Q254" i="27"/>
  <c r="Q255" i="27"/>
  <c r="Q256" i="27"/>
  <c r="Q257" i="27"/>
  <c r="Q258" i="27"/>
  <c r="Q259" i="27"/>
  <c r="Q260" i="27"/>
  <c r="Q261" i="27"/>
  <c r="Q262" i="27"/>
  <c r="Q263" i="27"/>
  <c r="Q264" i="27"/>
  <c r="Q265" i="27"/>
  <c r="Q266" i="27"/>
  <c r="Q267" i="27"/>
  <c r="Q268" i="27"/>
  <c r="Q269" i="27"/>
  <c r="Q270" i="27"/>
  <c r="Q271" i="27"/>
  <c r="Q272" i="27"/>
  <c r="Q273" i="27"/>
  <c r="Q274" i="27"/>
  <c r="Q275" i="27"/>
  <c r="Q276" i="27"/>
  <c r="Q277" i="27"/>
  <c r="Q278" i="27"/>
  <c r="Q279" i="27"/>
  <c r="Q280" i="27"/>
  <c r="Q281" i="27"/>
  <c r="Q282" i="27"/>
  <c r="Q283" i="27"/>
  <c r="Q284" i="27"/>
  <c r="Q285" i="27"/>
  <c r="Q286" i="27"/>
  <c r="Q287" i="27"/>
  <c r="Q288" i="27"/>
  <c r="Q289" i="27"/>
  <c r="Q290" i="27"/>
  <c r="Q291" i="27"/>
  <c r="Q292" i="27"/>
  <c r="Q293" i="27"/>
  <c r="Q294" i="27"/>
  <c r="Q295" i="27"/>
  <c r="Q296" i="27"/>
  <c r="Q297" i="27"/>
  <c r="Q298" i="27"/>
  <c r="Q299" i="27"/>
  <c r="Q300" i="27"/>
  <c r="Q301" i="27"/>
  <c r="Q302" i="27"/>
  <c r="Q303" i="27"/>
  <c r="Q304" i="27"/>
  <c r="Q305" i="27"/>
  <c r="Q306" i="27"/>
  <c r="Q307" i="27"/>
  <c r="Q308" i="27"/>
  <c r="Q309" i="27"/>
  <c r="Q310" i="27"/>
  <c r="Q311" i="27"/>
  <c r="Q312" i="27"/>
  <c r="Q313" i="27"/>
  <c r="Q314" i="27"/>
  <c r="Q315" i="27"/>
  <c r="Q316" i="27"/>
  <c r="Q317" i="27"/>
  <c r="Q318" i="27"/>
  <c r="Q319" i="27"/>
  <c r="Q320" i="27"/>
  <c r="Q321" i="27"/>
  <c r="Q322" i="27"/>
  <c r="Q323" i="27"/>
  <c r="Q324" i="27"/>
  <c r="Q325" i="27"/>
  <c r="Q326" i="27"/>
  <c r="Q327" i="27"/>
  <c r="Q328" i="27"/>
  <c r="Q329" i="27"/>
  <c r="Q330" i="27"/>
  <c r="Q331" i="27"/>
  <c r="Q332" i="27"/>
  <c r="Q333" i="27"/>
  <c r="Q334" i="27"/>
  <c r="Q335" i="27"/>
  <c r="Q336" i="27"/>
  <c r="Q337" i="27"/>
  <c r="Q338" i="27"/>
  <c r="Q339" i="27"/>
  <c r="Q340" i="27"/>
  <c r="Q341" i="27"/>
  <c r="Q342" i="27"/>
  <c r="Q343" i="27"/>
  <c r="Q344" i="27"/>
  <c r="Q345" i="27"/>
  <c r="Q346" i="27"/>
  <c r="Q347" i="27"/>
  <c r="Q348" i="27"/>
  <c r="Q349" i="27"/>
  <c r="Q350" i="27"/>
  <c r="Q351" i="27"/>
  <c r="Q352" i="27"/>
  <c r="Q353" i="27"/>
  <c r="Q354" i="27"/>
  <c r="Q355" i="27"/>
  <c r="Q356" i="27"/>
  <c r="Q357" i="27"/>
  <c r="Q358" i="27"/>
  <c r="Q359" i="27"/>
  <c r="Q360" i="27"/>
  <c r="Q361" i="27"/>
  <c r="Q362" i="27"/>
  <c r="Q363" i="27"/>
  <c r="Q364" i="27"/>
  <c r="Q365" i="27"/>
  <c r="Q366" i="27"/>
  <c r="Q367" i="27"/>
  <c r="Q368" i="27"/>
  <c r="Q369" i="27"/>
  <c r="Q370" i="27"/>
  <c r="Q371" i="27"/>
  <c r="Q372" i="27"/>
  <c r="Q373" i="27"/>
  <c r="Q374" i="27"/>
  <c r="Q375" i="27"/>
  <c r="Q376" i="27"/>
  <c r="Q377" i="27"/>
  <c r="Q378" i="27"/>
  <c r="Q379" i="27"/>
  <c r="Q380" i="27"/>
  <c r="Q381" i="27"/>
  <c r="Q382" i="27"/>
  <c r="Q383" i="27"/>
  <c r="Q384" i="27"/>
  <c r="Q385" i="27"/>
  <c r="Q386" i="27"/>
  <c r="Q387" i="27"/>
  <c r="Q388" i="27"/>
  <c r="Q389" i="27"/>
  <c r="Q390" i="27"/>
  <c r="Q391" i="27"/>
  <c r="Q392" i="27"/>
  <c r="Q393" i="27"/>
  <c r="Q394" i="27"/>
  <c r="Q395" i="27"/>
  <c r="Q396" i="27"/>
  <c r="Q397" i="27"/>
  <c r="Q398" i="27"/>
  <c r="Q399" i="27"/>
  <c r="Q400" i="27"/>
  <c r="Q401" i="27"/>
  <c r="Q402" i="27"/>
  <c r="Q403" i="27"/>
  <c r="Q404" i="27"/>
  <c r="Q405" i="27"/>
  <c r="Q406" i="27"/>
  <c r="Q407" i="27"/>
  <c r="Q408" i="27"/>
  <c r="Q409" i="27"/>
  <c r="Q410" i="27"/>
  <c r="Q411" i="27"/>
  <c r="Q412" i="27"/>
  <c r="Q413" i="27"/>
  <c r="Q414" i="27"/>
  <c r="Q415" i="27"/>
  <c r="Q416" i="27"/>
  <c r="Q417" i="27"/>
  <c r="Q418" i="27"/>
  <c r="Q419" i="27"/>
  <c r="Q420" i="27"/>
  <c r="Q421" i="27"/>
  <c r="Q422" i="27"/>
  <c r="Q423" i="27"/>
  <c r="Q424" i="27"/>
  <c r="Q425" i="27"/>
  <c r="Q426" i="27"/>
  <c r="Q427" i="27"/>
  <c r="Q428" i="27"/>
  <c r="Q429" i="27"/>
  <c r="Q430" i="27"/>
  <c r="Q431" i="27"/>
  <c r="Q432" i="27"/>
  <c r="Q433" i="27"/>
  <c r="Q434" i="27"/>
  <c r="Q435" i="27"/>
  <c r="Q436" i="27"/>
  <c r="Q437" i="27"/>
  <c r="Q438" i="27"/>
  <c r="Q439" i="27"/>
  <c r="Q440" i="27"/>
  <c r="Q441" i="27"/>
  <c r="Q442" i="27"/>
  <c r="Q443" i="27"/>
  <c r="Q444" i="27"/>
  <c r="Q445" i="27"/>
  <c r="Q446" i="27"/>
  <c r="Q447" i="27"/>
  <c r="Q448" i="27"/>
  <c r="Q449" i="27"/>
  <c r="Q450" i="27"/>
  <c r="Q451" i="27"/>
  <c r="Q452" i="27"/>
  <c r="Q453" i="27"/>
  <c r="Q454" i="27"/>
  <c r="Q455" i="27"/>
  <c r="Q456" i="27"/>
  <c r="Q457" i="27"/>
  <c r="Q458" i="27"/>
  <c r="Q459" i="27"/>
  <c r="Q460" i="27"/>
  <c r="Q461" i="27"/>
  <c r="Q462" i="27"/>
  <c r="Q463" i="27"/>
  <c r="Q464" i="27"/>
  <c r="Q465" i="27"/>
  <c r="Q466" i="27"/>
  <c r="Q467" i="27"/>
  <c r="Q468" i="27"/>
  <c r="Q469" i="27"/>
  <c r="Q470" i="27"/>
  <c r="Q471" i="27"/>
  <c r="Q472" i="27"/>
  <c r="Q473" i="27"/>
  <c r="Q474" i="27"/>
  <c r="Q475" i="27"/>
  <c r="Q476" i="27"/>
  <c r="Q477" i="27"/>
  <c r="Q478" i="27"/>
  <c r="Q479" i="27"/>
  <c r="Q480" i="27"/>
  <c r="Q481" i="27"/>
  <c r="Q482" i="27"/>
  <c r="Q483" i="27"/>
  <c r="Q484" i="27"/>
  <c r="Q485" i="27"/>
  <c r="Q486" i="27"/>
  <c r="Q487" i="27"/>
  <c r="Q488" i="27"/>
  <c r="Q489" i="27"/>
  <c r="Q490" i="27"/>
  <c r="Q491" i="27"/>
  <c r="Q492" i="27"/>
  <c r="Q493" i="27"/>
  <c r="Q494" i="27"/>
  <c r="Q495" i="27"/>
  <c r="Q496" i="27"/>
  <c r="Q497" i="27"/>
  <c r="Q498" i="27"/>
  <c r="Q499" i="27"/>
  <c r="Q500" i="27"/>
  <c r="Q501" i="27"/>
  <c r="Q502" i="27"/>
  <c r="Q503" i="27"/>
  <c r="Q504" i="27"/>
  <c r="Q505" i="27"/>
  <c r="Q506" i="27"/>
  <c r="Q507" i="27"/>
  <c r="Q508" i="27"/>
  <c r="Q509" i="27"/>
  <c r="Q510" i="27"/>
  <c r="Q511" i="27"/>
  <c r="Q512" i="27"/>
  <c r="Q513" i="27"/>
  <c r="Q514" i="27"/>
  <c r="Q515" i="27"/>
  <c r="Q516" i="27"/>
  <c r="Q517" i="27"/>
  <c r="Q518" i="27"/>
  <c r="Q519" i="27"/>
  <c r="Q520" i="27"/>
  <c r="Q521" i="27"/>
  <c r="Q522" i="27"/>
  <c r="Q523" i="27"/>
  <c r="Q524" i="27"/>
  <c r="Q525" i="27"/>
  <c r="Q526" i="27"/>
  <c r="Q527" i="27"/>
  <c r="Q528" i="27"/>
  <c r="Q529" i="27"/>
  <c r="Q530" i="27"/>
  <c r="Q531" i="27"/>
  <c r="Q532" i="27"/>
  <c r="Q533" i="27"/>
  <c r="Q534" i="27"/>
  <c r="Q535" i="27"/>
  <c r="Q536" i="27"/>
  <c r="Q537" i="27"/>
  <c r="Q538" i="27"/>
  <c r="Q539" i="27"/>
  <c r="Q540" i="27"/>
  <c r="Q541" i="27"/>
  <c r="Q542" i="27"/>
  <c r="Q543" i="27"/>
  <c r="Q544" i="27"/>
  <c r="Q545" i="27"/>
  <c r="Q546" i="27"/>
  <c r="Q547" i="27"/>
  <c r="Q548" i="27"/>
  <c r="Q549" i="27"/>
  <c r="Q550" i="27"/>
  <c r="Q551" i="27"/>
  <c r="Q552" i="27"/>
  <c r="Q553" i="27"/>
  <c r="Q554" i="27"/>
  <c r="Q555" i="27"/>
  <c r="Q556" i="27"/>
  <c r="Q557" i="27"/>
  <c r="Q558" i="27"/>
  <c r="Q559" i="27"/>
  <c r="Q560" i="27"/>
  <c r="Q561" i="27"/>
  <c r="Q562" i="27"/>
  <c r="Q563" i="27"/>
  <c r="Q564" i="27"/>
  <c r="Q565" i="27"/>
  <c r="Q566" i="27"/>
  <c r="Q567" i="27"/>
  <c r="Q568" i="27"/>
  <c r="Q569" i="27"/>
  <c r="Q570" i="27"/>
  <c r="Q571" i="27"/>
  <c r="Q572" i="27"/>
  <c r="Q573" i="27"/>
  <c r="Q574" i="27"/>
  <c r="Q575" i="27"/>
  <c r="Q576" i="27"/>
  <c r="Q577" i="27"/>
  <c r="Q578" i="27"/>
  <c r="Q579" i="27"/>
  <c r="Q580" i="27"/>
  <c r="Q581" i="27"/>
  <c r="Q582" i="27"/>
  <c r="Q583" i="27"/>
  <c r="Q584" i="27"/>
  <c r="Q585" i="27"/>
  <c r="Q586" i="27"/>
  <c r="Q587" i="27"/>
  <c r="Q588" i="27"/>
  <c r="Q589" i="27"/>
  <c r="Q590" i="27"/>
  <c r="Q591" i="27"/>
  <c r="Q592" i="27"/>
  <c r="Q593" i="27"/>
  <c r="Q594" i="27"/>
  <c r="Q595" i="27"/>
  <c r="Q596" i="27"/>
  <c r="Q597" i="27"/>
  <c r="Q598" i="27"/>
  <c r="Q599" i="27"/>
  <c r="Q600" i="27"/>
  <c r="Q601" i="27"/>
  <c r="Q602" i="27"/>
  <c r="Q603" i="27"/>
  <c r="Q604" i="27"/>
  <c r="Q605" i="27"/>
  <c r="Q606" i="27"/>
  <c r="Q607" i="27"/>
  <c r="Q608" i="27"/>
  <c r="Q609" i="27"/>
  <c r="Q610" i="27"/>
  <c r="Q611" i="27"/>
  <c r="Q612" i="27"/>
  <c r="Q613" i="27"/>
  <c r="Q614" i="27"/>
  <c r="Q615" i="27"/>
  <c r="Q616" i="27"/>
  <c r="Q617" i="27"/>
  <c r="Q618" i="27"/>
  <c r="Q619" i="27"/>
  <c r="Q620" i="27"/>
  <c r="Q621" i="27"/>
  <c r="Q622" i="27"/>
  <c r="Q623" i="27"/>
  <c r="Q624" i="27"/>
  <c r="Q625" i="27"/>
  <c r="Q626" i="27"/>
  <c r="Q627" i="27"/>
  <c r="Q628" i="27"/>
  <c r="Q629" i="27"/>
  <c r="Q630" i="27"/>
  <c r="Q631" i="27"/>
  <c r="Q632" i="27"/>
  <c r="Q633" i="27"/>
  <c r="Q634" i="27"/>
  <c r="Q635" i="27"/>
  <c r="Q636" i="27"/>
  <c r="Q637" i="27"/>
  <c r="Q638" i="27"/>
  <c r="Q639" i="27"/>
  <c r="Q640" i="27"/>
  <c r="Q641" i="27"/>
  <c r="Q642" i="27"/>
  <c r="Q643" i="27"/>
  <c r="Q644" i="27"/>
  <c r="Q645" i="27"/>
  <c r="Q646" i="27"/>
  <c r="Q647" i="27"/>
  <c r="Q648" i="27"/>
  <c r="Q649" i="27"/>
  <c r="Q650" i="27"/>
  <c r="Q651" i="27"/>
  <c r="Q652" i="27"/>
  <c r="Q653" i="27"/>
  <c r="Q654" i="27"/>
  <c r="Q655" i="27"/>
  <c r="Q656" i="27"/>
  <c r="Q657" i="27"/>
  <c r="Q658" i="27"/>
  <c r="Q659" i="27"/>
  <c r="Q660" i="27"/>
  <c r="Q661" i="27"/>
  <c r="Q662" i="27"/>
  <c r="Q663" i="27"/>
  <c r="Q664" i="27"/>
  <c r="Q665" i="27"/>
  <c r="Q666" i="27"/>
  <c r="Q667" i="27"/>
  <c r="Q668" i="27"/>
  <c r="Q669" i="27"/>
  <c r="Q670" i="27"/>
  <c r="Q671" i="27"/>
  <c r="Q672" i="27"/>
  <c r="Q673" i="27"/>
  <c r="Q674" i="27"/>
  <c r="Q675" i="27"/>
  <c r="Q676" i="27"/>
  <c r="Q677" i="27"/>
  <c r="Q678" i="27"/>
  <c r="Q679" i="27"/>
  <c r="Q680" i="27"/>
  <c r="Q681" i="27"/>
  <c r="Q682" i="27"/>
  <c r="Q683" i="27"/>
  <c r="Q684" i="27"/>
  <c r="Q685" i="27"/>
  <c r="Q686" i="27"/>
  <c r="Q687" i="27"/>
  <c r="Q688" i="27"/>
  <c r="Q689" i="27"/>
  <c r="Q690" i="27"/>
  <c r="Q691" i="27"/>
  <c r="Q692" i="27"/>
  <c r="Q693" i="27"/>
  <c r="Q694" i="27"/>
  <c r="Q695" i="27"/>
  <c r="Q696" i="27"/>
  <c r="Q697" i="27"/>
  <c r="Q698" i="27"/>
  <c r="Q699" i="27"/>
  <c r="Q700" i="27"/>
  <c r="Q701" i="27"/>
  <c r="Q702" i="27"/>
  <c r="Q703" i="27"/>
  <c r="Q704" i="27"/>
  <c r="Q705" i="27"/>
  <c r="Q706" i="27"/>
  <c r="Q707" i="27"/>
  <c r="Q708" i="27"/>
  <c r="Q709" i="27"/>
  <c r="Q710" i="27"/>
  <c r="Q711" i="27"/>
  <c r="Q712" i="27"/>
  <c r="Q713" i="27"/>
  <c r="Q714" i="27"/>
  <c r="Q715" i="27"/>
  <c r="Q716" i="27"/>
  <c r="Q717" i="27"/>
  <c r="Q718" i="27"/>
  <c r="Q719" i="27"/>
  <c r="Q720" i="27"/>
  <c r="Q721" i="27"/>
  <c r="Q722" i="27"/>
  <c r="Q723" i="27"/>
  <c r="Q724" i="27"/>
  <c r="Q725" i="27"/>
  <c r="Q726" i="27"/>
  <c r="Q727" i="27"/>
  <c r="Q728" i="27"/>
  <c r="Q729" i="27"/>
  <c r="Q730" i="27"/>
  <c r="Q731" i="27"/>
  <c r="Q732" i="27"/>
  <c r="Q733" i="27"/>
  <c r="Q734" i="27"/>
  <c r="Q735" i="27"/>
  <c r="Q736" i="27"/>
  <c r="Q737" i="27"/>
  <c r="Q738" i="27"/>
  <c r="Q739" i="27"/>
  <c r="Q740" i="27"/>
  <c r="Q741" i="27"/>
  <c r="Q742" i="27"/>
  <c r="Q743" i="27"/>
  <c r="Q744" i="27"/>
  <c r="Q745" i="27"/>
  <c r="Q746" i="27"/>
  <c r="Q747" i="27"/>
  <c r="Q748" i="27"/>
  <c r="Q749" i="27"/>
  <c r="Q750" i="27"/>
  <c r="Q751" i="27"/>
  <c r="Q752" i="27"/>
  <c r="Q753" i="27"/>
  <c r="Q754" i="27"/>
  <c r="Q755" i="27"/>
  <c r="Q756" i="27"/>
  <c r="Q757" i="27"/>
  <c r="Q758" i="27"/>
  <c r="Q759" i="27"/>
  <c r="Q760" i="27"/>
  <c r="Q761" i="27"/>
  <c r="Q762" i="27"/>
  <c r="Q763" i="27"/>
  <c r="Q764" i="27"/>
  <c r="Q765" i="27"/>
  <c r="Q766" i="27"/>
  <c r="Q767" i="27"/>
  <c r="Q768" i="27"/>
  <c r="Q769" i="27"/>
  <c r="Q770" i="27"/>
  <c r="Q771" i="27"/>
  <c r="Q772" i="27"/>
  <c r="Q773" i="27"/>
  <c r="Q774" i="27"/>
  <c r="Q775" i="27"/>
  <c r="Q776" i="27"/>
  <c r="Q777" i="27"/>
  <c r="Q778" i="27"/>
  <c r="Q779" i="27"/>
  <c r="Q780" i="27"/>
  <c r="Q781" i="27"/>
  <c r="Q782" i="27"/>
  <c r="Q783" i="27"/>
  <c r="Q784" i="27"/>
  <c r="Q785" i="27"/>
  <c r="Q786" i="27"/>
  <c r="Q787" i="27"/>
  <c r="Q788" i="27"/>
  <c r="Q789" i="27"/>
  <c r="Q790" i="27"/>
  <c r="Q791" i="27"/>
  <c r="Q792" i="27"/>
  <c r="Q793" i="27"/>
  <c r="Q794" i="27"/>
  <c r="Q795" i="27"/>
  <c r="Q796" i="27"/>
  <c r="Q797" i="27"/>
  <c r="Q798" i="27"/>
  <c r="Q799" i="27"/>
  <c r="Q800" i="27"/>
  <c r="Q801" i="27"/>
  <c r="Q802" i="27"/>
  <c r="Q803" i="27"/>
  <c r="Q804" i="27"/>
  <c r="Q805" i="27"/>
  <c r="Q806" i="27"/>
  <c r="Q807" i="27"/>
  <c r="Q808" i="27"/>
  <c r="Q809" i="27"/>
  <c r="Q810" i="27"/>
  <c r="Q811" i="27"/>
  <c r="Q812" i="27"/>
  <c r="Q813" i="27"/>
  <c r="Q814" i="27"/>
  <c r="Q815" i="27"/>
  <c r="Q816" i="27"/>
  <c r="Q817" i="27"/>
  <c r="Q818" i="27"/>
  <c r="Q819" i="27"/>
  <c r="Q820" i="27"/>
  <c r="Q821" i="27"/>
  <c r="Q822" i="27"/>
  <c r="Q823" i="27"/>
  <c r="Q824" i="27"/>
  <c r="Q825" i="27"/>
  <c r="Q826" i="27"/>
  <c r="Q827" i="27"/>
  <c r="Q828" i="27"/>
  <c r="Q829" i="27"/>
  <c r="Q830" i="27"/>
  <c r="Q831" i="27"/>
  <c r="Q832" i="27"/>
  <c r="Q833" i="27"/>
  <c r="Q834" i="27"/>
  <c r="Q835" i="27"/>
  <c r="Q836" i="27"/>
  <c r="Q837" i="27"/>
  <c r="Q838" i="27"/>
  <c r="Q839" i="27"/>
  <c r="Q840" i="27"/>
  <c r="Q841" i="27"/>
  <c r="Q842" i="27"/>
  <c r="Q843" i="27"/>
  <c r="Q844" i="27"/>
  <c r="Q845" i="27"/>
  <c r="Q846" i="27"/>
  <c r="Q847" i="27"/>
  <c r="Q848" i="27"/>
  <c r="Q849" i="27"/>
  <c r="Q850" i="27"/>
  <c r="Q851" i="27"/>
  <c r="Q852" i="27"/>
  <c r="Q853" i="27"/>
  <c r="Q854" i="27"/>
  <c r="Q855" i="27"/>
  <c r="Q856" i="27"/>
  <c r="Q857" i="27"/>
  <c r="Q858" i="27"/>
  <c r="Q859" i="27"/>
  <c r="Q860" i="27"/>
  <c r="Q861" i="27"/>
  <c r="Q862" i="27"/>
  <c r="Q863" i="27"/>
  <c r="Q864" i="27"/>
  <c r="Q865" i="27"/>
  <c r="Q866" i="27"/>
  <c r="Q867" i="27"/>
  <c r="Q868" i="27"/>
  <c r="Q869" i="27"/>
  <c r="Q870" i="27"/>
  <c r="Q871" i="27"/>
  <c r="Q872" i="27"/>
  <c r="Q873" i="27"/>
  <c r="Q874" i="27"/>
  <c r="Q875" i="27"/>
  <c r="Q876" i="27"/>
  <c r="Q877" i="27"/>
  <c r="Q878" i="27"/>
  <c r="Q879" i="27"/>
  <c r="Q880" i="27"/>
  <c r="Q881" i="27"/>
  <c r="Q882" i="27"/>
  <c r="Q883" i="27"/>
  <c r="Q884" i="27"/>
  <c r="Q885" i="27"/>
  <c r="Q886" i="27"/>
  <c r="Q887" i="27"/>
  <c r="Q888" i="27"/>
  <c r="Q889" i="27"/>
  <c r="Q890" i="27"/>
  <c r="Q891" i="27"/>
  <c r="Q892" i="27"/>
  <c r="Q893" i="27"/>
  <c r="Q894" i="27"/>
  <c r="Q895" i="27"/>
  <c r="Q896" i="27"/>
  <c r="Q897" i="27"/>
  <c r="Q898" i="27"/>
  <c r="Q899" i="27"/>
  <c r="Q900" i="27"/>
  <c r="Q901" i="27"/>
  <c r="Q902" i="27"/>
  <c r="Q903" i="27"/>
  <c r="Q904" i="27"/>
  <c r="Q905" i="27"/>
  <c r="Q906" i="27"/>
  <c r="Q907" i="27"/>
  <c r="Q908" i="27"/>
  <c r="Q909" i="27"/>
  <c r="Q910" i="27"/>
  <c r="Q911" i="27"/>
  <c r="Q912" i="27"/>
  <c r="Q913" i="27"/>
  <c r="Q914" i="27"/>
  <c r="Q915" i="27"/>
  <c r="Q916" i="27"/>
  <c r="Q917" i="27"/>
  <c r="Q918" i="27"/>
  <c r="Q919" i="27"/>
  <c r="Q920" i="27"/>
  <c r="Q921" i="27"/>
  <c r="Q922" i="27"/>
  <c r="Q923" i="27"/>
  <c r="Q924" i="27"/>
  <c r="Q925" i="27"/>
  <c r="Q926" i="27"/>
  <c r="Q927" i="27"/>
  <c r="Q928" i="27"/>
  <c r="Q929" i="27"/>
  <c r="Q930" i="27"/>
  <c r="Q931" i="27"/>
  <c r="Q932" i="27"/>
  <c r="Q933" i="27"/>
  <c r="Q934" i="27"/>
  <c r="Q935" i="27"/>
  <c r="Q936" i="27"/>
  <c r="Q937" i="27"/>
  <c r="Q938" i="27"/>
  <c r="Q939" i="27"/>
  <c r="Q940" i="27"/>
  <c r="Q941" i="27"/>
  <c r="Q942" i="27"/>
  <c r="Q943" i="27"/>
  <c r="Q944" i="27"/>
  <c r="Q945" i="27"/>
  <c r="Q946" i="27"/>
  <c r="Q947" i="27"/>
  <c r="Q948" i="27"/>
  <c r="Q949" i="27"/>
  <c r="Q950" i="27"/>
  <c r="Q951" i="27"/>
  <c r="Q952" i="27"/>
  <c r="Q953" i="27"/>
  <c r="Q954" i="27"/>
  <c r="Q955" i="27"/>
  <c r="Q956" i="27"/>
  <c r="Q957" i="27"/>
  <c r="Q958" i="27"/>
  <c r="Q959" i="27"/>
  <c r="Q960" i="27"/>
  <c r="Q961" i="27"/>
  <c r="Q962" i="27"/>
  <c r="Q963" i="27"/>
  <c r="Q964" i="27"/>
  <c r="Q965" i="27"/>
  <c r="Q966" i="27"/>
  <c r="Q967" i="27"/>
  <c r="Q968" i="27"/>
  <c r="Q969" i="27"/>
  <c r="Q970" i="27"/>
  <c r="Q971" i="27"/>
  <c r="Q972" i="27"/>
  <c r="Q973" i="27"/>
  <c r="Q974" i="27"/>
  <c r="Q975" i="27"/>
  <c r="Q976" i="27"/>
  <c r="Q977" i="27"/>
  <c r="Q978" i="27"/>
  <c r="Q979" i="27"/>
  <c r="Q980" i="27"/>
  <c r="Q981" i="27"/>
  <c r="Q982" i="27"/>
  <c r="Q983" i="27"/>
  <c r="Q984" i="27"/>
  <c r="Q985" i="27"/>
  <c r="Q986" i="27"/>
  <c r="Q987" i="27"/>
  <c r="Q988" i="27"/>
  <c r="Q989" i="27"/>
  <c r="Q990" i="27"/>
  <c r="Q991" i="27"/>
  <c r="Q992" i="27"/>
  <c r="Q993" i="27"/>
  <c r="Q994" i="27"/>
  <c r="Q995" i="27"/>
  <c r="Q996" i="27"/>
  <c r="Q997" i="27"/>
  <c r="Q998" i="27"/>
  <c r="Q999" i="27"/>
  <c r="Q1000" i="27"/>
  <c r="Q1001" i="27"/>
  <c r="Q2" i="27"/>
  <c r="P3" i="27"/>
  <c r="P4" i="27"/>
  <c r="P5" i="27"/>
  <c r="P6" i="27"/>
  <c r="P7" i="27"/>
  <c r="P8" i="27"/>
  <c r="P9" i="27"/>
  <c r="P10" i="27"/>
  <c r="P11" i="27"/>
  <c r="P12" i="27"/>
  <c r="P13" i="27"/>
  <c r="P14" i="27"/>
  <c r="P15" i="27"/>
  <c r="P16" i="27"/>
  <c r="P17" i="27"/>
  <c r="P18" i="27"/>
  <c r="P19" i="27"/>
  <c r="P20" i="27"/>
  <c r="P21" i="27"/>
  <c r="P22" i="27"/>
  <c r="P23" i="27"/>
  <c r="P24" i="27"/>
  <c r="P25" i="27"/>
  <c r="P26" i="27"/>
  <c r="P27" i="27"/>
  <c r="P28" i="27"/>
  <c r="P29" i="27"/>
  <c r="P30" i="27"/>
  <c r="P31" i="27"/>
  <c r="P32" i="27"/>
  <c r="P33" i="27"/>
  <c r="P34" i="27"/>
  <c r="P35" i="27"/>
  <c r="P36" i="27"/>
  <c r="P37" i="27"/>
  <c r="P38" i="27"/>
  <c r="P39" i="27"/>
  <c r="P40" i="27"/>
  <c r="P41" i="27"/>
  <c r="P42" i="27"/>
  <c r="P43" i="27"/>
  <c r="P44" i="27"/>
  <c r="P45" i="27"/>
  <c r="P46" i="27"/>
  <c r="P47" i="27"/>
  <c r="P48" i="27"/>
  <c r="P49" i="27"/>
  <c r="P50" i="27"/>
  <c r="P51" i="27"/>
  <c r="P52" i="27"/>
  <c r="P53" i="27"/>
  <c r="P54" i="27"/>
  <c r="P55" i="27"/>
  <c r="P56" i="27"/>
  <c r="P57" i="27"/>
  <c r="P58" i="27"/>
  <c r="P59" i="27"/>
  <c r="P60" i="27"/>
  <c r="P61" i="27"/>
  <c r="P62" i="27"/>
  <c r="P63" i="27"/>
  <c r="P64" i="27"/>
  <c r="P65" i="27"/>
  <c r="P66" i="27"/>
  <c r="P67" i="27"/>
  <c r="P68" i="27"/>
  <c r="P69" i="27"/>
  <c r="P70" i="27"/>
  <c r="P71" i="27"/>
  <c r="P72" i="27"/>
  <c r="P73" i="27"/>
  <c r="P74" i="27"/>
  <c r="P75" i="27"/>
  <c r="P76" i="27"/>
  <c r="P77" i="27"/>
  <c r="P78" i="27"/>
  <c r="P79" i="27"/>
  <c r="P80" i="27"/>
  <c r="P81" i="27"/>
  <c r="P82" i="27"/>
  <c r="P83" i="27"/>
  <c r="P84" i="27"/>
  <c r="P85" i="27"/>
  <c r="P86" i="27"/>
  <c r="P87" i="27"/>
  <c r="P88" i="27"/>
  <c r="P89" i="27"/>
  <c r="P90" i="27"/>
  <c r="P91" i="27"/>
  <c r="P92" i="27"/>
  <c r="P93" i="27"/>
  <c r="P94" i="27"/>
  <c r="P95" i="27"/>
  <c r="P96" i="27"/>
  <c r="P97" i="27"/>
  <c r="P98" i="27"/>
  <c r="P99" i="27"/>
  <c r="P100" i="27"/>
  <c r="P101" i="27"/>
  <c r="P102" i="27"/>
  <c r="P103" i="27"/>
  <c r="P104" i="27"/>
  <c r="P105" i="27"/>
  <c r="P106" i="27"/>
  <c r="P107" i="27"/>
  <c r="P108" i="27"/>
  <c r="P109" i="27"/>
  <c r="P110" i="27"/>
  <c r="P111" i="27"/>
  <c r="P112" i="27"/>
  <c r="P113" i="27"/>
  <c r="P114" i="27"/>
  <c r="P115" i="27"/>
  <c r="P116" i="27"/>
  <c r="P117" i="27"/>
  <c r="P118" i="27"/>
  <c r="P119" i="27"/>
  <c r="P120" i="27"/>
  <c r="P121" i="27"/>
  <c r="P122" i="27"/>
  <c r="P123" i="27"/>
  <c r="P124" i="27"/>
  <c r="P125" i="27"/>
  <c r="P126" i="27"/>
  <c r="P127" i="27"/>
  <c r="P128" i="27"/>
  <c r="P129" i="27"/>
  <c r="P130" i="27"/>
  <c r="P131" i="27"/>
  <c r="P132" i="27"/>
  <c r="P133" i="27"/>
  <c r="P134" i="27"/>
  <c r="P135" i="27"/>
  <c r="P136" i="27"/>
  <c r="P137" i="27"/>
  <c r="P138" i="27"/>
  <c r="P139" i="27"/>
  <c r="P140" i="27"/>
  <c r="P141" i="27"/>
  <c r="P142" i="27"/>
  <c r="P143" i="27"/>
  <c r="P144" i="27"/>
  <c r="P145" i="27"/>
  <c r="P146" i="27"/>
  <c r="P147" i="27"/>
  <c r="P148" i="27"/>
  <c r="P149" i="27"/>
  <c r="P150" i="27"/>
  <c r="P151" i="27"/>
  <c r="P152" i="27"/>
  <c r="P153" i="27"/>
  <c r="P154" i="27"/>
  <c r="P155" i="27"/>
  <c r="P156" i="27"/>
  <c r="P157" i="27"/>
  <c r="P158" i="27"/>
  <c r="P159" i="27"/>
  <c r="P160" i="27"/>
  <c r="P161" i="27"/>
  <c r="P162" i="27"/>
  <c r="P163" i="27"/>
  <c r="P164" i="27"/>
  <c r="P165" i="27"/>
  <c r="P166" i="27"/>
  <c r="P167" i="27"/>
  <c r="P168" i="27"/>
  <c r="P169" i="27"/>
  <c r="P170" i="27"/>
  <c r="P171" i="27"/>
  <c r="P172" i="27"/>
  <c r="P173" i="27"/>
  <c r="P174" i="27"/>
  <c r="P175" i="27"/>
  <c r="P176" i="27"/>
  <c r="P177" i="27"/>
  <c r="P178" i="27"/>
  <c r="P179" i="27"/>
  <c r="P180" i="27"/>
  <c r="P181" i="27"/>
  <c r="P182" i="27"/>
  <c r="P183" i="27"/>
  <c r="P184" i="27"/>
  <c r="P185" i="27"/>
  <c r="P186" i="27"/>
  <c r="P187" i="27"/>
  <c r="P188" i="27"/>
  <c r="P189" i="27"/>
  <c r="P190" i="27"/>
  <c r="P191" i="27"/>
  <c r="P192" i="27"/>
  <c r="P193" i="27"/>
  <c r="P194" i="27"/>
  <c r="P195" i="27"/>
  <c r="P196" i="27"/>
  <c r="P197" i="27"/>
  <c r="P198" i="27"/>
  <c r="P199" i="27"/>
  <c r="P200" i="27"/>
  <c r="P201" i="27"/>
  <c r="P202" i="27"/>
  <c r="P203" i="27"/>
  <c r="P204" i="27"/>
  <c r="P205" i="27"/>
  <c r="P206" i="27"/>
  <c r="P207" i="27"/>
  <c r="P208" i="27"/>
  <c r="P209" i="27"/>
  <c r="P210" i="27"/>
  <c r="P211" i="27"/>
  <c r="P212" i="27"/>
  <c r="P213" i="27"/>
  <c r="P214" i="27"/>
  <c r="P215" i="27"/>
  <c r="P216" i="27"/>
  <c r="P217" i="27"/>
  <c r="P218" i="27"/>
  <c r="P219" i="27"/>
  <c r="P220" i="27"/>
  <c r="P221" i="27"/>
  <c r="P222" i="27"/>
  <c r="P223" i="27"/>
  <c r="P224" i="27"/>
  <c r="P225" i="27"/>
  <c r="P226" i="27"/>
  <c r="P227" i="27"/>
  <c r="P228" i="27"/>
  <c r="P229" i="27"/>
  <c r="P230" i="27"/>
  <c r="P231" i="27"/>
  <c r="P232" i="27"/>
  <c r="P233" i="27"/>
  <c r="P234" i="27"/>
  <c r="P235" i="27"/>
  <c r="P236" i="27"/>
  <c r="P237" i="27"/>
  <c r="P238" i="27"/>
  <c r="P239" i="27"/>
  <c r="P240" i="27"/>
  <c r="P241" i="27"/>
  <c r="P242" i="27"/>
  <c r="P243" i="27"/>
  <c r="P244" i="27"/>
  <c r="P245" i="27"/>
  <c r="P246" i="27"/>
  <c r="P247" i="27"/>
  <c r="P248" i="27"/>
  <c r="P249" i="27"/>
  <c r="P250" i="27"/>
  <c r="P251" i="27"/>
  <c r="P252" i="27"/>
  <c r="P253" i="27"/>
  <c r="P254" i="27"/>
  <c r="P255" i="27"/>
  <c r="P256" i="27"/>
  <c r="P257" i="27"/>
  <c r="P258" i="27"/>
  <c r="P259" i="27"/>
  <c r="P260" i="27"/>
  <c r="P261" i="27"/>
  <c r="P262" i="27"/>
  <c r="P263" i="27"/>
  <c r="P264" i="27"/>
  <c r="P265" i="27"/>
  <c r="P266" i="27"/>
  <c r="P267" i="27"/>
  <c r="P268" i="27"/>
  <c r="P269" i="27"/>
  <c r="P270" i="27"/>
  <c r="P271" i="27"/>
  <c r="P272" i="27"/>
  <c r="P273" i="27"/>
  <c r="P274" i="27"/>
  <c r="P275" i="27"/>
  <c r="P276" i="27"/>
  <c r="P277" i="27"/>
  <c r="P278" i="27"/>
  <c r="P279" i="27"/>
  <c r="P280" i="27"/>
  <c r="P281" i="27"/>
  <c r="P282" i="27"/>
  <c r="P283" i="27"/>
  <c r="P284" i="27"/>
  <c r="P285" i="27"/>
  <c r="P286" i="27"/>
  <c r="P287" i="27"/>
  <c r="P288" i="27"/>
  <c r="P289" i="27"/>
  <c r="P290" i="27"/>
  <c r="P291" i="27"/>
  <c r="P292" i="27"/>
  <c r="P293" i="27"/>
  <c r="P294" i="27"/>
  <c r="P295" i="27"/>
  <c r="P296" i="27"/>
  <c r="P297" i="27"/>
  <c r="P298" i="27"/>
  <c r="P299" i="27"/>
  <c r="P300" i="27"/>
  <c r="P301" i="27"/>
  <c r="P302" i="27"/>
  <c r="P303" i="27"/>
  <c r="P304" i="27"/>
  <c r="P305" i="27"/>
  <c r="P306" i="27"/>
  <c r="P307" i="27"/>
  <c r="P308" i="27"/>
  <c r="P309" i="27"/>
  <c r="P310" i="27"/>
  <c r="P311" i="27"/>
  <c r="P312" i="27"/>
  <c r="P313" i="27"/>
  <c r="P314" i="27"/>
  <c r="P315" i="27"/>
  <c r="P316" i="27"/>
  <c r="P317" i="27"/>
  <c r="P318" i="27"/>
  <c r="P319" i="27"/>
  <c r="P320" i="27"/>
  <c r="P321" i="27"/>
  <c r="P322" i="27"/>
  <c r="P323" i="27"/>
  <c r="P324" i="27"/>
  <c r="P325" i="27"/>
  <c r="P326" i="27"/>
  <c r="P327" i="27"/>
  <c r="P328" i="27"/>
  <c r="P329" i="27"/>
  <c r="P330" i="27"/>
  <c r="P331" i="27"/>
  <c r="P332" i="27"/>
  <c r="P333" i="27"/>
  <c r="P334" i="27"/>
  <c r="P335" i="27"/>
  <c r="P336" i="27"/>
  <c r="P337" i="27"/>
  <c r="P338" i="27"/>
  <c r="P339" i="27"/>
  <c r="P340" i="27"/>
  <c r="P341" i="27"/>
  <c r="P342" i="27"/>
  <c r="P343" i="27"/>
  <c r="P344" i="27"/>
  <c r="P345" i="27"/>
  <c r="P346" i="27"/>
  <c r="P347" i="27"/>
  <c r="P348" i="27"/>
  <c r="P349" i="27"/>
  <c r="P350" i="27"/>
  <c r="P351" i="27"/>
  <c r="P352" i="27"/>
  <c r="P353" i="27"/>
  <c r="P354" i="27"/>
  <c r="P355" i="27"/>
  <c r="P356" i="27"/>
  <c r="P357" i="27"/>
  <c r="P358" i="27"/>
  <c r="P359" i="27"/>
  <c r="P360" i="27"/>
  <c r="P361" i="27"/>
  <c r="P362" i="27"/>
  <c r="P363" i="27"/>
  <c r="P364" i="27"/>
  <c r="P365" i="27"/>
  <c r="P366" i="27"/>
  <c r="P367" i="27"/>
  <c r="P368" i="27"/>
  <c r="P369" i="27"/>
  <c r="P370" i="27"/>
  <c r="P371" i="27"/>
  <c r="P372" i="27"/>
  <c r="P373" i="27"/>
  <c r="P374" i="27"/>
  <c r="P375" i="27"/>
  <c r="P376" i="27"/>
  <c r="P377" i="27"/>
  <c r="P378" i="27"/>
  <c r="P379" i="27"/>
  <c r="P380" i="27"/>
  <c r="P381" i="27"/>
  <c r="P382" i="27"/>
  <c r="P383" i="27"/>
  <c r="P384" i="27"/>
  <c r="P385" i="27"/>
  <c r="P386" i="27"/>
  <c r="P387" i="27"/>
  <c r="P388" i="27"/>
  <c r="P389" i="27"/>
  <c r="P390" i="27"/>
  <c r="P391" i="27"/>
  <c r="P392" i="27"/>
  <c r="P393" i="27"/>
  <c r="P394" i="27"/>
  <c r="P395" i="27"/>
  <c r="P396" i="27"/>
  <c r="P397" i="27"/>
  <c r="P398" i="27"/>
  <c r="P399" i="27"/>
  <c r="P400" i="27"/>
  <c r="P401" i="27"/>
  <c r="P402" i="27"/>
  <c r="P403" i="27"/>
  <c r="P404" i="27"/>
  <c r="P405" i="27"/>
  <c r="P406" i="27"/>
  <c r="P407" i="27"/>
  <c r="P408" i="27"/>
  <c r="P409" i="27"/>
  <c r="P410" i="27"/>
  <c r="P411" i="27"/>
  <c r="P412" i="27"/>
  <c r="P413" i="27"/>
  <c r="P414" i="27"/>
  <c r="P415" i="27"/>
  <c r="P416" i="27"/>
  <c r="P417" i="27"/>
  <c r="P418" i="27"/>
  <c r="P419" i="27"/>
  <c r="P420" i="27"/>
  <c r="P421" i="27"/>
  <c r="P422" i="27"/>
  <c r="P423" i="27"/>
  <c r="P424" i="27"/>
  <c r="P425" i="27"/>
  <c r="P426" i="27"/>
  <c r="P427" i="27"/>
  <c r="P428" i="27"/>
  <c r="P429" i="27"/>
  <c r="P430" i="27"/>
  <c r="P431" i="27"/>
  <c r="P432" i="27"/>
  <c r="P433" i="27"/>
  <c r="P434" i="27"/>
  <c r="P435" i="27"/>
  <c r="P436" i="27"/>
  <c r="P437" i="27"/>
  <c r="P438" i="27"/>
  <c r="P439" i="27"/>
  <c r="P440" i="27"/>
  <c r="P441" i="27"/>
  <c r="P442" i="27"/>
  <c r="P443" i="27"/>
  <c r="P444" i="27"/>
  <c r="P445" i="27"/>
  <c r="P446" i="27"/>
  <c r="P447" i="27"/>
  <c r="P448" i="27"/>
  <c r="P449" i="27"/>
  <c r="P450" i="27"/>
  <c r="P451" i="27"/>
  <c r="P452" i="27"/>
  <c r="P453" i="27"/>
  <c r="P454" i="27"/>
  <c r="P455" i="27"/>
  <c r="P456" i="27"/>
  <c r="P457" i="27"/>
  <c r="P458" i="27"/>
  <c r="P459" i="27"/>
  <c r="P460" i="27"/>
  <c r="P461" i="27"/>
  <c r="P462" i="27"/>
  <c r="P463" i="27"/>
  <c r="P464" i="27"/>
  <c r="P465" i="27"/>
  <c r="P466" i="27"/>
  <c r="P467" i="27"/>
  <c r="P468" i="27"/>
  <c r="P469" i="27"/>
  <c r="P470" i="27"/>
  <c r="P471" i="27"/>
  <c r="P472" i="27"/>
  <c r="P473" i="27"/>
  <c r="P474" i="27"/>
  <c r="P475" i="27"/>
  <c r="P476" i="27"/>
  <c r="P477" i="27"/>
  <c r="P478" i="27"/>
  <c r="P479" i="27"/>
  <c r="P480" i="27"/>
  <c r="P481" i="27"/>
  <c r="P482" i="27"/>
  <c r="P483" i="27"/>
  <c r="P484" i="27"/>
  <c r="P485" i="27"/>
  <c r="P486" i="27"/>
  <c r="P487" i="27"/>
  <c r="P488" i="27"/>
  <c r="P489" i="27"/>
  <c r="P490" i="27"/>
  <c r="P491" i="27"/>
  <c r="P492" i="27"/>
  <c r="P493" i="27"/>
  <c r="P494" i="27"/>
  <c r="P495" i="27"/>
  <c r="P496" i="27"/>
  <c r="P497" i="27"/>
  <c r="P498" i="27"/>
  <c r="P499" i="27"/>
  <c r="P500" i="27"/>
  <c r="P501" i="27"/>
  <c r="P502" i="27"/>
  <c r="P503" i="27"/>
  <c r="P504" i="27"/>
  <c r="P505" i="27"/>
  <c r="P506" i="27"/>
  <c r="P507" i="27"/>
  <c r="P508" i="27"/>
  <c r="P509" i="27"/>
  <c r="P510" i="27"/>
  <c r="P511" i="27"/>
  <c r="P512" i="27"/>
  <c r="P513" i="27"/>
  <c r="P514" i="27"/>
  <c r="P515" i="27"/>
  <c r="P516" i="27"/>
  <c r="P517" i="27"/>
  <c r="P518" i="27"/>
  <c r="P519" i="27"/>
  <c r="P520" i="27"/>
  <c r="P521" i="27"/>
  <c r="P522" i="27"/>
  <c r="P523" i="27"/>
  <c r="P524" i="27"/>
  <c r="P525" i="27"/>
  <c r="P526" i="27"/>
  <c r="P527" i="27"/>
  <c r="P528" i="27"/>
  <c r="P529" i="27"/>
  <c r="P530" i="27"/>
  <c r="P531" i="27"/>
  <c r="P532" i="27"/>
  <c r="P533" i="27"/>
  <c r="P534" i="27"/>
  <c r="P535" i="27"/>
  <c r="P536" i="27"/>
  <c r="P537" i="27"/>
  <c r="P538" i="27"/>
  <c r="P539" i="27"/>
  <c r="P540" i="27"/>
  <c r="P541" i="27"/>
  <c r="P542" i="27"/>
  <c r="P543" i="27"/>
  <c r="P544" i="27"/>
  <c r="P545" i="27"/>
  <c r="P546" i="27"/>
  <c r="P547" i="27"/>
  <c r="P548" i="27"/>
  <c r="P549" i="27"/>
  <c r="P550" i="27"/>
  <c r="P551" i="27"/>
  <c r="P552" i="27"/>
  <c r="P553" i="27"/>
  <c r="P554" i="27"/>
  <c r="P555" i="27"/>
  <c r="P556" i="27"/>
  <c r="P557" i="27"/>
  <c r="P558" i="27"/>
  <c r="P559" i="27"/>
  <c r="P560" i="27"/>
  <c r="P561" i="27"/>
  <c r="P562" i="27"/>
  <c r="P563" i="27"/>
  <c r="P564" i="27"/>
  <c r="P565" i="27"/>
  <c r="P566" i="27"/>
  <c r="P567" i="27"/>
  <c r="P568" i="27"/>
  <c r="P569" i="27"/>
  <c r="P570" i="27"/>
  <c r="P571" i="27"/>
  <c r="P572" i="27"/>
  <c r="P573" i="27"/>
  <c r="P574" i="27"/>
  <c r="P575" i="27"/>
  <c r="P576" i="27"/>
  <c r="P577" i="27"/>
  <c r="P578" i="27"/>
  <c r="P579" i="27"/>
  <c r="P580" i="27"/>
  <c r="P581" i="27"/>
  <c r="P582" i="27"/>
  <c r="P583" i="27"/>
  <c r="P584" i="27"/>
  <c r="P585" i="27"/>
  <c r="P586" i="27"/>
  <c r="P587" i="27"/>
  <c r="P588" i="27"/>
  <c r="P589" i="27"/>
  <c r="P590" i="27"/>
  <c r="P591" i="27"/>
  <c r="P592" i="27"/>
  <c r="P593" i="27"/>
  <c r="P594" i="27"/>
  <c r="P595" i="27"/>
  <c r="P596" i="27"/>
  <c r="P597" i="27"/>
  <c r="P598" i="27"/>
  <c r="P599" i="27"/>
  <c r="P600" i="27"/>
  <c r="P601" i="27"/>
  <c r="P602" i="27"/>
  <c r="P603" i="27"/>
  <c r="P604" i="27"/>
  <c r="P605" i="27"/>
  <c r="P606" i="27"/>
  <c r="P607" i="27"/>
  <c r="P608" i="27"/>
  <c r="P609" i="27"/>
  <c r="P610" i="27"/>
  <c r="P611" i="27"/>
  <c r="P612" i="27"/>
  <c r="P613" i="27"/>
  <c r="P614" i="27"/>
  <c r="P615" i="27"/>
  <c r="P616" i="27"/>
  <c r="P617" i="27"/>
  <c r="P618" i="27"/>
  <c r="P619" i="27"/>
  <c r="P620" i="27"/>
  <c r="P621" i="27"/>
  <c r="P622" i="27"/>
  <c r="P623" i="27"/>
  <c r="P624" i="27"/>
  <c r="P625" i="27"/>
  <c r="P626" i="27"/>
  <c r="P627" i="27"/>
  <c r="P628" i="27"/>
  <c r="P629" i="27"/>
  <c r="P630" i="27"/>
  <c r="P631" i="27"/>
  <c r="P632" i="27"/>
  <c r="P633" i="27"/>
  <c r="P634" i="27"/>
  <c r="P635" i="27"/>
  <c r="P636" i="27"/>
  <c r="P637" i="27"/>
  <c r="P638" i="27"/>
  <c r="P639" i="27"/>
  <c r="P640" i="27"/>
  <c r="P641" i="27"/>
  <c r="P642" i="27"/>
  <c r="P643" i="27"/>
  <c r="P644" i="27"/>
  <c r="P645" i="27"/>
  <c r="P646" i="27"/>
  <c r="P647" i="27"/>
  <c r="P648" i="27"/>
  <c r="P649" i="27"/>
  <c r="P650" i="27"/>
  <c r="P651" i="27"/>
  <c r="P652" i="27"/>
  <c r="P653" i="27"/>
  <c r="P654" i="27"/>
  <c r="P655" i="27"/>
  <c r="P656" i="27"/>
  <c r="P657" i="27"/>
  <c r="P658" i="27"/>
  <c r="P659" i="27"/>
  <c r="P660" i="27"/>
  <c r="P661" i="27"/>
  <c r="P662" i="27"/>
  <c r="P663" i="27"/>
  <c r="P664" i="27"/>
  <c r="P665" i="27"/>
  <c r="P666" i="27"/>
  <c r="P667" i="27"/>
  <c r="P668" i="27"/>
  <c r="P669" i="27"/>
  <c r="P670" i="27"/>
  <c r="P671" i="27"/>
  <c r="P672" i="27"/>
  <c r="P673" i="27"/>
  <c r="P674" i="27"/>
  <c r="P675" i="27"/>
  <c r="P676" i="27"/>
  <c r="P677" i="27"/>
  <c r="P678" i="27"/>
  <c r="P679" i="27"/>
  <c r="P680" i="27"/>
  <c r="P681" i="27"/>
  <c r="P682" i="27"/>
  <c r="P683" i="27"/>
  <c r="P684" i="27"/>
  <c r="P685" i="27"/>
  <c r="P686" i="27"/>
  <c r="P687" i="27"/>
  <c r="P688" i="27"/>
  <c r="P689" i="27"/>
  <c r="P690" i="27"/>
  <c r="P691" i="27"/>
  <c r="P692" i="27"/>
  <c r="P693" i="27"/>
  <c r="P694" i="27"/>
  <c r="P695" i="27"/>
  <c r="P696" i="27"/>
  <c r="P697" i="27"/>
  <c r="P698" i="27"/>
  <c r="P699" i="27"/>
  <c r="P700" i="27"/>
  <c r="P701" i="27"/>
  <c r="P702" i="27"/>
  <c r="P703" i="27"/>
  <c r="P704" i="27"/>
  <c r="P705" i="27"/>
  <c r="P706" i="27"/>
  <c r="P707" i="27"/>
  <c r="P708" i="27"/>
  <c r="P709" i="27"/>
  <c r="P710" i="27"/>
  <c r="P711" i="27"/>
  <c r="P712" i="27"/>
  <c r="P713" i="27"/>
  <c r="P714" i="27"/>
  <c r="P715" i="27"/>
  <c r="P716" i="27"/>
  <c r="P717" i="27"/>
  <c r="P718" i="27"/>
  <c r="P719" i="27"/>
  <c r="P720" i="27"/>
  <c r="P721" i="27"/>
  <c r="P722" i="27"/>
  <c r="P723" i="27"/>
  <c r="P724" i="27"/>
  <c r="P725" i="27"/>
  <c r="P726" i="27"/>
  <c r="P727" i="27"/>
  <c r="P728" i="27"/>
  <c r="P729" i="27"/>
  <c r="P730" i="27"/>
  <c r="P731" i="27"/>
  <c r="P732" i="27"/>
  <c r="P733" i="27"/>
  <c r="P734" i="27"/>
  <c r="P735" i="27"/>
  <c r="P736" i="27"/>
  <c r="P737" i="27"/>
  <c r="P738" i="27"/>
  <c r="P739" i="27"/>
  <c r="P740" i="27"/>
  <c r="P741" i="27"/>
  <c r="P742" i="27"/>
  <c r="P743" i="27"/>
  <c r="P744" i="27"/>
  <c r="P745" i="27"/>
  <c r="P746" i="27"/>
  <c r="P747" i="27"/>
  <c r="P748" i="27"/>
  <c r="P749" i="27"/>
  <c r="P750" i="27"/>
  <c r="P751" i="27"/>
  <c r="P752" i="27"/>
  <c r="P753" i="27"/>
  <c r="P754" i="27"/>
  <c r="P755" i="27"/>
  <c r="P756" i="27"/>
  <c r="P757" i="27"/>
  <c r="P758" i="27"/>
  <c r="P759" i="27"/>
  <c r="P760" i="27"/>
  <c r="P761" i="27"/>
  <c r="P762" i="27"/>
  <c r="P763" i="27"/>
  <c r="P764" i="27"/>
  <c r="P765" i="27"/>
  <c r="P766" i="27"/>
  <c r="P767" i="27"/>
  <c r="P768" i="27"/>
  <c r="P769" i="27"/>
  <c r="P770" i="27"/>
  <c r="P771" i="27"/>
  <c r="P772" i="27"/>
  <c r="P773" i="27"/>
  <c r="P774" i="27"/>
  <c r="P775" i="27"/>
  <c r="P776" i="27"/>
  <c r="P777" i="27"/>
  <c r="P778" i="27"/>
  <c r="P779" i="27"/>
  <c r="P780" i="27"/>
  <c r="P781" i="27"/>
  <c r="P782" i="27"/>
  <c r="P783" i="27"/>
  <c r="P784" i="27"/>
  <c r="P785" i="27"/>
  <c r="P786" i="27"/>
  <c r="P787" i="27"/>
  <c r="P788" i="27"/>
  <c r="P789" i="27"/>
  <c r="P790" i="27"/>
  <c r="P791" i="27"/>
  <c r="P792" i="27"/>
  <c r="P793" i="27"/>
  <c r="P794" i="27"/>
  <c r="P795" i="27"/>
  <c r="P796" i="27"/>
  <c r="P797" i="27"/>
  <c r="P798" i="27"/>
  <c r="P799" i="27"/>
  <c r="P800" i="27"/>
  <c r="P801" i="27"/>
  <c r="P802" i="27"/>
  <c r="P803" i="27"/>
  <c r="P804" i="27"/>
  <c r="P805" i="27"/>
  <c r="P806" i="27"/>
  <c r="P807" i="27"/>
  <c r="P808" i="27"/>
  <c r="P809" i="27"/>
  <c r="P810" i="27"/>
  <c r="P811" i="27"/>
  <c r="P812" i="27"/>
  <c r="P813" i="27"/>
  <c r="P814" i="27"/>
  <c r="P815" i="27"/>
  <c r="P816" i="27"/>
  <c r="P817" i="27"/>
  <c r="P818" i="27"/>
  <c r="P819" i="27"/>
  <c r="P820" i="27"/>
  <c r="P821" i="27"/>
  <c r="P822" i="27"/>
  <c r="P823" i="27"/>
  <c r="P824" i="27"/>
  <c r="P825" i="27"/>
  <c r="P826" i="27"/>
  <c r="P827" i="27"/>
  <c r="P828" i="27"/>
  <c r="P829" i="27"/>
  <c r="P830" i="27"/>
  <c r="P831" i="27"/>
  <c r="P832" i="27"/>
  <c r="P833" i="27"/>
  <c r="P834" i="27"/>
  <c r="P835" i="27"/>
  <c r="P836" i="27"/>
  <c r="P837" i="27"/>
  <c r="P838" i="27"/>
  <c r="P839" i="27"/>
  <c r="P840" i="27"/>
  <c r="P841" i="27"/>
  <c r="P842" i="27"/>
  <c r="P843" i="27"/>
  <c r="P844" i="27"/>
  <c r="P845" i="27"/>
  <c r="P846" i="27"/>
  <c r="P847" i="27"/>
  <c r="P848" i="27"/>
  <c r="P849" i="27"/>
  <c r="P850" i="27"/>
  <c r="P851" i="27"/>
  <c r="P852" i="27"/>
  <c r="P853" i="27"/>
  <c r="P854" i="27"/>
  <c r="P855" i="27"/>
  <c r="P856" i="27"/>
  <c r="P857" i="27"/>
  <c r="P858" i="27"/>
  <c r="P859" i="27"/>
  <c r="P860" i="27"/>
  <c r="P861" i="27"/>
  <c r="P862" i="27"/>
  <c r="P863" i="27"/>
  <c r="P864" i="27"/>
  <c r="P865" i="27"/>
  <c r="P866" i="27"/>
  <c r="P867" i="27"/>
  <c r="P868" i="27"/>
  <c r="P869" i="27"/>
  <c r="P870" i="27"/>
  <c r="P871" i="27"/>
  <c r="P872" i="27"/>
  <c r="P873" i="27"/>
  <c r="P874" i="27"/>
  <c r="P875" i="27"/>
  <c r="P876" i="27"/>
  <c r="P877" i="27"/>
  <c r="P878" i="27"/>
  <c r="P879" i="27"/>
  <c r="P880" i="27"/>
  <c r="P881" i="27"/>
  <c r="P882" i="27"/>
  <c r="P883" i="27"/>
  <c r="P884" i="27"/>
  <c r="P885" i="27"/>
  <c r="P886" i="27"/>
  <c r="P887" i="27"/>
  <c r="P888" i="27"/>
  <c r="P889" i="27"/>
  <c r="P890" i="27"/>
  <c r="P891" i="27"/>
  <c r="P892" i="27"/>
  <c r="P893" i="27"/>
  <c r="P894" i="27"/>
  <c r="P895" i="27"/>
  <c r="P896" i="27"/>
  <c r="P897" i="27"/>
  <c r="P898" i="27"/>
  <c r="P899" i="27"/>
  <c r="P900" i="27"/>
  <c r="P901" i="27"/>
  <c r="P902" i="27"/>
  <c r="P903" i="27"/>
  <c r="P904" i="27"/>
  <c r="P905" i="27"/>
  <c r="P906" i="27"/>
  <c r="P907" i="27"/>
  <c r="P908" i="27"/>
  <c r="P909" i="27"/>
  <c r="P910" i="27"/>
  <c r="P911" i="27"/>
  <c r="P912" i="27"/>
  <c r="P913" i="27"/>
  <c r="P914" i="27"/>
  <c r="P915" i="27"/>
  <c r="P916" i="27"/>
  <c r="P917" i="27"/>
  <c r="P918" i="27"/>
  <c r="P919" i="27"/>
  <c r="P920" i="27"/>
  <c r="P921" i="27"/>
  <c r="P922" i="27"/>
  <c r="P923" i="27"/>
  <c r="P924" i="27"/>
  <c r="P925" i="27"/>
  <c r="P926" i="27"/>
  <c r="P927" i="27"/>
  <c r="P928" i="27"/>
  <c r="P929" i="27"/>
  <c r="P930" i="27"/>
  <c r="P931" i="27"/>
  <c r="P932" i="27"/>
  <c r="P933" i="27"/>
  <c r="P934" i="27"/>
  <c r="P935" i="27"/>
  <c r="P936" i="27"/>
  <c r="P937" i="27"/>
  <c r="P938" i="27"/>
  <c r="P939" i="27"/>
  <c r="P940" i="27"/>
  <c r="P941" i="27"/>
  <c r="P942" i="27"/>
  <c r="P943" i="27"/>
  <c r="P944" i="27"/>
  <c r="P945" i="27"/>
  <c r="P946" i="27"/>
  <c r="P947" i="27"/>
  <c r="P948" i="27"/>
  <c r="P949" i="27"/>
  <c r="P950" i="27"/>
  <c r="P951" i="27"/>
  <c r="P952" i="27"/>
  <c r="P953" i="27"/>
  <c r="P954" i="27"/>
  <c r="P955" i="27"/>
  <c r="P956" i="27"/>
  <c r="P957" i="27"/>
  <c r="P958" i="27"/>
  <c r="P959" i="27"/>
  <c r="P960" i="27"/>
  <c r="P961" i="27"/>
  <c r="P962" i="27"/>
  <c r="P963" i="27"/>
  <c r="P964" i="27"/>
  <c r="P965" i="27"/>
  <c r="P966" i="27"/>
  <c r="P967" i="27"/>
  <c r="P968" i="27"/>
  <c r="P969" i="27"/>
  <c r="P970" i="27"/>
  <c r="P971" i="27"/>
  <c r="P972" i="27"/>
  <c r="P973" i="27"/>
  <c r="P974" i="27"/>
  <c r="P975" i="27"/>
  <c r="P976" i="27"/>
  <c r="P977" i="27"/>
  <c r="P978" i="27"/>
  <c r="P979" i="27"/>
  <c r="P980" i="27"/>
  <c r="P981" i="27"/>
  <c r="P982" i="27"/>
  <c r="P983" i="27"/>
  <c r="P984" i="27"/>
  <c r="P985" i="27"/>
  <c r="P986" i="27"/>
  <c r="P987" i="27"/>
  <c r="P988" i="27"/>
  <c r="P989" i="27"/>
  <c r="P990" i="27"/>
  <c r="P991" i="27"/>
  <c r="P992" i="27"/>
  <c r="P993" i="27"/>
  <c r="P994" i="27"/>
  <c r="P995" i="27"/>
  <c r="P996" i="27"/>
  <c r="P997" i="27"/>
  <c r="P998" i="27"/>
  <c r="P999" i="27"/>
  <c r="P1000" i="27"/>
  <c r="P1001" i="27"/>
  <c r="P2" i="27"/>
  <c r="O3" i="27"/>
  <c r="O4" i="27"/>
  <c r="O5" i="27"/>
  <c r="O6" i="27"/>
  <c r="O7" i="27"/>
  <c r="O8" i="27"/>
  <c r="O9" i="27"/>
  <c r="O10" i="27"/>
  <c r="O11" i="27"/>
  <c r="O12" i="27"/>
  <c r="O13" i="27"/>
  <c r="O14" i="27"/>
  <c r="O15" i="27"/>
  <c r="O16" i="27"/>
  <c r="O17" i="27"/>
  <c r="O18" i="27"/>
  <c r="O19" i="27"/>
  <c r="O20" i="27"/>
  <c r="O21" i="27"/>
  <c r="O22" i="27"/>
  <c r="O23" i="27"/>
  <c r="O24" i="27"/>
  <c r="O25" i="27"/>
  <c r="O26" i="27"/>
  <c r="O27" i="27"/>
  <c r="O28" i="27"/>
  <c r="O29" i="27"/>
  <c r="O30" i="27"/>
  <c r="O31" i="27"/>
  <c r="O32" i="27"/>
  <c r="O33" i="27"/>
  <c r="O34" i="27"/>
  <c r="O35" i="27"/>
  <c r="O36" i="27"/>
  <c r="O37" i="27"/>
  <c r="O38" i="27"/>
  <c r="O39" i="27"/>
  <c r="O40" i="27"/>
  <c r="O41" i="27"/>
  <c r="O42" i="27"/>
  <c r="O43" i="27"/>
  <c r="O44" i="27"/>
  <c r="O45" i="27"/>
  <c r="O46" i="27"/>
  <c r="O47" i="27"/>
  <c r="O48" i="27"/>
  <c r="O49" i="27"/>
  <c r="O50" i="27"/>
  <c r="O51" i="27"/>
  <c r="O52" i="27"/>
  <c r="O53" i="27"/>
  <c r="O54" i="27"/>
  <c r="O55" i="27"/>
  <c r="O56" i="27"/>
  <c r="O57" i="27"/>
  <c r="O58" i="27"/>
  <c r="O59" i="27"/>
  <c r="O60" i="27"/>
  <c r="O61" i="27"/>
  <c r="O62" i="27"/>
  <c r="O63" i="27"/>
  <c r="O64" i="27"/>
  <c r="O65" i="27"/>
  <c r="O66" i="27"/>
  <c r="O67" i="27"/>
  <c r="O68" i="27"/>
  <c r="O69" i="27"/>
  <c r="O70" i="27"/>
  <c r="O71" i="27"/>
  <c r="O72" i="27"/>
  <c r="O73" i="27"/>
  <c r="O74" i="27"/>
  <c r="O75" i="27"/>
  <c r="O76" i="27"/>
  <c r="O77" i="27"/>
  <c r="O78" i="27"/>
  <c r="O79" i="27"/>
  <c r="O80" i="27"/>
  <c r="O81" i="27"/>
  <c r="O82" i="27"/>
  <c r="O83" i="27"/>
  <c r="O84" i="27"/>
  <c r="O85" i="27"/>
  <c r="O86" i="27"/>
  <c r="O87" i="27"/>
  <c r="O88" i="27"/>
  <c r="O89" i="27"/>
  <c r="O90" i="27"/>
  <c r="O91" i="27"/>
  <c r="O92" i="27"/>
  <c r="O93" i="27"/>
  <c r="O94" i="27"/>
  <c r="O95" i="27"/>
  <c r="O96" i="27"/>
  <c r="O97" i="27"/>
  <c r="O98" i="27"/>
  <c r="O99" i="27"/>
  <c r="O100" i="27"/>
  <c r="O101" i="27"/>
  <c r="O102" i="27"/>
  <c r="O103" i="27"/>
  <c r="O104" i="27"/>
  <c r="O105" i="27"/>
  <c r="O106" i="27"/>
  <c r="O107" i="27"/>
  <c r="O108" i="27"/>
  <c r="O109" i="27"/>
  <c r="O110" i="27"/>
  <c r="O111" i="27"/>
  <c r="O112" i="27"/>
  <c r="O113" i="27"/>
  <c r="O114" i="27"/>
  <c r="O115" i="27"/>
  <c r="O116" i="27"/>
  <c r="O117" i="27"/>
  <c r="O118" i="27"/>
  <c r="O119" i="27"/>
  <c r="O120" i="27"/>
  <c r="O121" i="27"/>
  <c r="O122" i="27"/>
  <c r="O123" i="27"/>
  <c r="O124" i="27"/>
  <c r="O125" i="27"/>
  <c r="O126" i="27"/>
  <c r="O127" i="27"/>
  <c r="O128" i="27"/>
  <c r="O129" i="27"/>
  <c r="O130" i="27"/>
  <c r="O131" i="27"/>
  <c r="O132" i="27"/>
  <c r="O133" i="27"/>
  <c r="O134" i="27"/>
  <c r="O135" i="27"/>
  <c r="O136" i="27"/>
  <c r="O137" i="27"/>
  <c r="O138" i="27"/>
  <c r="O139" i="27"/>
  <c r="O140" i="27"/>
  <c r="O141" i="27"/>
  <c r="O142" i="27"/>
  <c r="O143" i="27"/>
  <c r="O144" i="27"/>
  <c r="O145" i="27"/>
  <c r="O146" i="27"/>
  <c r="O147" i="27"/>
  <c r="O148" i="27"/>
  <c r="O149" i="27"/>
  <c r="O150" i="27"/>
  <c r="O151" i="27"/>
  <c r="O152" i="27"/>
  <c r="O153" i="27"/>
  <c r="O154" i="27"/>
  <c r="O155" i="27"/>
  <c r="O156" i="27"/>
  <c r="O157" i="27"/>
  <c r="O158" i="27"/>
  <c r="O159" i="27"/>
  <c r="O160" i="27"/>
  <c r="O161" i="27"/>
  <c r="O162" i="27"/>
  <c r="O163" i="27"/>
  <c r="O164" i="27"/>
  <c r="O165" i="27"/>
  <c r="O166" i="27"/>
  <c r="O167" i="27"/>
  <c r="O168" i="27"/>
  <c r="O169" i="27"/>
  <c r="O170" i="27"/>
  <c r="O171" i="27"/>
  <c r="O172" i="27"/>
  <c r="O173" i="27"/>
  <c r="O174" i="27"/>
  <c r="O175" i="27"/>
  <c r="O176" i="27"/>
  <c r="O177" i="27"/>
  <c r="O178" i="27"/>
  <c r="O179" i="27"/>
  <c r="O180" i="27"/>
  <c r="O181" i="27"/>
  <c r="O182" i="27"/>
  <c r="O183" i="27"/>
  <c r="O184" i="27"/>
  <c r="O185" i="27"/>
  <c r="O186" i="27"/>
  <c r="O187" i="27"/>
  <c r="O188" i="27"/>
  <c r="O189" i="27"/>
  <c r="O190" i="27"/>
  <c r="O191" i="27"/>
  <c r="O192" i="27"/>
  <c r="O193" i="27"/>
  <c r="O194" i="27"/>
  <c r="O195" i="27"/>
  <c r="O196" i="27"/>
  <c r="O197" i="27"/>
  <c r="O198" i="27"/>
  <c r="O199" i="27"/>
  <c r="O200" i="27"/>
  <c r="O201" i="27"/>
  <c r="O202" i="27"/>
  <c r="O203" i="27"/>
  <c r="O204" i="27"/>
  <c r="O205" i="27"/>
  <c r="O206" i="27"/>
  <c r="O207" i="27"/>
  <c r="O208" i="27"/>
  <c r="O209" i="27"/>
  <c r="O210" i="27"/>
  <c r="O211" i="27"/>
  <c r="O212" i="27"/>
  <c r="O213" i="27"/>
  <c r="O214" i="27"/>
  <c r="O215" i="27"/>
  <c r="O216" i="27"/>
  <c r="O217" i="27"/>
  <c r="O218" i="27"/>
  <c r="O219" i="27"/>
  <c r="O220" i="27"/>
  <c r="O221" i="27"/>
  <c r="O222" i="27"/>
  <c r="O223" i="27"/>
  <c r="O224" i="27"/>
  <c r="O225" i="27"/>
  <c r="O226" i="27"/>
  <c r="O227" i="27"/>
  <c r="O228" i="27"/>
  <c r="O229" i="27"/>
  <c r="O230" i="27"/>
  <c r="O231" i="27"/>
  <c r="O232" i="27"/>
  <c r="O233" i="27"/>
  <c r="O234" i="27"/>
  <c r="O235" i="27"/>
  <c r="O236" i="27"/>
  <c r="O237" i="27"/>
  <c r="O238" i="27"/>
  <c r="O239" i="27"/>
  <c r="O240" i="27"/>
  <c r="O241" i="27"/>
  <c r="O242" i="27"/>
  <c r="O243" i="27"/>
  <c r="O244" i="27"/>
  <c r="O245" i="27"/>
  <c r="O246" i="27"/>
  <c r="O247" i="27"/>
  <c r="O248" i="27"/>
  <c r="O249" i="27"/>
  <c r="O250" i="27"/>
  <c r="O251" i="27"/>
  <c r="O252" i="27"/>
  <c r="O253" i="27"/>
  <c r="O254" i="27"/>
  <c r="O255" i="27"/>
  <c r="O256" i="27"/>
  <c r="O257" i="27"/>
  <c r="O258" i="27"/>
  <c r="O259" i="27"/>
  <c r="O260" i="27"/>
  <c r="O261" i="27"/>
  <c r="O262" i="27"/>
  <c r="O263" i="27"/>
  <c r="O264" i="27"/>
  <c r="O265" i="27"/>
  <c r="O266" i="27"/>
  <c r="O267" i="27"/>
  <c r="O268" i="27"/>
  <c r="O269" i="27"/>
  <c r="O270" i="27"/>
  <c r="O271" i="27"/>
  <c r="O272" i="27"/>
  <c r="O273" i="27"/>
  <c r="O274" i="27"/>
  <c r="O275" i="27"/>
  <c r="O276" i="27"/>
  <c r="O277" i="27"/>
  <c r="O278" i="27"/>
  <c r="O279" i="27"/>
  <c r="O280" i="27"/>
  <c r="O281" i="27"/>
  <c r="O282" i="27"/>
  <c r="O283" i="27"/>
  <c r="O284" i="27"/>
  <c r="O285" i="27"/>
  <c r="O286" i="27"/>
  <c r="O287" i="27"/>
  <c r="O288" i="27"/>
  <c r="O289" i="27"/>
  <c r="O290" i="27"/>
  <c r="O291" i="27"/>
  <c r="O292" i="27"/>
  <c r="O293" i="27"/>
  <c r="O294" i="27"/>
  <c r="O295" i="27"/>
  <c r="O296" i="27"/>
  <c r="O297" i="27"/>
  <c r="O298" i="27"/>
  <c r="O299" i="27"/>
  <c r="O300" i="27"/>
  <c r="O301" i="27"/>
  <c r="O302" i="27"/>
  <c r="O303" i="27"/>
  <c r="O304" i="27"/>
  <c r="O305" i="27"/>
  <c r="O306" i="27"/>
  <c r="O307" i="27"/>
  <c r="O308" i="27"/>
  <c r="O309" i="27"/>
  <c r="O310" i="27"/>
  <c r="O311" i="27"/>
  <c r="O312" i="27"/>
  <c r="O313" i="27"/>
  <c r="O314" i="27"/>
  <c r="O315" i="27"/>
  <c r="O316" i="27"/>
  <c r="O317" i="27"/>
  <c r="O318" i="27"/>
  <c r="O319" i="27"/>
  <c r="O320" i="27"/>
  <c r="O321" i="27"/>
  <c r="O322" i="27"/>
  <c r="O323" i="27"/>
  <c r="O324" i="27"/>
  <c r="O325" i="27"/>
  <c r="O326" i="27"/>
  <c r="O327" i="27"/>
  <c r="O328" i="27"/>
  <c r="O329" i="27"/>
  <c r="O330" i="27"/>
  <c r="O331" i="27"/>
  <c r="O332" i="27"/>
  <c r="O333" i="27"/>
  <c r="O334" i="27"/>
  <c r="O335" i="27"/>
  <c r="O336" i="27"/>
  <c r="O337" i="27"/>
  <c r="O338" i="27"/>
  <c r="O339" i="27"/>
  <c r="O340" i="27"/>
  <c r="O341" i="27"/>
  <c r="O342" i="27"/>
  <c r="O343" i="27"/>
  <c r="O344" i="27"/>
  <c r="O345" i="27"/>
  <c r="O346" i="27"/>
  <c r="O347" i="27"/>
  <c r="O348" i="27"/>
  <c r="O349" i="27"/>
  <c r="O350" i="27"/>
  <c r="O351" i="27"/>
  <c r="O352" i="27"/>
  <c r="O353" i="27"/>
  <c r="O354" i="27"/>
  <c r="O355" i="27"/>
  <c r="O356" i="27"/>
  <c r="O357" i="27"/>
  <c r="O358" i="27"/>
  <c r="O359" i="27"/>
  <c r="O360" i="27"/>
  <c r="O361" i="27"/>
  <c r="O362" i="27"/>
  <c r="O363" i="27"/>
  <c r="O364" i="27"/>
  <c r="O365" i="27"/>
  <c r="O366" i="27"/>
  <c r="O367" i="27"/>
  <c r="O368" i="27"/>
  <c r="O369" i="27"/>
  <c r="O370" i="27"/>
  <c r="O371" i="27"/>
  <c r="O372" i="27"/>
  <c r="O373" i="27"/>
  <c r="O374" i="27"/>
  <c r="O375" i="27"/>
  <c r="O376" i="27"/>
  <c r="O377" i="27"/>
  <c r="O378" i="27"/>
  <c r="O379" i="27"/>
  <c r="O380" i="27"/>
  <c r="O381" i="27"/>
  <c r="O382" i="27"/>
  <c r="O383" i="27"/>
  <c r="O384" i="27"/>
  <c r="O385" i="27"/>
  <c r="O386" i="27"/>
  <c r="O387" i="27"/>
  <c r="O388" i="27"/>
  <c r="O389" i="27"/>
  <c r="O390" i="27"/>
  <c r="O391" i="27"/>
  <c r="O392" i="27"/>
  <c r="O393" i="27"/>
  <c r="O394" i="27"/>
  <c r="O395" i="27"/>
  <c r="O396" i="27"/>
  <c r="O397" i="27"/>
  <c r="O398" i="27"/>
  <c r="O399" i="27"/>
  <c r="O400" i="27"/>
  <c r="O401" i="27"/>
  <c r="O402" i="27"/>
  <c r="O403" i="27"/>
  <c r="O404" i="27"/>
  <c r="O405" i="27"/>
  <c r="O406" i="27"/>
  <c r="O407" i="27"/>
  <c r="O408" i="27"/>
  <c r="O409" i="27"/>
  <c r="O410" i="27"/>
  <c r="O411" i="27"/>
  <c r="O412" i="27"/>
  <c r="O413" i="27"/>
  <c r="O414" i="27"/>
  <c r="O415" i="27"/>
  <c r="O416" i="27"/>
  <c r="O417" i="27"/>
  <c r="O418" i="27"/>
  <c r="O419" i="27"/>
  <c r="O420" i="27"/>
  <c r="O421" i="27"/>
  <c r="O422" i="27"/>
  <c r="O423" i="27"/>
  <c r="O424" i="27"/>
  <c r="O425" i="27"/>
  <c r="O426" i="27"/>
  <c r="O427" i="27"/>
  <c r="O428" i="27"/>
  <c r="O429" i="27"/>
  <c r="O430" i="27"/>
  <c r="O431" i="27"/>
  <c r="O432" i="27"/>
  <c r="O433" i="27"/>
  <c r="O434" i="27"/>
  <c r="O435" i="27"/>
  <c r="O436" i="27"/>
  <c r="O437" i="27"/>
  <c r="O438" i="27"/>
  <c r="O439" i="27"/>
  <c r="O440" i="27"/>
  <c r="O441" i="27"/>
  <c r="O442" i="27"/>
  <c r="O443" i="27"/>
  <c r="O444" i="27"/>
  <c r="O445" i="27"/>
  <c r="O446" i="27"/>
  <c r="O447" i="27"/>
  <c r="O448" i="27"/>
  <c r="O449" i="27"/>
  <c r="O450" i="27"/>
  <c r="O451" i="27"/>
  <c r="O452" i="27"/>
  <c r="O453" i="27"/>
  <c r="O454" i="27"/>
  <c r="O455" i="27"/>
  <c r="O456" i="27"/>
  <c r="O457" i="27"/>
  <c r="O458" i="27"/>
  <c r="O459" i="27"/>
  <c r="O460" i="27"/>
  <c r="O461" i="27"/>
  <c r="O462" i="27"/>
  <c r="O463" i="27"/>
  <c r="O464" i="27"/>
  <c r="O465" i="27"/>
  <c r="O466" i="27"/>
  <c r="O467" i="27"/>
  <c r="O468" i="27"/>
  <c r="O469" i="27"/>
  <c r="O470" i="27"/>
  <c r="O471" i="27"/>
  <c r="O472" i="27"/>
  <c r="O473" i="27"/>
  <c r="O474" i="27"/>
  <c r="O475" i="27"/>
  <c r="O476" i="27"/>
  <c r="O477" i="27"/>
  <c r="O478" i="27"/>
  <c r="O479" i="27"/>
  <c r="O480" i="27"/>
  <c r="O481" i="27"/>
  <c r="O482" i="27"/>
  <c r="O483" i="27"/>
  <c r="O484" i="27"/>
  <c r="O485" i="27"/>
  <c r="O486" i="27"/>
  <c r="O487" i="27"/>
  <c r="O488" i="27"/>
  <c r="O489" i="27"/>
  <c r="O490" i="27"/>
  <c r="O491" i="27"/>
  <c r="O492" i="27"/>
  <c r="O493" i="27"/>
  <c r="O494" i="27"/>
  <c r="O495" i="27"/>
  <c r="O496" i="27"/>
  <c r="O497" i="27"/>
  <c r="O498" i="27"/>
  <c r="O499" i="27"/>
  <c r="O500" i="27"/>
  <c r="O501" i="27"/>
  <c r="O502" i="27"/>
  <c r="O503" i="27"/>
  <c r="O504" i="27"/>
  <c r="O505" i="27"/>
  <c r="O506" i="27"/>
  <c r="O507" i="27"/>
  <c r="O508" i="27"/>
  <c r="O509" i="27"/>
  <c r="O510" i="27"/>
  <c r="O511" i="27"/>
  <c r="O512" i="27"/>
  <c r="O513" i="27"/>
  <c r="O514" i="27"/>
  <c r="O515" i="27"/>
  <c r="O516" i="27"/>
  <c r="O517" i="27"/>
  <c r="O518" i="27"/>
  <c r="O519" i="27"/>
  <c r="O520" i="27"/>
  <c r="O521" i="27"/>
  <c r="O522" i="27"/>
  <c r="O523" i="27"/>
  <c r="O524" i="27"/>
  <c r="O525" i="27"/>
  <c r="O526" i="27"/>
  <c r="O527" i="27"/>
  <c r="O528" i="27"/>
  <c r="O529" i="27"/>
  <c r="O530" i="27"/>
  <c r="O531" i="27"/>
  <c r="O532" i="27"/>
  <c r="O533" i="27"/>
  <c r="O534" i="27"/>
  <c r="O535" i="27"/>
  <c r="O536" i="27"/>
  <c r="O537" i="27"/>
  <c r="O538" i="27"/>
  <c r="O539" i="27"/>
  <c r="O540" i="27"/>
  <c r="O541" i="27"/>
  <c r="O542" i="27"/>
  <c r="O543" i="27"/>
  <c r="O544" i="27"/>
  <c r="O545" i="27"/>
  <c r="O546" i="27"/>
  <c r="O547" i="27"/>
  <c r="O548" i="27"/>
  <c r="O549" i="27"/>
  <c r="O550" i="27"/>
  <c r="O551" i="27"/>
  <c r="O552" i="27"/>
  <c r="O553" i="27"/>
  <c r="O554" i="27"/>
  <c r="O555" i="27"/>
  <c r="O556" i="27"/>
  <c r="O557" i="27"/>
  <c r="O558" i="27"/>
  <c r="O559" i="27"/>
  <c r="O560" i="27"/>
  <c r="O561" i="27"/>
  <c r="O562" i="27"/>
  <c r="O563" i="27"/>
  <c r="O564" i="27"/>
  <c r="O565" i="27"/>
  <c r="O566" i="27"/>
  <c r="O567" i="27"/>
  <c r="O568" i="27"/>
  <c r="O569" i="27"/>
  <c r="O570" i="27"/>
  <c r="O571" i="27"/>
  <c r="O572" i="27"/>
  <c r="O573" i="27"/>
  <c r="O574" i="27"/>
  <c r="O575" i="27"/>
  <c r="O576" i="27"/>
  <c r="O577" i="27"/>
  <c r="O578" i="27"/>
  <c r="O579" i="27"/>
  <c r="O580" i="27"/>
  <c r="O581" i="27"/>
  <c r="O582" i="27"/>
  <c r="O583" i="27"/>
  <c r="O584" i="27"/>
  <c r="O585" i="27"/>
  <c r="O586" i="27"/>
  <c r="O587" i="27"/>
  <c r="O588" i="27"/>
  <c r="O589" i="27"/>
  <c r="O590" i="27"/>
  <c r="O591" i="27"/>
  <c r="O592" i="27"/>
  <c r="O593" i="27"/>
  <c r="O594" i="27"/>
  <c r="O595" i="27"/>
  <c r="O596" i="27"/>
  <c r="O597" i="27"/>
  <c r="O598" i="27"/>
  <c r="O599" i="27"/>
  <c r="O600" i="27"/>
  <c r="O601" i="27"/>
  <c r="O602" i="27"/>
  <c r="O603" i="27"/>
  <c r="O604" i="27"/>
  <c r="O605" i="27"/>
  <c r="O606" i="27"/>
  <c r="O607" i="27"/>
  <c r="O608" i="27"/>
  <c r="O609" i="27"/>
  <c r="O610" i="27"/>
  <c r="O611" i="27"/>
  <c r="O612" i="27"/>
  <c r="O613" i="27"/>
  <c r="O614" i="27"/>
  <c r="O615" i="27"/>
  <c r="O616" i="27"/>
  <c r="O617" i="27"/>
  <c r="O618" i="27"/>
  <c r="O619" i="27"/>
  <c r="O620" i="27"/>
  <c r="O621" i="27"/>
  <c r="O622" i="27"/>
  <c r="O623" i="27"/>
  <c r="O624" i="27"/>
  <c r="O625" i="27"/>
  <c r="O626" i="27"/>
  <c r="O627" i="27"/>
  <c r="O628" i="27"/>
  <c r="O629" i="27"/>
  <c r="O630" i="27"/>
  <c r="O631" i="27"/>
  <c r="O632" i="27"/>
  <c r="O633" i="27"/>
  <c r="O634" i="27"/>
  <c r="O635" i="27"/>
  <c r="O636" i="27"/>
  <c r="O637" i="27"/>
  <c r="O638" i="27"/>
  <c r="O639" i="27"/>
  <c r="O640" i="27"/>
  <c r="O641" i="27"/>
  <c r="O642" i="27"/>
  <c r="O643" i="27"/>
  <c r="O644" i="27"/>
  <c r="O645" i="27"/>
  <c r="O646" i="27"/>
  <c r="O647" i="27"/>
  <c r="O648" i="27"/>
  <c r="O649" i="27"/>
  <c r="O650" i="27"/>
  <c r="O651" i="27"/>
  <c r="O652" i="27"/>
  <c r="O653" i="27"/>
  <c r="O654" i="27"/>
  <c r="O655" i="27"/>
  <c r="O656" i="27"/>
  <c r="O657" i="27"/>
  <c r="O658" i="27"/>
  <c r="O659" i="27"/>
  <c r="O660" i="27"/>
  <c r="O661" i="27"/>
  <c r="O662" i="27"/>
  <c r="O663" i="27"/>
  <c r="O664" i="27"/>
  <c r="O665" i="27"/>
  <c r="O666" i="27"/>
  <c r="O667" i="27"/>
  <c r="O668" i="27"/>
  <c r="O669" i="27"/>
  <c r="O670" i="27"/>
  <c r="O671" i="27"/>
  <c r="O672" i="27"/>
  <c r="O673" i="27"/>
  <c r="O674" i="27"/>
  <c r="O675" i="27"/>
  <c r="O676" i="27"/>
  <c r="O677" i="27"/>
  <c r="O678" i="27"/>
  <c r="O679" i="27"/>
  <c r="O680" i="27"/>
  <c r="O681" i="27"/>
  <c r="O682" i="27"/>
  <c r="O683" i="27"/>
  <c r="O684" i="27"/>
  <c r="O685" i="27"/>
  <c r="O686" i="27"/>
  <c r="O687" i="27"/>
  <c r="O688" i="27"/>
  <c r="O689" i="27"/>
  <c r="O690" i="27"/>
  <c r="O691" i="27"/>
  <c r="O692" i="27"/>
  <c r="O693" i="27"/>
  <c r="O694" i="27"/>
  <c r="O695" i="27"/>
  <c r="O696" i="27"/>
  <c r="O697" i="27"/>
  <c r="O698" i="27"/>
  <c r="O699" i="27"/>
  <c r="O700" i="27"/>
  <c r="O701" i="27"/>
  <c r="O702" i="27"/>
  <c r="O703" i="27"/>
  <c r="O704" i="27"/>
  <c r="O705" i="27"/>
  <c r="O706" i="27"/>
  <c r="O707" i="27"/>
  <c r="O708" i="27"/>
  <c r="O709" i="27"/>
  <c r="O710" i="27"/>
  <c r="O711" i="27"/>
  <c r="O712" i="27"/>
  <c r="O713" i="27"/>
  <c r="O714" i="27"/>
  <c r="O715" i="27"/>
  <c r="O716" i="27"/>
  <c r="O717" i="27"/>
  <c r="O718" i="27"/>
  <c r="O719" i="27"/>
  <c r="O720" i="27"/>
  <c r="O721" i="27"/>
  <c r="O722" i="27"/>
  <c r="O723" i="27"/>
  <c r="O724" i="27"/>
  <c r="O725" i="27"/>
  <c r="O726" i="27"/>
  <c r="O727" i="27"/>
  <c r="O728" i="27"/>
  <c r="O729" i="27"/>
  <c r="O730" i="27"/>
  <c r="O731" i="27"/>
  <c r="O732" i="27"/>
  <c r="O733" i="27"/>
  <c r="O734" i="27"/>
  <c r="O735" i="27"/>
  <c r="O736" i="27"/>
  <c r="O737" i="27"/>
  <c r="O738" i="27"/>
  <c r="O739" i="27"/>
  <c r="O740" i="27"/>
  <c r="O741" i="27"/>
  <c r="O742" i="27"/>
  <c r="O743" i="27"/>
  <c r="O744" i="27"/>
  <c r="O745" i="27"/>
  <c r="O746" i="27"/>
  <c r="O747" i="27"/>
  <c r="O748" i="27"/>
  <c r="O749" i="27"/>
  <c r="O750" i="27"/>
  <c r="O751" i="27"/>
  <c r="O752" i="27"/>
  <c r="O753" i="27"/>
  <c r="O754" i="27"/>
  <c r="O755" i="27"/>
  <c r="O756" i="27"/>
  <c r="O757" i="27"/>
  <c r="O758" i="27"/>
  <c r="O759" i="27"/>
  <c r="O760" i="27"/>
  <c r="O761" i="27"/>
  <c r="O762" i="27"/>
  <c r="O763" i="27"/>
  <c r="O764" i="27"/>
  <c r="O765" i="27"/>
  <c r="O766" i="27"/>
  <c r="O767" i="27"/>
  <c r="O768" i="27"/>
  <c r="O769" i="27"/>
  <c r="O770" i="27"/>
  <c r="O771" i="27"/>
  <c r="O772" i="27"/>
  <c r="O773" i="27"/>
  <c r="O774" i="27"/>
  <c r="O775" i="27"/>
  <c r="O776" i="27"/>
  <c r="O777" i="27"/>
  <c r="O778" i="27"/>
  <c r="O779" i="27"/>
  <c r="O780" i="27"/>
  <c r="O781" i="27"/>
  <c r="O782" i="27"/>
  <c r="O783" i="27"/>
  <c r="O784" i="27"/>
  <c r="O785" i="27"/>
  <c r="O786" i="27"/>
  <c r="O787" i="27"/>
  <c r="O788" i="27"/>
  <c r="O789" i="27"/>
  <c r="O790" i="27"/>
  <c r="O791" i="27"/>
  <c r="O792" i="27"/>
  <c r="O793" i="27"/>
  <c r="O794" i="27"/>
  <c r="O795" i="27"/>
  <c r="O796" i="27"/>
  <c r="O797" i="27"/>
  <c r="O798" i="27"/>
  <c r="O799" i="27"/>
  <c r="O800" i="27"/>
  <c r="O801" i="27"/>
  <c r="O802" i="27"/>
  <c r="O803" i="27"/>
  <c r="O804" i="27"/>
  <c r="O805" i="27"/>
  <c r="O806" i="27"/>
  <c r="O807" i="27"/>
  <c r="O808" i="27"/>
  <c r="O809" i="27"/>
  <c r="O810" i="27"/>
  <c r="O811" i="27"/>
  <c r="O812" i="27"/>
  <c r="O813" i="27"/>
  <c r="O814" i="27"/>
  <c r="O815" i="27"/>
  <c r="O816" i="27"/>
  <c r="O817" i="27"/>
  <c r="O818" i="27"/>
  <c r="O819" i="27"/>
  <c r="O820" i="27"/>
  <c r="O821" i="27"/>
  <c r="O822" i="27"/>
  <c r="O823" i="27"/>
  <c r="O824" i="27"/>
  <c r="O825" i="27"/>
  <c r="O826" i="27"/>
  <c r="O827" i="27"/>
  <c r="O828" i="27"/>
  <c r="O829" i="27"/>
  <c r="O830" i="27"/>
  <c r="O831" i="27"/>
  <c r="O832" i="27"/>
  <c r="O833" i="27"/>
  <c r="O834" i="27"/>
  <c r="O835" i="27"/>
  <c r="O836" i="27"/>
  <c r="O837" i="27"/>
  <c r="O838" i="27"/>
  <c r="O839" i="27"/>
  <c r="O840" i="27"/>
  <c r="O841" i="27"/>
  <c r="O842" i="27"/>
  <c r="O843" i="27"/>
  <c r="O844" i="27"/>
  <c r="O845" i="27"/>
  <c r="O846" i="27"/>
  <c r="O847" i="27"/>
  <c r="O848" i="27"/>
  <c r="O849" i="27"/>
  <c r="O850" i="27"/>
  <c r="O851" i="27"/>
  <c r="O852" i="27"/>
  <c r="O853" i="27"/>
  <c r="O854" i="27"/>
  <c r="O855" i="27"/>
  <c r="O856" i="27"/>
  <c r="O857" i="27"/>
  <c r="O858" i="27"/>
  <c r="O859" i="27"/>
  <c r="O860" i="27"/>
  <c r="O861" i="27"/>
  <c r="O862" i="27"/>
  <c r="O863" i="27"/>
  <c r="O864" i="27"/>
  <c r="O865" i="27"/>
  <c r="O866" i="27"/>
  <c r="O867" i="27"/>
  <c r="O868" i="27"/>
  <c r="O869" i="27"/>
  <c r="O870" i="27"/>
  <c r="O871" i="27"/>
  <c r="O872" i="27"/>
  <c r="O873" i="27"/>
  <c r="O874" i="27"/>
  <c r="O875" i="27"/>
  <c r="O876" i="27"/>
  <c r="O877" i="27"/>
  <c r="O878" i="27"/>
  <c r="O879" i="27"/>
  <c r="O880" i="27"/>
  <c r="O881" i="27"/>
  <c r="O882" i="27"/>
  <c r="O883" i="27"/>
  <c r="O884" i="27"/>
  <c r="O885" i="27"/>
  <c r="O886" i="27"/>
  <c r="O887" i="27"/>
  <c r="O888" i="27"/>
  <c r="O889" i="27"/>
  <c r="O890" i="27"/>
  <c r="O891" i="27"/>
  <c r="O892" i="27"/>
  <c r="O893" i="27"/>
  <c r="O894" i="27"/>
  <c r="O895" i="27"/>
  <c r="O896" i="27"/>
  <c r="O897" i="27"/>
  <c r="O898" i="27"/>
  <c r="O899" i="27"/>
  <c r="O900" i="27"/>
  <c r="O901" i="27"/>
  <c r="O902" i="27"/>
  <c r="O903" i="27"/>
  <c r="O904" i="27"/>
  <c r="O905" i="27"/>
  <c r="O906" i="27"/>
  <c r="O907" i="27"/>
  <c r="O908" i="27"/>
  <c r="O909" i="27"/>
  <c r="O910" i="27"/>
  <c r="O911" i="27"/>
  <c r="O912" i="27"/>
  <c r="O913" i="27"/>
  <c r="O914" i="27"/>
  <c r="O915" i="27"/>
  <c r="O916" i="27"/>
  <c r="O917" i="27"/>
  <c r="O918" i="27"/>
  <c r="O919" i="27"/>
  <c r="O920" i="27"/>
  <c r="O921" i="27"/>
  <c r="O922" i="27"/>
  <c r="O923" i="27"/>
  <c r="O924" i="27"/>
  <c r="O925" i="27"/>
  <c r="O926" i="27"/>
  <c r="O927" i="27"/>
  <c r="O928" i="27"/>
  <c r="O929" i="27"/>
  <c r="O930" i="27"/>
  <c r="O931" i="27"/>
  <c r="O932" i="27"/>
  <c r="O933" i="27"/>
  <c r="O934" i="27"/>
  <c r="O935" i="27"/>
  <c r="O936" i="27"/>
  <c r="O937" i="27"/>
  <c r="O938" i="27"/>
  <c r="O939" i="27"/>
  <c r="O940" i="27"/>
  <c r="O941" i="27"/>
  <c r="O942" i="27"/>
  <c r="O943" i="27"/>
  <c r="O944" i="27"/>
  <c r="O945" i="27"/>
  <c r="O946" i="27"/>
  <c r="O947" i="27"/>
  <c r="O948" i="27"/>
  <c r="O949" i="27"/>
  <c r="O950" i="27"/>
  <c r="O951" i="27"/>
  <c r="O952" i="27"/>
  <c r="O953" i="27"/>
  <c r="O954" i="27"/>
  <c r="O955" i="27"/>
  <c r="O956" i="27"/>
  <c r="O957" i="27"/>
  <c r="O958" i="27"/>
  <c r="O959" i="27"/>
  <c r="O960" i="27"/>
  <c r="O961" i="27"/>
  <c r="O962" i="27"/>
  <c r="O963" i="27"/>
  <c r="O964" i="27"/>
  <c r="O965" i="27"/>
  <c r="O966" i="27"/>
  <c r="O967" i="27"/>
  <c r="O968" i="27"/>
  <c r="O969" i="27"/>
  <c r="O970" i="27"/>
  <c r="O971" i="27"/>
  <c r="O972" i="27"/>
  <c r="O973" i="27"/>
  <c r="O974" i="27"/>
  <c r="O975" i="27"/>
  <c r="O976" i="27"/>
  <c r="O977" i="27"/>
  <c r="O978" i="27"/>
  <c r="O979" i="27"/>
  <c r="O980" i="27"/>
  <c r="O981" i="27"/>
  <c r="O982" i="27"/>
  <c r="O983" i="27"/>
  <c r="O984" i="27"/>
  <c r="O985" i="27"/>
  <c r="O986" i="27"/>
  <c r="O987" i="27"/>
  <c r="O988" i="27"/>
  <c r="O989" i="27"/>
  <c r="O990" i="27"/>
  <c r="O991" i="27"/>
  <c r="O992" i="27"/>
  <c r="O993" i="27"/>
  <c r="O994" i="27"/>
  <c r="O995" i="27"/>
  <c r="O996" i="27"/>
  <c r="O997" i="27"/>
  <c r="O998" i="27"/>
  <c r="O999" i="27"/>
  <c r="O1000" i="27"/>
  <c r="O1001" i="27"/>
  <c r="O2" i="27"/>
  <c r="E3" i="27"/>
  <c r="E4" i="27"/>
  <c r="E5" i="27"/>
  <c r="E6" i="27"/>
  <c r="E7" i="27"/>
  <c r="E8" i="27"/>
  <c r="E9" i="27"/>
  <c r="E10" i="27"/>
  <c r="E11" i="27"/>
  <c r="E12" i="27"/>
  <c r="E13" i="27"/>
  <c r="E14" i="27"/>
  <c r="E15" i="27"/>
  <c r="E16" i="27"/>
  <c r="E17" i="27"/>
  <c r="E18" i="27"/>
  <c r="E19" i="27"/>
  <c r="E20" i="27"/>
  <c r="E21" i="27"/>
  <c r="E22" i="27"/>
  <c r="E23" i="27"/>
  <c r="E24" i="27"/>
  <c r="E25" i="27"/>
  <c r="E26" i="27"/>
  <c r="E27" i="27"/>
  <c r="E28" i="27"/>
  <c r="E29" i="27"/>
  <c r="E30" i="27"/>
  <c r="E31" i="27"/>
  <c r="E32" i="27"/>
  <c r="E33" i="27"/>
  <c r="E34" i="27"/>
  <c r="E35" i="27"/>
  <c r="E36" i="27"/>
  <c r="E37" i="27"/>
  <c r="E38" i="27"/>
  <c r="E39" i="27"/>
  <c r="E40" i="27"/>
  <c r="E41" i="27"/>
  <c r="E42" i="27"/>
  <c r="E43" i="27"/>
  <c r="E44" i="27"/>
  <c r="E45" i="27"/>
  <c r="E46" i="27"/>
  <c r="E47" i="27"/>
  <c r="E48" i="27"/>
  <c r="E49" i="27"/>
  <c r="E50" i="27"/>
  <c r="E51" i="27"/>
  <c r="E52" i="27"/>
  <c r="E53" i="27"/>
  <c r="E54" i="27"/>
  <c r="E55" i="27"/>
  <c r="E56" i="27"/>
  <c r="E57" i="27"/>
  <c r="E58" i="27"/>
  <c r="E59" i="27"/>
  <c r="E60" i="27"/>
  <c r="E61" i="27"/>
  <c r="E62" i="27"/>
  <c r="E63" i="27"/>
  <c r="E64" i="27"/>
  <c r="E65" i="27"/>
  <c r="E66" i="27"/>
  <c r="E67" i="27"/>
  <c r="E68" i="27"/>
  <c r="E69" i="27"/>
  <c r="E70" i="27"/>
  <c r="E71" i="27"/>
  <c r="E72" i="27"/>
  <c r="E73" i="27"/>
  <c r="E74" i="27"/>
  <c r="E75" i="27"/>
  <c r="E76" i="27"/>
  <c r="E77" i="27"/>
  <c r="E78" i="27"/>
  <c r="E79" i="27"/>
  <c r="E80" i="27"/>
  <c r="E81" i="27"/>
  <c r="E82" i="27"/>
  <c r="E83" i="27"/>
  <c r="E84" i="27"/>
  <c r="E85" i="27"/>
  <c r="E86" i="27"/>
  <c r="E87" i="27"/>
  <c r="E88" i="27"/>
  <c r="E89" i="27"/>
  <c r="E90" i="27"/>
  <c r="E91" i="27"/>
  <c r="E92" i="27"/>
  <c r="E93" i="27"/>
  <c r="E94" i="27"/>
  <c r="E95" i="27"/>
  <c r="E96" i="27"/>
  <c r="E97" i="27"/>
  <c r="E98" i="27"/>
  <c r="E99" i="27"/>
  <c r="E100" i="27"/>
  <c r="E101" i="27"/>
  <c r="E102" i="27"/>
  <c r="E103" i="27"/>
  <c r="E104" i="27"/>
  <c r="E105" i="27"/>
  <c r="E106" i="27"/>
  <c r="E107" i="27"/>
  <c r="E108" i="27"/>
  <c r="E109" i="27"/>
  <c r="E110" i="27"/>
  <c r="E111" i="27"/>
  <c r="E112" i="27"/>
  <c r="E113" i="27"/>
  <c r="E114" i="27"/>
  <c r="E115" i="27"/>
  <c r="E116" i="27"/>
  <c r="E117" i="27"/>
  <c r="E118" i="27"/>
  <c r="E119" i="27"/>
  <c r="E120" i="27"/>
  <c r="E121" i="27"/>
  <c r="E122" i="27"/>
  <c r="E123" i="27"/>
  <c r="E124" i="27"/>
  <c r="E125" i="27"/>
  <c r="E126" i="27"/>
  <c r="E127" i="27"/>
  <c r="E128" i="27"/>
  <c r="E129" i="27"/>
  <c r="E130" i="27"/>
  <c r="E131" i="27"/>
  <c r="E132" i="27"/>
  <c r="E133" i="27"/>
  <c r="E134" i="27"/>
  <c r="E135" i="27"/>
  <c r="E136" i="27"/>
  <c r="E137" i="27"/>
  <c r="E138" i="27"/>
  <c r="E139" i="27"/>
  <c r="E140" i="27"/>
  <c r="E141" i="27"/>
  <c r="E142" i="27"/>
  <c r="E143" i="27"/>
  <c r="E144" i="27"/>
  <c r="E145" i="27"/>
  <c r="E146" i="27"/>
  <c r="E147" i="27"/>
  <c r="E148" i="27"/>
  <c r="E149" i="27"/>
  <c r="E150" i="27"/>
  <c r="E151" i="27"/>
  <c r="E152" i="27"/>
  <c r="E153" i="27"/>
  <c r="E154" i="27"/>
  <c r="E155" i="27"/>
  <c r="E156" i="27"/>
  <c r="E157" i="27"/>
  <c r="E158" i="27"/>
  <c r="E159" i="27"/>
  <c r="E160" i="27"/>
  <c r="E161" i="27"/>
  <c r="E162" i="27"/>
  <c r="E163" i="27"/>
  <c r="E164" i="27"/>
  <c r="E165" i="27"/>
  <c r="E166" i="27"/>
  <c r="E167" i="27"/>
  <c r="E168" i="27"/>
  <c r="E169" i="27"/>
  <c r="E170" i="27"/>
  <c r="E171" i="27"/>
  <c r="E172" i="27"/>
  <c r="E173" i="27"/>
  <c r="E174" i="27"/>
  <c r="E175" i="27"/>
  <c r="E176" i="27"/>
  <c r="E177" i="27"/>
  <c r="E178" i="27"/>
  <c r="E179" i="27"/>
  <c r="E180" i="27"/>
  <c r="E181" i="27"/>
  <c r="E182" i="27"/>
  <c r="E183" i="27"/>
  <c r="E184" i="27"/>
  <c r="E185" i="27"/>
  <c r="E186" i="27"/>
  <c r="E187" i="27"/>
  <c r="E188" i="27"/>
  <c r="E189" i="27"/>
  <c r="E190" i="27"/>
  <c r="E191" i="27"/>
  <c r="E192" i="27"/>
  <c r="E193" i="27"/>
  <c r="E194" i="27"/>
  <c r="E195" i="27"/>
  <c r="E196" i="27"/>
  <c r="E197" i="27"/>
  <c r="E198" i="27"/>
  <c r="E199" i="27"/>
  <c r="E200" i="27"/>
  <c r="E201" i="27"/>
  <c r="E202" i="27"/>
  <c r="E203" i="27"/>
  <c r="E204" i="27"/>
  <c r="E205" i="27"/>
  <c r="E206" i="27"/>
  <c r="E207" i="27"/>
  <c r="E208" i="27"/>
  <c r="E209" i="27"/>
  <c r="E210" i="27"/>
  <c r="E211" i="27"/>
  <c r="E212" i="27"/>
  <c r="E213" i="27"/>
  <c r="E214" i="27"/>
  <c r="E215" i="27"/>
  <c r="E216" i="27"/>
  <c r="E217" i="27"/>
  <c r="E218" i="27"/>
  <c r="E219" i="27"/>
  <c r="E220" i="27"/>
  <c r="E221" i="27"/>
  <c r="E222" i="27"/>
  <c r="E223" i="27"/>
  <c r="E224" i="27"/>
  <c r="E225" i="27"/>
  <c r="E226" i="27"/>
  <c r="E227" i="27"/>
  <c r="E228" i="27"/>
  <c r="E229" i="27"/>
  <c r="E230" i="27"/>
  <c r="E231" i="27"/>
  <c r="E232" i="27"/>
  <c r="E233" i="27"/>
  <c r="E234" i="27"/>
  <c r="E235" i="27"/>
  <c r="E236" i="27"/>
  <c r="E237" i="27"/>
  <c r="E238" i="27"/>
  <c r="E239" i="27"/>
  <c r="E240" i="27"/>
  <c r="E241" i="27"/>
  <c r="E242" i="27"/>
  <c r="E243" i="27"/>
  <c r="E244" i="27"/>
  <c r="E245" i="27"/>
  <c r="E246" i="27"/>
  <c r="E247" i="27"/>
  <c r="E248" i="27"/>
  <c r="E249" i="27"/>
  <c r="E250" i="27"/>
  <c r="E251" i="27"/>
  <c r="E252" i="27"/>
  <c r="E253" i="27"/>
  <c r="E254" i="27"/>
  <c r="E255" i="27"/>
  <c r="E256" i="27"/>
  <c r="E257" i="27"/>
  <c r="E258" i="27"/>
  <c r="E259" i="27"/>
  <c r="E260" i="27"/>
  <c r="E261" i="27"/>
  <c r="E262" i="27"/>
  <c r="E263" i="27"/>
  <c r="E264" i="27"/>
  <c r="E265" i="27"/>
  <c r="E266" i="27"/>
  <c r="E267" i="27"/>
  <c r="E268" i="27"/>
  <c r="E269" i="27"/>
  <c r="E270" i="27"/>
  <c r="E271" i="27"/>
  <c r="E272" i="27"/>
  <c r="E273" i="27"/>
  <c r="E274" i="27"/>
  <c r="E275" i="27"/>
  <c r="E276" i="27"/>
  <c r="E277" i="27"/>
  <c r="E278" i="27"/>
  <c r="E279" i="27"/>
  <c r="E280" i="27"/>
  <c r="E281" i="27"/>
  <c r="E282" i="27"/>
  <c r="E283" i="27"/>
  <c r="E284" i="27"/>
  <c r="E285" i="27"/>
  <c r="E286" i="27"/>
  <c r="E287" i="27"/>
  <c r="E288" i="27"/>
  <c r="E289" i="27"/>
  <c r="E290" i="27"/>
  <c r="E291" i="27"/>
  <c r="E292" i="27"/>
  <c r="E293" i="27"/>
  <c r="E294" i="27"/>
  <c r="E295" i="27"/>
  <c r="E296" i="27"/>
  <c r="E297" i="27"/>
  <c r="E298" i="27"/>
  <c r="E299" i="27"/>
  <c r="E300" i="27"/>
  <c r="E301" i="27"/>
  <c r="E302" i="27"/>
  <c r="E303" i="27"/>
  <c r="E304" i="27"/>
  <c r="E305" i="27"/>
  <c r="E306" i="27"/>
  <c r="E307" i="27"/>
  <c r="E308" i="27"/>
  <c r="E309" i="27"/>
  <c r="E310" i="27"/>
  <c r="E311" i="27"/>
  <c r="E312" i="27"/>
  <c r="E313" i="27"/>
  <c r="E314" i="27"/>
  <c r="E315" i="27"/>
  <c r="E316" i="27"/>
  <c r="E317" i="27"/>
  <c r="E318" i="27"/>
  <c r="E319" i="27"/>
  <c r="E320" i="27"/>
  <c r="E321" i="27"/>
  <c r="E322" i="27"/>
  <c r="E323" i="27"/>
  <c r="E324" i="27"/>
  <c r="E325" i="27"/>
  <c r="E326" i="27"/>
  <c r="E327" i="27"/>
  <c r="E328" i="27"/>
  <c r="E329" i="27"/>
  <c r="E330" i="27"/>
  <c r="E331" i="27"/>
  <c r="E332" i="27"/>
  <c r="E333" i="27"/>
  <c r="E334" i="27"/>
  <c r="E335" i="27"/>
  <c r="E336" i="27"/>
  <c r="E337" i="27"/>
  <c r="E338" i="27"/>
  <c r="E339" i="27"/>
  <c r="E340" i="27"/>
  <c r="E341" i="27"/>
  <c r="E342" i="27"/>
  <c r="E343" i="27"/>
  <c r="E344" i="27"/>
  <c r="E345" i="27"/>
  <c r="E346" i="27"/>
  <c r="E347" i="27"/>
  <c r="E348" i="27"/>
  <c r="E349" i="27"/>
  <c r="E350" i="27"/>
  <c r="E351" i="27"/>
  <c r="E352" i="27"/>
  <c r="E353" i="27"/>
  <c r="E354" i="27"/>
  <c r="E355" i="27"/>
  <c r="E356" i="27"/>
  <c r="E357" i="27"/>
  <c r="E358" i="27"/>
  <c r="E359" i="27"/>
  <c r="E360" i="27"/>
  <c r="E361" i="27"/>
  <c r="E362" i="27"/>
  <c r="E363" i="27"/>
  <c r="E364" i="27"/>
  <c r="E365" i="27"/>
  <c r="E366" i="27"/>
  <c r="E367" i="27"/>
  <c r="E368" i="27"/>
  <c r="E369" i="27"/>
  <c r="E370" i="27"/>
  <c r="E371" i="27"/>
  <c r="E372" i="27"/>
  <c r="E373" i="27"/>
  <c r="E374" i="27"/>
  <c r="E375" i="27"/>
  <c r="E376" i="27"/>
  <c r="E377" i="27"/>
  <c r="E378" i="27"/>
  <c r="E379" i="27"/>
  <c r="E380" i="27"/>
  <c r="E381" i="27"/>
  <c r="E382" i="27"/>
  <c r="E383" i="27"/>
  <c r="E384" i="27"/>
  <c r="E385" i="27"/>
  <c r="E386" i="27"/>
  <c r="E387" i="27"/>
  <c r="E388" i="27"/>
  <c r="E389" i="27"/>
  <c r="E390" i="27"/>
  <c r="E391" i="27"/>
  <c r="E392" i="27"/>
  <c r="E393" i="27"/>
  <c r="E394" i="27"/>
  <c r="E395" i="27"/>
  <c r="E396" i="27"/>
  <c r="E397" i="27"/>
  <c r="E398" i="27"/>
  <c r="E399" i="27"/>
  <c r="E400" i="27"/>
  <c r="E401" i="27"/>
  <c r="E402" i="27"/>
  <c r="E403" i="27"/>
  <c r="E404" i="27"/>
  <c r="E405" i="27"/>
  <c r="E406" i="27"/>
  <c r="E407" i="27"/>
  <c r="E408" i="27"/>
  <c r="E409" i="27"/>
  <c r="E410" i="27"/>
  <c r="E411" i="27"/>
  <c r="E412" i="27"/>
  <c r="E413" i="27"/>
  <c r="E414" i="27"/>
  <c r="E415" i="27"/>
  <c r="E416" i="27"/>
  <c r="E417" i="27"/>
  <c r="E418" i="27"/>
  <c r="E419" i="27"/>
  <c r="E420" i="27"/>
  <c r="E421" i="27"/>
  <c r="E422" i="27"/>
  <c r="E423" i="27"/>
  <c r="E424" i="27"/>
  <c r="E425" i="27"/>
  <c r="E426" i="27"/>
  <c r="E427" i="27"/>
  <c r="E428" i="27"/>
  <c r="E429" i="27"/>
  <c r="E430" i="27"/>
  <c r="E431" i="27"/>
  <c r="E432" i="27"/>
  <c r="E433" i="27"/>
  <c r="E434" i="27"/>
  <c r="E435" i="27"/>
  <c r="E436" i="27"/>
  <c r="E437" i="27"/>
  <c r="E438" i="27"/>
  <c r="E439" i="27"/>
  <c r="E440" i="27"/>
  <c r="E441" i="27"/>
  <c r="E442" i="27"/>
  <c r="E443" i="27"/>
  <c r="E444" i="27"/>
  <c r="E445" i="27"/>
  <c r="E446" i="27"/>
  <c r="E447" i="27"/>
  <c r="E448" i="27"/>
  <c r="E449" i="27"/>
  <c r="E450" i="27"/>
  <c r="E451" i="27"/>
  <c r="E452" i="27"/>
  <c r="E453" i="27"/>
  <c r="E454" i="27"/>
  <c r="E455" i="27"/>
  <c r="E456" i="27"/>
  <c r="E457" i="27"/>
  <c r="E458" i="27"/>
  <c r="E459" i="27"/>
  <c r="E460" i="27"/>
  <c r="E461" i="27"/>
  <c r="E462" i="27"/>
  <c r="E463" i="27"/>
  <c r="E464" i="27"/>
  <c r="E465" i="27"/>
  <c r="E466" i="27"/>
  <c r="E467" i="27"/>
  <c r="E468" i="27"/>
  <c r="E469" i="27"/>
  <c r="E470" i="27"/>
  <c r="E471" i="27"/>
  <c r="E472" i="27"/>
  <c r="E473" i="27"/>
  <c r="E474" i="27"/>
  <c r="E475" i="27"/>
  <c r="E476" i="27"/>
  <c r="E477" i="27"/>
  <c r="E478" i="27"/>
  <c r="E479" i="27"/>
  <c r="E480" i="27"/>
  <c r="E481" i="27"/>
  <c r="E482" i="27"/>
  <c r="E483" i="27"/>
  <c r="E484" i="27"/>
  <c r="E485" i="27"/>
  <c r="E486" i="27"/>
  <c r="E487" i="27"/>
  <c r="E488" i="27"/>
  <c r="E489" i="27"/>
  <c r="E490" i="27"/>
  <c r="E491" i="27"/>
  <c r="E492" i="27"/>
  <c r="E493" i="27"/>
  <c r="E494" i="27"/>
  <c r="E495" i="27"/>
  <c r="E496" i="27"/>
  <c r="E497" i="27"/>
  <c r="E498" i="27"/>
  <c r="E499" i="27"/>
  <c r="E500" i="27"/>
  <c r="E501" i="27"/>
  <c r="E502" i="27"/>
  <c r="E503" i="27"/>
  <c r="E504" i="27"/>
  <c r="E505" i="27"/>
  <c r="E506" i="27"/>
  <c r="E507" i="27"/>
  <c r="E508" i="27"/>
  <c r="E509" i="27"/>
  <c r="E510" i="27"/>
  <c r="E511" i="27"/>
  <c r="E512" i="27"/>
  <c r="E513" i="27"/>
  <c r="E514" i="27"/>
  <c r="E515" i="27"/>
  <c r="E516" i="27"/>
  <c r="E517" i="27"/>
  <c r="E518" i="27"/>
  <c r="E519" i="27"/>
  <c r="E520" i="27"/>
  <c r="E521" i="27"/>
  <c r="E522" i="27"/>
  <c r="E523" i="27"/>
  <c r="E524" i="27"/>
  <c r="E525" i="27"/>
  <c r="E526" i="27"/>
  <c r="E527" i="27"/>
  <c r="E528" i="27"/>
  <c r="E529" i="27"/>
  <c r="E530" i="27"/>
  <c r="E531" i="27"/>
  <c r="E532" i="27"/>
  <c r="E533" i="27"/>
  <c r="E534" i="27"/>
  <c r="E535" i="27"/>
  <c r="E536" i="27"/>
  <c r="E537" i="27"/>
  <c r="E538" i="27"/>
  <c r="E539" i="27"/>
  <c r="E540" i="27"/>
  <c r="E541" i="27"/>
  <c r="E542" i="27"/>
  <c r="E543" i="27"/>
  <c r="E544" i="27"/>
  <c r="E545" i="27"/>
  <c r="E546" i="27"/>
  <c r="E547" i="27"/>
  <c r="E548" i="27"/>
  <c r="E549" i="27"/>
  <c r="E550" i="27"/>
  <c r="E551" i="27"/>
  <c r="E552" i="27"/>
  <c r="E553" i="27"/>
  <c r="E554" i="27"/>
  <c r="E555" i="27"/>
  <c r="E556" i="27"/>
  <c r="E557" i="27"/>
  <c r="E558" i="27"/>
  <c r="E559" i="27"/>
  <c r="E560" i="27"/>
  <c r="E561" i="27"/>
  <c r="E562" i="27"/>
  <c r="E563" i="27"/>
  <c r="E564" i="27"/>
  <c r="E565" i="27"/>
  <c r="E566" i="27"/>
  <c r="E567" i="27"/>
  <c r="E568" i="27"/>
  <c r="E569" i="27"/>
  <c r="E570" i="27"/>
  <c r="E571" i="27"/>
  <c r="E572" i="27"/>
  <c r="E573" i="27"/>
  <c r="E574" i="27"/>
  <c r="E575" i="27"/>
  <c r="E576" i="27"/>
  <c r="E577" i="27"/>
  <c r="E578" i="27"/>
  <c r="E579" i="27"/>
  <c r="E580" i="27"/>
  <c r="E581" i="27"/>
  <c r="E582" i="27"/>
  <c r="E583" i="27"/>
  <c r="E584" i="27"/>
  <c r="E585" i="27"/>
  <c r="E586" i="27"/>
  <c r="E587" i="27"/>
  <c r="E588" i="27"/>
  <c r="E589" i="27"/>
  <c r="E590" i="27"/>
  <c r="E591" i="27"/>
  <c r="E592" i="27"/>
  <c r="E593" i="27"/>
  <c r="E594" i="27"/>
  <c r="E595" i="27"/>
  <c r="E596" i="27"/>
  <c r="E597" i="27"/>
  <c r="E598" i="27"/>
  <c r="E599" i="27"/>
  <c r="E600" i="27"/>
  <c r="E601" i="27"/>
  <c r="E602" i="27"/>
  <c r="E603" i="27"/>
  <c r="E604" i="27"/>
  <c r="E605" i="27"/>
  <c r="E606" i="27"/>
  <c r="E607" i="27"/>
  <c r="E608" i="27"/>
  <c r="E609" i="27"/>
  <c r="E610" i="27"/>
  <c r="E611" i="27"/>
  <c r="E612" i="27"/>
  <c r="E613" i="27"/>
  <c r="E614" i="27"/>
  <c r="E615" i="27"/>
  <c r="E616" i="27"/>
  <c r="E617" i="27"/>
  <c r="E618" i="27"/>
  <c r="E619" i="27"/>
  <c r="E620" i="27"/>
  <c r="E621" i="27"/>
  <c r="E622" i="27"/>
  <c r="E623" i="27"/>
  <c r="E624" i="27"/>
  <c r="E625" i="27"/>
  <c r="E626" i="27"/>
  <c r="E627" i="27"/>
  <c r="E628" i="27"/>
  <c r="E629" i="27"/>
  <c r="E630" i="27"/>
  <c r="E631" i="27"/>
  <c r="E632" i="27"/>
  <c r="E633" i="27"/>
  <c r="E634" i="27"/>
  <c r="E635" i="27"/>
  <c r="E636" i="27"/>
  <c r="E637" i="27"/>
  <c r="E638" i="27"/>
  <c r="E639" i="27"/>
  <c r="E640" i="27"/>
  <c r="E641" i="27"/>
  <c r="E642" i="27"/>
  <c r="E643" i="27"/>
  <c r="E644" i="27"/>
  <c r="E645" i="27"/>
  <c r="E646" i="27"/>
  <c r="E647" i="27"/>
  <c r="E648" i="27"/>
  <c r="E649" i="27"/>
  <c r="E650" i="27"/>
  <c r="E651" i="27"/>
  <c r="E652" i="27"/>
  <c r="E653" i="27"/>
  <c r="E654" i="27"/>
  <c r="E655" i="27"/>
  <c r="E656" i="27"/>
  <c r="E657" i="27"/>
  <c r="E658" i="27"/>
  <c r="E659" i="27"/>
  <c r="E660" i="27"/>
  <c r="E661" i="27"/>
  <c r="E662" i="27"/>
  <c r="E663" i="27"/>
  <c r="E664" i="27"/>
  <c r="E665" i="27"/>
  <c r="E666" i="27"/>
  <c r="E667" i="27"/>
  <c r="E668" i="27"/>
  <c r="E669" i="27"/>
  <c r="E670" i="27"/>
  <c r="E671" i="27"/>
  <c r="E672" i="27"/>
  <c r="E673" i="27"/>
  <c r="E674" i="27"/>
  <c r="E675" i="27"/>
  <c r="E676" i="27"/>
  <c r="E677" i="27"/>
  <c r="E678" i="27"/>
  <c r="E679" i="27"/>
  <c r="E680" i="27"/>
  <c r="E681" i="27"/>
  <c r="E682" i="27"/>
  <c r="E683" i="27"/>
  <c r="E684" i="27"/>
  <c r="E685" i="27"/>
  <c r="E686" i="27"/>
  <c r="E687" i="27"/>
  <c r="E688" i="27"/>
  <c r="E689" i="27"/>
  <c r="E690" i="27"/>
  <c r="E691" i="27"/>
  <c r="E692" i="27"/>
  <c r="E693" i="27"/>
  <c r="E694" i="27"/>
  <c r="E695" i="27"/>
  <c r="E696" i="27"/>
  <c r="E697" i="27"/>
  <c r="E698" i="27"/>
  <c r="E699" i="27"/>
  <c r="E700" i="27"/>
  <c r="E701" i="27"/>
  <c r="E702" i="27"/>
  <c r="E703" i="27"/>
  <c r="E704" i="27"/>
  <c r="E705" i="27"/>
  <c r="E706" i="27"/>
  <c r="E707" i="27"/>
  <c r="E708" i="27"/>
  <c r="E709" i="27"/>
  <c r="E710" i="27"/>
  <c r="E711" i="27"/>
  <c r="E712" i="27"/>
  <c r="E713" i="27"/>
  <c r="E714" i="27"/>
  <c r="E715" i="27"/>
  <c r="E716" i="27"/>
  <c r="E717" i="27"/>
  <c r="E718" i="27"/>
  <c r="E719" i="27"/>
  <c r="E720" i="27"/>
  <c r="E721" i="27"/>
  <c r="E722" i="27"/>
  <c r="E723" i="27"/>
  <c r="E724" i="27"/>
  <c r="E725" i="27"/>
  <c r="E726" i="27"/>
  <c r="E727" i="27"/>
  <c r="E728" i="27"/>
  <c r="E729" i="27"/>
  <c r="E730" i="27"/>
  <c r="E731" i="27"/>
  <c r="E732" i="27"/>
  <c r="E733" i="27"/>
  <c r="E734" i="27"/>
  <c r="E735" i="27"/>
  <c r="E736" i="27"/>
  <c r="E737" i="27"/>
  <c r="E738" i="27"/>
  <c r="E739" i="27"/>
  <c r="E740" i="27"/>
  <c r="E741" i="27"/>
  <c r="E742" i="27"/>
  <c r="E743" i="27"/>
  <c r="E744" i="27"/>
  <c r="E745" i="27"/>
  <c r="E746" i="27"/>
  <c r="E747" i="27"/>
  <c r="E748" i="27"/>
  <c r="E749" i="27"/>
  <c r="E750" i="27"/>
  <c r="E751" i="27"/>
  <c r="E752" i="27"/>
  <c r="E753" i="27"/>
  <c r="E754" i="27"/>
  <c r="E755" i="27"/>
  <c r="E756" i="27"/>
  <c r="E757" i="27"/>
  <c r="E758" i="27"/>
  <c r="E759" i="27"/>
  <c r="E760" i="27"/>
  <c r="E761" i="27"/>
  <c r="E762" i="27"/>
  <c r="E763" i="27"/>
  <c r="E764" i="27"/>
  <c r="E765" i="27"/>
  <c r="E766" i="27"/>
  <c r="E767" i="27"/>
  <c r="E768" i="27"/>
  <c r="E769" i="27"/>
  <c r="E770" i="27"/>
  <c r="E771" i="27"/>
  <c r="E772" i="27"/>
  <c r="E773" i="27"/>
  <c r="E774" i="27"/>
  <c r="E775" i="27"/>
  <c r="E776" i="27"/>
  <c r="E777" i="27"/>
  <c r="E778" i="27"/>
  <c r="E779" i="27"/>
  <c r="E780" i="27"/>
  <c r="E781" i="27"/>
  <c r="E782" i="27"/>
  <c r="E783" i="27"/>
  <c r="E784" i="27"/>
  <c r="E785" i="27"/>
  <c r="E786" i="27"/>
  <c r="E787" i="27"/>
  <c r="E788" i="27"/>
  <c r="E789" i="27"/>
  <c r="E790" i="27"/>
  <c r="E791" i="27"/>
  <c r="E792" i="27"/>
  <c r="E793" i="27"/>
  <c r="E794" i="27"/>
  <c r="E795" i="27"/>
  <c r="E796" i="27"/>
  <c r="E797" i="27"/>
  <c r="E798" i="27"/>
  <c r="E799" i="27"/>
  <c r="E800" i="27"/>
  <c r="E801" i="27"/>
  <c r="E802" i="27"/>
  <c r="E803" i="27"/>
  <c r="E804" i="27"/>
  <c r="E805" i="27"/>
  <c r="E806" i="27"/>
  <c r="E807" i="27"/>
  <c r="E808" i="27"/>
  <c r="E809" i="27"/>
  <c r="E810" i="27"/>
  <c r="E811" i="27"/>
  <c r="E812" i="27"/>
  <c r="E813" i="27"/>
  <c r="E814" i="27"/>
  <c r="E815" i="27"/>
  <c r="E816" i="27"/>
  <c r="E817" i="27"/>
  <c r="E818" i="27"/>
  <c r="E819" i="27"/>
  <c r="E820" i="27"/>
  <c r="E821" i="27"/>
  <c r="E822" i="27"/>
  <c r="E823" i="27"/>
  <c r="E824" i="27"/>
  <c r="E825" i="27"/>
  <c r="E826" i="27"/>
  <c r="E827" i="27"/>
  <c r="E828" i="27"/>
  <c r="E829" i="27"/>
  <c r="E830" i="27"/>
  <c r="E831" i="27"/>
  <c r="E832" i="27"/>
  <c r="E833" i="27"/>
  <c r="E834" i="27"/>
  <c r="E835" i="27"/>
  <c r="E836" i="27"/>
  <c r="E837" i="27"/>
  <c r="E838" i="27"/>
  <c r="E839" i="27"/>
  <c r="E840" i="27"/>
  <c r="E841" i="27"/>
  <c r="E842" i="27"/>
  <c r="E843" i="27"/>
  <c r="E844" i="27"/>
  <c r="E845" i="27"/>
  <c r="E846" i="27"/>
  <c r="E847" i="27"/>
  <c r="E848" i="27"/>
  <c r="E849" i="27"/>
  <c r="E850" i="27"/>
  <c r="E851" i="27"/>
  <c r="E852" i="27"/>
  <c r="E853" i="27"/>
  <c r="E854" i="27"/>
  <c r="E855" i="27"/>
  <c r="E856" i="27"/>
  <c r="E857" i="27"/>
  <c r="E858" i="27"/>
  <c r="E859" i="27"/>
  <c r="E860" i="27"/>
  <c r="E861" i="27"/>
  <c r="E862" i="27"/>
  <c r="E863" i="27"/>
  <c r="E864" i="27"/>
  <c r="E865" i="27"/>
  <c r="E866" i="27"/>
  <c r="E867" i="27"/>
  <c r="E868" i="27"/>
  <c r="E869" i="27"/>
  <c r="E870" i="27"/>
  <c r="E871" i="27"/>
  <c r="E872" i="27"/>
  <c r="E873" i="27"/>
  <c r="E874" i="27"/>
  <c r="E875" i="27"/>
  <c r="E876" i="27"/>
  <c r="E877" i="27"/>
  <c r="E878" i="27"/>
  <c r="E879" i="27"/>
  <c r="E880" i="27"/>
  <c r="E881" i="27"/>
  <c r="E882" i="27"/>
  <c r="E883" i="27"/>
  <c r="E884" i="27"/>
  <c r="E885" i="27"/>
  <c r="E886" i="27"/>
  <c r="E887" i="27"/>
  <c r="E888" i="27"/>
  <c r="E889" i="27"/>
  <c r="E890" i="27"/>
  <c r="E891" i="27"/>
  <c r="E892" i="27"/>
  <c r="E893" i="27"/>
  <c r="E894" i="27"/>
  <c r="E895" i="27"/>
  <c r="E896" i="27"/>
  <c r="E897" i="27"/>
  <c r="E898" i="27"/>
  <c r="E899" i="27"/>
  <c r="E900" i="27"/>
  <c r="E901" i="27"/>
  <c r="E902" i="27"/>
  <c r="E903" i="27"/>
  <c r="E904" i="27"/>
  <c r="E905" i="27"/>
  <c r="E906" i="27"/>
  <c r="E907" i="27"/>
  <c r="E908" i="27"/>
  <c r="E909" i="27"/>
  <c r="E910" i="27"/>
  <c r="E911" i="27"/>
  <c r="E912" i="27"/>
  <c r="E913" i="27"/>
  <c r="E914" i="27"/>
  <c r="E915" i="27"/>
  <c r="E916" i="27"/>
  <c r="E917" i="27"/>
  <c r="E918" i="27"/>
  <c r="E919" i="27"/>
  <c r="E920" i="27"/>
  <c r="E921" i="27"/>
  <c r="E922" i="27"/>
  <c r="E923" i="27"/>
  <c r="E924" i="27"/>
  <c r="E925" i="27"/>
  <c r="E926" i="27"/>
  <c r="E927" i="27"/>
  <c r="E928" i="27"/>
  <c r="E929" i="27"/>
  <c r="E930" i="27"/>
  <c r="E931" i="27"/>
  <c r="E932" i="27"/>
  <c r="E933" i="27"/>
  <c r="E934" i="27"/>
  <c r="E935" i="27"/>
  <c r="E936" i="27"/>
  <c r="E937" i="27"/>
  <c r="E938" i="27"/>
  <c r="E939" i="27"/>
  <c r="E940" i="27"/>
  <c r="E941" i="27"/>
  <c r="E942" i="27"/>
  <c r="E943" i="27"/>
  <c r="E944" i="27"/>
  <c r="E945" i="27"/>
  <c r="E946" i="27"/>
  <c r="E947" i="27"/>
  <c r="E948" i="27"/>
  <c r="E949" i="27"/>
  <c r="E950" i="27"/>
  <c r="E951" i="27"/>
  <c r="E952" i="27"/>
  <c r="E953" i="27"/>
  <c r="E954" i="27"/>
  <c r="E955" i="27"/>
  <c r="E956" i="27"/>
  <c r="E957" i="27"/>
  <c r="E958" i="27"/>
  <c r="E959" i="27"/>
  <c r="E960" i="27"/>
  <c r="E961" i="27"/>
  <c r="E962" i="27"/>
  <c r="E963" i="27"/>
  <c r="E964" i="27"/>
  <c r="E965" i="27"/>
  <c r="E966" i="27"/>
  <c r="E967" i="27"/>
  <c r="E968" i="27"/>
  <c r="E969" i="27"/>
  <c r="E970" i="27"/>
  <c r="E971" i="27"/>
  <c r="E972" i="27"/>
  <c r="E973" i="27"/>
  <c r="E974" i="27"/>
  <c r="E975" i="27"/>
  <c r="E976" i="27"/>
  <c r="E977" i="27"/>
  <c r="E978" i="27"/>
  <c r="E979" i="27"/>
  <c r="E980" i="27"/>
  <c r="E981" i="27"/>
  <c r="E982" i="27"/>
  <c r="E983" i="27"/>
  <c r="E984" i="27"/>
  <c r="E985" i="27"/>
  <c r="E986" i="27"/>
  <c r="E987" i="27"/>
  <c r="E988" i="27"/>
  <c r="E989" i="27"/>
  <c r="E990" i="27"/>
  <c r="E991" i="27"/>
  <c r="E992" i="27"/>
  <c r="E993" i="27"/>
  <c r="E994" i="27"/>
  <c r="E995" i="27"/>
  <c r="E996" i="27"/>
  <c r="E997" i="27"/>
  <c r="E998" i="27"/>
  <c r="E999" i="27"/>
  <c r="E1000" i="27"/>
  <c r="E1001" i="27"/>
  <c r="E2" i="27"/>
  <c r="D3" i="27"/>
  <c r="D4" i="27"/>
  <c r="D5" i="27"/>
  <c r="D6"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D196" i="27"/>
  <c r="D197" i="27"/>
  <c r="D198" i="27"/>
  <c r="D199" i="27"/>
  <c r="D200" i="27"/>
  <c r="D201" i="27"/>
  <c r="D202" i="27"/>
  <c r="D203" i="27"/>
  <c r="D204" i="27"/>
  <c r="D205" i="27"/>
  <c r="D206" i="27"/>
  <c r="D207" i="27"/>
  <c r="D208" i="27"/>
  <c r="D209" i="27"/>
  <c r="D210" i="27"/>
  <c r="D211" i="27"/>
  <c r="D212" i="27"/>
  <c r="D213" i="27"/>
  <c r="D214" i="27"/>
  <c r="D215" i="27"/>
  <c r="D216" i="27"/>
  <c r="D217" i="27"/>
  <c r="D218" i="27"/>
  <c r="D219" i="27"/>
  <c r="D220" i="27"/>
  <c r="D221" i="27"/>
  <c r="D222" i="27"/>
  <c r="D223" i="27"/>
  <c r="D224" i="27"/>
  <c r="D225" i="27"/>
  <c r="D226" i="27"/>
  <c r="D227" i="27"/>
  <c r="D228" i="27"/>
  <c r="D229" i="27"/>
  <c r="D230" i="27"/>
  <c r="D231" i="27"/>
  <c r="D232" i="27"/>
  <c r="D233" i="27"/>
  <c r="D234" i="27"/>
  <c r="D235" i="27"/>
  <c r="D236" i="27"/>
  <c r="D237" i="27"/>
  <c r="D238" i="27"/>
  <c r="D239" i="27"/>
  <c r="D240" i="27"/>
  <c r="D241" i="27"/>
  <c r="D242" i="27"/>
  <c r="D243" i="27"/>
  <c r="D244" i="27"/>
  <c r="D245" i="27"/>
  <c r="D246" i="27"/>
  <c r="D247" i="27"/>
  <c r="D248" i="27"/>
  <c r="D249" i="27"/>
  <c r="D250" i="27"/>
  <c r="D251" i="27"/>
  <c r="D252" i="27"/>
  <c r="D253" i="27"/>
  <c r="D254" i="27"/>
  <c r="D255" i="27"/>
  <c r="D256" i="27"/>
  <c r="D257" i="27"/>
  <c r="D258" i="27"/>
  <c r="D259" i="27"/>
  <c r="D260" i="27"/>
  <c r="D261" i="27"/>
  <c r="D262" i="27"/>
  <c r="D263" i="27"/>
  <c r="D264" i="27"/>
  <c r="D265" i="27"/>
  <c r="D266" i="27"/>
  <c r="D267" i="27"/>
  <c r="D268" i="27"/>
  <c r="D269" i="27"/>
  <c r="D270" i="27"/>
  <c r="D271" i="27"/>
  <c r="D272" i="27"/>
  <c r="D273" i="27"/>
  <c r="D274" i="27"/>
  <c r="D275" i="27"/>
  <c r="D276" i="27"/>
  <c r="D277" i="27"/>
  <c r="D278" i="27"/>
  <c r="D279" i="27"/>
  <c r="D280" i="27"/>
  <c r="D281" i="27"/>
  <c r="D282" i="27"/>
  <c r="D283" i="27"/>
  <c r="D284" i="27"/>
  <c r="D285" i="27"/>
  <c r="D286" i="27"/>
  <c r="D287" i="27"/>
  <c r="D288" i="27"/>
  <c r="D289" i="27"/>
  <c r="D290" i="27"/>
  <c r="D291" i="27"/>
  <c r="D292" i="27"/>
  <c r="D293" i="27"/>
  <c r="D294" i="27"/>
  <c r="D295" i="27"/>
  <c r="D296" i="27"/>
  <c r="D297" i="27"/>
  <c r="D298" i="27"/>
  <c r="D299" i="27"/>
  <c r="D300" i="27"/>
  <c r="D301" i="27"/>
  <c r="D302" i="27"/>
  <c r="D303" i="27"/>
  <c r="D304" i="27"/>
  <c r="D305" i="27"/>
  <c r="D306" i="27"/>
  <c r="D307" i="27"/>
  <c r="D308" i="27"/>
  <c r="D309" i="27"/>
  <c r="D310" i="27"/>
  <c r="D311" i="27"/>
  <c r="D312" i="27"/>
  <c r="D313" i="27"/>
  <c r="D314" i="27"/>
  <c r="D315" i="27"/>
  <c r="D316" i="27"/>
  <c r="D317" i="27"/>
  <c r="D318" i="27"/>
  <c r="D319" i="27"/>
  <c r="D320" i="27"/>
  <c r="D321" i="27"/>
  <c r="D322" i="27"/>
  <c r="D323" i="27"/>
  <c r="D324" i="27"/>
  <c r="D325" i="27"/>
  <c r="D326" i="27"/>
  <c r="D327" i="27"/>
  <c r="D328" i="27"/>
  <c r="D329" i="27"/>
  <c r="D330" i="27"/>
  <c r="D331" i="27"/>
  <c r="D332" i="27"/>
  <c r="D333" i="27"/>
  <c r="D334" i="27"/>
  <c r="D335" i="27"/>
  <c r="D336" i="27"/>
  <c r="D337" i="27"/>
  <c r="D338" i="27"/>
  <c r="D339" i="27"/>
  <c r="D340" i="27"/>
  <c r="D341" i="27"/>
  <c r="D342" i="27"/>
  <c r="D343" i="27"/>
  <c r="D344" i="27"/>
  <c r="D345" i="27"/>
  <c r="D346" i="27"/>
  <c r="D347" i="27"/>
  <c r="D348" i="27"/>
  <c r="D349" i="27"/>
  <c r="D350" i="27"/>
  <c r="D351" i="27"/>
  <c r="D352" i="27"/>
  <c r="D353" i="27"/>
  <c r="D354" i="27"/>
  <c r="D355" i="27"/>
  <c r="D356" i="27"/>
  <c r="D357" i="27"/>
  <c r="D358" i="27"/>
  <c r="D359" i="27"/>
  <c r="D360" i="27"/>
  <c r="D361" i="27"/>
  <c r="D362" i="27"/>
  <c r="D363" i="27"/>
  <c r="D364" i="27"/>
  <c r="D365" i="27"/>
  <c r="D366" i="27"/>
  <c r="D367" i="27"/>
  <c r="D368" i="27"/>
  <c r="D369" i="27"/>
  <c r="D370" i="27"/>
  <c r="D371" i="27"/>
  <c r="D372" i="27"/>
  <c r="D373" i="27"/>
  <c r="D374" i="27"/>
  <c r="D375" i="27"/>
  <c r="D376" i="27"/>
  <c r="D377" i="27"/>
  <c r="D378" i="27"/>
  <c r="D379" i="27"/>
  <c r="D380" i="27"/>
  <c r="D381" i="27"/>
  <c r="D382" i="27"/>
  <c r="D383" i="27"/>
  <c r="D384" i="27"/>
  <c r="D385" i="27"/>
  <c r="D386" i="27"/>
  <c r="D387" i="27"/>
  <c r="D388" i="27"/>
  <c r="D389" i="27"/>
  <c r="D390" i="27"/>
  <c r="D391" i="27"/>
  <c r="D392" i="27"/>
  <c r="D393" i="27"/>
  <c r="D394" i="27"/>
  <c r="D395" i="27"/>
  <c r="D396" i="27"/>
  <c r="D397" i="27"/>
  <c r="D398" i="27"/>
  <c r="D399" i="27"/>
  <c r="D400" i="27"/>
  <c r="D401" i="27"/>
  <c r="D402" i="27"/>
  <c r="D403" i="27"/>
  <c r="D404" i="27"/>
  <c r="D405" i="27"/>
  <c r="D406" i="27"/>
  <c r="D407" i="27"/>
  <c r="D408" i="27"/>
  <c r="D409" i="27"/>
  <c r="D410" i="27"/>
  <c r="D411" i="27"/>
  <c r="D412" i="27"/>
  <c r="D413" i="27"/>
  <c r="D414" i="27"/>
  <c r="D415" i="27"/>
  <c r="D416" i="27"/>
  <c r="D417" i="27"/>
  <c r="D418" i="27"/>
  <c r="D419" i="27"/>
  <c r="D420" i="27"/>
  <c r="D421" i="27"/>
  <c r="D422" i="27"/>
  <c r="D423" i="27"/>
  <c r="D424" i="27"/>
  <c r="D425" i="27"/>
  <c r="D426" i="27"/>
  <c r="D427" i="27"/>
  <c r="D428" i="27"/>
  <c r="D429" i="27"/>
  <c r="D430" i="27"/>
  <c r="D431" i="27"/>
  <c r="D432" i="27"/>
  <c r="D433" i="27"/>
  <c r="D434" i="27"/>
  <c r="D435" i="27"/>
  <c r="D436" i="27"/>
  <c r="D437" i="27"/>
  <c r="D438" i="27"/>
  <c r="D439" i="27"/>
  <c r="D440" i="27"/>
  <c r="D441" i="27"/>
  <c r="D442" i="27"/>
  <c r="D443" i="27"/>
  <c r="D444" i="27"/>
  <c r="D445" i="27"/>
  <c r="D446" i="27"/>
  <c r="D447" i="27"/>
  <c r="D448" i="27"/>
  <c r="D449" i="27"/>
  <c r="D450" i="27"/>
  <c r="D451" i="27"/>
  <c r="D452" i="27"/>
  <c r="D453" i="27"/>
  <c r="D454" i="27"/>
  <c r="D455" i="27"/>
  <c r="D456" i="27"/>
  <c r="D457" i="27"/>
  <c r="D458" i="27"/>
  <c r="D459" i="27"/>
  <c r="D460" i="27"/>
  <c r="D461" i="27"/>
  <c r="D462" i="27"/>
  <c r="D463" i="27"/>
  <c r="D464" i="27"/>
  <c r="D465" i="27"/>
  <c r="D466" i="27"/>
  <c r="D467" i="27"/>
  <c r="D468" i="27"/>
  <c r="D469" i="27"/>
  <c r="D470" i="27"/>
  <c r="D471" i="27"/>
  <c r="D472" i="27"/>
  <c r="D473" i="27"/>
  <c r="D474" i="27"/>
  <c r="D475" i="27"/>
  <c r="D476" i="27"/>
  <c r="D477" i="27"/>
  <c r="D478" i="27"/>
  <c r="D479" i="27"/>
  <c r="D480" i="27"/>
  <c r="D481" i="27"/>
  <c r="D482" i="27"/>
  <c r="D483" i="27"/>
  <c r="D484" i="27"/>
  <c r="D485" i="27"/>
  <c r="D486" i="27"/>
  <c r="D487" i="27"/>
  <c r="D488" i="27"/>
  <c r="D489" i="27"/>
  <c r="D490" i="27"/>
  <c r="D491" i="27"/>
  <c r="D492" i="27"/>
  <c r="D493" i="27"/>
  <c r="D494" i="27"/>
  <c r="D495" i="27"/>
  <c r="D496" i="27"/>
  <c r="D497" i="27"/>
  <c r="D498" i="27"/>
  <c r="D499" i="27"/>
  <c r="D500" i="27"/>
  <c r="D501" i="27"/>
  <c r="D502" i="27"/>
  <c r="D503" i="27"/>
  <c r="D504" i="27"/>
  <c r="D505" i="27"/>
  <c r="D506" i="27"/>
  <c r="D507" i="27"/>
  <c r="D508" i="27"/>
  <c r="D509" i="27"/>
  <c r="D510" i="27"/>
  <c r="D511" i="27"/>
  <c r="D512" i="27"/>
  <c r="D513" i="27"/>
  <c r="D514" i="27"/>
  <c r="D515" i="27"/>
  <c r="D516" i="27"/>
  <c r="D517" i="27"/>
  <c r="D518" i="27"/>
  <c r="D519" i="27"/>
  <c r="D520" i="27"/>
  <c r="D521" i="27"/>
  <c r="D522" i="27"/>
  <c r="D523" i="27"/>
  <c r="D524" i="27"/>
  <c r="D525" i="27"/>
  <c r="D526" i="27"/>
  <c r="D527" i="27"/>
  <c r="D528" i="27"/>
  <c r="D529" i="27"/>
  <c r="D530" i="27"/>
  <c r="D531" i="27"/>
  <c r="D532" i="27"/>
  <c r="D533" i="27"/>
  <c r="D534" i="27"/>
  <c r="D535" i="27"/>
  <c r="D536" i="27"/>
  <c r="D537" i="27"/>
  <c r="D538" i="27"/>
  <c r="D539" i="27"/>
  <c r="D540" i="27"/>
  <c r="D541" i="27"/>
  <c r="D542" i="27"/>
  <c r="D543" i="27"/>
  <c r="D544" i="27"/>
  <c r="D545" i="27"/>
  <c r="D546" i="27"/>
  <c r="D547" i="27"/>
  <c r="D548" i="27"/>
  <c r="D549" i="27"/>
  <c r="D550" i="27"/>
  <c r="D551" i="27"/>
  <c r="D552" i="27"/>
  <c r="D553" i="27"/>
  <c r="D554" i="27"/>
  <c r="D555" i="27"/>
  <c r="D556" i="27"/>
  <c r="D557" i="27"/>
  <c r="D558" i="27"/>
  <c r="D559" i="27"/>
  <c r="D560" i="27"/>
  <c r="D561" i="27"/>
  <c r="D562" i="27"/>
  <c r="D563" i="27"/>
  <c r="D564" i="27"/>
  <c r="D565" i="27"/>
  <c r="D566" i="27"/>
  <c r="D567" i="27"/>
  <c r="D568" i="27"/>
  <c r="D569" i="27"/>
  <c r="D570" i="27"/>
  <c r="D571" i="27"/>
  <c r="D572" i="27"/>
  <c r="D573" i="27"/>
  <c r="D574" i="27"/>
  <c r="D575" i="27"/>
  <c r="D576" i="27"/>
  <c r="D577" i="27"/>
  <c r="D578" i="27"/>
  <c r="D579" i="27"/>
  <c r="D580" i="27"/>
  <c r="D581" i="27"/>
  <c r="D582" i="27"/>
  <c r="D583" i="27"/>
  <c r="D584" i="27"/>
  <c r="D585" i="27"/>
  <c r="D586" i="27"/>
  <c r="D587" i="27"/>
  <c r="D588" i="27"/>
  <c r="D589" i="27"/>
  <c r="D590" i="27"/>
  <c r="D591" i="27"/>
  <c r="D592" i="27"/>
  <c r="D593" i="27"/>
  <c r="D594" i="27"/>
  <c r="D595" i="27"/>
  <c r="D596" i="27"/>
  <c r="D597" i="27"/>
  <c r="D598" i="27"/>
  <c r="D599" i="27"/>
  <c r="D600" i="27"/>
  <c r="D601" i="27"/>
  <c r="D602" i="27"/>
  <c r="D603" i="27"/>
  <c r="D604" i="27"/>
  <c r="D605" i="27"/>
  <c r="D606" i="27"/>
  <c r="D607" i="27"/>
  <c r="D608" i="27"/>
  <c r="D609" i="27"/>
  <c r="D610" i="27"/>
  <c r="D611" i="27"/>
  <c r="D612" i="27"/>
  <c r="D613" i="27"/>
  <c r="D614" i="27"/>
  <c r="D615" i="27"/>
  <c r="D616" i="27"/>
  <c r="D617" i="27"/>
  <c r="D618" i="27"/>
  <c r="D619" i="27"/>
  <c r="D620" i="27"/>
  <c r="D621" i="27"/>
  <c r="D622" i="27"/>
  <c r="D623" i="27"/>
  <c r="D624" i="27"/>
  <c r="D625" i="27"/>
  <c r="D626" i="27"/>
  <c r="D627" i="27"/>
  <c r="D628" i="27"/>
  <c r="D629" i="27"/>
  <c r="D630" i="27"/>
  <c r="D631" i="27"/>
  <c r="D632" i="27"/>
  <c r="D633" i="27"/>
  <c r="D634" i="27"/>
  <c r="D635" i="27"/>
  <c r="D636" i="27"/>
  <c r="D637" i="27"/>
  <c r="D638" i="27"/>
  <c r="D639" i="27"/>
  <c r="D640" i="27"/>
  <c r="D641" i="27"/>
  <c r="D642" i="27"/>
  <c r="D643" i="27"/>
  <c r="D644" i="27"/>
  <c r="D645" i="27"/>
  <c r="D646" i="27"/>
  <c r="D647" i="27"/>
  <c r="D648" i="27"/>
  <c r="D649" i="27"/>
  <c r="D650" i="27"/>
  <c r="D651" i="27"/>
  <c r="D652" i="27"/>
  <c r="D653" i="27"/>
  <c r="D654" i="27"/>
  <c r="D655" i="27"/>
  <c r="D656" i="27"/>
  <c r="D657" i="27"/>
  <c r="D658" i="27"/>
  <c r="D659" i="27"/>
  <c r="D660" i="27"/>
  <c r="D661" i="27"/>
  <c r="D662" i="27"/>
  <c r="D663" i="27"/>
  <c r="D664" i="27"/>
  <c r="D665" i="27"/>
  <c r="D666" i="27"/>
  <c r="D667" i="27"/>
  <c r="D668" i="27"/>
  <c r="D669" i="27"/>
  <c r="D670" i="27"/>
  <c r="D671" i="27"/>
  <c r="D672" i="27"/>
  <c r="D673" i="27"/>
  <c r="D674" i="27"/>
  <c r="D675" i="27"/>
  <c r="D676" i="27"/>
  <c r="D677" i="27"/>
  <c r="D678" i="27"/>
  <c r="D679" i="27"/>
  <c r="D680" i="27"/>
  <c r="D681" i="27"/>
  <c r="D682" i="27"/>
  <c r="D683" i="27"/>
  <c r="D684" i="27"/>
  <c r="D685" i="27"/>
  <c r="D686" i="27"/>
  <c r="D687" i="27"/>
  <c r="D688" i="27"/>
  <c r="D689" i="27"/>
  <c r="D690" i="27"/>
  <c r="D691" i="27"/>
  <c r="D692" i="27"/>
  <c r="D693" i="27"/>
  <c r="D694" i="27"/>
  <c r="D695" i="27"/>
  <c r="D696" i="27"/>
  <c r="D697" i="27"/>
  <c r="D698" i="27"/>
  <c r="D699" i="27"/>
  <c r="D700" i="27"/>
  <c r="D701" i="27"/>
  <c r="D702" i="27"/>
  <c r="D703" i="27"/>
  <c r="D704" i="27"/>
  <c r="D705" i="27"/>
  <c r="D706" i="27"/>
  <c r="D707" i="27"/>
  <c r="D708" i="27"/>
  <c r="D709" i="27"/>
  <c r="D710" i="27"/>
  <c r="D711" i="27"/>
  <c r="D712" i="27"/>
  <c r="D713" i="27"/>
  <c r="D714" i="27"/>
  <c r="D715" i="27"/>
  <c r="D716" i="27"/>
  <c r="D717" i="27"/>
  <c r="D718" i="27"/>
  <c r="D719" i="27"/>
  <c r="D720" i="27"/>
  <c r="D721" i="27"/>
  <c r="D722" i="27"/>
  <c r="D723" i="27"/>
  <c r="D724" i="27"/>
  <c r="D725" i="27"/>
  <c r="D726" i="27"/>
  <c r="D727" i="27"/>
  <c r="D728" i="27"/>
  <c r="D729" i="27"/>
  <c r="D730" i="27"/>
  <c r="D731" i="27"/>
  <c r="D732" i="27"/>
  <c r="D733" i="27"/>
  <c r="D734" i="27"/>
  <c r="D735" i="27"/>
  <c r="D736" i="27"/>
  <c r="D737" i="27"/>
  <c r="D738" i="27"/>
  <c r="D739" i="27"/>
  <c r="D740" i="27"/>
  <c r="D741" i="27"/>
  <c r="D742" i="27"/>
  <c r="D743" i="27"/>
  <c r="D744" i="27"/>
  <c r="D745" i="27"/>
  <c r="D746" i="27"/>
  <c r="D747" i="27"/>
  <c r="D748" i="27"/>
  <c r="D749" i="27"/>
  <c r="D750" i="27"/>
  <c r="D751" i="27"/>
  <c r="D752" i="27"/>
  <c r="D753" i="27"/>
  <c r="D754" i="27"/>
  <c r="D755" i="27"/>
  <c r="D756" i="27"/>
  <c r="D757" i="27"/>
  <c r="D758" i="27"/>
  <c r="D759" i="27"/>
  <c r="D760" i="27"/>
  <c r="D761" i="27"/>
  <c r="D762" i="27"/>
  <c r="D763" i="27"/>
  <c r="D764" i="27"/>
  <c r="D765" i="27"/>
  <c r="D766" i="27"/>
  <c r="D767" i="27"/>
  <c r="D768" i="27"/>
  <c r="D769" i="27"/>
  <c r="D770" i="27"/>
  <c r="D771" i="27"/>
  <c r="D772" i="27"/>
  <c r="D773" i="27"/>
  <c r="D774" i="27"/>
  <c r="D775" i="27"/>
  <c r="D776" i="27"/>
  <c r="D777" i="27"/>
  <c r="D778" i="27"/>
  <c r="D779" i="27"/>
  <c r="D780" i="27"/>
  <c r="D781" i="27"/>
  <c r="D782" i="27"/>
  <c r="D783" i="27"/>
  <c r="D784" i="27"/>
  <c r="D785" i="27"/>
  <c r="D786" i="27"/>
  <c r="D787" i="27"/>
  <c r="D788" i="27"/>
  <c r="D789" i="27"/>
  <c r="D790" i="27"/>
  <c r="D791" i="27"/>
  <c r="D792" i="27"/>
  <c r="D793" i="27"/>
  <c r="D794" i="27"/>
  <c r="D795" i="27"/>
  <c r="D796" i="27"/>
  <c r="D797" i="27"/>
  <c r="D798" i="27"/>
  <c r="D799" i="27"/>
  <c r="D800" i="27"/>
  <c r="D801" i="27"/>
  <c r="D802" i="27"/>
  <c r="D803" i="27"/>
  <c r="D804" i="27"/>
  <c r="D805" i="27"/>
  <c r="D806" i="27"/>
  <c r="D807" i="27"/>
  <c r="D808" i="27"/>
  <c r="D809" i="27"/>
  <c r="D810" i="27"/>
  <c r="D811" i="27"/>
  <c r="D812" i="27"/>
  <c r="D813" i="27"/>
  <c r="D814" i="27"/>
  <c r="D815" i="27"/>
  <c r="D816" i="27"/>
  <c r="D817" i="27"/>
  <c r="D818" i="27"/>
  <c r="D819" i="27"/>
  <c r="D820" i="27"/>
  <c r="D821" i="27"/>
  <c r="D822" i="27"/>
  <c r="D823" i="27"/>
  <c r="D824" i="27"/>
  <c r="D825" i="27"/>
  <c r="D826" i="27"/>
  <c r="D827" i="27"/>
  <c r="D828" i="27"/>
  <c r="D829" i="27"/>
  <c r="D830" i="27"/>
  <c r="D831" i="27"/>
  <c r="D832" i="27"/>
  <c r="D833" i="27"/>
  <c r="D834" i="27"/>
  <c r="D835" i="27"/>
  <c r="D836" i="27"/>
  <c r="D837" i="27"/>
  <c r="D838" i="27"/>
  <c r="D839" i="27"/>
  <c r="D840" i="27"/>
  <c r="D841" i="27"/>
  <c r="D842" i="27"/>
  <c r="D843" i="27"/>
  <c r="D844" i="27"/>
  <c r="D845" i="27"/>
  <c r="D846" i="27"/>
  <c r="D847" i="27"/>
  <c r="D848" i="27"/>
  <c r="D849" i="27"/>
  <c r="D850" i="27"/>
  <c r="D851" i="27"/>
  <c r="D852" i="27"/>
  <c r="D853" i="27"/>
  <c r="D854" i="27"/>
  <c r="D855" i="27"/>
  <c r="D856" i="27"/>
  <c r="D857" i="27"/>
  <c r="D858" i="27"/>
  <c r="D859" i="27"/>
  <c r="D860" i="27"/>
  <c r="D861" i="27"/>
  <c r="D862" i="27"/>
  <c r="D863" i="27"/>
  <c r="D864" i="27"/>
  <c r="D865" i="27"/>
  <c r="D866" i="27"/>
  <c r="D867" i="27"/>
  <c r="D868" i="27"/>
  <c r="D869" i="27"/>
  <c r="D870" i="27"/>
  <c r="D871" i="27"/>
  <c r="D872" i="27"/>
  <c r="D873" i="27"/>
  <c r="D874" i="27"/>
  <c r="D875" i="27"/>
  <c r="D876" i="27"/>
  <c r="D877" i="27"/>
  <c r="D878" i="27"/>
  <c r="D879" i="27"/>
  <c r="D880" i="27"/>
  <c r="D881" i="27"/>
  <c r="D882" i="27"/>
  <c r="D883" i="27"/>
  <c r="D884" i="27"/>
  <c r="D885" i="27"/>
  <c r="D886" i="27"/>
  <c r="D887" i="27"/>
  <c r="D888" i="27"/>
  <c r="D889" i="27"/>
  <c r="D890" i="27"/>
  <c r="D891" i="27"/>
  <c r="D892" i="27"/>
  <c r="D893" i="27"/>
  <c r="D894" i="27"/>
  <c r="D895" i="27"/>
  <c r="D896" i="27"/>
  <c r="D897" i="27"/>
  <c r="D898" i="27"/>
  <c r="D899" i="27"/>
  <c r="D900" i="27"/>
  <c r="D901" i="27"/>
  <c r="D902" i="27"/>
  <c r="D903" i="27"/>
  <c r="D904" i="27"/>
  <c r="D905" i="27"/>
  <c r="D906" i="27"/>
  <c r="D907" i="27"/>
  <c r="D908" i="27"/>
  <c r="D909" i="27"/>
  <c r="D910" i="27"/>
  <c r="D911" i="27"/>
  <c r="D912" i="27"/>
  <c r="D913" i="27"/>
  <c r="D914" i="27"/>
  <c r="D915" i="27"/>
  <c r="D916" i="27"/>
  <c r="D917" i="27"/>
  <c r="D918" i="27"/>
  <c r="D919" i="27"/>
  <c r="D920" i="27"/>
  <c r="D921" i="27"/>
  <c r="D922" i="27"/>
  <c r="D923" i="27"/>
  <c r="D924" i="27"/>
  <c r="D925" i="27"/>
  <c r="D926" i="27"/>
  <c r="D927" i="27"/>
  <c r="D928" i="27"/>
  <c r="D929" i="27"/>
  <c r="D930" i="27"/>
  <c r="D931" i="27"/>
  <c r="D932" i="27"/>
  <c r="D933" i="27"/>
  <c r="D934" i="27"/>
  <c r="D935" i="27"/>
  <c r="D936" i="27"/>
  <c r="D937" i="27"/>
  <c r="D938" i="27"/>
  <c r="D939" i="27"/>
  <c r="D940" i="27"/>
  <c r="D941" i="27"/>
  <c r="D942" i="27"/>
  <c r="D943" i="27"/>
  <c r="D944" i="27"/>
  <c r="D945" i="27"/>
  <c r="D946" i="27"/>
  <c r="D947" i="27"/>
  <c r="D948" i="27"/>
  <c r="D949" i="27"/>
  <c r="D950" i="27"/>
  <c r="D951" i="27"/>
  <c r="D952" i="27"/>
  <c r="D953" i="27"/>
  <c r="D954" i="27"/>
  <c r="D955" i="27"/>
  <c r="D956" i="27"/>
  <c r="D957" i="27"/>
  <c r="D958" i="27"/>
  <c r="D959" i="27"/>
  <c r="D960" i="27"/>
  <c r="D961" i="27"/>
  <c r="D962" i="27"/>
  <c r="D963" i="27"/>
  <c r="D964" i="27"/>
  <c r="D965" i="27"/>
  <c r="D966" i="27"/>
  <c r="D967" i="27"/>
  <c r="D968" i="27"/>
  <c r="D969" i="27"/>
  <c r="D970" i="27"/>
  <c r="D971" i="27"/>
  <c r="D972" i="27"/>
  <c r="D973" i="27"/>
  <c r="D974" i="27"/>
  <c r="D975" i="27"/>
  <c r="D976" i="27"/>
  <c r="D977" i="27"/>
  <c r="D978" i="27"/>
  <c r="D979" i="27"/>
  <c r="D980" i="27"/>
  <c r="D981" i="27"/>
  <c r="D982" i="27"/>
  <c r="D983" i="27"/>
  <c r="D984" i="27"/>
  <c r="D985" i="27"/>
  <c r="D986" i="27"/>
  <c r="D987" i="27"/>
  <c r="D988" i="27"/>
  <c r="D989" i="27"/>
  <c r="D990" i="27"/>
  <c r="D991" i="27"/>
  <c r="D992" i="27"/>
  <c r="D993" i="27"/>
  <c r="D994" i="27"/>
  <c r="D995" i="27"/>
  <c r="D996" i="27"/>
  <c r="D997" i="27"/>
  <c r="D998" i="27"/>
  <c r="D999" i="27"/>
  <c r="D1000" i="27"/>
  <c r="D1001" i="27"/>
  <c r="D2" i="27"/>
  <c r="C3" i="27"/>
  <c r="C4" i="27"/>
  <c r="C5" i="27"/>
  <c r="C6" i="27"/>
  <c r="C7" i="27"/>
  <c r="C8" i="27"/>
  <c r="C9" i="27"/>
  <c r="C10" i="27"/>
  <c r="C11" i="27"/>
  <c r="C12" i="27"/>
  <c r="C13" i="27"/>
  <c r="C14" i="27"/>
  <c r="C15" i="27"/>
  <c r="C16" i="27"/>
  <c r="C17" i="27"/>
  <c r="C18" i="27"/>
  <c r="C19" i="27"/>
  <c r="C20" i="27"/>
  <c r="C21" i="27"/>
  <c r="C22" i="27"/>
  <c r="C23" i="27"/>
  <c r="C24" i="27"/>
  <c r="C25" i="27"/>
  <c r="C26" i="27"/>
  <c r="C27" i="27"/>
  <c r="C28" i="27"/>
  <c r="C29" i="27"/>
  <c r="C30" i="27"/>
  <c r="C31" i="27"/>
  <c r="C32" i="27"/>
  <c r="C33" i="27"/>
  <c r="C34" i="27"/>
  <c r="C35" i="27"/>
  <c r="C36" i="27"/>
  <c r="C37" i="27"/>
  <c r="C38" i="27"/>
  <c r="C39" i="27"/>
  <c r="C40" i="27"/>
  <c r="C41" i="27"/>
  <c r="C42" i="27"/>
  <c r="C43" i="27"/>
  <c r="C44" i="27"/>
  <c r="C45" i="27"/>
  <c r="C46" i="27"/>
  <c r="C47" i="27"/>
  <c r="C48" i="27"/>
  <c r="C49" i="27"/>
  <c r="C50" i="27"/>
  <c r="C51" i="27"/>
  <c r="C52" i="27"/>
  <c r="C53" i="27"/>
  <c r="C54" i="27"/>
  <c r="C55" i="27"/>
  <c r="C56" i="27"/>
  <c r="C57" i="27"/>
  <c r="C58" i="27"/>
  <c r="C59" i="27"/>
  <c r="C60" i="27"/>
  <c r="C61" i="27"/>
  <c r="C62" i="27"/>
  <c r="C63" i="27"/>
  <c r="C64" i="27"/>
  <c r="C65" i="27"/>
  <c r="C66" i="27"/>
  <c r="C67" i="27"/>
  <c r="C68" i="27"/>
  <c r="C69" i="27"/>
  <c r="C70" i="27"/>
  <c r="C71" i="27"/>
  <c r="C72" i="27"/>
  <c r="C73" i="27"/>
  <c r="C74" i="27"/>
  <c r="C75" i="27"/>
  <c r="C76" i="27"/>
  <c r="C77" i="27"/>
  <c r="C78" i="27"/>
  <c r="C79" i="27"/>
  <c r="C80" i="27"/>
  <c r="C81" i="27"/>
  <c r="C82" i="27"/>
  <c r="C83" i="27"/>
  <c r="C84" i="27"/>
  <c r="C85" i="27"/>
  <c r="C86" i="27"/>
  <c r="C87" i="27"/>
  <c r="C88" i="27"/>
  <c r="C89" i="27"/>
  <c r="C90" i="27"/>
  <c r="C91" i="27"/>
  <c r="C92" i="27"/>
  <c r="C93" i="27"/>
  <c r="C94" i="27"/>
  <c r="C95" i="27"/>
  <c r="C96" i="27"/>
  <c r="C97" i="27"/>
  <c r="C98" i="27"/>
  <c r="C99" i="27"/>
  <c r="C100" i="27"/>
  <c r="C101" i="27"/>
  <c r="C102" i="27"/>
  <c r="C103" i="27"/>
  <c r="C104" i="27"/>
  <c r="C105" i="27"/>
  <c r="C106" i="27"/>
  <c r="C107" i="27"/>
  <c r="C108" i="27"/>
  <c r="C109" i="27"/>
  <c r="C110" i="27"/>
  <c r="C111" i="27"/>
  <c r="C112" i="27"/>
  <c r="C113" i="27"/>
  <c r="C114" i="27"/>
  <c r="C115" i="27"/>
  <c r="C116" i="27"/>
  <c r="C117" i="27"/>
  <c r="C118" i="27"/>
  <c r="C119" i="27"/>
  <c r="C120" i="27"/>
  <c r="C121" i="27"/>
  <c r="C122" i="27"/>
  <c r="C123" i="27"/>
  <c r="C124" i="27"/>
  <c r="C125" i="27"/>
  <c r="C126" i="27"/>
  <c r="C127" i="27"/>
  <c r="C128" i="27"/>
  <c r="C129" i="27"/>
  <c r="C130" i="27"/>
  <c r="C131" i="27"/>
  <c r="C132" i="27"/>
  <c r="C133" i="27"/>
  <c r="C134" i="27"/>
  <c r="C135" i="27"/>
  <c r="C136" i="27"/>
  <c r="C137" i="27"/>
  <c r="C138" i="27"/>
  <c r="C139" i="27"/>
  <c r="C140" i="27"/>
  <c r="C141" i="27"/>
  <c r="C142" i="27"/>
  <c r="C143" i="27"/>
  <c r="C144" i="27"/>
  <c r="C145" i="27"/>
  <c r="C146" i="27"/>
  <c r="C147" i="27"/>
  <c r="C148" i="27"/>
  <c r="C149" i="27"/>
  <c r="C150" i="27"/>
  <c r="C151" i="27"/>
  <c r="C152" i="27"/>
  <c r="C153" i="27"/>
  <c r="C154" i="27"/>
  <c r="C155" i="27"/>
  <c r="C156" i="27"/>
  <c r="C157" i="27"/>
  <c r="C158" i="27"/>
  <c r="C159" i="27"/>
  <c r="C160" i="27"/>
  <c r="C161" i="27"/>
  <c r="C162" i="27"/>
  <c r="C163" i="27"/>
  <c r="C164" i="27"/>
  <c r="C165" i="27"/>
  <c r="C166" i="27"/>
  <c r="C167" i="27"/>
  <c r="C168" i="27"/>
  <c r="C169" i="27"/>
  <c r="C170" i="27"/>
  <c r="C171" i="27"/>
  <c r="C172" i="27"/>
  <c r="C173" i="27"/>
  <c r="C174" i="27"/>
  <c r="C175" i="27"/>
  <c r="C176" i="27"/>
  <c r="C177" i="27"/>
  <c r="C178" i="27"/>
  <c r="C179" i="27"/>
  <c r="C180" i="27"/>
  <c r="C181" i="27"/>
  <c r="C182" i="27"/>
  <c r="C183" i="27"/>
  <c r="C184" i="27"/>
  <c r="C185" i="27"/>
  <c r="C186" i="27"/>
  <c r="C187" i="27"/>
  <c r="C188" i="27"/>
  <c r="C189" i="27"/>
  <c r="C190" i="27"/>
  <c r="C191" i="27"/>
  <c r="C192" i="27"/>
  <c r="C193" i="27"/>
  <c r="C194" i="27"/>
  <c r="C195" i="27"/>
  <c r="C196" i="27"/>
  <c r="C197" i="27"/>
  <c r="C198" i="27"/>
  <c r="C199" i="27"/>
  <c r="C200" i="27"/>
  <c r="C201" i="27"/>
  <c r="C202" i="27"/>
  <c r="C203" i="27"/>
  <c r="C204" i="27"/>
  <c r="C205" i="27"/>
  <c r="C206" i="27"/>
  <c r="C207" i="27"/>
  <c r="C208" i="27"/>
  <c r="C209" i="27"/>
  <c r="C210" i="27"/>
  <c r="C211" i="27"/>
  <c r="C212" i="27"/>
  <c r="C213" i="27"/>
  <c r="C214" i="27"/>
  <c r="C215" i="27"/>
  <c r="C216" i="27"/>
  <c r="C217" i="27"/>
  <c r="C218" i="27"/>
  <c r="C219" i="27"/>
  <c r="C220" i="27"/>
  <c r="C221" i="27"/>
  <c r="C222" i="27"/>
  <c r="C223" i="27"/>
  <c r="C224" i="27"/>
  <c r="C225" i="27"/>
  <c r="C226" i="27"/>
  <c r="C227" i="27"/>
  <c r="C228" i="27"/>
  <c r="C229" i="27"/>
  <c r="C230" i="27"/>
  <c r="C231" i="27"/>
  <c r="C232" i="27"/>
  <c r="C233" i="27"/>
  <c r="C234" i="27"/>
  <c r="C235" i="27"/>
  <c r="C236" i="27"/>
  <c r="C237" i="27"/>
  <c r="C238" i="27"/>
  <c r="C239" i="27"/>
  <c r="C240" i="27"/>
  <c r="C241" i="27"/>
  <c r="C242" i="27"/>
  <c r="C243" i="27"/>
  <c r="C244" i="27"/>
  <c r="C245" i="27"/>
  <c r="C246" i="27"/>
  <c r="C247" i="27"/>
  <c r="C248" i="27"/>
  <c r="C249" i="27"/>
  <c r="C250" i="27"/>
  <c r="C251" i="27"/>
  <c r="C252" i="27"/>
  <c r="C253" i="27"/>
  <c r="C254" i="27"/>
  <c r="C255" i="27"/>
  <c r="C256" i="27"/>
  <c r="C257" i="27"/>
  <c r="C258" i="27"/>
  <c r="C259" i="27"/>
  <c r="C260" i="27"/>
  <c r="C261" i="27"/>
  <c r="C262" i="27"/>
  <c r="C263" i="27"/>
  <c r="C264" i="27"/>
  <c r="C265" i="27"/>
  <c r="C266" i="27"/>
  <c r="C267" i="27"/>
  <c r="C268" i="27"/>
  <c r="C269" i="27"/>
  <c r="C270" i="27"/>
  <c r="C271" i="27"/>
  <c r="C272" i="27"/>
  <c r="C273" i="27"/>
  <c r="C274" i="27"/>
  <c r="C275" i="27"/>
  <c r="C276" i="27"/>
  <c r="C277" i="27"/>
  <c r="C278" i="27"/>
  <c r="C279" i="27"/>
  <c r="C280" i="27"/>
  <c r="C281" i="27"/>
  <c r="C282" i="27"/>
  <c r="C283" i="27"/>
  <c r="C284" i="27"/>
  <c r="C285" i="27"/>
  <c r="C286" i="27"/>
  <c r="C287" i="27"/>
  <c r="C288" i="27"/>
  <c r="C289" i="27"/>
  <c r="C290" i="27"/>
  <c r="C291" i="27"/>
  <c r="C292" i="27"/>
  <c r="C293" i="27"/>
  <c r="C294" i="27"/>
  <c r="C295" i="27"/>
  <c r="C296" i="27"/>
  <c r="C297" i="27"/>
  <c r="C298" i="27"/>
  <c r="C299" i="27"/>
  <c r="C300" i="27"/>
  <c r="C301" i="27"/>
  <c r="C302" i="27"/>
  <c r="C303" i="27"/>
  <c r="C304" i="27"/>
  <c r="C305" i="27"/>
  <c r="C306" i="27"/>
  <c r="C307" i="27"/>
  <c r="C308" i="27"/>
  <c r="C309" i="27"/>
  <c r="C310" i="27"/>
  <c r="C311" i="27"/>
  <c r="C312" i="27"/>
  <c r="C313" i="27"/>
  <c r="C314" i="27"/>
  <c r="C315" i="27"/>
  <c r="C316" i="27"/>
  <c r="C317" i="27"/>
  <c r="C318" i="27"/>
  <c r="C319" i="27"/>
  <c r="C320" i="27"/>
  <c r="C321" i="27"/>
  <c r="C322" i="27"/>
  <c r="C323" i="27"/>
  <c r="C324" i="27"/>
  <c r="C325" i="27"/>
  <c r="C326" i="27"/>
  <c r="C327" i="27"/>
  <c r="C328" i="27"/>
  <c r="C329" i="27"/>
  <c r="C330" i="27"/>
  <c r="C331" i="27"/>
  <c r="C332" i="27"/>
  <c r="C333" i="27"/>
  <c r="C334" i="27"/>
  <c r="C335" i="27"/>
  <c r="C336" i="27"/>
  <c r="C337" i="27"/>
  <c r="C338" i="27"/>
  <c r="C339" i="27"/>
  <c r="C340" i="27"/>
  <c r="C341" i="27"/>
  <c r="C342" i="27"/>
  <c r="C343" i="27"/>
  <c r="C344" i="27"/>
  <c r="C345" i="27"/>
  <c r="C346" i="27"/>
  <c r="C347" i="27"/>
  <c r="C348" i="27"/>
  <c r="C349" i="27"/>
  <c r="C350" i="27"/>
  <c r="C351" i="27"/>
  <c r="C352" i="27"/>
  <c r="C353" i="27"/>
  <c r="C354" i="27"/>
  <c r="C355" i="27"/>
  <c r="C356" i="27"/>
  <c r="C357" i="27"/>
  <c r="C358" i="27"/>
  <c r="C359" i="27"/>
  <c r="C360" i="27"/>
  <c r="C361" i="27"/>
  <c r="C362" i="27"/>
  <c r="C363" i="27"/>
  <c r="C364" i="27"/>
  <c r="C365" i="27"/>
  <c r="C366" i="27"/>
  <c r="C367" i="27"/>
  <c r="C368" i="27"/>
  <c r="C369" i="27"/>
  <c r="C370" i="27"/>
  <c r="C371" i="27"/>
  <c r="C372" i="27"/>
  <c r="C373" i="27"/>
  <c r="C374" i="27"/>
  <c r="C375" i="27"/>
  <c r="C376" i="27"/>
  <c r="C377" i="27"/>
  <c r="C378" i="27"/>
  <c r="C379" i="27"/>
  <c r="C380" i="27"/>
  <c r="C381" i="27"/>
  <c r="C382" i="27"/>
  <c r="C383" i="27"/>
  <c r="C384" i="27"/>
  <c r="C385" i="27"/>
  <c r="C386" i="27"/>
  <c r="C387" i="27"/>
  <c r="C388" i="27"/>
  <c r="C389" i="27"/>
  <c r="C390" i="27"/>
  <c r="C391" i="27"/>
  <c r="C392" i="27"/>
  <c r="C393" i="27"/>
  <c r="C394" i="27"/>
  <c r="C395" i="27"/>
  <c r="C396" i="27"/>
  <c r="C397" i="27"/>
  <c r="C398" i="27"/>
  <c r="C399" i="27"/>
  <c r="C400" i="27"/>
  <c r="C401" i="27"/>
  <c r="C402" i="27"/>
  <c r="C403" i="27"/>
  <c r="C404" i="27"/>
  <c r="C405" i="27"/>
  <c r="C406" i="27"/>
  <c r="C407" i="27"/>
  <c r="C408" i="27"/>
  <c r="C409" i="27"/>
  <c r="C410" i="27"/>
  <c r="C411" i="27"/>
  <c r="C412" i="27"/>
  <c r="C413" i="27"/>
  <c r="C414" i="27"/>
  <c r="C415" i="27"/>
  <c r="C416" i="27"/>
  <c r="C417" i="27"/>
  <c r="C418" i="27"/>
  <c r="C419" i="27"/>
  <c r="C420" i="27"/>
  <c r="C421" i="27"/>
  <c r="C422" i="27"/>
  <c r="C423" i="27"/>
  <c r="C424" i="27"/>
  <c r="C425" i="27"/>
  <c r="C426" i="27"/>
  <c r="C427" i="27"/>
  <c r="C428" i="27"/>
  <c r="C429" i="27"/>
  <c r="C430" i="27"/>
  <c r="C431" i="27"/>
  <c r="C432" i="27"/>
  <c r="C433" i="27"/>
  <c r="C434" i="27"/>
  <c r="C435" i="27"/>
  <c r="C436" i="27"/>
  <c r="C437" i="27"/>
  <c r="C438" i="27"/>
  <c r="C439" i="27"/>
  <c r="C440" i="27"/>
  <c r="C441" i="27"/>
  <c r="C442" i="27"/>
  <c r="C443" i="27"/>
  <c r="C444" i="27"/>
  <c r="C445" i="27"/>
  <c r="C446" i="27"/>
  <c r="C447" i="27"/>
  <c r="C448" i="27"/>
  <c r="C449" i="27"/>
  <c r="C450" i="27"/>
  <c r="C451" i="27"/>
  <c r="C452" i="27"/>
  <c r="C453" i="27"/>
  <c r="C454" i="27"/>
  <c r="C455" i="27"/>
  <c r="C456" i="27"/>
  <c r="C457" i="27"/>
  <c r="C458" i="27"/>
  <c r="C459" i="27"/>
  <c r="C460" i="27"/>
  <c r="C461" i="27"/>
  <c r="C462" i="27"/>
  <c r="C463" i="27"/>
  <c r="C464" i="27"/>
  <c r="C465" i="27"/>
  <c r="C466" i="27"/>
  <c r="C467" i="27"/>
  <c r="C468" i="27"/>
  <c r="C469" i="27"/>
  <c r="C470" i="27"/>
  <c r="C471" i="27"/>
  <c r="C472" i="27"/>
  <c r="C473" i="27"/>
  <c r="C474" i="27"/>
  <c r="C475" i="27"/>
  <c r="C476" i="27"/>
  <c r="C477" i="27"/>
  <c r="C478" i="27"/>
  <c r="C479" i="27"/>
  <c r="C480" i="27"/>
  <c r="C481" i="27"/>
  <c r="C482" i="27"/>
  <c r="C483" i="27"/>
  <c r="C484" i="27"/>
  <c r="C485" i="27"/>
  <c r="C486" i="27"/>
  <c r="C487" i="27"/>
  <c r="C488" i="27"/>
  <c r="C489" i="27"/>
  <c r="C490" i="27"/>
  <c r="C491" i="27"/>
  <c r="C492" i="27"/>
  <c r="C493" i="27"/>
  <c r="C494" i="27"/>
  <c r="C495" i="27"/>
  <c r="C496" i="27"/>
  <c r="C497" i="27"/>
  <c r="C498" i="27"/>
  <c r="C499" i="27"/>
  <c r="C500" i="27"/>
  <c r="C501" i="27"/>
  <c r="C502" i="27"/>
  <c r="C503" i="27"/>
  <c r="C504" i="27"/>
  <c r="C505" i="27"/>
  <c r="C506" i="27"/>
  <c r="C507" i="27"/>
  <c r="C508" i="27"/>
  <c r="C509" i="27"/>
  <c r="C510" i="27"/>
  <c r="C511" i="27"/>
  <c r="C512" i="27"/>
  <c r="C513" i="27"/>
  <c r="C514" i="27"/>
  <c r="C515" i="27"/>
  <c r="C516" i="27"/>
  <c r="C517" i="27"/>
  <c r="C518" i="27"/>
  <c r="C519" i="27"/>
  <c r="C520" i="27"/>
  <c r="C521" i="27"/>
  <c r="C522" i="27"/>
  <c r="C523" i="27"/>
  <c r="C524" i="27"/>
  <c r="C525" i="27"/>
  <c r="C526" i="27"/>
  <c r="C527" i="27"/>
  <c r="C528" i="27"/>
  <c r="C529" i="27"/>
  <c r="C530" i="27"/>
  <c r="C531" i="27"/>
  <c r="C532" i="27"/>
  <c r="C533" i="27"/>
  <c r="C534" i="27"/>
  <c r="C535" i="27"/>
  <c r="C536" i="27"/>
  <c r="C537" i="27"/>
  <c r="C538" i="27"/>
  <c r="C539" i="27"/>
  <c r="C540" i="27"/>
  <c r="C541" i="27"/>
  <c r="C542" i="27"/>
  <c r="C543" i="27"/>
  <c r="C544" i="27"/>
  <c r="C545" i="27"/>
  <c r="C546" i="27"/>
  <c r="C547" i="27"/>
  <c r="C548" i="27"/>
  <c r="C549" i="27"/>
  <c r="C550" i="27"/>
  <c r="C551" i="27"/>
  <c r="C552" i="27"/>
  <c r="C553" i="27"/>
  <c r="C554" i="27"/>
  <c r="C555" i="27"/>
  <c r="C556" i="27"/>
  <c r="C557" i="27"/>
  <c r="C558" i="27"/>
  <c r="C559" i="27"/>
  <c r="C560" i="27"/>
  <c r="C561" i="27"/>
  <c r="C562" i="27"/>
  <c r="C563" i="27"/>
  <c r="C564" i="27"/>
  <c r="C565" i="27"/>
  <c r="C566" i="27"/>
  <c r="C567" i="27"/>
  <c r="C568" i="27"/>
  <c r="C569" i="27"/>
  <c r="C570" i="27"/>
  <c r="C571" i="27"/>
  <c r="C572" i="27"/>
  <c r="C573" i="27"/>
  <c r="C574" i="27"/>
  <c r="C575" i="27"/>
  <c r="C576" i="27"/>
  <c r="C577" i="27"/>
  <c r="C578" i="27"/>
  <c r="C579" i="27"/>
  <c r="C580" i="27"/>
  <c r="C581" i="27"/>
  <c r="C582" i="27"/>
  <c r="C583" i="27"/>
  <c r="C584" i="27"/>
  <c r="C585" i="27"/>
  <c r="C586" i="27"/>
  <c r="C587" i="27"/>
  <c r="C588" i="27"/>
  <c r="C589" i="27"/>
  <c r="C590" i="27"/>
  <c r="C591" i="27"/>
  <c r="C592" i="27"/>
  <c r="C593" i="27"/>
  <c r="C594" i="27"/>
  <c r="C595" i="27"/>
  <c r="C596" i="27"/>
  <c r="C597" i="27"/>
  <c r="C598" i="27"/>
  <c r="C599" i="27"/>
  <c r="C600" i="27"/>
  <c r="C601" i="27"/>
  <c r="C602" i="27"/>
  <c r="C603" i="27"/>
  <c r="C604" i="27"/>
  <c r="C605" i="27"/>
  <c r="C606" i="27"/>
  <c r="C607" i="27"/>
  <c r="C608" i="27"/>
  <c r="C609" i="27"/>
  <c r="C610" i="27"/>
  <c r="C611" i="27"/>
  <c r="C612" i="27"/>
  <c r="C613" i="27"/>
  <c r="C614" i="27"/>
  <c r="C615" i="27"/>
  <c r="C616" i="27"/>
  <c r="C617" i="27"/>
  <c r="C618" i="27"/>
  <c r="C619" i="27"/>
  <c r="C620" i="27"/>
  <c r="C621" i="27"/>
  <c r="C622" i="27"/>
  <c r="C623" i="27"/>
  <c r="C624" i="27"/>
  <c r="C625" i="27"/>
  <c r="C626" i="27"/>
  <c r="C627" i="27"/>
  <c r="C628" i="27"/>
  <c r="C629" i="27"/>
  <c r="C630" i="27"/>
  <c r="C631" i="27"/>
  <c r="C632" i="27"/>
  <c r="C633" i="27"/>
  <c r="C634" i="27"/>
  <c r="C635" i="27"/>
  <c r="C636" i="27"/>
  <c r="C637" i="27"/>
  <c r="C638" i="27"/>
  <c r="C639" i="27"/>
  <c r="C640" i="27"/>
  <c r="C641" i="27"/>
  <c r="C642" i="27"/>
  <c r="C643" i="27"/>
  <c r="C644" i="27"/>
  <c r="C645" i="27"/>
  <c r="C646" i="27"/>
  <c r="C647" i="27"/>
  <c r="C648" i="27"/>
  <c r="C649" i="27"/>
  <c r="C650" i="27"/>
  <c r="C651" i="27"/>
  <c r="C652" i="27"/>
  <c r="C653" i="27"/>
  <c r="C654" i="27"/>
  <c r="C655" i="27"/>
  <c r="C656" i="27"/>
  <c r="C657" i="27"/>
  <c r="C658" i="27"/>
  <c r="C659" i="27"/>
  <c r="C660" i="27"/>
  <c r="C661" i="27"/>
  <c r="C662" i="27"/>
  <c r="C663" i="27"/>
  <c r="C664" i="27"/>
  <c r="C665" i="27"/>
  <c r="C666" i="27"/>
  <c r="C667" i="27"/>
  <c r="C668" i="27"/>
  <c r="C669" i="27"/>
  <c r="C670" i="27"/>
  <c r="C671" i="27"/>
  <c r="C672" i="27"/>
  <c r="C673" i="27"/>
  <c r="C674" i="27"/>
  <c r="C675" i="27"/>
  <c r="C676" i="27"/>
  <c r="C677" i="27"/>
  <c r="C678" i="27"/>
  <c r="C679" i="27"/>
  <c r="C680" i="27"/>
  <c r="C681" i="27"/>
  <c r="C682" i="27"/>
  <c r="C683" i="27"/>
  <c r="C684" i="27"/>
  <c r="C685" i="27"/>
  <c r="C686" i="27"/>
  <c r="C687" i="27"/>
  <c r="C688" i="27"/>
  <c r="C689" i="27"/>
  <c r="C690" i="27"/>
  <c r="C691" i="27"/>
  <c r="C692" i="27"/>
  <c r="C693" i="27"/>
  <c r="C694" i="27"/>
  <c r="C695" i="27"/>
  <c r="C696" i="27"/>
  <c r="C697" i="27"/>
  <c r="C698" i="27"/>
  <c r="C699" i="27"/>
  <c r="C700" i="27"/>
  <c r="C701" i="27"/>
  <c r="C702" i="27"/>
  <c r="C703" i="27"/>
  <c r="C704" i="27"/>
  <c r="C705" i="27"/>
  <c r="C706" i="27"/>
  <c r="C707" i="27"/>
  <c r="C708" i="27"/>
  <c r="C709" i="27"/>
  <c r="C710" i="27"/>
  <c r="C711" i="27"/>
  <c r="C712" i="27"/>
  <c r="C713" i="27"/>
  <c r="C714" i="27"/>
  <c r="C715" i="27"/>
  <c r="C716" i="27"/>
  <c r="C717" i="27"/>
  <c r="C718" i="27"/>
  <c r="C719" i="27"/>
  <c r="C720" i="27"/>
  <c r="C721" i="27"/>
  <c r="C722" i="27"/>
  <c r="C723" i="27"/>
  <c r="C724" i="27"/>
  <c r="C725" i="27"/>
  <c r="C726" i="27"/>
  <c r="C727" i="27"/>
  <c r="C728" i="27"/>
  <c r="C729" i="27"/>
  <c r="C730" i="27"/>
  <c r="C731" i="27"/>
  <c r="C732" i="27"/>
  <c r="C733" i="27"/>
  <c r="C734" i="27"/>
  <c r="C735" i="27"/>
  <c r="C736" i="27"/>
  <c r="C737" i="27"/>
  <c r="C738" i="27"/>
  <c r="C739" i="27"/>
  <c r="C740" i="27"/>
  <c r="C741" i="27"/>
  <c r="C742" i="27"/>
  <c r="C743" i="27"/>
  <c r="C744" i="27"/>
  <c r="C745" i="27"/>
  <c r="C746" i="27"/>
  <c r="C747" i="27"/>
  <c r="C748" i="27"/>
  <c r="C749" i="27"/>
  <c r="C750" i="27"/>
  <c r="C751" i="27"/>
  <c r="C752" i="27"/>
  <c r="C753" i="27"/>
  <c r="C754" i="27"/>
  <c r="C755" i="27"/>
  <c r="C756" i="27"/>
  <c r="C757" i="27"/>
  <c r="C758" i="27"/>
  <c r="C759" i="27"/>
  <c r="C760" i="27"/>
  <c r="C761" i="27"/>
  <c r="C762" i="27"/>
  <c r="C763" i="27"/>
  <c r="C764" i="27"/>
  <c r="C765" i="27"/>
  <c r="C766" i="27"/>
  <c r="C767" i="27"/>
  <c r="C768" i="27"/>
  <c r="C769" i="27"/>
  <c r="C770" i="27"/>
  <c r="C771" i="27"/>
  <c r="C772" i="27"/>
  <c r="C773" i="27"/>
  <c r="C774" i="27"/>
  <c r="C775" i="27"/>
  <c r="C776" i="27"/>
  <c r="C777" i="27"/>
  <c r="C778" i="27"/>
  <c r="C779" i="27"/>
  <c r="C780" i="27"/>
  <c r="C781" i="27"/>
  <c r="C782" i="27"/>
  <c r="C783" i="27"/>
  <c r="C784" i="27"/>
  <c r="C785" i="27"/>
  <c r="C786" i="27"/>
  <c r="C787" i="27"/>
  <c r="C788" i="27"/>
  <c r="C789" i="27"/>
  <c r="C790" i="27"/>
  <c r="C791" i="27"/>
  <c r="C792" i="27"/>
  <c r="C793" i="27"/>
  <c r="C794" i="27"/>
  <c r="C795" i="27"/>
  <c r="C796" i="27"/>
  <c r="C797" i="27"/>
  <c r="C798" i="27"/>
  <c r="C799" i="27"/>
  <c r="C800" i="27"/>
  <c r="C801" i="27"/>
  <c r="C802" i="27"/>
  <c r="C803" i="27"/>
  <c r="C804" i="27"/>
  <c r="C805" i="27"/>
  <c r="C806" i="27"/>
  <c r="C807" i="27"/>
  <c r="C808" i="27"/>
  <c r="C809" i="27"/>
  <c r="C810" i="27"/>
  <c r="C811" i="27"/>
  <c r="C812" i="27"/>
  <c r="C813" i="27"/>
  <c r="C814" i="27"/>
  <c r="C815" i="27"/>
  <c r="C816" i="27"/>
  <c r="C817" i="27"/>
  <c r="C818" i="27"/>
  <c r="C819" i="27"/>
  <c r="C820" i="27"/>
  <c r="C821" i="27"/>
  <c r="C822" i="27"/>
  <c r="C823" i="27"/>
  <c r="C824" i="27"/>
  <c r="C825" i="27"/>
  <c r="C826" i="27"/>
  <c r="C827" i="27"/>
  <c r="C828" i="27"/>
  <c r="C829" i="27"/>
  <c r="C830" i="27"/>
  <c r="C831" i="27"/>
  <c r="C832" i="27"/>
  <c r="C833" i="27"/>
  <c r="C834" i="27"/>
  <c r="C835" i="27"/>
  <c r="C836" i="27"/>
  <c r="C837" i="27"/>
  <c r="C838" i="27"/>
  <c r="C839" i="27"/>
  <c r="C840" i="27"/>
  <c r="C841" i="27"/>
  <c r="C842" i="27"/>
  <c r="C843" i="27"/>
  <c r="C844" i="27"/>
  <c r="C845" i="27"/>
  <c r="C846" i="27"/>
  <c r="C847" i="27"/>
  <c r="C848" i="27"/>
  <c r="C849" i="27"/>
  <c r="C850" i="27"/>
  <c r="C851" i="27"/>
  <c r="C852" i="27"/>
  <c r="C853" i="27"/>
  <c r="C854" i="27"/>
  <c r="C855" i="27"/>
  <c r="C856" i="27"/>
  <c r="C857" i="27"/>
  <c r="C858" i="27"/>
  <c r="C859" i="27"/>
  <c r="C860" i="27"/>
  <c r="C861" i="27"/>
  <c r="C862" i="27"/>
  <c r="C863" i="27"/>
  <c r="C864" i="27"/>
  <c r="C865" i="27"/>
  <c r="C866" i="27"/>
  <c r="C867" i="27"/>
  <c r="C868" i="27"/>
  <c r="C869" i="27"/>
  <c r="C870" i="27"/>
  <c r="C871" i="27"/>
  <c r="C872" i="27"/>
  <c r="C873" i="27"/>
  <c r="C874" i="27"/>
  <c r="C875" i="27"/>
  <c r="C876" i="27"/>
  <c r="C877" i="27"/>
  <c r="C878" i="27"/>
  <c r="C879" i="27"/>
  <c r="C880" i="27"/>
  <c r="C881" i="27"/>
  <c r="C882" i="27"/>
  <c r="C883" i="27"/>
  <c r="C884" i="27"/>
  <c r="C885" i="27"/>
  <c r="C886" i="27"/>
  <c r="C887" i="27"/>
  <c r="C888" i="27"/>
  <c r="C889" i="27"/>
  <c r="C890" i="27"/>
  <c r="C891" i="27"/>
  <c r="C892" i="27"/>
  <c r="C893" i="27"/>
  <c r="C894" i="27"/>
  <c r="C895" i="27"/>
  <c r="C896" i="27"/>
  <c r="C897" i="27"/>
  <c r="C898" i="27"/>
  <c r="C899" i="27"/>
  <c r="C900" i="27"/>
  <c r="C901" i="27"/>
  <c r="C902" i="27"/>
  <c r="C903" i="27"/>
  <c r="C904" i="27"/>
  <c r="C905" i="27"/>
  <c r="C906" i="27"/>
  <c r="C907" i="27"/>
  <c r="C908" i="27"/>
  <c r="C909" i="27"/>
  <c r="C910" i="27"/>
  <c r="C911" i="27"/>
  <c r="C912" i="27"/>
  <c r="C913" i="27"/>
  <c r="C914" i="27"/>
  <c r="C915" i="27"/>
  <c r="C916" i="27"/>
  <c r="C917" i="27"/>
  <c r="C918" i="27"/>
  <c r="C919" i="27"/>
  <c r="C920" i="27"/>
  <c r="C921" i="27"/>
  <c r="C922" i="27"/>
  <c r="C923" i="27"/>
  <c r="C924" i="27"/>
  <c r="C925" i="27"/>
  <c r="C926" i="27"/>
  <c r="C927" i="27"/>
  <c r="C928" i="27"/>
  <c r="C929" i="27"/>
  <c r="C930" i="27"/>
  <c r="C931" i="27"/>
  <c r="C932" i="27"/>
  <c r="C933" i="27"/>
  <c r="C934" i="27"/>
  <c r="C935" i="27"/>
  <c r="C936" i="27"/>
  <c r="C937" i="27"/>
  <c r="C938" i="27"/>
  <c r="C939" i="27"/>
  <c r="C940" i="27"/>
  <c r="C941" i="27"/>
  <c r="C942" i="27"/>
  <c r="C943" i="27"/>
  <c r="C944" i="27"/>
  <c r="C945" i="27"/>
  <c r="C946" i="27"/>
  <c r="C947" i="27"/>
  <c r="C948" i="27"/>
  <c r="C949" i="27"/>
  <c r="C950" i="27"/>
  <c r="C951" i="27"/>
  <c r="C952" i="27"/>
  <c r="C953" i="27"/>
  <c r="C954" i="27"/>
  <c r="C955" i="27"/>
  <c r="C956" i="27"/>
  <c r="C957" i="27"/>
  <c r="C958" i="27"/>
  <c r="C959" i="27"/>
  <c r="C960" i="27"/>
  <c r="C961" i="27"/>
  <c r="C962" i="27"/>
  <c r="C963" i="27"/>
  <c r="C964" i="27"/>
  <c r="C965" i="27"/>
  <c r="C966" i="27"/>
  <c r="C967" i="27"/>
  <c r="C968" i="27"/>
  <c r="C969" i="27"/>
  <c r="C970" i="27"/>
  <c r="C971" i="27"/>
  <c r="C972" i="27"/>
  <c r="C973" i="27"/>
  <c r="C974" i="27"/>
  <c r="C975" i="27"/>
  <c r="C976" i="27"/>
  <c r="C977" i="27"/>
  <c r="C978" i="27"/>
  <c r="C979" i="27"/>
  <c r="C980" i="27"/>
  <c r="C981" i="27"/>
  <c r="C982" i="27"/>
  <c r="C983" i="27"/>
  <c r="C984" i="27"/>
  <c r="C985" i="27"/>
  <c r="C986" i="27"/>
  <c r="C987" i="27"/>
  <c r="C988" i="27"/>
  <c r="C989" i="27"/>
  <c r="C990" i="27"/>
  <c r="C991" i="27"/>
  <c r="C992" i="27"/>
  <c r="C993" i="27"/>
  <c r="C994" i="27"/>
  <c r="C995" i="27"/>
  <c r="C996" i="27"/>
  <c r="C997" i="27"/>
  <c r="C998" i="27"/>
  <c r="C999" i="27"/>
  <c r="C1000" i="27"/>
  <c r="C1001" i="27"/>
  <c r="C2" i="27"/>
  <c r="B3" i="27" l="1"/>
  <c r="B4" i="27"/>
  <c r="B5" i="27"/>
  <c r="B6" i="27"/>
  <c r="B7" i="27"/>
  <c r="B8" i="27"/>
  <c r="B9" i="27"/>
  <c r="B10" i="27"/>
  <c r="B11" i="27"/>
  <c r="B12" i="27"/>
  <c r="B13" i="27"/>
  <c r="B14" i="27"/>
  <c r="B15" i="27"/>
  <c r="B16" i="27"/>
  <c r="B17" i="27"/>
  <c r="B18" i="27"/>
  <c r="B19" i="27"/>
  <c r="B20" i="27"/>
  <c r="B21" i="27"/>
  <c r="B22" i="27"/>
  <c r="B23" i="27"/>
  <c r="B24" i="27"/>
  <c r="B25" i="27"/>
  <c r="B26" i="27"/>
  <c r="B27" i="27"/>
  <c r="B28" i="27"/>
  <c r="B29" i="27"/>
  <c r="B30" i="27"/>
  <c r="B31" i="27"/>
  <c r="B32" i="27"/>
  <c r="B33" i="27"/>
  <c r="B34" i="27"/>
  <c r="B35" i="27"/>
  <c r="B36" i="27"/>
  <c r="B37" i="27"/>
  <c r="B38" i="27"/>
  <c r="B39" i="27"/>
  <c r="B40" i="27"/>
  <c r="B41" i="27"/>
  <c r="B42" i="27"/>
  <c r="B43" i="27"/>
  <c r="B44" i="27"/>
  <c r="B45" i="27"/>
  <c r="B46" i="27"/>
  <c r="B47" i="27"/>
  <c r="B48" i="27"/>
  <c r="B49" i="27"/>
  <c r="B50" i="27"/>
  <c r="B51" i="27"/>
  <c r="B52" i="27"/>
  <c r="B53" i="27"/>
  <c r="B54" i="27"/>
  <c r="B55" i="27"/>
  <c r="B56" i="27"/>
  <c r="B57" i="27"/>
  <c r="B58" i="27"/>
  <c r="B59" i="27"/>
  <c r="B60" i="27"/>
  <c r="B61" i="27"/>
  <c r="B62" i="27"/>
  <c r="B63" i="27"/>
  <c r="B64" i="27"/>
  <c r="B65" i="27"/>
  <c r="B66" i="27"/>
  <c r="B67" i="27"/>
  <c r="B68" i="27"/>
  <c r="B69" i="27"/>
  <c r="B70" i="27"/>
  <c r="B71" i="27"/>
  <c r="B72" i="27"/>
  <c r="B73" i="27"/>
  <c r="B74" i="27"/>
  <c r="B75" i="27"/>
  <c r="B76" i="27"/>
  <c r="B77" i="27"/>
  <c r="B78" i="27"/>
  <c r="B79" i="27"/>
  <c r="B80" i="27"/>
  <c r="B81" i="27"/>
  <c r="B82" i="27"/>
  <c r="B83" i="27"/>
  <c r="B84" i="27"/>
  <c r="B85" i="27"/>
  <c r="B86" i="27"/>
  <c r="B87" i="27"/>
  <c r="B88" i="27"/>
  <c r="B89" i="27"/>
  <c r="B90" i="27"/>
  <c r="B91" i="27"/>
  <c r="B92" i="27"/>
  <c r="B93" i="27"/>
  <c r="B94" i="27"/>
  <c r="B95" i="27"/>
  <c r="B96" i="27"/>
  <c r="B97" i="27"/>
  <c r="B98" i="27"/>
  <c r="B99" i="27"/>
  <c r="B100" i="27"/>
  <c r="B101" i="27"/>
  <c r="B102" i="27"/>
  <c r="B103" i="27"/>
  <c r="B104" i="27"/>
  <c r="B105" i="27"/>
  <c r="B106" i="27"/>
  <c r="B107" i="27"/>
  <c r="B108" i="27"/>
  <c r="B109" i="27"/>
  <c r="B110" i="27"/>
  <c r="B111" i="27"/>
  <c r="B112" i="27"/>
  <c r="B113" i="27"/>
  <c r="B114" i="27"/>
  <c r="B115" i="27"/>
  <c r="B116" i="27"/>
  <c r="B117" i="27"/>
  <c r="B118" i="27"/>
  <c r="B119" i="27"/>
  <c r="B120" i="27"/>
  <c r="B121" i="27"/>
  <c r="B122" i="27"/>
  <c r="B123" i="27"/>
  <c r="B124" i="27"/>
  <c r="B125" i="27"/>
  <c r="B126" i="27"/>
  <c r="B127" i="27"/>
  <c r="B128" i="27"/>
  <c r="B129" i="27"/>
  <c r="B130" i="27"/>
  <c r="B131" i="27"/>
  <c r="B132" i="27"/>
  <c r="B133" i="27"/>
  <c r="B134" i="27"/>
  <c r="B135" i="27"/>
  <c r="B136" i="27"/>
  <c r="B137" i="27"/>
  <c r="B138" i="27"/>
  <c r="B139" i="27"/>
  <c r="B140" i="27"/>
  <c r="B141" i="27"/>
  <c r="B142" i="27"/>
  <c r="B143" i="27"/>
  <c r="B144" i="27"/>
  <c r="B145" i="27"/>
  <c r="B146" i="27"/>
  <c r="B147" i="27"/>
  <c r="B148" i="27"/>
  <c r="B149" i="27"/>
  <c r="B150" i="27"/>
  <c r="B151" i="27"/>
  <c r="B152" i="27"/>
  <c r="B153" i="27"/>
  <c r="B154" i="27"/>
  <c r="B155" i="27"/>
  <c r="B156" i="27"/>
  <c r="B157" i="27"/>
  <c r="B158" i="27"/>
  <c r="B159" i="27"/>
  <c r="B160" i="27"/>
  <c r="B161" i="27"/>
  <c r="B162" i="27"/>
  <c r="B163" i="27"/>
  <c r="B164" i="27"/>
  <c r="B165" i="27"/>
  <c r="B166" i="27"/>
  <c r="B167" i="27"/>
  <c r="B168" i="27"/>
  <c r="B169" i="27"/>
  <c r="B170" i="27"/>
  <c r="B171" i="27"/>
  <c r="B172" i="27"/>
  <c r="B173" i="27"/>
  <c r="B174" i="27"/>
  <c r="B175" i="27"/>
  <c r="B176" i="27"/>
  <c r="B177" i="27"/>
  <c r="B178" i="27"/>
  <c r="B179" i="27"/>
  <c r="B180" i="27"/>
  <c r="B181" i="27"/>
  <c r="B182" i="27"/>
  <c r="B183" i="27"/>
  <c r="B184" i="27"/>
  <c r="B185" i="27"/>
  <c r="B186" i="27"/>
  <c r="B187" i="27"/>
  <c r="B188" i="27"/>
  <c r="B189" i="27"/>
  <c r="B190" i="27"/>
  <c r="B191" i="27"/>
  <c r="B192" i="27"/>
  <c r="B193" i="27"/>
  <c r="B194" i="27"/>
  <c r="B195" i="27"/>
  <c r="B196" i="27"/>
  <c r="B197" i="27"/>
  <c r="B198" i="27"/>
  <c r="B199" i="27"/>
  <c r="B200" i="27"/>
  <c r="B201" i="27"/>
  <c r="B202" i="27"/>
  <c r="B203" i="27"/>
  <c r="B204" i="27"/>
  <c r="B205" i="27"/>
  <c r="B206" i="27"/>
  <c r="B207" i="27"/>
  <c r="B208" i="27"/>
  <c r="B209" i="27"/>
  <c r="B210" i="27"/>
  <c r="B211" i="27"/>
  <c r="B212" i="27"/>
  <c r="B213" i="27"/>
  <c r="B214" i="27"/>
  <c r="B215" i="27"/>
  <c r="B216" i="27"/>
  <c r="B217" i="27"/>
  <c r="B218" i="27"/>
  <c r="B219" i="27"/>
  <c r="B220" i="27"/>
  <c r="B221" i="27"/>
  <c r="B222" i="27"/>
  <c r="B223" i="27"/>
  <c r="B224" i="27"/>
  <c r="B225" i="27"/>
  <c r="B226" i="27"/>
  <c r="B227" i="27"/>
  <c r="B228" i="27"/>
  <c r="B229" i="27"/>
  <c r="B230" i="27"/>
  <c r="B231" i="27"/>
  <c r="B232" i="27"/>
  <c r="B233" i="27"/>
  <c r="B234" i="27"/>
  <c r="B235" i="27"/>
  <c r="B236" i="27"/>
  <c r="B237" i="27"/>
  <c r="B238" i="27"/>
  <c r="B239" i="27"/>
  <c r="B240" i="27"/>
  <c r="B241" i="27"/>
  <c r="B242" i="27"/>
  <c r="B243" i="27"/>
  <c r="B244" i="27"/>
  <c r="B245" i="27"/>
  <c r="B246" i="27"/>
  <c r="B247" i="27"/>
  <c r="B248" i="27"/>
  <c r="B249" i="27"/>
  <c r="B250" i="27"/>
  <c r="B251" i="27"/>
  <c r="B252" i="27"/>
  <c r="B253" i="27"/>
  <c r="B254" i="27"/>
  <c r="B255" i="27"/>
  <c r="B256" i="27"/>
  <c r="B257" i="27"/>
  <c r="B258" i="27"/>
  <c r="B259" i="27"/>
  <c r="B260" i="27"/>
  <c r="B261" i="27"/>
  <c r="B262" i="27"/>
  <c r="B263" i="27"/>
  <c r="B264" i="27"/>
  <c r="B265" i="27"/>
  <c r="B266" i="27"/>
  <c r="B267" i="27"/>
  <c r="B268" i="27"/>
  <c r="B269" i="27"/>
  <c r="B270" i="27"/>
  <c r="B271" i="27"/>
  <c r="B272" i="27"/>
  <c r="B273" i="27"/>
  <c r="B274" i="27"/>
  <c r="B275" i="27"/>
  <c r="B276" i="27"/>
  <c r="B277" i="27"/>
  <c r="B278" i="27"/>
  <c r="B279" i="27"/>
  <c r="B280" i="27"/>
  <c r="B281" i="27"/>
  <c r="B282" i="27"/>
  <c r="B283" i="27"/>
  <c r="B284" i="27"/>
  <c r="B285" i="27"/>
  <c r="B286" i="27"/>
  <c r="B287" i="27"/>
  <c r="B288" i="27"/>
  <c r="B289" i="27"/>
  <c r="B290" i="27"/>
  <c r="B291" i="27"/>
  <c r="B292" i="27"/>
  <c r="B293" i="27"/>
  <c r="B294" i="27"/>
  <c r="B295" i="27"/>
  <c r="B296" i="27"/>
  <c r="B297" i="27"/>
  <c r="B298" i="27"/>
  <c r="B299" i="27"/>
  <c r="B300" i="27"/>
  <c r="B301" i="27"/>
  <c r="B302" i="27"/>
  <c r="B303" i="27"/>
  <c r="B304" i="27"/>
  <c r="B305" i="27"/>
  <c r="B306" i="27"/>
  <c r="B307" i="27"/>
  <c r="B308" i="27"/>
  <c r="B309" i="27"/>
  <c r="B310" i="27"/>
  <c r="B311" i="27"/>
  <c r="B312" i="27"/>
  <c r="B313" i="27"/>
  <c r="B314" i="27"/>
  <c r="B315" i="27"/>
  <c r="B316" i="27"/>
  <c r="B317" i="27"/>
  <c r="B318" i="27"/>
  <c r="B319" i="27"/>
  <c r="B320" i="27"/>
  <c r="B321" i="27"/>
  <c r="B322" i="27"/>
  <c r="B323" i="27"/>
  <c r="B324" i="27"/>
  <c r="B325" i="27"/>
  <c r="B326" i="27"/>
  <c r="B327" i="27"/>
  <c r="B328" i="27"/>
  <c r="B329" i="27"/>
  <c r="B330" i="27"/>
  <c r="B331" i="27"/>
  <c r="B332" i="27"/>
  <c r="B333" i="27"/>
  <c r="B334" i="27"/>
  <c r="B335" i="27"/>
  <c r="B336" i="27"/>
  <c r="B337" i="27"/>
  <c r="B338" i="27"/>
  <c r="B339" i="27"/>
  <c r="B340" i="27"/>
  <c r="B341" i="27"/>
  <c r="B342" i="27"/>
  <c r="B343" i="27"/>
  <c r="B344" i="27"/>
  <c r="B345" i="27"/>
  <c r="B346" i="27"/>
  <c r="B347" i="27"/>
  <c r="B348" i="27"/>
  <c r="B349" i="27"/>
  <c r="B350" i="27"/>
  <c r="B351" i="27"/>
  <c r="B352" i="27"/>
  <c r="B353" i="27"/>
  <c r="B354" i="27"/>
  <c r="B355" i="27"/>
  <c r="B356" i="27"/>
  <c r="B357" i="27"/>
  <c r="B358" i="27"/>
  <c r="B359" i="27"/>
  <c r="B360" i="27"/>
  <c r="B361" i="27"/>
  <c r="B362" i="27"/>
  <c r="B363" i="27"/>
  <c r="B364" i="27"/>
  <c r="B365" i="27"/>
  <c r="B366" i="27"/>
  <c r="B367" i="27"/>
  <c r="B368" i="27"/>
  <c r="B369" i="27"/>
  <c r="B370" i="27"/>
  <c r="B371" i="27"/>
  <c r="B372" i="27"/>
  <c r="B373" i="27"/>
  <c r="B374" i="27"/>
  <c r="B375" i="27"/>
  <c r="B376" i="27"/>
  <c r="B377" i="27"/>
  <c r="B378" i="27"/>
  <c r="B379" i="27"/>
  <c r="B380" i="27"/>
  <c r="B381" i="27"/>
  <c r="B382" i="27"/>
  <c r="B383" i="27"/>
  <c r="B384" i="27"/>
  <c r="B385" i="27"/>
  <c r="B386" i="27"/>
  <c r="B387" i="27"/>
  <c r="B388" i="27"/>
  <c r="B389" i="27"/>
  <c r="B390" i="27"/>
  <c r="B391" i="27"/>
  <c r="B392" i="27"/>
  <c r="B393" i="27"/>
  <c r="B394" i="27"/>
  <c r="B395" i="27"/>
  <c r="B396" i="27"/>
  <c r="B397" i="27"/>
  <c r="B398" i="27"/>
  <c r="B399" i="27"/>
  <c r="B400" i="27"/>
  <c r="B401" i="27"/>
  <c r="B402" i="27"/>
  <c r="B403" i="27"/>
  <c r="B404" i="27"/>
  <c r="B405" i="27"/>
  <c r="B406" i="27"/>
  <c r="B407" i="27"/>
  <c r="B408" i="27"/>
  <c r="B409" i="27"/>
  <c r="B410" i="27"/>
  <c r="B411" i="27"/>
  <c r="B412" i="27"/>
  <c r="B413" i="27"/>
  <c r="B414" i="27"/>
  <c r="B415" i="27"/>
  <c r="B416" i="27"/>
  <c r="B417" i="27"/>
  <c r="B418" i="27"/>
  <c r="B419" i="27"/>
  <c r="B420" i="27"/>
  <c r="B421" i="27"/>
  <c r="B422" i="27"/>
  <c r="B423" i="27"/>
  <c r="B424" i="27"/>
  <c r="B425" i="27"/>
  <c r="B426" i="27"/>
  <c r="B427" i="27"/>
  <c r="B428" i="27"/>
  <c r="B429" i="27"/>
  <c r="B430" i="27"/>
  <c r="B431" i="27"/>
  <c r="B432" i="27"/>
  <c r="B433" i="27"/>
  <c r="B434" i="27"/>
  <c r="B435" i="27"/>
  <c r="B436" i="27"/>
  <c r="B437" i="27"/>
  <c r="B438" i="27"/>
  <c r="B439" i="27"/>
  <c r="B440" i="27"/>
  <c r="B441" i="27"/>
  <c r="B442" i="27"/>
  <c r="B443" i="27"/>
  <c r="B444" i="27"/>
  <c r="B445" i="27"/>
  <c r="B446" i="27"/>
  <c r="B447" i="27"/>
  <c r="B448" i="27"/>
  <c r="B449" i="27"/>
  <c r="B450" i="27"/>
  <c r="B451" i="27"/>
  <c r="B452" i="27"/>
  <c r="B453" i="27"/>
  <c r="B454" i="27"/>
  <c r="B455" i="27"/>
  <c r="B456" i="27"/>
  <c r="B457" i="27"/>
  <c r="B458" i="27"/>
  <c r="B459" i="27"/>
  <c r="B460" i="27"/>
  <c r="B461" i="27"/>
  <c r="B462" i="27"/>
  <c r="B463" i="27"/>
  <c r="B464" i="27"/>
  <c r="B465" i="27"/>
  <c r="B466" i="27"/>
  <c r="B467" i="27"/>
  <c r="B468" i="27"/>
  <c r="B469" i="27"/>
  <c r="B470" i="27"/>
  <c r="B471" i="27"/>
  <c r="B472" i="27"/>
  <c r="B473" i="27"/>
  <c r="B474" i="27"/>
  <c r="B475" i="27"/>
  <c r="B476" i="27"/>
  <c r="B477" i="27"/>
  <c r="B478" i="27"/>
  <c r="B479" i="27"/>
  <c r="B480" i="27"/>
  <c r="B481" i="27"/>
  <c r="B482" i="27"/>
  <c r="B483" i="27"/>
  <c r="B484" i="27"/>
  <c r="B485" i="27"/>
  <c r="B486" i="27"/>
  <c r="B487" i="27"/>
  <c r="B488" i="27"/>
  <c r="B489" i="27"/>
  <c r="B490" i="27"/>
  <c r="B491" i="27"/>
  <c r="B492" i="27"/>
  <c r="B493" i="27"/>
  <c r="B494" i="27"/>
  <c r="B495" i="27"/>
  <c r="B496" i="27"/>
  <c r="B497" i="27"/>
  <c r="B498" i="27"/>
  <c r="B499" i="27"/>
  <c r="B500" i="27"/>
  <c r="B501" i="27"/>
  <c r="B502" i="27"/>
  <c r="B503" i="27"/>
  <c r="B504" i="27"/>
  <c r="B505" i="27"/>
  <c r="B506" i="27"/>
  <c r="B507" i="27"/>
  <c r="B508" i="27"/>
  <c r="B509" i="27"/>
  <c r="B510" i="27"/>
  <c r="B511" i="27"/>
  <c r="B512" i="27"/>
  <c r="B513" i="27"/>
  <c r="B514" i="27"/>
  <c r="B515" i="27"/>
  <c r="B516" i="27"/>
  <c r="B517" i="27"/>
  <c r="B518" i="27"/>
  <c r="B519" i="27"/>
  <c r="B520" i="27"/>
  <c r="B521" i="27"/>
  <c r="B522" i="27"/>
  <c r="B523" i="27"/>
  <c r="B524" i="27"/>
  <c r="B525" i="27"/>
  <c r="B526" i="27"/>
  <c r="B527" i="27"/>
  <c r="B528" i="27"/>
  <c r="B529" i="27"/>
  <c r="B530" i="27"/>
  <c r="B531" i="27"/>
  <c r="B532" i="27"/>
  <c r="B533" i="27"/>
  <c r="B534" i="27"/>
  <c r="B535" i="27"/>
  <c r="B536" i="27"/>
  <c r="B537" i="27"/>
  <c r="B538" i="27"/>
  <c r="B539" i="27"/>
  <c r="B540" i="27"/>
  <c r="B541" i="27"/>
  <c r="B542" i="27"/>
  <c r="B543" i="27"/>
  <c r="B544" i="27"/>
  <c r="B545" i="27"/>
  <c r="B546" i="27"/>
  <c r="B547" i="27"/>
  <c r="B548" i="27"/>
  <c r="B549" i="27"/>
  <c r="B550" i="27"/>
  <c r="B551" i="27"/>
  <c r="B552" i="27"/>
  <c r="B553" i="27"/>
  <c r="B554" i="27"/>
  <c r="B555" i="27"/>
  <c r="B556" i="27"/>
  <c r="B557" i="27"/>
  <c r="B558" i="27"/>
  <c r="B559" i="27"/>
  <c r="B560" i="27"/>
  <c r="B561" i="27"/>
  <c r="B562" i="27"/>
  <c r="B563" i="27"/>
  <c r="B564" i="27"/>
  <c r="B565" i="27"/>
  <c r="B566" i="27"/>
  <c r="B567" i="27"/>
  <c r="B568" i="27"/>
  <c r="B569" i="27"/>
  <c r="B570" i="27"/>
  <c r="B571" i="27"/>
  <c r="B572" i="27"/>
  <c r="B573" i="27"/>
  <c r="B574" i="27"/>
  <c r="B575" i="27"/>
  <c r="B576" i="27"/>
  <c r="B577" i="27"/>
  <c r="B578" i="27"/>
  <c r="B579" i="27"/>
  <c r="B580" i="27"/>
  <c r="B581" i="27"/>
  <c r="B582" i="27"/>
  <c r="B583" i="27"/>
  <c r="B584" i="27"/>
  <c r="B585" i="27"/>
  <c r="B586" i="27"/>
  <c r="B587" i="27"/>
  <c r="B588" i="27"/>
  <c r="B589" i="27"/>
  <c r="B590" i="27"/>
  <c r="B591" i="27"/>
  <c r="B592" i="27"/>
  <c r="B593" i="27"/>
  <c r="B594" i="27"/>
  <c r="B595" i="27"/>
  <c r="B596" i="27"/>
  <c r="B597" i="27"/>
  <c r="B598" i="27"/>
  <c r="B599" i="27"/>
  <c r="B600" i="27"/>
  <c r="B601" i="27"/>
  <c r="B602" i="27"/>
  <c r="B603" i="27"/>
  <c r="B604" i="27"/>
  <c r="B605" i="27"/>
  <c r="B606" i="27"/>
  <c r="B607" i="27"/>
  <c r="B608" i="27"/>
  <c r="B609" i="27"/>
  <c r="B610" i="27"/>
  <c r="B611" i="27"/>
  <c r="B612" i="27"/>
  <c r="B613" i="27"/>
  <c r="B614" i="27"/>
  <c r="B615" i="27"/>
  <c r="B616" i="27"/>
  <c r="B617" i="27"/>
  <c r="B618" i="27"/>
  <c r="B619" i="27"/>
  <c r="B620" i="27"/>
  <c r="B621" i="27"/>
  <c r="B622" i="27"/>
  <c r="B623" i="27"/>
  <c r="B624" i="27"/>
  <c r="B625" i="27"/>
  <c r="B626" i="27"/>
  <c r="B627" i="27"/>
  <c r="B628" i="27"/>
  <c r="B629" i="27"/>
  <c r="B630" i="27"/>
  <c r="B631" i="27"/>
  <c r="B632" i="27"/>
  <c r="B633" i="27"/>
  <c r="B634" i="27"/>
  <c r="B635" i="27"/>
  <c r="B636" i="27"/>
  <c r="B637" i="27"/>
  <c r="B638" i="27"/>
  <c r="B639" i="27"/>
  <c r="B640" i="27"/>
  <c r="B641" i="27"/>
  <c r="B642" i="27"/>
  <c r="B643" i="27"/>
  <c r="B644" i="27"/>
  <c r="B645" i="27"/>
  <c r="B646" i="27"/>
  <c r="B647" i="27"/>
  <c r="B648" i="27"/>
  <c r="B649" i="27"/>
  <c r="B650" i="27"/>
  <c r="B651" i="27"/>
  <c r="B652" i="27"/>
  <c r="B653" i="27"/>
  <c r="B654" i="27"/>
  <c r="B655" i="27"/>
  <c r="B656" i="27"/>
  <c r="B657" i="27"/>
  <c r="B658" i="27"/>
  <c r="B659" i="27"/>
  <c r="B660" i="27"/>
  <c r="B661" i="27"/>
  <c r="B662" i="27"/>
  <c r="B663" i="27"/>
  <c r="B664" i="27"/>
  <c r="B665" i="27"/>
  <c r="B666" i="27"/>
  <c r="B667" i="27"/>
  <c r="B668" i="27"/>
  <c r="B669" i="27"/>
  <c r="B670" i="27"/>
  <c r="B671" i="27"/>
  <c r="B672" i="27"/>
  <c r="B673" i="27"/>
  <c r="B674" i="27"/>
  <c r="B675" i="27"/>
  <c r="B676" i="27"/>
  <c r="B677" i="27"/>
  <c r="B678" i="27"/>
  <c r="B679" i="27"/>
  <c r="B680" i="27"/>
  <c r="B681" i="27"/>
  <c r="B682" i="27"/>
  <c r="B683" i="27"/>
  <c r="B684" i="27"/>
  <c r="B685" i="27"/>
  <c r="B686" i="27"/>
  <c r="B687" i="27"/>
  <c r="B688" i="27"/>
  <c r="B689" i="27"/>
  <c r="B690" i="27"/>
  <c r="B691" i="27"/>
  <c r="B692" i="27"/>
  <c r="B693" i="27"/>
  <c r="B694" i="27"/>
  <c r="B695" i="27"/>
  <c r="B696" i="27"/>
  <c r="B697" i="27"/>
  <c r="B698" i="27"/>
  <c r="B699" i="27"/>
  <c r="B700" i="27"/>
  <c r="B701" i="27"/>
  <c r="B702" i="27"/>
  <c r="B703" i="27"/>
  <c r="B704" i="27"/>
  <c r="B705" i="27"/>
  <c r="B706" i="27"/>
  <c r="B707" i="27"/>
  <c r="B708" i="27"/>
  <c r="B709" i="27"/>
  <c r="B710" i="27"/>
  <c r="B711" i="27"/>
  <c r="B712" i="27"/>
  <c r="B713" i="27"/>
  <c r="B714" i="27"/>
  <c r="B715" i="27"/>
  <c r="B716" i="27"/>
  <c r="B717" i="27"/>
  <c r="B718" i="27"/>
  <c r="B719" i="27"/>
  <c r="B720" i="27"/>
  <c r="B721" i="27"/>
  <c r="B722" i="27"/>
  <c r="B723" i="27"/>
  <c r="B724" i="27"/>
  <c r="B725" i="27"/>
  <c r="B726" i="27"/>
  <c r="B727" i="27"/>
  <c r="B728" i="27"/>
  <c r="B729" i="27"/>
  <c r="B730" i="27"/>
  <c r="B731" i="27"/>
  <c r="B732" i="27"/>
  <c r="B733" i="27"/>
  <c r="B734" i="27"/>
  <c r="B735" i="27"/>
  <c r="B736" i="27"/>
  <c r="B737" i="27"/>
  <c r="B738" i="27"/>
  <c r="B739" i="27"/>
  <c r="B740" i="27"/>
  <c r="B741" i="27"/>
  <c r="B742" i="27"/>
  <c r="B743" i="27"/>
  <c r="B744" i="27"/>
  <c r="B745" i="27"/>
  <c r="B746" i="27"/>
  <c r="B747" i="27"/>
  <c r="B748" i="27"/>
  <c r="B749" i="27"/>
  <c r="B750" i="27"/>
  <c r="B751" i="27"/>
  <c r="B752" i="27"/>
  <c r="B753" i="27"/>
  <c r="B754" i="27"/>
  <c r="B755" i="27"/>
  <c r="B756" i="27"/>
  <c r="B757" i="27"/>
  <c r="B758" i="27"/>
  <c r="B759" i="27"/>
  <c r="B760" i="27"/>
  <c r="B761" i="27"/>
  <c r="B762" i="27"/>
  <c r="B763" i="27"/>
  <c r="B764" i="27"/>
  <c r="B765" i="27"/>
  <c r="B766" i="27"/>
  <c r="B767" i="27"/>
  <c r="B768" i="27"/>
  <c r="B769" i="27"/>
  <c r="B770" i="27"/>
  <c r="B771" i="27"/>
  <c r="B772" i="27"/>
  <c r="B773" i="27"/>
  <c r="B774" i="27"/>
  <c r="B775" i="27"/>
  <c r="B776" i="27"/>
  <c r="B777" i="27"/>
  <c r="B778" i="27"/>
  <c r="B779" i="27"/>
  <c r="B780" i="27"/>
  <c r="B781" i="27"/>
  <c r="B782" i="27"/>
  <c r="B783" i="27"/>
  <c r="B784" i="27"/>
  <c r="B785" i="27"/>
  <c r="B786" i="27"/>
  <c r="B787" i="27"/>
  <c r="B788" i="27"/>
  <c r="B789" i="27"/>
  <c r="B790" i="27"/>
  <c r="B791" i="27"/>
  <c r="B792" i="27"/>
  <c r="B793" i="27"/>
  <c r="B794" i="27"/>
  <c r="B795" i="27"/>
  <c r="B796" i="27"/>
  <c r="B797" i="27"/>
  <c r="B798" i="27"/>
  <c r="B799" i="27"/>
  <c r="B800" i="27"/>
  <c r="B801" i="27"/>
  <c r="B802" i="27"/>
  <c r="B803" i="27"/>
  <c r="B804" i="27"/>
  <c r="B805" i="27"/>
  <c r="B806" i="27"/>
  <c r="B807" i="27"/>
  <c r="B808" i="27"/>
  <c r="B809" i="27"/>
  <c r="B810" i="27"/>
  <c r="B811" i="27"/>
  <c r="B812" i="27"/>
  <c r="B813" i="27"/>
  <c r="B814" i="27"/>
  <c r="B815" i="27"/>
  <c r="B816" i="27"/>
  <c r="B817" i="27"/>
  <c r="B818" i="27"/>
  <c r="B819" i="27"/>
  <c r="B820" i="27"/>
  <c r="B821" i="27"/>
  <c r="B822" i="27"/>
  <c r="B823" i="27"/>
  <c r="B824" i="27"/>
  <c r="B825" i="27"/>
  <c r="B826" i="27"/>
  <c r="B827" i="27"/>
  <c r="B828" i="27"/>
  <c r="B829" i="27"/>
  <c r="B830" i="27"/>
  <c r="B831" i="27"/>
  <c r="B832" i="27"/>
  <c r="B833" i="27"/>
  <c r="B834" i="27"/>
  <c r="B835" i="27"/>
  <c r="B836" i="27"/>
  <c r="B837" i="27"/>
  <c r="B838" i="27"/>
  <c r="B839" i="27"/>
  <c r="B840" i="27"/>
  <c r="B841" i="27"/>
  <c r="B842" i="27"/>
  <c r="B843" i="27"/>
  <c r="B844" i="27"/>
  <c r="B845" i="27"/>
  <c r="B846" i="27"/>
  <c r="B847" i="27"/>
  <c r="B848" i="27"/>
  <c r="B849" i="27"/>
  <c r="B850" i="27"/>
  <c r="B851" i="27"/>
  <c r="B852" i="27"/>
  <c r="B853" i="27"/>
  <c r="B854" i="27"/>
  <c r="B855" i="27"/>
  <c r="B856" i="27"/>
  <c r="B857" i="27"/>
  <c r="B858" i="27"/>
  <c r="B859" i="27"/>
  <c r="B860" i="27"/>
  <c r="B861" i="27"/>
  <c r="B862" i="27"/>
  <c r="B863" i="27"/>
  <c r="B864" i="27"/>
  <c r="B865" i="27"/>
  <c r="B866" i="27"/>
  <c r="B867" i="27"/>
  <c r="B868" i="27"/>
  <c r="B869" i="27"/>
  <c r="B870" i="27"/>
  <c r="B871" i="27"/>
  <c r="B872" i="27"/>
  <c r="B873" i="27"/>
  <c r="B874" i="27"/>
  <c r="B875" i="27"/>
  <c r="B876" i="27"/>
  <c r="B877" i="27"/>
  <c r="B878" i="27"/>
  <c r="B879" i="27"/>
  <c r="B880" i="27"/>
  <c r="B881" i="27"/>
  <c r="B882" i="27"/>
  <c r="B883" i="27"/>
  <c r="B884" i="27"/>
  <c r="B885" i="27"/>
  <c r="B886" i="27"/>
  <c r="B887" i="27"/>
  <c r="B888" i="27"/>
  <c r="B889" i="27"/>
  <c r="B890" i="27"/>
  <c r="B891" i="27"/>
  <c r="B892" i="27"/>
  <c r="B893" i="27"/>
  <c r="B894" i="27"/>
  <c r="B895" i="27"/>
  <c r="B896" i="27"/>
  <c r="B897" i="27"/>
  <c r="B898" i="27"/>
  <c r="B899" i="27"/>
  <c r="B900" i="27"/>
  <c r="B901" i="27"/>
  <c r="B902" i="27"/>
  <c r="B903" i="27"/>
  <c r="B904" i="27"/>
  <c r="B905" i="27"/>
  <c r="B906" i="27"/>
  <c r="B907" i="27"/>
  <c r="B908" i="27"/>
  <c r="B909" i="27"/>
  <c r="B910" i="27"/>
  <c r="B911" i="27"/>
  <c r="B912" i="27"/>
  <c r="B913" i="27"/>
  <c r="B914" i="27"/>
  <c r="B915" i="27"/>
  <c r="B916" i="27"/>
  <c r="B917" i="27"/>
  <c r="B918" i="27"/>
  <c r="B919" i="27"/>
  <c r="B920" i="27"/>
  <c r="B921" i="27"/>
  <c r="B922" i="27"/>
  <c r="B923" i="27"/>
  <c r="B924" i="27"/>
  <c r="B925" i="27"/>
  <c r="B926" i="27"/>
  <c r="B927" i="27"/>
  <c r="B928" i="27"/>
  <c r="B929" i="27"/>
  <c r="B930" i="27"/>
  <c r="B931" i="27"/>
  <c r="B932" i="27"/>
  <c r="B933" i="27"/>
  <c r="B934" i="27"/>
  <c r="B935" i="27"/>
  <c r="B936" i="27"/>
  <c r="B937" i="27"/>
  <c r="B938" i="27"/>
  <c r="B939" i="27"/>
  <c r="B940" i="27"/>
  <c r="B941" i="27"/>
  <c r="B942" i="27"/>
  <c r="B943" i="27"/>
  <c r="B944" i="27"/>
  <c r="B945" i="27"/>
  <c r="B946" i="27"/>
  <c r="B947" i="27"/>
  <c r="B948" i="27"/>
  <c r="B949" i="27"/>
  <c r="B950" i="27"/>
  <c r="B951" i="27"/>
  <c r="B952" i="27"/>
  <c r="B953" i="27"/>
  <c r="B954" i="27"/>
  <c r="B955" i="27"/>
  <c r="B956" i="27"/>
  <c r="B957" i="27"/>
  <c r="B958" i="27"/>
  <c r="B959" i="27"/>
  <c r="B960" i="27"/>
  <c r="B961" i="27"/>
  <c r="B962" i="27"/>
  <c r="B963" i="27"/>
  <c r="B964" i="27"/>
  <c r="B965" i="27"/>
  <c r="B966" i="27"/>
  <c r="B967" i="27"/>
  <c r="B968" i="27"/>
  <c r="B969" i="27"/>
  <c r="B970" i="27"/>
  <c r="B971" i="27"/>
  <c r="B972" i="27"/>
  <c r="B973" i="27"/>
  <c r="B974" i="27"/>
  <c r="B975" i="27"/>
  <c r="B976" i="27"/>
  <c r="B977" i="27"/>
  <c r="B978" i="27"/>
  <c r="B979" i="27"/>
  <c r="B980" i="27"/>
  <c r="B981" i="27"/>
  <c r="B982" i="27"/>
  <c r="B983" i="27"/>
  <c r="B984" i="27"/>
  <c r="B985" i="27"/>
  <c r="B986" i="27"/>
  <c r="B987" i="27"/>
  <c r="B988" i="27"/>
  <c r="B989" i="27"/>
  <c r="B990" i="27"/>
  <c r="B991" i="27"/>
  <c r="B992" i="27"/>
  <c r="B993" i="27"/>
  <c r="B994" i="27"/>
  <c r="B995" i="27"/>
  <c r="B996" i="27"/>
  <c r="B997" i="27"/>
  <c r="B998" i="27"/>
  <c r="B999" i="27"/>
  <c r="B1000" i="27"/>
  <c r="B1001" i="27"/>
  <c r="B2" i="27"/>
  <c r="R18" i="26"/>
  <c r="S18" i="26"/>
  <c r="Q18" i="26"/>
  <c r="R17" i="26"/>
  <c r="S17" i="26"/>
  <c r="Q17" i="26"/>
  <c r="S16" i="26"/>
  <c r="R16" i="26"/>
  <c r="Q16" i="26"/>
  <c r="S14" i="26"/>
  <c r="R14" i="26"/>
  <c r="Q14" i="26"/>
  <c r="R13" i="26"/>
  <c r="S13" i="26"/>
  <c r="Q13" i="26"/>
  <c r="S12" i="26"/>
  <c r="R12" i="26"/>
  <c r="Q12" i="26"/>
  <c r="S5" i="26"/>
  <c r="S7" i="26" s="1"/>
  <c r="R5" i="26"/>
  <c r="R6" i="26" s="1"/>
  <c r="Q5" i="26"/>
  <c r="Q7" i="26" s="1"/>
  <c r="R3" i="26"/>
  <c r="S3" i="26"/>
  <c r="Q3" i="26"/>
  <c r="S2" i="26"/>
  <c r="R2" i="26"/>
  <c r="Q2" i="26"/>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R7" i="26" l="1"/>
  <c r="S6" i="26"/>
  <c r="Q6" i="26"/>
  <c r="Q1983" i="21"/>
  <c r="Q1982" i="21"/>
  <c r="Q1981" i="21"/>
  <c r="Q1980" i="21"/>
  <c r="Q1979" i="21"/>
  <c r="Q1978" i="21"/>
  <c r="Q1977" i="21"/>
  <c r="Q1976" i="21"/>
  <c r="Q1975" i="21"/>
  <c r="Q1974" i="21"/>
  <c r="Q1973" i="21"/>
  <c r="Q1972" i="21"/>
  <c r="Q1971" i="21"/>
  <c r="Q1970" i="21"/>
  <c r="Q1969" i="21"/>
  <c r="Q1968" i="21"/>
  <c r="Q1967" i="21"/>
  <c r="Q1966" i="21"/>
  <c r="Q1965" i="21"/>
  <c r="Q1964" i="21"/>
  <c r="Q1963" i="21"/>
  <c r="Q1962" i="21"/>
  <c r="Q1961" i="21"/>
  <c r="Q1960" i="21"/>
  <c r="Q1959" i="21"/>
  <c r="Q1958" i="21"/>
  <c r="Q1957" i="21"/>
  <c r="Q1956" i="21"/>
  <c r="Q1955" i="21"/>
  <c r="Q1954" i="21"/>
  <c r="Q1953" i="21"/>
  <c r="Q1952" i="21"/>
  <c r="Q1951" i="21"/>
  <c r="Q1950" i="21"/>
  <c r="Q1949" i="21"/>
  <c r="Q1948" i="21"/>
  <c r="Q1947" i="21"/>
  <c r="Q1946" i="21"/>
  <c r="Q1945" i="21"/>
  <c r="Q1944" i="21"/>
  <c r="Q1943" i="21"/>
  <c r="Q1942" i="21"/>
  <c r="Q1941" i="21"/>
  <c r="Q1940" i="21"/>
  <c r="Q1939" i="21"/>
  <c r="Q1938" i="21"/>
  <c r="Q1937" i="21"/>
  <c r="Q1936" i="21"/>
  <c r="Q1935" i="21"/>
  <c r="Q1934" i="21"/>
  <c r="Q1933" i="21"/>
  <c r="Q1932" i="21"/>
  <c r="Q1931" i="21"/>
  <c r="Q1930" i="21"/>
  <c r="Q1929" i="21"/>
  <c r="Q1928" i="21"/>
  <c r="Q1927" i="21"/>
  <c r="Q1926" i="21"/>
  <c r="Q1925" i="21"/>
  <c r="Q1924" i="21"/>
  <c r="Q1923" i="21"/>
  <c r="Q1922" i="21"/>
  <c r="Q1921" i="21"/>
  <c r="Q1920" i="21"/>
  <c r="Q1919" i="21"/>
  <c r="Q1918" i="21"/>
  <c r="Q1917" i="21"/>
  <c r="Q1916" i="21"/>
  <c r="Q1915" i="21"/>
  <c r="Q1914" i="21"/>
  <c r="Q1913" i="21"/>
  <c r="Q1912" i="21"/>
  <c r="Q1911" i="21"/>
  <c r="Q1910" i="21"/>
  <c r="Q1909" i="21"/>
  <c r="Q1908" i="21"/>
  <c r="Q1907" i="21"/>
  <c r="Q1906" i="21"/>
  <c r="Q1905" i="21"/>
  <c r="Q1904" i="21"/>
  <c r="Q1903" i="21"/>
  <c r="Q1902" i="21"/>
  <c r="Q1901" i="21"/>
  <c r="Q1900" i="21"/>
  <c r="Q1899" i="21"/>
  <c r="Q1898" i="21"/>
  <c r="Q1897" i="21"/>
  <c r="Q1896" i="21"/>
  <c r="Q1895" i="21"/>
  <c r="Q1894" i="21"/>
  <c r="Q1893" i="21"/>
  <c r="Q1892" i="21"/>
  <c r="Q1891" i="21"/>
  <c r="Q1890" i="21"/>
  <c r="Q1889" i="21"/>
  <c r="Q1888" i="21"/>
  <c r="Q1887" i="21"/>
  <c r="Q1886" i="21"/>
  <c r="Q1885" i="21"/>
  <c r="Q1884" i="21"/>
  <c r="Q1883" i="21"/>
  <c r="Q1882" i="21"/>
  <c r="Q1881" i="21"/>
  <c r="Q1880" i="21"/>
  <c r="Q1879" i="21"/>
  <c r="Q1878" i="21"/>
  <c r="Q1877" i="21"/>
  <c r="Q1876" i="21"/>
  <c r="Q1875" i="21"/>
  <c r="Q1874" i="21"/>
  <c r="Q1873" i="21"/>
  <c r="Q1872" i="21"/>
  <c r="Q1871" i="21"/>
  <c r="Q1870" i="21"/>
  <c r="Q1869" i="21"/>
  <c r="Q1868" i="21"/>
  <c r="Q1867" i="21"/>
  <c r="Q1866" i="21"/>
  <c r="Q1865" i="21"/>
  <c r="Q1864" i="21"/>
  <c r="Q1863" i="21"/>
  <c r="Q1862" i="21"/>
  <c r="Q1861" i="21"/>
  <c r="Q1860" i="21"/>
  <c r="Q1859" i="21"/>
  <c r="Q1858" i="21"/>
  <c r="Q1857" i="21"/>
  <c r="Q1856" i="21"/>
  <c r="Q1855" i="21"/>
  <c r="Q1854" i="21"/>
  <c r="Q1853" i="21"/>
  <c r="Q1852" i="21"/>
  <c r="Q1851" i="21"/>
  <c r="Q1850" i="21"/>
  <c r="Q1849" i="21"/>
  <c r="Q1848" i="21"/>
  <c r="Q1847" i="21"/>
  <c r="Q1846" i="21"/>
  <c r="Q1845" i="21"/>
  <c r="Q1844" i="21"/>
  <c r="Q1843" i="21"/>
  <c r="Q1842" i="21"/>
  <c r="Q1841" i="21"/>
  <c r="Q1840" i="21"/>
  <c r="Q1839" i="21"/>
  <c r="Q1838" i="21"/>
  <c r="Q1837" i="21"/>
  <c r="Q1836" i="21"/>
  <c r="Q1835" i="21"/>
  <c r="Q1834" i="21"/>
  <c r="Q1833" i="21"/>
  <c r="Q1832" i="21"/>
  <c r="Q1831" i="21"/>
  <c r="Q1830" i="21"/>
  <c r="Q1829" i="21"/>
  <c r="Q1828" i="21"/>
  <c r="Q1827" i="21"/>
  <c r="Q1826" i="21"/>
  <c r="Q1825" i="21"/>
  <c r="Q1824" i="21"/>
  <c r="Q1823" i="21"/>
  <c r="Q1822" i="21"/>
  <c r="Q1821" i="21"/>
  <c r="Q1820" i="21"/>
  <c r="Q1819" i="21"/>
  <c r="Q1818" i="21"/>
  <c r="Q1817" i="21"/>
  <c r="Q1816" i="21"/>
  <c r="Q1815" i="21"/>
  <c r="Q1814" i="21"/>
  <c r="Q1813" i="21"/>
  <c r="Q1812" i="21"/>
  <c r="Q1811" i="21"/>
  <c r="Q1810" i="21"/>
  <c r="Q1809" i="21"/>
  <c r="Q1808" i="21"/>
  <c r="Q1807" i="21"/>
  <c r="Q1806" i="21"/>
  <c r="Q1805" i="21"/>
  <c r="Q1804" i="21"/>
  <c r="Q1803" i="21"/>
  <c r="Q1802" i="21"/>
  <c r="Q1801" i="21"/>
  <c r="Q1800" i="21"/>
  <c r="Q1799" i="21"/>
  <c r="Q1798" i="21"/>
  <c r="Q1797" i="21"/>
  <c r="Q1796" i="21"/>
  <c r="Q1795" i="21"/>
  <c r="Q1794" i="21"/>
  <c r="Q1793" i="21"/>
  <c r="Q1792" i="21"/>
  <c r="Q1791" i="21"/>
  <c r="Q1790" i="21"/>
  <c r="Q1789" i="21"/>
  <c r="Q1788" i="21"/>
  <c r="Q1787" i="21"/>
  <c r="Q1786" i="21"/>
  <c r="Q1785" i="21"/>
  <c r="Q1784" i="21"/>
  <c r="Q1783" i="21"/>
  <c r="Q1782" i="21"/>
  <c r="Q1781" i="21"/>
  <c r="Q1780" i="21"/>
  <c r="Q1779" i="21"/>
  <c r="Q1778" i="21"/>
  <c r="Q1777" i="21"/>
  <c r="Q1776" i="21"/>
  <c r="Q1775" i="21"/>
  <c r="Q1774" i="21"/>
  <c r="Q1773" i="21"/>
  <c r="Q1772" i="21"/>
  <c r="Q1771" i="21"/>
  <c r="Q1770" i="21"/>
  <c r="Q1769" i="21"/>
  <c r="Q1768" i="21"/>
  <c r="Q1767" i="21"/>
  <c r="Q1766" i="21"/>
  <c r="Q1765" i="21"/>
  <c r="Q1764" i="21"/>
  <c r="Q1763" i="21"/>
  <c r="Q1762" i="21"/>
  <c r="Q1761" i="21"/>
  <c r="Q1760" i="21"/>
  <c r="Q1759" i="21"/>
  <c r="Q1758" i="21"/>
  <c r="Q1757" i="21"/>
  <c r="Q1756" i="21"/>
  <c r="Q1755" i="21"/>
  <c r="Q1754" i="21"/>
  <c r="Q1753" i="21"/>
  <c r="Q1752" i="21"/>
  <c r="Q1751" i="21"/>
  <c r="Q1750" i="21"/>
  <c r="Q1749" i="21"/>
  <c r="Q1748" i="21"/>
  <c r="Q1747" i="21"/>
  <c r="Q1746" i="21"/>
  <c r="Q1745" i="21"/>
  <c r="Q1744" i="21"/>
  <c r="Q1743" i="21"/>
  <c r="Q1742" i="21"/>
  <c r="Q1741" i="21"/>
  <c r="Q1740" i="21"/>
  <c r="Q1739" i="21"/>
  <c r="Q1738" i="21"/>
  <c r="Q1737" i="21"/>
  <c r="Q1736" i="21"/>
  <c r="Q1735" i="21"/>
  <c r="Q1734" i="21"/>
  <c r="Q1733" i="21"/>
  <c r="Q1732" i="21"/>
  <c r="Q1731" i="21"/>
  <c r="Q1730" i="21"/>
  <c r="Q1729" i="21"/>
  <c r="Q1728" i="21"/>
  <c r="Q1727" i="21"/>
  <c r="Q1726" i="21"/>
  <c r="Q1725" i="21"/>
  <c r="Q1724" i="21"/>
  <c r="Q1723" i="21"/>
  <c r="Q1722" i="21"/>
  <c r="Q1721" i="21"/>
  <c r="Q1720" i="21"/>
  <c r="Q1719" i="21"/>
  <c r="Q1718" i="21"/>
  <c r="Q1717" i="21"/>
  <c r="Q1716" i="21"/>
  <c r="Q1715" i="21"/>
  <c r="Q1714" i="21"/>
  <c r="Q1713" i="21"/>
  <c r="Q1712" i="21"/>
  <c r="Q1711" i="21"/>
  <c r="Q1710" i="21"/>
  <c r="Q1709" i="21"/>
  <c r="Q1708" i="21"/>
  <c r="Q1707" i="21"/>
  <c r="Q1706" i="21"/>
  <c r="Q1705" i="21"/>
  <c r="Q1704" i="21"/>
  <c r="Q1703" i="21"/>
  <c r="Q1702" i="21"/>
  <c r="Q1701" i="21"/>
  <c r="Q1700" i="21"/>
  <c r="Q1699" i="21"/>
  <c r="Q1698" i="21"/>
  <c r="Q1697" i="21"/>
  <c r="Q1696" i="21"/>
  <c r="Q1695" i="21"/>
  <c r="Q1694" i="21"/>
  <c r="Q1693" i="21"/>
  <c r="Q1692" i="21"/>
  <c r="Q1691" i="21"/>
  <c r="Q1690" i="21"/>
  <c r="Q1689" i="21"/>
  <c r="Q1688" i="21"/>
  <c r="Q1687" i="21"/>
  <c r="Q1686" i="21"/>
  <c r="Q1685" i="21"/>
  <c r="Q1684" i="21"/>
  <c r="Q1683" i="21"/>
  <c r="Q1682" i="21"/>
  <c r="Q1681" i="21"/>
  <c r="Q1680" i="21"/>
  <c r="Q1679" i="21"/>
  <c r="Q1678" i="21"/>
  <c r="Q1677" i="21"/>
  <c r="Q1676" i="21"/>
  <c r="Q1675" i="21"/>
  <c r="Q1674" i="21"/>
  <c r="Q1673" i="21"/>
  <c r="Q1672" i="21"/>
  <c r="Q1671" i="21"/>
  <c r="Q1670" i="21"/>
  <c r="Q1669" i="21"/>
  <c r="Q1668" i="21"/>
  <c r="Q1667" i="21"/>
  <c r="Q1666" i="21"/>
  <c r="Q1665" i="21"/>
  <c r="Q1664" i="21"/>
  <c r="Q1663" i="21"/>
  <c r="Q1662" i="21"/>
  <c r="Q1661" i="21"/>
  <c r="Q1660" i="21"/>
  <c r="Q1659" i="21"/>
  <c r="Q1658" i="21"/>
  <c r="Q1657" i="21"/>
  <c r="Q1656" i="21"/>
  <c r="Q1655" i="21"/>
  <c r="Q1654" i="21"/>
  <c r="Q1653" i="21"/>
  <c r="Q1652" i="21"/>
  <c r="Q1651" i="21"/>
  <c r="Q1650" i="21"/>
  <c r="Q1649" i="21"/>
  <c r="Q1648" i="21"/>
  <c r="Q1647" i="21"/>
  <c r="Q1646" i="21"/>
  <c r="Q1645" i="21"/>
  <c r="Q1644" i="21"/>
  <c r="Q1643" i="21"/>
  <c r="Q1642" i="21"/>
  <c r="Q1641" i="21"/>
  <c r="Q1640" i="21"/>
  <c r="Q1639" i="21"/>
  <c r="Q1638" i="21"/>
  <c r="Q1637" i="21"/>
  <c r="Q1636" i="21"/>
  <c r="Q1635" i="21"/>
  <c r="Q1634" i="21"/>
  <c r="Q1633" i="21"/>
  <c r="Q1632" i="21"/>
  <c r="Q1631" i="21"/>
  <c r="Q1630" i="21"/>
  <c r="Q1629" i="21"/>
  <c r="Q1628" i="21"/>
  <c r="Q1627" i="21"/>
  <c r="Q1626" i="21"/>
  <c r="Q1625" i="21"/>
  <c r="Q1624" i="21"/>
  <c r="Q1623" i="21"/>
  <c r="Q1622" i="21"/>
  <c r="Q1621" i="21"/>
  <c r="Q1620" i="21"/>
  <c r="Q1619" i="21"/>
  <c r="Q1618" i="21"/>
  <c r="Q1617" i="21"/>
  <c r="Q1616" i="21"/>
  <c r="Q1615" i="21"/>
  <c r="Q1614" i="21"/>
  <c r="Q1613" i="21"/>
  <c r="Q1612" i="21"/>
  <c r="Q1611" i="21"/>
  <c r="Q1610" i="21"/>
  <c r="Q1609" i="21"/>
  <c r="Q1608" i="21"/>
  <c r="Q1607" i="21"/>
  <c r="Q1606" i="21"/>
  <c r="Q1605" i="21"/>
  <c r="Q1604" i="21"/>
  <c r="Q1603" i="21"/>
  <c r="Q1602" i="21"/>
  <c r="Q1601" i="21"/>
  <c r="Q1600" i="21"/>
  <c r="Q1599" i="21"/>
  <c r="Q1598" i="21"/>
  <c r="Q1597" i="21"/>
  <c r="Q1596" i="21"/>
  <c r="Q1595" i="21"/>
  <c r="Q1594" i="21"/>
  <c r="Q1593" i="21"/>
  <c r="Q1592" i="21"/>
  <c r="Q1591" i="21"/>
  <c r="Q1590" i="21"/>
  <c r="Q1589" i="21"/>
  <c r="Q1588" i="21"/>
  <c r="Q1587" i="21"/>
  <c r="Q1586" i="21"/>
  <c r="Q1585" i="21"/>
  <c r="Q1584" i="21"/>
  <c r="Q1583" i="21"/>
  <c r="Q1582" i="21"/>
  <c r="Q1581" i="21"/>
  <c r="Q1580" i="21"/>
  <c r="Q1579" i="21"/>
  <c r="Q1578" i="21"/>
  <c r="Q1577" i="21"/>
  <c r="Q1576" i="21"/>
  <c r="Q1575" i="21"/>
  <c r="Q1574" i="21"/>
  <c r="Q1573" i="21"/>
  <c r="Q1572" i="21"/>
  <c r="Q1571" i="21"/>
  <c r="Q1570" i="21"/>
  <c r="Q1569" i="21"/>
  <c r="Q1568" i="21"/>
  <c r="Q1567" i="21"/>
  <c r="Q1566" i="21"/>
  <c r="Q1565" i="21"/>
  <c r="Q1564" i="21"/>
  <c r="Q1563" i="21"/>
  <c r="Q1562" i="21"/>
  <c r="Q1561" i="21"/>
  <c r="Q1560" i="21"/>
  <c r="Q1559" i="21"/>
  <c r="Q1558" i="21"/>
  <c r="Q1557" i="21"/>
  <c r="Q1556" i="21"/>
  <c r="Q1555" i="21"/>
  <c r="Q1554" i="21"/>
  <c r="Q1553" i="21"/>
  <c r="Q1552" i="21"/>
  <c r="Q1551" i="21"/>
  <c r="Q1550" i="21"/>
  <c r="Q1549" i="21"/>
  <c r="Q1548" i="21"/>
  <c r="Q1547" i="21"/>
  <c r="Q1546" i="21"/>
  <c r="Q1545" i="21"/>
  <c r="Q1544" i="21"/>
  <c r="Q1543" i="21"/>
  <c r="Q1542" i="21"/>
  <c r="Q1541" i="21"/>
  <c r="Q1540" i="21"/>
  <c r="Q1539" i="21"/>
  <c r="Q1538" i="21"/>
  <c r="Q1537" i="21"/>
  <c r="Q1536" i="21"/>
  <c r="Q1535" i="21"/>
  <c r="Q1534" i="21"/>
  <c r="Q1533" i="21"/>
  <c r="Q1532" i="21"/>
  <c r="Q1531" i="21"/>
  <c r="Q1530" i="21"/>
  <c r="Q1529" i="21"/>
  <c r="Q1528" i="21"/>
  <c r="Q1527" i="21"/>
  <c r="Q1526" i="21"/>
  <c r="Q1525" i="21"/>
  <c r="Q1524" i="21"/>
  <c r="Q1523" i="21"/>
  <c r="Q1522" i="21"/>
  <c r="Q1521" i="21"/>
  <c r="Q1520" i="21"/>
  <c r="Q1519" i="21"/>
  <c r="Q1518" i="21"/>
  <c r="Q1517" i="21"/>
  <c r="Q1516" i="21"/>
  <c r="Q1515" i="21"/>
  <c r="Q1514" i="21"/>
  <c r="Q1513" i="21"/>
  <c r="Q1512" i="21"/>
  <c r="Q1511" i="21"/>
  <c r="Q1510" i="21"/>
  <c r="Q1509" i="21"/>
  <c r="Q1508" i="21"/>
  <c r="Q1507" i="21"/>
  <c r="Q1506" i="21"/>
  <c r="Q1505" i="21"/>
  <c r="Q1504" i="21"/>
  <c r="Q1503" i="21"/>
  <c r="Q1502" i="21"/>
  <c r="Q1501" i="21"/>
  <c r="Q1500" i="21"/>
  <c r="Q1499" i="21"/>
  <c r="Q1498" i="21"/>
  <c r="Q1497" i="21"/>
  <c r="Q1496" i="21"/>
  <c r="Q1495" i="21"/>
  <c r="Q1494" i="21"/>
  <c r="Q1493" i="21"/>
  <c r="Q1492" i="21"/>
  <c r="Q1491" i="21"/>
  <c r="Q1490" i="21"/>
  <c r="Q1489" i="21"/>
  <c r="Q1488" i="21"/>
  <c r="Q1487" i="21"/>
  <c r="Q1486" i="21"/>
  <c r="Q1485" i="21"/>
  <c r="Q1484" i="21"/>
  <c r="Q1483" i="21"/>
  <c r="Q1482" i="21"/>
  <c r="Q1481" i="21"/>
  <c r="Q1480" i="21"/>
  <c r="Q1479" i="21"/>
  <c r="Q1478" i="21"/>
  <c r="Q1477" i="21"/>
  <c r="Q1476" i="21"/>
  <c r="Q1475" i="21"/>
  <c r="Q1474" i="21"/>
  <c r="Q1473" i="21"/>
  <c r="Q1472" i="21"/>
  <c r="Q1471" i="21"/>
  <c r="Q1470" i="21"/>
  <c r="Q1469" i="21"/>
  <c r="Q1468" i="21"/>
  <c r="Q1467" i="21"/>
  <c r="Q1466" i="21"/>
  <c r="Q1465" i="21"/>
  <c r="Q1464" i="21"/>
  <c r="Q1463" i="21"/>
  <c r="Q1462" i="21"/>
  <c r="Q1461" i="21"/>
  <c r="Q1460" i="21"/>
  <c r="Q1459" i="21"/>
  <c r="Q1458" i="21"/>
  <c r="Q1457" i="21"/>
  <c r="Q1456" i="21"/>
  <c r="Q1455" i="21"/>
  <c r="Q1454" i="21"/>
  <c r="Q1453" i="21"/>
  <c r="Q1452" i="21"/>
  <c r="Q1451" i="21"/>
  <c r="Q1450" i="21"/>
  <c r="Q1449" i="21"/>
  <c r="Q1448" i="21"/>
  <c r="Q1447" i="21"/>
  <c r="Q1446" i="21"/>
  <c r="Q1445" i="21"/>
  <c r="Q1444" i="21"/>
  <c r="Q1443" i="21"/>
  <c r="Q1442" i="21"/>
  <c r="Q1441" i="21"/>
  <c r="Q1440" i="21"/>
  <c r="Q1439" i="21"/>
  <c r="Q1438" i="21"/>
  <c r="Q1437" i="21"/>
  <c r="Q1436" i="21"/>
  <c r="Q1435" i="21"/>
  <c r="Q1434" i="21"/>
  <c r="Q1433" i="21"/>
  <c r="Q1432" i="21"/>
  <c r="Q1431" i="21"/>
  <c r="Q1430" i="21"/>
  <c r="Q1429" i="21"/>
  <c r="Q1428" i="21"/>
  <c r="Q1427" i="21"/>
  <c r="Q1426" i="21"/>
  <c r="Q1425" i="21"/>
  <c r="Q1424" i="21"/>
  <c r="Q1423" i="21"/>
  <c r="Q1422" i="21"/>
  <c r="Q1421" i="21"/>
  <c r="Q1420" i="21"/>
  <c r="Q1419" i="21"/>
  <c r="Q1418" i="21"/>
  <c r="Q1417" i="21"/>
  <c r="Q1416" i="21"/>
  <c r="Q1415" i="21"/>
  <c r="Q1414" i="21"/>
  <c r="Q1413" i="21"/>
  <c r="Q1412" i="21"/>
  <c r="Q1411" i="21"/>
  <c r="Q1410" i="21"/>
  <c r="Q1409" i="21"/>
  <c r="Q1408" i="21"/>
  <c r="Q1407" i="21"/>
  <c r="Q1406" i="21"/>
  <c r="Q1405" i="21"/>
  <c r="Q1404" i="21"/>
  <c r="Q1403" i="21"/>
  <c r="Q1402" i="21"/>
  <c r="Q1401" i="21"/>
  <c r="Q1400" i="21"/>
  <c r="Q1399" i="21"/>
  <c r="Q1398" i="21"/>
  <c r="Q1397" i="21"/>
  <c r="Q1396" i="21"/>
  <c r="Q1395" i="21"/>
  <c r="Q1394" i="21"/>
  <c r="Q1393" i="21"/>
  <c r="Q1392" i="21"/>
  <c r="Q1391" i="21"/>
  <c r="Q1390" i="21"/>
  <c r="Q1389" i="21"/>
  <c r="Q1388" i="21"/>
  <c r="Q1387" i="21"/>
  <c r="Q1386" i="21"/>
  <c r="Q1385" i="21"/>
  <c r="Q1384" i="21"/>
  <c r="Q1383" i="21"/>
  <c r="Q1382" i="21"/>
  <c r="Q1381" i="21"/>
  <c r="Q1380" i="21"/>
  <c r="Q1379" i="21"/>
  <c r="Q1378" i="21"/>
  <c r="Q1377" i="21"/>
  <c r="Q1376" i="21"/>
  <c r="Q1375" i="21"/>
  <c r="Q1374" i="21"/>
  <c r="Q1373" i="21"/>
  <c r="Q1372" i="21"/>
  <c r="Q1371" i="21"/>
  <c r="Q1370" i="21"/>
  <c r="Q1369" i="21"/>
  <c r="Q1368" i="21"/>
  <c r="Q1367" i="21"/>
  <c r="Q1366" i="21"/>
  <c r="Q1365" i="21"/>
  <c r="Q1364" i="21"/>
  <c r="Q1363" i="21"/>
  <c r="Q1362" i="21"/>
  <c r="Q1361" i="21"/>
  <c r="Q1360" i="21"/>
  <c r="Q1359" i="21"/>
  <c r="Q1358" i="21"/>
  <c r="Q1357" i="21"/>
  <c r="Q1356" i="21"/>
  <c r="Q1355" i="21"/>
  <c r="Q1354" i="21"/>
  <c r="Q1353" i="21"/>
  <c r="Q1352" i="21"/>
  <c r="Q1351" i="21"/>
  <c r="Q1350" i="21"/>
  <c r="Q1349" i="21"/>
  <c r="Q1348" i="21"/>
  <c r="Q1347" i="21"/>
  <c r="Q1346" i="21"/>
  <c r="Q1345" i="21"/>
  <c r="Q1344" i="21"/>
  <c r="Q1343" i="21"/>
  <c r="Q1342" i="21"/>
  <c r="Q1341" i="21"/>
  <c r="Q1340" i="21"/>
  <c r="Q1339" i="21"/>
  <c r="Q1338" i="21"/>
  <c r="Q1337" i="21"/>
  <c r="Q1336" i="21"/>
  <c r="Q1335" i="21"/>
  <c r="Q1334" i="21"/>
  <c r="Q1333" i="21"/>
  <c r="Q1332" i="21"/>
  <c r="Q1331" i="21"/>
  <c r="Q1330" i="21"/>
  <c r="Q1329" i="21"/>
  <c r="Q1328" i="21"/>
  <c r="Q1327" i="21"/>
  <c r="Q1326" i="21"/>
  <c r="Q1325" i="21"/>
  <c r="Q1324" i="21"/>
  <c r="Q1323" i="21"/>
  <c r="Q1322" i="21"/>
  <c r="Q1321" i="21"/>
  <c r="Q1320" i="21"/>
  <c r="Q1319" i="21"/>
  <c r="Q1318" i="21"/>
  <c r="Q1317" i="21"/>
  <c r="Q1316" i="21"/>
  <c r="Q1315" i="21"/>
  <c r="Q1314" i="21"/>
  <c r="Q1313" i="21"/>
  <c r="Q1312" i="21"/>
  <c r="Q1311" i="21"/>
  <c r="Q1310" i="21"/>
  <c r="Q1309" i="21"/>
  <c r="Q1308" i="21"/>
  <c r="Q1307" i="21"/>
  <c r="Q1306" i="21"/>
  <c r="Q1305" i="21"/>
  <c r="Q1304" i="21"/>
  <c r="Q1303" i="21"/>
  <c r="Q1302" i="21"/>
  <c r="Q1301" i="21"/>
  <c r="Q1300" i="21"/>
  <c r="Q1299" i="21"/>
  <c r="Q1298" i="21"/>
  <c r="Q1297" i="21"/>
  <c r="Q1296" i="21"/>
  <c r="Q1295" i="21"/>
  <c r="Q1294" i="21"/>
  <c r="Q1293" i="21"/>
  <c r="Q1292" i="21"/>
  <c r="Q1291" i="21"/>
  <c r="Q1290" i="21"/>
  <c r="Q1289" i="21"/>
  <c r="Q1288" i="21"/>
  <c r="Q1287" i="21"/>
  <c r="Q1286" i="21"/>
  <c r="Q1285" i="21"/>
  <c r="Q1284" i="21"/>
  <c r="Q1283" i="21"/>
  <c r="Q1282" i="21"/>
  <c r="Q1281" i="21"/>
  <c r="Q1280" i="21"/>
  <c r="Q1279" i="21"/>
  <c r="Q1278" i="21"/>
  <c r="Q1277" i="21"/>
  <c r="Q1276" i="21"/>
  <c r="Q1275" i="21"/>
  <c r="Q1274" i="21"/>
  <c r="Q1273" i="21"/>
  <c r="Q1272" i="21"/>
  <c r="Q1271" i="21"/>
  <c r="Q1270" i="21"/>
  <c r="Q1269" i="21"/>
  <c r="Q1268" i="21"/>
  <c r="Q1267" i="21"/>
  <c r="Q1266" i="21"/>
  <c r="Q1265" i="21"/>
  <c r="Q1264" i="21"/>
  <c r="Q1263" i="21"/>
  <c r="Q1262" i="21"/>
  <c r="Q1261" i="21"/>
  <c r="Q1260" i="21"/>
  <c r="Q1259" i="21"/>
  <c r="Q1258" i="21"/>
  <c r="Q1257" i="21"/>
  <c r="Q1256" i="21"/>
  <c r="Q1255" i="21"/>
  <c r="Q1254" i="21"/>
  <c r="Q1253" i="21"/>
  <c r="Q1252" i="21"/>
  <c r="Q1251" i="21"/>
  <c r="Q1250" i="21"/>
  <c r="Q1249" i="21"/>
  <c r="Q1248" i="21"/>
  <c r="Q1247" i="21"/>
  <c r="Q1246" i="21"/>
  <c r="Q1245" i="21"/>
  <c r="Q1244" i="21"/>
  <c r="Q1243" i="21"/>
  <c r="Q1242" i="21"/>
  <c r="Q1241" i="21"/>
  <c r="Q1240" i="21"/>
  <c r="Q1239" i="21"/>
  <c r="Q1238" i="21"/>
  <c r="Q1237" i="21"/>
  <c r="Q1236" i="21"/>
  <c r="Q1235" i="21"/>
  <c r="Q1234" i="21"/>
  <c r="Q1233" i="21"/>
  <c r="Q1232" i="21"/>
  <c r="Q1231" i="21"/>
  <c r="Q1230" i="21"/>
  <c r="Q1229" i="21"/>
  <c r="Q1228" i="21"/>
  <c r="Q1227" i="21"/>
  <c r="Q1226" i="21"/>
  <c r="Q1225" i="21"/>
  <c r="Q1224" i="21"/>
  <c r="Q1223" i="21"/>
  <c r="Q1222" i="21"/>
  <c r="Q1221" i="21"/>
  <c r="Q1220" i="21"/>
  <c r="Q1219" i="21"/>
  <c r="Q1218" i="21"/>
  <c r="Q1217" i="21"/>
  <c r="Q1216" i="21"/>
  <c r="Q1215" i="21"/>
  <c r="Q1214" i="21"/>
  <c r="Q1213" i="21"/>
  <c r="Q1212" i="21"/>
  <c r="Q1211" i="21"/>
  <c r="Q1210" i="21"/>
  <c r="Q1209" i="21"/>
  <c r="Q1208" i="21"/>
  <c r="Q1207" i="21"/>
  <c r="Q1206" i="21"/>
  <c r="Q1205" i="21"/>
  <c r="Q1204" i="21"/>
  <c r="Q1203" i="21"/>
  <c r="Q1202" i="21"/>
  <c r="Q1201" i="21"/>
  <c r="Q1200" i="21"/>
  <c r="Q1199" i="21"/>
  <c r="Q1198" i="21"/>
  <c r="Q1197" i="21"/>
  <c r="Q1196" i="21"/>
  <c r="Q1195" i="21"/>
  <c r="Q1194" i="21"/>
  <c r="Q1193" i="21"/>
  <c r="Q1192" i="21"/>
  <c r="Q1191" i="21"/>
  <c r="Q1190" i="21"/>
  <c r="Q1189" i="21"/>
  <c r="Q1188" i="21"/>
  <c r="Q1187" i="21"/>
  <c r="Q1186" i="21"/>
  <c r="Q1185" i="21"/>
  <c r="Q1184" i="21"/>
  <c r="Q1183" i="21"/>
  <c r="Q1182" i="21"/>
  <c r="Q1181" i="21"/>
  <c r="Q1180" i="21"/>
  <c r="Q1179" i="21"/>
  <c r="Q1178" i="21"/>
  <c r="Q1177" i="21"/>
  <c r="Q1176" i="21"/>
  <c r="Q1175" i="21"/>
  <c r="Q1174" i="21"/>
  <c r="Q1173" i="21"/>
  <c r="Q1172" i="21"/>
  <c r="Q1171" i="21"/>
  <c r="Q1170" i="21"/>
  <c r="Q1169" i="21"/>
  <c r="Q1168" i="21"/>
  <c r="Q1167" i="21"/>
  <c r="Q1166" i="21"/>
  <c r="Q1165" i="21"/>
  <c r="Q1164" i="21"/>
  <c r="Q1163" i="21"/>
  <c r="Q1162" i="21"/>
  <c r="Q1161" i="21"/>
  <c r="Q1160" i="21"/>
  <c r="Q1159" i="21"/>
  <c r="Q1158" i="21"/>
  <c r="Q1157" i="21"/>
  <c r="Q1156" i="21"/>
  <c r="Q1155" i="21"/>
  <c r="Q1154" i="21"/>
  <c r="Q1153" i="21"/>
  <c r="Q1152" i="21"/>
  <c r="Q1151" i="21"/>
  <c r="Q1150" i="21"/>
  <c r="Q1149" i="21"/>
  <c r="Q1148" i="21"/>
  <c r="Q1147" i="21"/>
  <c r="Q1146" i="21"/>
  <c r="Q1145" i="21"/>
  <c r="Q1144" i="21"/>
  <c r="Q1143" i="21"/>
  <c r="Q1142" i="21"/>
  <c r="Q1141" i="21"/>
  <c r="Q1140" i="21"/>
  <c r="Q1139" i="21"/>
  <c r="Q1138" i="21"/>
  <c r="Q1137" i="21"/>
  <c r="Q1136" i="21"/>
  <c r="Q1135" i="21"/>
  <c r="Q1134" i="21"/>
  <c r="Q1133" i="21"/>
  <c r="Q1132" i="21"/>
  <c r="Q1131" i="21"/>
  <c r="Q1130" i="21"/>
  <c r="Q1129" i="21"/>
  <c r="Q1128" i="21"/>
  <c r="Q1127" i="21"/>
  <c r="Q1126" i="21"/>
  <c r="Q1125" i="21"/>
  <c r="Q1124" i="21"/>
  <c r="Q1123" i="21"/>
  <c r="Q1122" i="21"/>
  <c r="Q1121" i="21"/>
  <c r="Q1120" i="21"/>
  <c r="Q1119" i="21"/>
  <c r="Q1118" i="21"/>
  <c r="Q1117" i="21"/>
  <c r="Q1116" i="21"/>
  <c r="Q1115" i="21"/>
  <c r="Q1114" i="21"/>
  <c r="Q1113" i="21"/>
  <c r="Q1112" i="21"/>
  <c r="Q1111" i="21"/>
  <c r="Q1110" i="21"/>
  <c r="Q1109" i="21"/>
  <c r="Q1108" i="21"/>
  <c r="Q1107" i="21"/>
  <c r="Q1106" i="21"/>
  <c r="Q1105" i="21"/>
  <c r="Q1104" i="21"/>
  <c r="Q1103" i="21"/>
  <c r="Q1102" i="21"/>
  <c r="Q1101" i="21"/>
  <c r="Q1100" i="21"/>
  <c r="Q1099" i="21"/>
  <c r="Q1098" i="21"/>
  <c r="Q1097" i="21"/>
  <c r="Q1096" i="21"/>
  <c r="Q1095" i="21"/>
  <c r="Q1094" i="21"/>
  <c r="Q1093" i="21"/>
  <c r="Q1092" i="21"/>
  <c r="Q1091" i="21"/>
  <c r="Q1090" i="21"/>
  <c r="Q1089" i="21"/>
  <c r="Q1088" i="21"/>
  <c r="Q1087" i="21"/>
  <c r="Q1086" i="21"/>
  <c r="Q1085" i="21"/>
  <c r="Q1084" i="21"/>
  <c r="Q1083" i="21"/>
  <c r="Q1082" i="21"/>
  <c r="Q1081" i="21"/>
  <c r="Q1080" i="21"/>
  <c r="Q1079" i="21"/>
  <c r="Q1078" i="21"/>
  <c r="Q1077" i="21"/>
  <c r="Q1076" i="21"/>
  <c r="Q1075" i="21"/>
  <c r="Q1074" i="21"/>
  <c r="Q1073" i="21"/>
  <c r="Q1072" i="21"/>
  <c r="Q1071" i="21"/>
  <c r="Q1070" i="21"/>
  <c r="Q1069" i="21"/>
  <c r="Q1068" i="21"/>
  <c r="Q1067" i="21"/>
  <c r="Q1066" i="21"/>
  <c r="Q1065" i="21"/>
  <c r="Q1064" i="21"/>
  <c r="Q1063" i="21"/>
  <c r="Q1062" i="21"/>
  <c r="Q1061" i="21"/>
  <c r="Q1060" i="21"/>
  <c r="Q1059" i="21"/>
  <c r="Q1058" i="21"/>
  <c r="Q1057" i="21"/>
  <c r="Q1056" i="21"/>
  <c r="Q1055" i="21"/>
  <c r="Q1054" i="21"/>
  <c r="Q1053" i="21"/>
  <c r="Q1052" i="21"/>
  <c r="Q1051" i="21"/>
  <c r="Q1050" i="21"/>
  <c r="Q1049" i="21"/>
  <c r="Q1048" i="21"/>
  <c r="Q1047" i="21"/>
  <c r="Q1046" i="21"/>
  <c r="Q1045" i="21"/>
  <c r="Q1044" i="21"/>
  <c r="Q1043" i="21"/>
  <c r="Q1042" i="21"/>
  <c r="Q1041" i="21"/>
  <c r="Q1040" i="21"/>
  <c r="Q1039" i="21"/>
  <c r="Q1038" i="21"/>
  <c r="Q1037" i="21"/>
  <c r="Q1036" i="21"/>
  <c r="Q1035" i="21"/>
  <c r="Q1034" i="21"/>
  <c r="Q1033" i="21"/>
  <c r="Q1032" i="21"/>
  <c r="Q1031" i="21"/>
  <c r="Q1030" i="21"/>
  <c r="Q1029" i="21"/>
  <c r="Q1028" i="21"/>
  <c r="Q1027" i="21"/>
  <c r="Q1026" i="21"/>
  <c r="Q1025" i="21"/>
  <c r="Q1024" i="21"/>
  <c r="Q1023" i="21"/>
  <c r="Q1022" i="21"/>
  <c r="Q1021" i="21"/>
  <c r="Q1020" i="21"/>
  <c r="Q1019" i="21"/>
  <c r="Q1018" i="21"/>
  <c r="Q1017" i="21"/>
  <c r="Q1016" i="21"/>
  <c r="Q1015" i="21"/>
  <c r="Q1014" i="21"/>
  <c r="Q1013" i="21"/>
  <c r="Q1012" i="21"/>
  <c r="Q1011" i="21"/>
  <c r="Q1010" i="21"/>
  <c r="Q1009" i="21"/>
  <c r="Q1008" i="21"/>
  <c r="Q1007" i="21"/>
  <c r="Q1006" i="21"/>
  <c r="Q1005" i="21"/>
  <c r="Q1004" i="21"/>
  <c r="Q1003" i="21"/>
  <c r="Q1002" i="21"/>
  <c r="Q1001" i="21"/>
  <c r="Q1000" i="21"/>
  <c r="Q999" i="21"/>
  <c r="Q998" i="21"/>
  <c r="Q997" i="21"/>
  <c r="Q996" i="21"/>
  <c r="Q995" i="21"/>
  <c r="Q994" i="21"/>
  <c r="Q993" i="21"/>
  <c r="Q992" i="21"/>
  <c r="Q991" i="21"/>
  <c r="Q990" i="21"/>
  <c r="Q989" i="21"/>
  <c r="Q988" i="21"/>
  <c r="Q987" i="21"/>
  <c r="Q986" i="21"/>
  <c r="Q985" i="21"/>
  <c r="Q984" i="2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B8167FD-D265-4F4A-BED8-BB127833CB3B}" keepAlive="1" name="Requête - StudentsPerformance" description="Connexion à la requête « StudentsPerformance » dans le classeur." type="5" refreshedVersion="7" background="1" saveData="1">
    <dbPr connection="Provider=Microsoft.Mashup.OleDb.1;Data Source=$Workbook$;Location=StudentsPerformance;Extended Properties=&quot;&quot;" command="SELECT * FROM [StudentsPerformance]"/>
  </connection>
  <connection id="2" xr16:uid="{955D69EB-5F8E-4C12-B7A6-A559354722FF}" keepAlive="1" name="Requête - StudentsPerformance (2)" description="Connexion à la requête « StudentsPerformance (2) » dans le classeur." type="5" refreshedVersion="7" background="1" saveData="1">
    <dbPr connection="Provider=Microsoft.Mashup.OleDb.1;Data Source=$Workbook$;Location=&quot;StudentsPerformance (2)&quot;;Extended Properties=&quot;&quot;" command="SELECT * FROM [StudentsPerformance (2)]"/>
  </connection>
  <connection id="3" xr16:uid="{0AF7DF8F-7B96-4766-997F-C77A8102D73B}" keepAlive="1" name="Requête - StudentsPerformance (3)" description="Connexion à la requête « StudentsPerformance (3) » dans le classeur." type="5" refreshedVersion="7" background="1" saveData="1">
    <dbPr connection="Provider=Microsoft.Mashup.OleDb.1;Data Source=$Workbook$;Location=&quot;StudentsPerformance (3)&quot;;Extended Properties=&quot;&quot;" command="SELECT * FROM [StudentsPerformance (3)]"/>
  </connection>
  <connection id="4" xr16:uid="{08D114D3-AC30-495D-87B2-6D957C127571}" keepAlive="1" name="Requête - StudentsPerformance (4)" description="Connexion à la requête « StudentsPerformance (4) » dans le classeur." type="5" refreshedVersion="7" background="1" saveData="1">
    <dbPr connection="Provider=Microsoft.Mashup.OleDb.1;Data Source=$Workbook$;Location=&quot;StudentsPerformance (4)&quot;;Extended Properties=&quot;&quot;" command="SELECT * FROM [StudentsPerformance (4)]"/>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<sst xmlns="http://schemas.openxmlformats.org/spreadsheetml/2006/main" count="36510" uniqueCount="2357">
  <si>
    <t>gender</t>
  </si>
  <si>
    <t>race/ethnicity</t>
  </si>
  <si>
    <t>parental level of education</t>
  </si>
  <si>
    <t>lunch</t>
  </si>
  <si>
    <t>test preparation course</t>
  </si>
  <si>
    <t>math score</t>
  </si>
  <si>
    <t>reading score</t>
  </si>
  <si>
    <t>writing score</t>
  </si>
  <si>
    <t>female</t>
  </si>
  <si>
    <t>group B</t>
  </si>
  <si>
    <t>bachelor's degree</t>
  </si>
  <si>
    <t>standard</t>
  </si>
  <si>
    <t>none</t>
  </si>
  <si>
    <t>group C</t>
  </si>
  <si>
    <t>some college</t>
  </si>
  <si>
    <t>completed</t>
  </si>
  <si>
    <t>master's degree</t>
  </si>
  <si>
    <t>male</t>
  </si>
  <si>
    <t>group A</t>
  </si>
  <si>
    <t>associate's degree</t>
  </si>
  <si>
    <t>free/reduced</t>
  </si>
  <si>
    <t>group D</t>
  </si>
  <si>
    <t>high school</t>
  </si>
  <si>
    <t>some high school</t>
  </si>
  <si>
    <t>group E</t>
  </si>
  <si>
    <t>Étiquettes de lignes</t>
  </si>
  <si>
    <t>Total général</t>
  </si>
  <si>
    <t>Moyenne de math score</t>
  </si>
  <si>
    <t>Moyenne de reading score</t>
  </si>
  <si>
    <t>Nombre de math score</t>
  </si>
  <si>
    <t>Valeurs</t>
  </si>
  <si>
    <t>Decision math score</t>
  </si>
  <si>
    <t>Decision reading score</t>
  </si>
  <si>
    <t>Decision writing score</t>
  </si>
  <si>
    <t>Passed</t>
  </si>
  <si>
    <t>Failed</t>
  </si>
  <si>
    <t>Decision math score (global)</t>
  </si>
  <si>
    <t>Math</t>
  </si>
  <si>
    <t>Reading</t>
  </si>
  <si>
    <t>Writing</t>
  </si>
  <si>
    <t xml:space="preserve">Male </t>
  </si>
  <si>
    <t>Female</t>
  </si>
  <si>
    <t>Moyenne</t>
  </si>
  <si>
    <t>Variance</t>
  </si>
  <si>
    <t>Observations</t>
  </si>
  <si>
    <t>Degré de liberté</t>
  </si>
  <si>
    <t>F</t>
  </si>
  <si>
    <t>The both have unequal variances</t>
  </si>
  <si>
    <t xml:space="preserve">we reject the null hypothesis </t>
  </si>
  <si>
    <t>Sample size</t>
  </si>
  <si>
    <t>Average</t>
  </si>
  <si>
    <t>Equal Variances Test (F-Test)</t>
  </si>
  <si>
    <t>Différence hypothétique des moyennes</t>
  </si>
  <si>
    <t>Statistique t</t>
  </si>
  <si>
    <t>P(T&lt;=t) unilatéral</t>
  </si>
  <si>
    <t>Valeur critique de t (unilatéral)</t>
  </si>
  <si>
    <t>P(T&lt;=t) bilatéral</t>
  </si>
  <si>
    <t>Valeur critique de t (bilatéral)</t>
  </si>
  <si>
    <t>Tstats &gt; T critical  :  5.398 &gt; 1.646</t>
  </si>
  <si>
    <t>We reject the null hypothesis</t>
  </si>
  <si>
    <t>P(T&lt;=t) unilateral</t>
  </si>
  <si>
    <t>P(T&lt;=t) bilateral</t>
  </si>
  <si>
    <t>Statistic t</t>
  </si>
  <si>
    <t>Degree of freedom</t>
  </si>
  <si>
    <t>Error</t>
  </si>
  <si>
    <t>Conclusion : We carry on an unequal variance T-test</t>
  </si>
  <si>
    <t>Male</t>
  </si>
  <si>
    <t>P(F&lt;=f) unilateral</t>
  </si>
  <si>
    <t>Critical value for F (unilateral)</t>
  </si>
  <si>
    <t>Critical value for t (unilateral)</t>
  </si>
  <si>
    <t>Critical value for t (bilateral)</t>
  </si>
  <si>
    <t xml:space="preserve">Fstats &lt; Fcritical at  α= 0,05 : </t>
  </si>
  <si>
    <t xml:space="preserve">Fstats &gt; Fcritical at  α= 0,05 : </t>
  </si>
  <si>
    <t xml:space="preserve">we fail to reject the null hypothesis </t>
  </si>
  <si>
    <t>The both have equal variances</t>
  </si>
  <si>
    <t>Conclusion : We carry on an equal variance T-test</t>
  </si>
  <si>
    <r>
      <t>H</t>
    </r>
    <r>
      <rPr>
        <b/>
        <vertAlign val="subscript"/>
        <sz val="11"/>
        <rFont val="Calibri"/>
        <family val="2"/>
        <scheme val="minor"/>
      </rPr>
      <t xml:space="preserve">a : </t>
    </r>
    <r>
      <rPr>
        <b/>
        <sz val="11"/>
        <rFont val="Calibri"/>
        <family val="2"/>
        <scheme val="minor"/>
      </rPr>
      <t>µ</t>
    </r>
    <r>
      <rPr>
        <b/>
        <vertAlign val="subscript"/>
        <sz val="11"/>
        <rFont val="Calibri"/>
        <family val="2"/>
        <scheme val="minor"/>
      </rPr>
      <t>f</t>
    </r>
    <r>
      <rPr>
        <b/>
        <sz val="11"/>
        <rFont val="Calibri"/>
        <family val="2"/>
        <scheme val="minor"/>
      </rPr>
      <t>&gt;µ</t>
    </r>
    <r>
      <rPr>
        <b/>
        <vertAlign val="subscript"/>
        <sz val="11"/>
        <rFont val="Calibri"/>
        <family val="2"/>
        <scheme val="minor"/>
      </rPr>
      <t>m</t>
    </r>
  </si>
  <si>
    <r>
      <t>H</t>
    </r>
    <r>
      <rPr>
        <b/>
        <vertAlign val="subscript"/>
        <sz val="11"/>
        <color theme="1"/>
        <rFont val="Calibri"/>
        <family val="2"/>
        <scheme val="minor"/>
      </rPr>
      <t xml:space="preserve">0 : </t>
    </r>
    <r>
      <rPr>
        <b/>
        <sz val="11"/>
        <color theme="1"/>
        <rFont val="Calibri"/>
        <family val="2"/>
        <scheme val="minor"/>
      </rPr>
      <t>µ</t>
    </r>
    <r>
      <rPr>
        <b/>
        <vertAlign val="subscript"/>
        <sz val="11"/>
        <color theme="1"/>
        <rFont val="Calibri"/>
        <family val="2"/>
        <scheme val="minor"/>
      </rPr>
      <t>f</t>
    </r>
    <r>
      <rPr>
        <b/>
        <sz val="11"/>
        <color theme="1"/>
        <rFont val="Calibri"/>
        <family val="2"/>
        <scheme val="minor"/>
      </rPr>
      <t>≤ µ</t>
    </r>
    <r>
      <rPr>
        <b/>
        <vertAlign val="subscript"/>
        <sz val="11"/>
        <color theme="1"/>
        <rFont val="Calibri"/>
        <family val="2"/>
        <scheme val="minor"/>
      </rPr>
      <t xml:space="preserve">m  </t>
    </r>
  </si>
  <si>
    <t>Variance pondérée</t>
  </si>
  <si>
    <t>Tstats &gt; T critical  :  9,980 &gt; 1.646</t>
  </si>
  <si>
    <t>There is enough evidence to say that,
 females tend to do better in writing than males</t>
  </si>
  <si>
    <t>There is enough evidence to say that,
 males tend to do better in maths than females</t>
  </si>
  <si>
    <r>
      <t>H</t>
    </r>
    <r>
      <rPr>
        <b/>
        <vertAlign val="subscript"/>
        <sz val="11"/>
        <color theme="1"/>
        <rFont val="Calibri"/>
        <family val="2"/>
        <scheme val="minor"/>
      </rPr>
      <t xml:space="preserve">0 :  </t>
    </r>
    <r>
      <rPr>
        <b/>
        <sz val="11"/>
        <color theme="1"/>
        <rFont val="Calibri"/>
        <family val="2"/>
        <scheme val="minor"/>
      </rPr>
      <t>µ</t>
    </r>
    <r>
      <rPr>
        <b/>
        <vertAlign val="subscript"/>
        <sz val="11"/>
        <color theme="1"/>
        <rFont val="Calibri"/>
        <family val="2"/>
        <scheme val="minor"/>
      </rPr>
      <t>m</t>
    </r>
    <r>
      <rPr>
        <b/>
        <sz val="11"/>
        <color theme="1"/>
        <rFont val="Calibri"/>
        <family val="2"/>
        <scheme val="minor"/>
      </rPr>
      <t>≤ µ</t>
    </r>
    <r>
      <rPr>
        <b/>
        <vertAlign val="subscript"/>
        <sz val="11"/>
        <color theme="1"/>
        <rFont val="Calibri"/>
        <family val="2"/>
        <scheme val="minor"/>
      </rPr>
      <t>f </t>
    </r>
  </si>
  <si>
    <r>
      <t>H</t>
    </r>
    <r>
      <rPr>
        <b/>
        <vertAlign val="subscript"/>
        <sz val="11"/>
        <color theme="1"/>
        <rFont val="Calibri"/>
        <family val="2"/>
        <scheme val="minor"/>
      </rPr>
      <t>a </t>
    </r>
    <r>
      <rPr>
        <b/>
        <sz val="11"/>
        <color theme="1"/>
        <rFont val="Calibri"/>
        <family val="2"/>
        <scheme val="minor"/>
      </rPr>
      <t>: µ</t>
    </r>
    <r>
      <rPr>
        <b/>
        <vertAlign val="subscript"/>
        <sz val="11"/>
        <color theme="1"/>
        <rFont val="Calibri"/>
        <family val="2"/>
        <scheme val="minor"/>
      </rPr>
      <t>m</t>
    </r>
    <r>
      <rPr>
        <b/>
        <sz val="11"/>
        <color theme="1"/>
        <rFont val="Calibri"/>
        <family val="2"/>
        <scheme val="minor"/>
      </rPr>
      <t>&gt;µ</t>
    </r>
    <r>
      <rPr>
        <b/>
        <vertAlign val="subscript"/>
        <sz val="11"/>
        <color theme="1"/>
        <rFont val="Calibri"/>
        <family val="2"/>
        <scheme val="minor"/>
      </rPr>
      <t xml:space="preserve">f     </t>
    </r>
  </si>
  <si>
    <t>Critical value for F (unilatéral)</t>
  </si>
  <si>
    <t>Female maths score</t>
  </si>
  <si>
    <t>Male math score</t>
  </si>
  <si>
    <t>Female writing score</t>
  </si>
  <si>
    <t>Male writing score</t>
  </si>
  <si>
    <t>Inferential statistics on students performance based on observations from the Dashboard</t>
  </si>
  <si>
    <t>Students</t>
  </si>
  <si>
    <t>Student 1</t>
  </si>
  <si>
    <t>Student 2</t>
  </si>
  <si>
    <t>Student 3</t>
  </si>
  <si>
    <t>Student 4</t>
  </si>
  <si>
    <t>Student 5</t>
  </si>
  <si>
    <t>Student 6</t>
  </si>
  <si>
    <t>Student 7</t>
  </si>
  <si>
    <t>Student 8</t>
  </si>
  <si>
    <t>Student 9</t>
  </si>
  <si>
    <t>Student 10</t>
  </si>
  <si>
    <t>Student 11</t>
  </si>
  <si>
    <t>Student 12</t>
  </si>
  <si>
    <t>Student 13</t>
  </si>
  <si>
    <t>Student 14</t>
  </si>
  <si>
    <t>Student 15</t>
  </si>
  <si>
    <t>Student 16</t>
  </si>
  <si>
    <t>Student 17</t>
  </si>
  <si>
    <t>Student 18</t>
  </si>
  <si>
    <t>Student 19</t>
  </si>
  <si>
    <t>Student 20</t>
  </si>
  <si>
    <t>Student 21</t>
  </si>
  <si>
    <t>Student 22</t>
  </si>
  <si>
    <t>Student 23</t>
  </si>
  <si>
    <t>Student 24</t>
  </si>
  <si>
    <t>Student 25</t>
  </si>
  <si>
    <t>Student 26</t>
  </si>
  <si>
    <t>Student 27</t>
  </si>
  <si>
    <t>Student 28</t>
  </si>
  <si>
    <t>Student 29</t>
  </si>
  <si>
    <t>Student 30</t>
  </si>
  <si>
    <t>Student 31</t>
  </si>
  <si>
    <t>Student 32</t>
  </si>
  <si>
    <t>Student 33</t>
  </si>
  <si>
    <t>Student 34</t>
  </si>
  <si>
    <t>Student 35</t>
  </si>
  <si>
    <t>Student 36</t>
  </si>
  <si>
    <t>Student 37</t>
  </si>
  <si>
    <t>Student 38</t>
  </si>
  <si>
    <t>Student 39</t>
  </si>
  <si>
    <t>Student 40</t>
  </si>
  <si>
    <t>Student 41</t>
  </si>
  <si>
    <t>Student 42</t>
  </si>
  <si>
    <t>Student 43</t>
  </si>
  <si>
    <t>Student 44</t>
  </si>
  <si>
    <t>Student 45</t>
  </si>
  <si>
    <t>Student 46</t>
  </si>
  <si>
    <t>Student 47</t>
  </si>
  <si>
    <t>Student 48</t>
  </si>
  <si>
    <t>Student 49</t>
  </si>
  <si>
    <t>Student 50</t>
  </si>
  <si>
    <t>Student 51</t>
  </si>
  <si>
    <t>Student 52</t>
  </si>
  <si>
    <t>Student 53</t>
  </si>
  <si>
    <t>Student 54</t>
  </si>
  <si>
    <t>Student 55</t>
  </si>
  <si>
    <t>Student 56</t>
  </si>
  <si>
    <t>Student 57</t>
  </si>
  <si>
    <t>Student 58</t>
  </si>
  <si>
    <t>Student 59</t>
  </si>
  <si>
    <t>Student 60</t>
  </si>
  <si>
    <t>Student 61</t>
  </si>
  <si>
    <t>Student 62</t>
  </si>
  <si>
    <t>Student 63</t>
  </si>
  <si>
    <t>Student 64</t>
  </si>
  <si>
    <t>Student 65</t>
  </si>
  <si>
    <t>Student 66</t>
  </si>
  <si>
    <t>Student 67</t>
  </si>
  <si>
    <t>Student 68</t>
  </si>
  <si>
    <t>Student 69</t>
  </si>
  <si>
    <t>Student 70</t>
  </si>
  <si>
    <t>Student 71</t>
  </si>
  <si>
    <t>Student 72</t>
  </si>
  <si>
    <t>Student 73</t>
  </si>
  <si>
    <t>Student 74</t>
  </si>
  <si>
    <t>Student 75</t>
  </si>
  <si>
    <t>Student 76</t>
  </si>
  <si>
    <t>Student 77</t>
  </si>
  <si>
    <t>Student 78</t>
  </si>
  <si>
    <t>Student 79</t>
  </si>
  <si>
    <t>Student 80</t>
  </si>
  <si>
    <t>Student 81</t>
  </si>
  <si>
    <t>Student 82</t>
  </si>
  <si>
    <t>Student 83</t>
  </si>
  <si>
    <t>Student 84</t>
  </si>
  <si>
    <t>Student 85</t>
  </si>
  <si>
    <t>Student 86</t>
  </si>
  <si>
    <t>Student 87</t>
  </si>
  <si>
    <t>Student 88</t>
  </si>
  <si>
    <t>Student 89</t>
  </si>
  <si>
    <t>Student 90</t>
  </si>
  <si>
    <t>Student 91</t>
  </si>
  <si>
    <t>Student 92</t>
  </si>
  <si>
    <t>Student 93</t>
  </si>
  <si>
    <t>Student 94</t>
  </si>
  <si>
    <t>Student 95</t>
  </si>
  <si>
    <t>Student 96</t>
  </si>
  <si>
    <t>Student 97</t>
  </si>
  <si>
    <t>Student 98</t>
  </si>
  <si>
    <t>Student 99</t>
  </si>
  <si>
    <t>Student 100</t>
  </si>
  <si>
    <t>Student 101</t>
  </si>
  <si>
    <t>Student 102</t>
  </si>
  <si>
    <t>Student 103</t>
  </si>
  <si>
    <t>Student 104</t>
  </si>
  <si>
    <t>Student 105</t>
  </si>
  <si>
    <t>Student 106</t>
  </si>
  <si>
    <t>Student 107</t>
  </si>
  <si>
    <t>Student 108</t>
  </si>
  <si>
    <t>Student 109</t>
  </si>
  <si>
    <t>Student 110</t>
  </si>
  <si>
    <t>Student 111</t>
  </si>
  <si>
    <t>Student 112</t>
  </si>
  <si>
    <t>Student 113</t>
  </si>
  <si>
    <t>Student 114</t>
  </si>
  <si>
    <t>Student 115</t>
  </si>
  <si>
    <t>Student 116</t>
  </si>
  <si>
    <t>Student 117</t>
  </si>
  <si>
    <t>Student 118</t>
  </si>
  <si>
    <t>Student 119</t>
  </si>
  <si>
    <t>Student 120</t>
  </si>
  <si>
    <t>Student 121</t>
  </si>
  <si>
    <t>Student 122</t>
  </si>
  <si>
    <t>Student 123</t>
  </si>
  <si>
    <t>Student 124</t>
  </si>
  <si>
    <t>Student 125</t>
  </si>
  <si>
    <t>Student 126</t>
  </si>
  <si>
    <t>Student 127</t>
  </si>
  <si>
    <t>Student 128</t>
  </si>
  <si>
    <t>Student 129</t>
  </si>
  <si>
    <t>Student 130</t>
  </si>
  <si>
    <t>Student 131</t>
  </si>
  <si>
    <t>Student 132</t>
  </si>
  <si>
    <t>Student 133</t>
  </si>
  <si>
    <t>Student 134</t>
  </si>
  <si>
    <t>Student 135</t>
  </si>
  <si>
    <t>Student 136</t>
  </si>
  <si>
    <t>Student 137</t>
  </si>
  <si>
    <t>Student 138</t>
  </si>
  <si>
    <t>Student 139</t>
  </si>
  <si>
    <t>Student 140</t>
  </si>
  <si>
    <t>Student 141</t>
  </si>
  <si>
    <t>Student 142</t>
  </si>
  <si>
    <t>Student 143</t>
  </si>
  <si>
    <t>Student 144</t>
  </si>
  <si>
    <t>Student 145</t>
  </si>
  <si>
    <t>Student 146</t>
  </si>
  <si>
    <t>Student 147</t>
  </si>
  <si>
    <t>Student 148</t>
  </si>
  <si>
    <t>Student 149</t>
  </si>
  <si>
    <t>Student 150</t>
  </si>
  <si>
    <t>Student 151</t>
  </si>
  <si>
    <t>Student 152</t>
  </si>
  <si>
    <t>Student 153</t>
  </si>
  <si>
    <t>Student 154</t>
  </si>
  <si>
    <t>Student 155</t>
  </si>
  <si>
    <t>Student 156</t>
  </si>
  <si>
    <t>Student 157</t>
  </si>
  <si>
    <t>Student 158</t>
  </si>
  <si>
    <t>Student 159</t>
  </si>
  <si>
    <t>Student 160</t>
  </si>
  <si>
    <t>Student 161</t>
  </si>
  <si>
    <t>Student 162</t>
  </si>
  <si>
    <t>Student 163</t>
  </si>
  <si>
    <t>Student 164</t>
  </si>
  <si>
    <t>Student 165</t>
  </si>
  <si>
    <t>Student 166</t>
  </si>
  <si>
    <t>Student 167</t>
  </si>
  <si>
    <t>Student 168</t>
  </si>
  <si>
    <t>Student 169</t>
  </si>
  <si>
    <t>Student 170</t>
  </si>
  <si>
    <t>Student 171</t>
  </si>
  <si>
    <t>Student 172</t>
  </si>
  <si>
    <t>Student 173</t>
  </si>
  <si>
    <t>Student 174</t>
  </si>
  <si>
    <t>Student 175</t>
  </si>
  <si>
    <t>Student 176</t>
  </si>
  <si>
    <t>Student 177</t>
  </si>
  <si>
    <t>Student 178</t>
  </si>
  <si>
    <t>Student 179</t>
  </si>
  <si>
    <t>Student 180</t>
  </si>
  <si>
    <t>Student 181</t>
  </si>
  <si>
    <t>Student 182</t>
  </si>
  <si>
    <t>Student 183</t>
  </si>
  <si>
    <t>Student 184</t>
  </si>
  <si>
    <t>Student 185</t>
  </si>
  <si>
    <t>Student 186</t>
  </si>
  <si>
    <t>Student 187</t>
  </si>
  <si>
    <t>Student 188</t>
  </si>
  <si>
    <t>Student 189</t>
  </si>
  <si>
    <t>Student 190</t>
  </si>
  <si>
    <t>Student 191</t>
  </si>
  <si>
    <t>Student 192</t>
  </si>
  <si>
    <t>Student 193</t>
  </si>
  <si>
    <t>Student 194</t>
  </si>
  <si>
    <t>Student 195</t>
  </si>
  <si>
    <t>Student 196</t>
  </si>
  <si>
    <t>Student 197</t>
  </si>
  <si>
    <t>Student 198</t>
  </si>
  <si>
    <t>Student 199</t>
  </si>
  <si>
    <t>Student 200</t>
  </si>
  <si>
    <t>Student 201</t>
  </si>
  <si>
    <t>Student 202</t>
  </si>
  <si>
    <t>Student 203</t>
  </si>
  <si>
    <t>Student 204</t>
  </si>
  <si>
    <t>Student 205</t>
  </si>
  <si>
    <t>Student 206</t>
  </si>
  <si>
    <t>Student 207</t>
  </si>
  <si>
    <t>Student 208</t>
  </si>
  <si>
    <t>Student 209</t>
  </si>
  <si>
    <t>Student 210</t>
  </si>
  <si>
    <t>Student 211</t>
  </si>
  <si>
    <t>Student 212</t>
  </si>
  <si>
    <t>Student 213</t>
  </si>
  <si>
    <t>Student 214</t>
  </si>
  <si>
    <t>Student 215</t>
  </si>
  <si>
    <t>Student 216</t>
  </si>
  <si>
    <t>Student 217</t>
  </si>
  <si>
    <t>Student 218</t>
  </si>
  <si>
    <t>Student 219</t>
  </si>
  <si>
    <t>Student 220</t>
  </si>
  <si>
    <t>Student 221</t>
  </si>
  <si>
    <t>Student 222</t>
  </si>
  <si>
    <t>Student 223</t>
  </si>
  <si>
    <t>Student 224</t>
  </si>
  <si>
    <t>Student 225</t>
  </si>
  <si>
    <t>Student 226</t>
  </si>
  <si>
    <t>Student 227</t>
  </si>
  <si>
    <t>Student 228</t>
  </si>
  <si>
    <t>Student 229</t>
  </si>
  <si>
    <t>Student 230</t>
  </si>
  <si>
    <t>Student 231</t>
  </si>
  <si>
    <t>Student 232</t>
  </si>
  <si>
    <t>Student 233</t>
  </si>
  <si>
    <t>Student 234</t>
  </si>
  <si>
    <t>Student 235</t>
  </si>
  <si>
    <t>Student 236</t>
  </si>
  <si>
    <t>Student 237</t>
  </si>
  <si>
    <t>Student 238</t>
  </si>
  <si>
    <t>Student 239</t>
  </si>
  <si>
    <t>Student 240</t>
  </si>
  <si>
    <t>Student 241</t>
  </si>
  <si>
    <t>Student 242</t>
  </si>
  <si>
    <t>Student 243</t>
  </si>
  <si>
    <t>Student 244</t>
  </si>
  <si>
    <t>Student 245</t>
  </si>
  <si>
    <t>Student 246</t>
  </si>
  <si>
    <t>Student 247</t>
  </si>
  <si>
    <t>Student 248</t>
  </si>
  <si>
    <t>Student 249</t>
  </si>
  <si>
    <t>Student 250</t>
  </si>
  <si>
    <t>Student 251</t>
  </si>
  <si>
    <t>Student 252</t>
  </si>
  <si>
    <t>Student 253</t>
  </si>
  <si>
    <t>Student 254</t>
  </si>
  <si>
    <t>Student 255</t>
  </si>
  <si>
    <t>Student 256</t>
  </si>
  <si>
    <t>Student 257</t>
  </si>
  <si>
    <t>Student 258</t>
  </si>
  <si>
    <t>Student 259</t>
  </si>
  <si>
    <t>Student 260</t>
  </si>
  <si>
    <t>Student 261</t>
  </si>
  <si>
    <t>Student 262</t>
  </si>
  <si>
    <t>Student 263</t>
  </si>
  <si>
    <t>Student 264</t>
  </si>
  <si>
    <t>Student 265</t>
  </si>
  <si>
    <t>Student 266</t>
  </si>
  <si>
    <t>Student 267</t>
  </si>
  <si>
    <t>Student 268</t>
  </si>
  <si>
    <t>Student 269</t>
  </si>
  <si>
    <t>Student 270</t>
  </si>
  <si>
    <t>Student 271</t>
  </si>
  <si>
    <t>Student 272</t>
  </si>
  <si>
    <t>Student 273</t>
  </si>
  <si>
    <t>Student 274</t>
  </si>
  <si>
    <t>Student 275</t>
  </si>
  <si>
    <t>Student 276</t>
  </si>
  <si>
    <t>Student 277</t>
  </si>
  <si>
    <t>Student 278</t>
  </si>
  <si>
    <t>Student 279</t>
  </si>
  <si>
    <t>Student 280</t>
  </si>
  <si>
    <t>Student 281</t>
  </si>
  <si>
    <t>Student 282</t>
  </si>
  <si>
    <t>Student 283</t>
  </si>
  <si>
    <t>Student 284</t>
  </si>
  <si>
    <t>Student 285</t>
  </si>
  <si>
    <t>Student 286</t>
  </si>
  <si>
    <t>Student 287</t>
  </si>
  <si>
    <t>Student 288</t>
  </si>
  <si>
    <t>Student 289</t>
  </si>
  <si>
    <t>Student 290</t>
  </si>
  <si>
    <t>Student 291</t>
  </si>
  <si>
    <t>Student 292</t>
  </si>
  <si>
    <t>Student 293</t>
  </si>
  <si>
    <t>Student 294</t>
  </si>
  <si>
    <t>Student 295</t>
  </si>
  <si>
    <t>Student 296</t>
  </si>
  <si>
    <t>Student 297</t>
  </si>
  <si>
    <t>Student 298</t>
  </si>
  <si>
    <t>Student 299</t>
  </si>
  <si>
    <t>Student 300</t>
  </si>
  <si>
    <t>Student 301</t>
  </si>
  <si>
    <t>Student 302</t>
  </si>
  <si>
    <t>Student 303</t>
  </si>
  <si>
    <t>Student 304</t>
  </si>
  <si>
    <t>Student 305</t>
  </si>
  <si>
    <t>Student 306</t>
  </si>
  <si>
    <t>Student 307</t>
  </si>
  <si>
    <t>Student 308</t>
  </si>
  <si>
    <t>Student 309</t>
  </si>
  <si>
    <t>Student 310</t>
  </si>
  <si>
    <t>Student 311</t>
  </si>
  <si>
    <t>Student 312</t>
  </si>
  <si>
    <t>Student 313</t>
  </si>
  <si>
    <t>Student 314</t>
  </si>
  <si>
    <t>Student 315</t>
  </si>
  <si>
    <t>Student 316</t>
  </si>
  <si>
    <t>Student 317</t>
  </si>
  <si>
    <t>Student 318</t>
  </si>
  <si>
    <t>Student 319</t>
  </si>
  <si>
    <t>Student 320</t>
  </si>
  <si>
    <t>Student 321</t>
  </si>
  <si>
    <t>Student 322</t>
  </si>
  <si>
    <t>Student 323</t>
  </si>
  <si>
    <t>Student 324</t>
  </si>
  <si>
    <t>Student 325</t>
  </si>
  <si>
    <t>Student 326</t>
  </si>
  <si>
    <t>Student 327</t>
  </si>
  <si>
    <t>Student 328</t>
  </si>
  <si>
    <t>Student 329</t>
  </si>
  <si>
    <t>Student 330</t>
  </si>
  <si>
    <t>Student 331</t>
  </si>
  <si>
    <t>Student 332</t>
  </si>
  <si>
    <t>Student 333</t>
  </si>
  <si>
    <t>Student 334</t>
  </si>
  <si>
    <t>Student 335</t>
  </si>
  <si>
    <t>Student 336</t>
  </si>
  <si>
    <t>Student 337</t>
  </si>
  <si>
    <t>Student 338</t>
  </si>
  <si>
    <t>Student 339</t>
  </si>
  <si>
    <t>Student 340</t>
  </si>
  <si>
    <t>Student 341</t>
  </si>
  <si>
    <t>Student 342</t>
  </si>
  <si>
    <t>Student 343</t>
  </si>
  <si>
    <t>Student 344</t>
  </si>
  <si>
    <t>Student 345</t>
  </si>
  <si>
    <t>Student 346</t>
  </si>
  <si>
    <t>Student 347</t>
  </si>
  <si>
    <t>Student 348</t>
  </si>
  <si>
    <t>Student 349</t>
  </si>
  <si>
    <t>Student 350</t>
  </si>
  <si>
    <t>Student 351</t>
  </si>
  <si>
    <t>Student 352</t>
  </si>
  <si>
    <t>Student 353</t>
  </si>
  <si>
    <t>Student 354</t>
  </si>
  <si>
    <t>Student 355</t>
  </si>
  <si>
    <t>Student 356</t>
  </si>
  <si>
    <t>Student 357</t>
  </si>
  <si>
    <t>Student 358</t>
  </si>
  <si>
    <t>Student 359</t>
  </si>
  <si>
    <t>Student 360</t>
  </si>
  <si>
    <t>Student 361</t>
  </si>
  <si>
    <t>Student 362</t>
  </si>
  <si>
    <t>Student 363</t>
  </si>
  <si>
    <t>Student 364</t>
  </si>
  <si>
    <t>Student 365</t>
  </si>
  <si>
    <t>Student 366</t>
  </si>
  <si>
    <t>Student 367</t>
  </si>
  <si>
    <t>Student 368</t>
  </si>
  <si>
    <t>Student 369</t>
  </si>
  <si>
    <t>Student 370</t>
  </si>
  <si>
    <t>Student 371</t>
  </si>
  <si>
    <t>Student 372</t>
  </si>
  <si>
    <t>Student 373</t>
  </si>
  <si>
    <t>Student 374</t>
  </si>
  <si>
    <t>Student 375</t>
  </si>
  <si>
    <t>Student 376</t>
  </si>
  <si>
    <t>Student 377</t>
  </si>
  <si>
    <t>Student 378</t>
  </si>
  <si>
    <t>Student 379</t>
  </si>
  <si>
    <t>Student 380</t>
  </si>
  <si>
    <t>Student 381</t>
  </si>
  <si>
    <t>Student 382</t>
  </si>
  <si>
    <t>Student 383</t>
  </si>
  <si>
    <t>Student 384</t>
  </si>
  <si>
    <t>Student 385</t>
  </si>
  <si>
    <t>Student 386</t>
  </si>
  <si>
    <t>Student 387</t>
  </si>
  <si>
    <t>Student 388</t>
  </si>
  <si>
    <t>Student 389</t>
  </si>
  <si>
    <t>Student 390</t>
  </si>
  <si>
    <t>Student 391</t>
  </si>
  <si>
    <t>Student 392</t>
  </si>
  <si>
    <t>Student 393</t>
  </si>
  <si>
    <t>Student 394</t>
  </si>
  <si>
    <t>Student 395</t>
  </si>
  <si>
    <t>Student 396</t>
  </si>
  <si>
    <t>Student 397</t>
  </si>
  <si>
    <t>Student 398</t>
  </si>
  <si>
    <t>Student 399</t>
  </si>
  <si>
    <t>Student 400</t>
  </si>
  <si>
    <t>Student 401</t>
  </si>
  <si>
    <t>Student 402</t>
  </si>
  <si>
    <t>Student 403</t>
  </si>
  <si>
    <t>Student 404</t>
  </si>
  <si>
    <t>Student 405</t>
  </si>
  <si>
    <t>Student 406</t>
  </si>
  <si>
    <t>Student 407</t>
  </si>
  <si>
    <t>Student 408</t>
  </si>
  <si>
    <t>Student 409</t>
  </si>
  <si>
    <t>Student 410</t>
  </si>
  <si>
    <t>Student 411</t>
  </si>
  <si>
    <t>Student 412</t>
  </si>
  <si>
    <t>Student 413</t>
  </si>
  <si>
    <t>Student 414</t>
  </si>
  <si>
    <t>Student 415</t>
  </si>
  <si>
    <t>Student 416</t>
  </si>
  <si>
    <t>Student 417</t>
  </si>
  <si>
    <t>Student 418</t>
  </si>
  <si>
    <t>Student 419</t>
  </si>
  <si>
    <t>Student 420</t>
  </si>
  <si>
    <t>Student 421</t>
  </si>
  <si>
    <t>Student 422</t>
  </si>
  <si>
    <t>Student 423</t>
  </si>
  <si>
    <t>Student 424</t>
  </si>
  <si>
    <t>Student 425</t>
  </si>
  <si>
    <t>Student 426</t>
  </si>
  <si>
    <t>Student 427</t>
  </si>
  <si>
    <t>Student 428</t>
  </si>
  <si>
    <t>Student 429</t>
  </si>
  <si>
    <t>Student 430</t>
  </si>
  <si>
    <t>Student 431</t>
  </si>
  <si>
    <t>Student 432</t>
  </si>
  <si>
    <t>Student 433</t>
  </si>
  <si>
    <t>Student 434</t>
  </si>
  <si>
    <t>Student 435</t>
  </si>
  <si>
    <t>Student 436</t>
  </si>
  <si>
    <t>Student 437</t>
  </si>
  <si>
    <t>Student 438</t>
  </si>
  <si>
    <t>Student 439</t>
  </si>
  <si>
    <t>Student 440</t>
  </si>
  <si>
    <t>Student 441</t>
  </si>
  <si>
    <t>Student 442</t>
  </si>
  <si>
    <t>Student 443</t>
  </si>
  <si>
    <t>Student 444</t>
  </si>
  <si>
    <t>Student 445</t>
  </si>
  <si>
    <t>Student 446</t>
  </si>
  <si>
    <t>Student 447</t>
  </si>
  <si>
    <t>Student 448</t>
  </si>
  <si>
    <t>Student 449</t>
  </si>
  <si>
    <t>Student 450</t>
  </si>
  <si>
    <t>Student 451</t>
  </si>
  <si>
    <t>Student 452</t>
  </si>
  <si>
    <t>Student 453</t>
  </si>
  <si>
    <t>Student 454</t>
  </si>
  <si>
    <t>Student 455</t>
  </si>
  <si>
    <t>Student 456</t>
  </si>
  <si>
    <t>Student 457</t>
  </si>
  <si>
    <t>Student 458</t>
  </si>
  <si>
    <t>Student 459</t>
  </si>
  <si>
    <t>Student 460</t>
  </si>
  <si>
    <t>Student 461</t>
  </si>
  <si>
    <t>Student 462</t>
  </si>
  <si>
    <t>Student 463</t>
  </si>
  <si>
    <t>Student 464</t>
  </si>
  <si>
    <t>Student 465</t>
  </si>
  <si>
    <t>Student 466</t>
  </si>
  <si>
    <t>Student 467</t>
  </si>
  <si>
    <t>Student 468</t>
  </si>
  <si>
    <t>Student 469</t>
  </si>
  <si>
    <t>Student 470</t>
  </si>
  <si>
    <t>Student 471</t>
  </si>
  <si>
    <t>Student 472</t>
  </si>
  <si>
    <t>Student 473</t>
  </si>
  <si>
    <t>Student 474</t>
  </si>
  <si>
    <t>Student 475</t>
  </si>
  <si>
    <t>Student 476</t>
  </si>
  <si>
    <t>Student 477</t>
  </si>
  <si>
    <t>Student 478</t>
  </si>
  <si>
    <t>Student 479</t>
  </si>
  <si>
    <t>Student 480</t>
  </si>
  <si>
    <t>Student 481</t>
  </si>
  <si>
    <t>Student 482</t>
  </si>
  <si>
    <t>Student 483</t>
  </si>
  <si>
    <t>Student 484</t>
  </si>
  <si>
    <t>Student 485</t>
  </si>
  <si>
    <t>Student 486</t>
  </si>
  <si>
    <t>Student 487</t>
  </si>
  <si>
    <t>Student 488</t>
  </si>
  <si>
    <t>Student 489</t>
  </si>
  <si>
    <t>Student 490</t>
  </si>
  <si>
    <t>Student 491</t>
  </si>
  <si>
    <t>Student 492</t>
  </si>
  <si>
    <t>Student 493</t>
  </si>
  <si>
    <t>Student 494</t>
  </si>
  <si>
    <t>Student 495</t>
  </si>
  <si>
    <t>Student 496</t>
  </si>
  <si>
    <t>Student 497</t>
  </si>
  <si>
    <t>Student 498</t>
  </si>
  <si>
    <t>Student 499</t>
  </si>
  <si>
    <t>Student 500</t>
  </si>
  <si>
    <t>Student 501</t>
  </si>
  <si>
    <t>Student 502</t>
  </si>
  <si>
    <t>Student 503</t>
  </si>
  <si>
    <t>Student 504</t>
  </si>
  <si>
    <t>Student 505</t>
  </si>
  <si>
    <t>Student 506</t>
  </si>
  <si>
    <t>Student 507</t>
  </si>
  <si>
    <t>Student 508</t>
  </si>
  <si>
    <t>Student 509</t>
  </si>
  <si>
    <t>Student 510</t>
  </si>
  <si>
    <t>Student 511</t>
  </si>
  <si>
    <t>Student 512</t>
  </si>
  <si>
    <t>Student 513</t>
  </si>
  <si>
    <t>Student 514</t>
  </si>
  <si>
    <t>Student 515</t>
  </si>
  <si>
    <t>Student 516</t>
  </si>
  <si>
    <t>Student 517</t>
  </si>
  <si>
    <t>Student 518</t>
  </si>
  <si>
    <t>Student 519</t>
  </si>
  <si>
    <t>Student 520</t>
  </si>
  <si>
    <t>Student 521</t>
  </si>
  <si>
    <t>Student 522</t>
  </si>
  <si>
    <t>Student 523</t>
  </si>
  <si>
    <t>Student 524</t>
  </si>
  <si>
    <t>Student 525</t>
  </si>
  <si>
    <t>Student 526</t>
  </si>
  <si>
    <t>Student 527</t>
  </si>
  <si>
    <t>Student 528</t>
  </si>
  <si>
    <t>Student 529</t>
  </si>
  <si>
    <t>Student 530</t>
  </si>
  <si>
    <t>Student 531</t>
  </si>
  <si>
    <t>Student 532</t>
  </si>
  <si>
    <t>Student 533</t>
  </si>
  <si>
    <t>Student 534</t>
  </si>
  <si>
    <t>Student 535</t>
  </si>
  <si>
    <t>Student 536</t>
  </si>
  <si>
    <t>Student 537</t>
  </si>
  <si>
    <t>Student 538</t>
  </si>
  <si>
    <t>Student 539</t>
  </si>
  <si>
    <t>Student 540</t>
  </si>
  <si>
    <t>Student 541</t>
  </si>
  <si>
    <t>Student 542</t>
  </si>
  <si>
    <t>Student 543</t>
  </si>
  <si>
    <t>Student 544</t>
  </si>
  <si>
    <t>Student 545</t>
  </si>
  <si>
    <t>Student 546</t>
  </si>
  <si>
    <t>Student 547</t>
  </si>
  <si>
    <t>Student 548</t>
  </si>
  <si>
    <t>Student 549</t>
  </si>
  <si>
    <t>Student 550</t>
  </si>
  <si>
    <t>Student 551</t>
  </si>
  <si>
    <t>Student 552</t>
  </si>
  <si>
    <t>Student 553</t>
  </si>
  <si>
    <t>Student 554</t>
  </si>
  <si>
    <t>Student 555</t>
  </si>
  <si>
    <t>Student 556</t>
  </si>
  <si>
    <t>Student 557</t>
  </si>
  <si>
    <t>Student 558</t>
  </si>
  <si>
    <t>Student 559</t>
  </si>
  <si>
    <t>Student 560</t>
  </si>
  <si>
    <t>Student 561</t>
  </si>
  <si>
    <t>Student 562</t>
  </si>
  <si>
    <t>Student 563</t>
  </si>
  <si>
    <t>Student 564</t>
  </si>
  <si>
    <t>Student 565</t>
  </si>
  <si>
    <t>Student 566</t>
  </si>
  <si>
    <t>Student 567</t>
  </si>
  <si>
    <t>Student 568</t>
  </si>
  <si>
    <t>Student 569</t>
  </si>
  <si>
    <t>Student 570</t>
  </si>
  <si>
    <t>Student 571</t>
  </si>
  <si>
    <t>Student 572</t>
  </si>
  <si>
    <t>Student 573</t>
  </si>
  <si>
    <t>Student 574</t>
  </si>
  <si>
    <t>Student 575</t>
  </si>
  <si>
    <t>Student 576</t>
  </si>
  <si>
    <t>Student 577</t>
  </si>
  <si>
    <t>Student 578</t>
  </si>
  <si>
    <t>Student 579</t>
  </si>
  <si>
    <t>Student 580</t>
  </si>
  <si>
    <t>Student 581</t>
  </si>
  <si>
    <t>Student 582</t>
  </si>
  <si>
    <t>Student 583</t>
  </si>
  <si>
    <t>Student 584</t>
  </si>
  <si>
    <t>Student 585</t>
  </si>
  <si>
    <t>Student 586</t>
  </si>
  <si>
    <t>Student 587</t>
  </si>
  <si>
    <t>Student 588</t>
  </si>
  <si>
    <t>Student 589</t>
  </si>
  <si>
    <t>Student 590</t>
  </si>
  <si>
    <t>Student 591</t>
  </si>
  <si>
    <t>Student 592</t>
  </si>
  <si>
    <t>Student 593</t>
  </si>
  <si>
    <t>Student 594</t>
  </si>
  <si>
    <t>Student 595</t>
  </si>
  <si>
    <t>Student 596</t>
  </si>
  <si>
    <t>Student 597</t>
  </si>
  <si>
    <t>Student 598</t>
  </si>
  <si>
    <t>Student 599</t>
  </si>
  <si>
    <t>Student 600</t>
  </si>
  <si>
    <t>Student 601</t>
  </si>
  <si>
    <t>Student 602</t>
  </si>
  <si>
    <t>Student 603</t>
  </si>
  <si>
    <t>Student 604</t>
  </si>
  <si>
    <t>Student 605</t>
  </si>
  <si>
    <t>Student 606</t>
  </si>
  <si>
    <t>Student 607</t>
  </si>
  <si>
    <t>Student 608</t>
  </si>
  <si>
    <t>Student 609</t>
  </si>
  <si>
    <t>Student 610</t>
  </si>
  <si>
    <t>Student 611</t>
  </si>
  <si>
    <t>Student 612</t>
  </si>
  <si>
    <t>Student 613</t>
  </si>
  <si>
    <t>Student 614</t>
  </si>
  <si>
    <t>Student 615</t>
  </si>
  <si>
    <t>Student 616</t>
  </si>
  <si>
    <t>Student 617</t>
  </si>
  <si>
    <t>Student 618</t>
  </si>
  <si>
    <t>Student 619</t>
  </si>
  <si>
    <t>Student 620</t>
  </si>
  <si>
    <t>Student 621</t>
  </si>
  <si>
    <t>Student 622</t>
  </si>
  <si>
    <t>Student 623</t>
  </si>
  <si>
    <t>Student 624</t>
  </si>
  <si>
    <t>Student 625</t>
  </si>
  <si>
    <t>Student 626</t>
  </si>
  <si>
    <t>Student 627</t>
  </si>
  <si>
    <t>Student 628</t>
  </si>
  <si>
    <t>Student 629</t>
  </si>
  <si>
    <t>Student 630</t>
  </si>
  <si>
    <t>Student 631</t>
  </si>
  <si>
    <t>Student 632</t>
  </si>
  <si>
    <t>Student 633</t>
  </si>
  <si>
    <t>Student 634</t>
  </si>
  <si>
    <t>Student 635</t>
  </si>
  <si>
    <t>Student 636</t>
  </si>
  <si>
    <t>Student 637</t>
  </si>
  <si>
    <t>Student 638</t>
  </si>
  <si>
    <t>Student 639</t>
  </si>
  <si>
    <t>Student 640</t>
  </si>
  <si>
    <t>Student 641</t>
  </si>
  <si>
    <t>Student 642</t>
  </si>
  <si>
    <t>Student 643</t>
  </si>
  <si>
    <t>Student 644</t>
  </si>
  <si>
    <t>Student 645</t>
  </si>
  <si>
    <t>Student 646</t>
  </si>
  <si>
    <t>Student 647</t>
  </si>
  <si>
    <t>Student 648</t>
  </si>
  <si>
    <t>Student 649</t>
  </si>
  <si>
    <t>Student 650</t>
  </si>
  <si>
    <t>Student 651</t>
  </si>
  <si>
    <t>Student 652</t>
  </si>
  <si>
    <t>Student 653</t>
  </si>
  <si>
    <t>Student 654</t>
  </si>
  <si>
    <t>Student 655</t>
  </si>
  <si>
    <t>Student 656</t>
  </si>
  <si>
    <t>Student 657</t>
  </si>
  <si>
    <t>Student 658</t>
  </si>
  <si>
    <t>Student 659</t>
  </si>
  <si>
    <t>Student 660</t>
  </si>
  <si>
    <t>Student 661</t>
  </si>
  <si>
    <t>Student 662</t>
  </si>
  <si>
    <t>Student 663</t>
  </si>
  <si>
    <t>Student 664</t>
  </si>
  <si>
    <t>Student 665</t>
  </si>
  <si>
    <t>Student 666</t>
  </si>
  <si>
    <t>Student 667</t>
  </si>
  <si>
    <t>Student 668</t>
  </si>
  <si>
    <t>Student 669</t>
  </si>
  <si>
    <t>Student 670</t>
  </si>
  <si>
    <t>Student 671</t>
  </si>
  <si>
    <t>Student 672</t>
  </si>
  <si>
    <t>Student 673</t>
  </si>
  <si>
    <t>Student 674</t>
  </si>
  <si>
    <t>Student 675</t>
  </si>
  <si>
    <t>Student 676</t>
  </si>
  <si>
    <t>Student 677</t>
  </si>
  <si>
    <t>Student 678</t>
  </si>
  <si>
    <t>Student 679</t>
  </si>
  <si>
    <t>Student 680</t>
  </si>
  <si>
    <t>Student 681</t>
  </si>
  <si>
    <t>Student 682</t>
  </si>
  <si>
    <t>Student 683</t>
  </si>
  <si>
    <t>Student 684</t>
  </si>
  <si>
    <t>Student 685</t>
  </si>
  <si>
    <t>Student 686</t>
  </si>
  <si>
    <t>Student 687</t>
  </si>
  <si>
    <t>Student 688</t>
  </si>
  <si>
    <t>Student 689</t>
  </si>
  <si>
    <t>Student 690</t>
  </si>
  <si>
    <t>Student 691</t>
  </si>
  <si>
    <t>Student 692</t>
  </si>
  <si>
    <t>Student 693</t>
  </si>
  <si>
    <t>Student 694</t>
  </si>
  <si>
    <t>Student 695</t>
  </si>
  <si>
    <t>Student 696</t>
  </si>
  <si>
    <t>Student 697</t>
  </si>
  <si>
    <t>Student 698</t>
  </si>
  <si>
    <t>Student 699</t>
  </si>
  <si>
    <t>Student 700</t>
  </si>
  <si>
    <t>Student 701</t>
  </si>
  <si>
    <t>Student 702</t>
  </si>
  <si>
    <t>Student 703</t>
  </si>
  <si>
    <t>Student 704</t>
  </si>
  <si>
    <t>Student 705</t>
  </si>
  <si>
    <t>Student 706</t>
  </si>
  <si>
    <t>Student 707</t>
  </si>
  <si>
    <t>Student 708</t>
  </si>
  <si>
    <t>Student 709</t>
  </si>
  <si>
    <t>Student 710</t>
  </si>
  <si>
    <t>Student 711</t>
  </si>
  <si>
    <t>Student 712</t>
  </si>
  <si>
    <t>Student 713</t>
  </si>
  <si>
    <t>Student 714</t>
  </si>
  <si>
    <t>Student 715</t>
  </si>
  <si>
    <t>Student 716</t>
  </si>
  <si>
    <t>Student 717</t>
  </si>
  <si>
    <t>Student 718</t>
  </si>
  <si>
    <t>Student 719</t>
  </si>
  <si>
    <t>Student 720</t>
  </si>
  <si>
    <t>Student 721</t>
  </si>
  <si>
    <t>Student 722</t>
  </si>
  <si>
    <t>Student 723</t>
  </si>
  <si>
    <t>Student 724</t>
  </si>
  <si>
    <t>Student 725</t>
  </si>
  <si>
    <t>Student 726</t>
  </si>
  <si>
    <t>Student 727</t>
  </si>
  <si>
    <t>Student 728</t>
  </si>
  <si>
    <t>Student 729</t>
  </si>
  <si>
    <t>Student 730</t>
  </si>
  <si>
    <t>Student 731</t>
  </si>
  <si>
    <t>Student 732</t>
  </si>
  <si>
    <t>Student 733</t>
  </si>
  <si>
    <t>Student 734</t>
  </si>
  <si>
    <t>Student 735</t>
  </si>
  <si>
    <t>Student 736</t>
  </si>
  <si>
    <t>Student 737</t>
  </si>
  <si>
    <t>Student 738</t>
  </si>
  <si>
    <t>Student 739</t>
  </si>
  <si>
    <t>Student 740</t>
  </si>
  <si>
    <t>Student 741</t>
  </si>
  <si>
    <t>Student 742</t>
  </si>
  <si>
    <t>Student 743</t>
  </si>
  <si>
    <t>Student 744</t>
  </si>
  <si>
    <t>Student 745</t>
  </si>
  <si>
    <t>Student 746</t>
  </si>
  <si>
    <t>Student 747</t>
  </si>
  <si>
    <t>Student 748</t>
  </si>
  <si>
    <t>Student 749</t>
  </si>
  <si>
    <t>Student 750</t>
  </si>
  <si>
    <t>Student 751</t>
  </si>
  <si>
    <t>Student 752</t>
  </si>
  <si>
    <t>Student 753</t>
  </si>
  <si>
    <t>Student 754</t>
  </si>
  <si>
    <t>Student 755</t>
  </si>
  <si>
    <t>Student 756</t>
  </si>
  <si>
    <t>Student 757</t>
  </si>
  <si>
    <t>Student 758</t>
  </si>
  <si>
    <t>Student 759</t>
  </si>
  <si>
    <t>Student 760</t>
  </si>
  <si>
    <t>Student 761</t>
  </si>
  <si>
    <t>Student 762</t>
  </si>
  <si>
    <t>Student 763</t>
  </si>
  <si>
    <t>Student 764</t>
  </si>
  <si>
    <t>Student 765</t>
  </si>
  <si>
    <t>Student 766</t>
  </si>
  <si>
    <t>Student 767</t>
  </si>
  <si>
    <t>Student 768</t>
  </si>
  <si>
    <t>Student 769</t>
  </si>
  <si>
    <t>Student 770</t>
  </si>
  <si>
    <t>Student 771</t>
  </si>
  <si>
    <t>Student 772</t>
  </si>
  <si>
    <t>Student 773</t>
  </si>
  <si>
    <t>Student 774</t>
  </si>
  <si>
    <t>Student 775</t>
  </si>
  <si>
    <t>Student 776</t>
  </si>
  <si>
    <t>Student 777</t>
  </si>
  <si>
    <t>Student 778</t>
  </si>
  <si>
    <t>Student 779</t>
  </si>
  <si>
    <t>Student 780</t>
  </si>
  <si>
    <t>Student 781</t>
  </si>
  <si>
    <t>Student 782</t>
  </si>
  <si>
    <t>Student 783</t>
  </si>
  <si>
    <t>Student 784</t>
  </si>
  <si>
    <t>Student 785</t>
  </si>
  <si>
    <t>Student 786</t>
  </si>
  <si>
    <t>Student 787</t>
  </si>
  <si>
    <t>Student 788</t>
  </si>
  <si>
    <t>Student 789</t>
  </si>
  <si>
    <t>Student 790</t>
  </si>
  <si>
    <t>Student 791</t>
  </si>
  <si>
    <t>Student 792</t>
  </si>
  <si>
    <t>Student 793</t>
  </si>
  <si>
    <t>Student 794</t>
  </si>
  <si>
    <t>Student 795</t>
  </si>
  <si>
    <t>Student 796</t>
  </si>
  <si>
    <t>Student 797</t>
  </si>
  <si>
    <t>Student 798</t>
  </si>
  <si>
    <t>Student 799</t>
  </si>
  <si>
    <t>Student 800</t>
  </si>
  <si>
    <t>Student 801</t>
  </si>
  <si>
    <t>Student 802</t>
  </si>
  <si>
    <t>Student 803</t>
  </si>
  <si>
    <t>Student 804</t>
  </si>
  <si>
    <t>Student 805</t>
  </si>
  <si>
    <t>Student 806</t>
  </si>
  <si>
    <t>Student 807</t>
  </si>
  <si>
    <t>Student 808</t>
  </si>
  <si>
    <t>Student 809</t>
  </si>
  <si>
    <t>Student 810</t>
  </si>
  <si>
    <t>Student 811</t>
  </si>
  <si>
    <t>Student 812</t>
  </si>
  <si>
    <t>Student 813</t>
  </si>
  <si>
    <t>Student 814</t>
  </si>
  <si>
    <t>Student 815</t>
  </si>
  <si>
    <t>Student 816</t>
  </si>
  <si>
    <t>Student 817</t>
  </si>
  <si>
    <t>Student 818</t>
  </si>
  <si>
    <t>Student 819</t>
  </si>
  <si>
    <t>Student 820</t>
  </si>
  <si>
    <t>Student 821</t>
  </si>
  <si>
    <t>Student 822</t>
  </si>
  <si>
    <t>Student 823</t>
  </si>
  <si>
    <t>Student 824</t>
  </si>
  <si>
    <t>Student 825</t>
  </si>
  <si>
    <t>Student 826</t>
  </si>
  <si>
    <t>Student 827</t>
  </si>
  <si>
    <t>Student 828</t>
  </si>
  <si>
    <t>Student 829</t>
  </si>
  <si>
    <t>Student 830</t>
  </si>
  <si>
    <t>Student 831</t>
  </si>
  <si>
    <t>Student 832</t>
  </si>
  <si>
    <t>Student 833</t>
  </si>
  <si>
    <t>Student 834</t>
  </si>
  <si>
    <t>Student 835</t>
  </si>
  <si>
    <t>Student 836</t>
  </si>
  <si>
    <t>Student 837</t>
  </si>
  <si>
    <t>Student 838</t>
  </si>
  <si>
    <t>Student 839</t>
  </si>
  <si>
    <t>Student 840</t>
  </si>
  <si>
    <t>Student 841</t>
  </si>
  <si>
    <t>Student 842</t>
  </si>
  <si>
    <t>Student 843</t>
  </si>
  <si>
    <t>Student 844</t>
  </si>
  <si>
    <t>Student 845</t>
  </si>
  <si>
    <t>Student 846</t>
  </si>
  <si>
    <t>Student 847</t>
  </si>
  <si>
    <t>Student 848</t>
  </si>
  <si>
    <t>Student 849</t>
  </si>
  <si>
    <t>Student 850</t>
  </si>
  <si>
    <t>Student 851</t>
  </si>
  <si>
    <t>Student 852</t>
  </si>
  <si>
    <t>Student 853</t>
  </si>
  <si>
    <t>Student 854</t>
  </si>
  <si>
    <t>Student 855</t>
  </si>
  <si>
    <t>Student 856</t>
  </si>
  <si>
    <t>Student 857</t>
  </si>
  <si>
    <t>Student 858</t>
  </si>
  <si>
    <t>Student 859</t>
  </si>
  <si>
    <t>Student 860</t>
  </si>
  <si>
    <t>Student 861</t>
  </si>
  <si>
    <t>Student 862</t>
  </si>
  <si>
    <t>Student 863</t>
  </si>
  <si>
    <t>Student 864</t>
  </si>
  <si>
    <t>Student 865</t>
  </si>
  <si>
    <t>Student 866</t>
  </si>
  <si>
    <t>Student 867</t>
  </si>
  <si>
    <t>Student 868</t>
  </si>
  <si>
    <t>Student 869</t>
  </si>
  <si>
    <t>Student 870</t>
  </si>
  <si>
    <t>Student 871</t>
  </si>
  <si>
    <t>Student 872</t>
  </si>
  <si>
    <t>Student 873</t>
  </si>
  <si>
    <t>Student 874</t>
  </si>
  <si>
    <t>Student 875</t>
  </si>
  <si>
    <t>Student 876</t>
  </si>
  <si>
    <t>Student 877</t>
  </si>
  <si>
    <t>Student 878</t>
  </si>
  <si>
    <t>Student 879</t>
  </si>
  <si>
    <t>Student 880</t>
  </si>
  <si>
    <t>Student 881</t>
  </si>
  <si>
    <t>Student 882</t>
  </si>
  <si>
    <t>Student 883</t>
  </si>
  <si>
    <t>Student 884</t>
  </si>
  <si>
    <t>Student 885</t>
  </si>
  <si>
    <t>Student 886</t>
  </si>
  <si>
    <t>Student 887</t>
  </si>
  <si>
    <t>Student 888</t>
  </si>
  <si>
    <t>Student 889</t>
  </si>
  <si>
    <t>Student 890</t>
  </si>
  <si>
    <t>Student 891</t>
  </si>
  <si>
    <t>Student 892</t>
  </si>
  <si>
    <t>Student 893</t>
  </si>
  <si>
    <t>Student 894</t>
  </si>
  <si>
    <t>Student 895</t>
  </si>
  <si>
    <t>Student 896</t>
  </si>
  <si>
    <t>Student 897</t>
  </si>
  <si>
    <t>Student 898</t>
  </si>
  <si>
    <t>Student 899</t>
  </si>
  <si>
    <t>Student 900</t>
  </si>
  <si>
    <t>Student 901</t>
  </si>
  <si>
    <t>Student 902</t>
  </si>
  <si>
    <t>Student 903</t>
  </si>
  <si>
    <t>Student 904</t>
  </si>
  <si>
    <t>Student 905</t>
  </si>
  <si>
    <t>Student 906</t>
  </si>
  <si>
    <t>Student 907</t>
  </si>
  <si>
    <t>Student 908</t>
  </si>
  <si>
    <t>Student 909</t>
  </si>
  <si>
    <t>Student 910</t>
  </si>
  <si>
    <t>Student 911</t>
  </si>
  <si>
    <t>Student 912</t>
  </si>
  <si>
    <t>Student 913</t>
  </si>
  <si>
    <t>Student 914</t>
  </si>
  <si>
    <t>Student 915</t>
  </si>
  <si>
    <t>Student 916</t>
  </si>
  <si>
    <t>Student 917</t>
  </si>
  <si>
    <t>Student 918</t>
  </si>
  <si>
    <t>Student 919</t>
  </si>
  <si>
    <t>Student 920</t>
  </si>
  <si>
    <t>Student 921</t>
  </si>
  <si>
    <t>Student 922</t>
  </si>
  <si>
    <t>Student 923</t>
  </si>
  <si>
    <t>Student 924</t>
  </si>
  <si>
    <t>Student 925</t>
  </si>
  <si>
    <t>Student 926</t>
  </si>
  <si>
    <t>Student 927</t>
  </si>
  <si>
    <t>Student 928</t>
  </si>
  <si>
    <t>Student 929</t>
  </si>
  <si>
    <t>Student 930</t>
  </si>
  <si>
    <t>Student 931</t>
  </si>
  <si>
    <t>Student 932</t>
  </si>
  <si>
    <t>Student 933</t>
  </si>
  <si>
    <t>Student 934</t>
  </si>
  <si>
    <t>Student 935</t>
  </si>
  <si>
    <t>Student 936</t>
  </si>
  <si>
    <t>Student 937</t>
  </si>
  <si>
    <t>Student 938</t>
  </si>
  <si>
    <t>Student 939</t>
  </si>
  <si>
    <t>Student 940</t>
  </si>
  <si>
    <t>Student 941</t>
  </si>
  <si>
    <t>Student 942</t>
  </si>
  <si>
    <t>Student 943</t>
  </si>
  <si>
    <t>Student 944</t>
  </si>
  <si>
    <t>Student 945</t>
  </si>
  <si>
    <t>Student 946</t>
  </si>
  <si>
    <t>Student 947</t>
  </si>
  <si>
    <t>Student 948</t>
  </si>
  <si>
    <t>Student 949</t>
  </si>
  <si>
    <t>Student 950</t>
  </si>
  <si>
    <t>Student 951</t>
  </si>
  <si>
    <t>Student 952</t>
  </si>
  <si>
    <t>Student 953</t>
  </si>
  <si>
    <t>Student 954</t>
  </si>
  <si>
    <t>Student 955</t>
  </si>
  <si>
    <t>Student 956</t>
  </si>
  <si>
    <t>Student 957</t>
  </si>
  <si>
    <t>Student 958</t>
  </si>
  <si>
    <t>Student 959</t>
  </si>
  <si>
    <t>Student 960</t>
  </si>
  <si>
    <t>Student 961</t>
  </si>
  <si>
    <t>Student 962</t>
  </si>
  <si>
    <t>Student 963</t>
  </si>
  <si>
    <t>Student 964</t>
  </si>
  <si>
    <t>Student 965</t>
  </si>
  <si>
    <t>Student 966</t>
  </si>
  <si>
    <t>Student 967</t>
  </si>
  <si>
    <t>Student 968</t>
  </si>
  <si>
    <t>Student 969</t>
  </si>
  <si>
    <t>Student 970</t>
  </si>
  <si>
    <t>Student 971</t>
  </si>
  <si>
    <t>Student 972</t>
  </si>
  <si>
    <t>Student 973</t>
  </si>
  <si>
    <t>Student 974</t>
  </si>
  <si>
    <t>Student 975</t>
  </si>
  <si>
    <t>Student 976</t>
  </si>
  <si>
    <t>Student 977</t>
  </si>
  <si>
    <t>Student 978</t>
  </si>
  <si>
    <t>Student 979</t>
  </si>
  <si>
    <t>Student 980</t>
  </si>
  <si>
    <t>Student 981</t>
  </si>
  <si>
    <t>Student 982</t>
  </si>
  <si>
    <t>Student 983</t>
  </si>
  <si>
    <t>Student 984</t>
  </si>
  <si>
    <t>Student 985</t>
  </si>
  <si>
    <t>Student 986</t>
  </si>
  <si>
    <t>Student 987</t>
  </si>
  <si>
    <t>Student 988</t>
  </si>
  <si>
    <t>Student 989</t>
  </si>
  <si>
    <t>Student 990</t>
  </si>
  <si>
    <t>Student 991</t>
  </si>
  <si>
    <t>Student 992</t>
  </si>
  <si>
    <t>Student 993</t>
  </si>
  <si>
    <t>Student 994</t>
  </si>
  <si>
    <t>Student 995</t>
  </si>
  <si>
    <t>Student 996</t>
  </si>
  <si>
    <t>Student 997</t>
  </si>
  <si>
    <t>Student 998</t>
  </si>
  <si>
    <t>Student 999</t>
  </si>
  <si>
    <t>Student 1000</t>
  </si>
  <si>
    <t>Response of interest</t>
  </si>
  <si>
    <t>alpha</t>
  </si>
  <si>
    <t>Z value</t>
  </si>
  <si>
    <t>Margin error</t>
  </si>
  <si>
    <t>Point of estimate</t>
  </si>
  <si>
    <t>Lower limit</t>
  </si>
  <si>
    <t>Upper limit</t>
  </si>
  <si>
    <t>Sample proportion (P hat)</t>
  </si>
  <si>
    <t>Count for response (success in sample)</t>
  </si>
  <si>
    <t>x bar</t>
  </si>
  <si>
    <t>s</t>
  </si>
  <si>
    <t>n</t>
  </si>
  <si>
    <t>T critical value</t>
  </si>
  <si>
    <t>Lower Limit</t>
  </si>
  <si>
    <t>Upper Limit</t>
  </si>
  <si>
    <t xml:space="preserve">s </t>
  </si>
  <si>
    <t>CL</t>
  </si>
  <si>
    <t>Rank</t>
  </si>
  <si>
    <t>Percentile</t>
  </si>
  <si>
    <t>Z score (theorotical values of standard normal distribution)</t>
  </si>
  <si>
    <t>Data quantiles (Z-scores)</t>
  </si>
  <si>
    <t>Confidence coefficient</t>
  </si>
  <si>
    <t>Moyenne de writing score</t>
  </si>
  <si>
    <t>Average score</t>
  </si>
  <si>
    <t>Target Score</t>
  </si>
  <si>
    <t>Maths</t>
  </si>
  <si>
    <t>Nombre de gender</t>
  </si>
  <si>
    <t>Math grade</t>
  </si>
  <si>
    <t>Reading grade</t>
  </si>
  <si>
    <t>Writing grade</t>
  </si>
  <si>
    <t>A</t>
  </si>
  <si>
    <t>B</t>
  </si>
  <si>
    <t>C</t>
  </si>
  <si>
    <t>D</t>
  </si>
  <si>
    <t>E</t>
  </si>
  <si>
    <t>Nombre de Writing grade</t>
  </si>
  <si>
    <t>Completed</t>
  </si>
  <si>
    <t>None</t>
  </si>
  <si>
    <t>Nombre de parental level of education</t>
  </si>
  <si>
    <t>Associate's degree</t>
  </si>
  <si>
    <t>Bachelor's degree</t>
  </si>
  <si>
    <t>High school</t>
  </si>
  <si>
    <t>Master's degree</t>
  </si>
  <si>
    <t>Some college</t>
  </si>
  <si>
    <t>Some high school</t>
  </si>
  <si>
    <t>Standard</t>
  </si>
  <si>
    <t>Free/reduced</t>
  </si>
  <si>
    <t>Total</t>
  </si>
  <si>
    <t>Groups</t>
  </si>
  <si>
    <t>H0 :  µm=µw=µr</t>
  </si>
  <si>
    <t>Ha :  the means are different</t>
  </si>
  <si>
    <t xml:space="preserve">Conclusion : </t>
  </si>
  <si>
    <t>Hypothesis</t>
  </si>
  <si>
    <t xml:space="preserve"> The different means do not come from the same population</t>
  </si>
  <si>
    <t xml:space="preserve">Post Hoc test (Fisher's LSD) </t>
  </si>
  <si>
    <t>Reading mean</t>
  </si>
  <si>
    <t>Writing mean</t>
  </si>
  <si>
    <t>MSE</t>
  </si>
  <si>
    <t>Conclusion</t>
  </si>
  <si>
    <t>TOTAL</t>
  </si>
  <si>
    <t>DECOMPOSITION OF VARIANCE</t>
  </si>
  <si>
    <t>SST</t>
  </si>
  <si>
    <t>SSC</t>
  </si>
  <si>
    <t>SSB</t>
  </si>
  <si>
    <t>SSE</t>
  </si>
  <si>
    <t>N-1</t>
  </si>
  <si>
    <t>C-1</t>
  </si>
  <si>
    <t>B-1</t>
  </si>
  <si>
    <t>DOF</t>
  </si>
  <si>
    <t>(C-1)(B-1)</t>
  </si>
  <si>
    <t>MST</t>
  </si>
  <si>
    <t>MSC</t>
  </si>
  <si>
    <t>MSB</t>
  </si>
  <si>
    <t>MSC/MSE</t>
  </si>
  <si>
    <t>MSB/MSE</t>
  </si>
  <si>
    <t>ANOVA - TWO FACTOR without repetition</t>
  </si>
  <si>
    <t>Subjects</t>
  </si>
  <si>
    <t>Source of variations</t>
  </si>
  <si>
    <t>SS</t>
  </si>
  <si>
    <t>MSS</t>
  </si>
  <si>
    <t>P</t>
  </si>
  <si>
    <t>F critical value</t>
  </si>
  <si>
    <t>N</t>
  </si>
  <si>
    <t>total n° of observations</t>
  </si>
  <si>
    <t>nuber of columns ( treatment groups)</t>
  </si>
  <si>
    <t>strata(Blocks of each population)</t>
  </si>
  <si>
    <t>We are interested in the treatment group F ratio</t>
  </si>
  <si>
    <t>Alpha</t>
  </si>
  <si>
    <t xml:space="preserve">Test </t>
  </si>
  <si>
    <t>ANOVA</t>
  </si>
  <si>
    <t>Post - Hoc (test) Bonferroni corrected</t>
  </si>
  <si>
    <t>P- value (T - test paired test)</t>
  </si>
  <si>
    <t>Significant</t>
  </si>
  <si>
    <t>Reading and Writing</t>
  </si>
  <si>
    <t>Reading and Maths</t>
  </si>
  <si>
    <t>Writing and Maths</t>
  </si>
  <si>
    <t xml:space="preserve">Post Hoc test (Bonferroni corrected) </t>
  </si>
  <si>
    <t>Somme de reading score</t>
  </si>
  <si>
    <t>Total Somme de reading score</t>
  </si>
  <si>
    <t>Somme de writing score</t>
  </si>
  <si>
    <t>Total Somme de writing score</t>
  </si>
  <si>
    <t>Somme de math score</t>
  </si>
  <si>
    <t>Total Somme de math score</t>
  </si>
  <si>
    <t>Female 1</t>
  </si>
  <si>
    <t>Female 2</t>
  </si>
  <si>
    <t>Female 3</t>
  </si>
  <si>
    <t>Female 4</t>
  </si>
  <si>
    <t>Female 5</t>
  </si>
  <si>
    <t>Female 6</t>
  </si>
  <si>
    <t>Female 7</t>
  </si>
  <si>
    <t>Female 8</t>
  </si>
  <si>
    <t>Female 9</t>
  </si>
  <si>
    <t>Female 10</t>
  </si>
  <si>
    <t>Female 11</t>
  </si>
  <si>
    <t>Female 12</t>
  </si>
  <si>
    <t>Female 13</t>
  </si>
  <si>
    <t>Female 14</t>
  </si>
  <si>
    <t>Female 15</t>
  </si>
  <si>
    <t>Female 16</t>
  </si>
  <si>
    <t>Female 17</t>
  </si>
  <si>
    <t>Female 18</t>
  </si>
  <si>
    <t>Female 19</t>
  </si>
  <si>
    <t>Female 20</t>
  </si>
  <si>
    <t>Female 21</t>
  </si>
  <si>
    <t>Female 22</t>
  </si>
  <si>
    <t>Female 23</t>
  </si>
  <si>
    <t>Female 24</t>
  </si>
  <si>
    <t>Female 25</t>
  </si>
  <si>
    <t>Female 26</t>
  </si>
  <si>
    <t>Female 27</t>
  </si>
  <si>
    <t>Female 28</t>
  </si>
  <si>
    <t>Female 29</t>
  </si>
  <si>
    <t>Female 30</t>
  </si>
  <si>
    <t>Female 31</t>
  </si>
  <si>
    <t>Female 32</t>
  </si>
  <si>
    <t>Female 33</t>
  </si>
  <si>
    <t>Female 34</t>
  </si>
  <si>
    <t>Female 35</t>
  </si>
  <si>
    <t>Female 36</t>
  </si>
  <si>
    <t>Female 37</t>
  </si>
  <si>
    <t>Female 38</t>
  </si>
  <si>
    <t>Female 39</t>
  </si>
  <si>
    <t>Female 40</t>
  </si>
  <si>
    <t>Female 41</t>
  </si>
  <si>
    <t>Female 42</t>
  </si>
  <si>
    <t>Female 43</t>
  </si>
  <si>
    <t>Female 44</t>
  </si>
  <si>
    <t>Female 45</t>
  </si>
  <si>
    <t>Female 46</t>
  </si>
  <si>
    <t>Female 47</t>
  </si>
  <si>
    <t>Female 48</t>
  </si>
  <si>
    <t>Female 49</t>
  </si>
  <si>
    <t>Female 50</t>
  </si>
  <si>
    <t>Female 51</t>
  </si>
  <si>
    <t>Female 52</t>
  </si>
  <si>
    <t>Female 53</t>
  </si>
  <si>
    <t>Female 54</t>
  </si>
  <si>
    <t>Female 55</t>
  </si>
  <si>
    <t>Female 56</t>
  </si>
  <si>
    <t>Female 57</t>
  </si>
  <si>
    <t>Female 58</t>
  </si>
  <si>
    <t>Female 59</t>
  </si>
  <si>
    <t>Female 60</t>
  </si>
  <si>
    <t>Female 61</t>
  </si>
  <si>
    <t>Female 62</t>
  </si>
  <si>
    <t>Female 63</t>
  </si>
  <si>
    <t>Female 64</t>
  </si>
  <si>
    <t>Female 65</t>
  </si>
  <si>
    <t>Female 66</t>
  </si>
  <si>
    <t>Female 67</t>
  </si>
  <si>
    <t>Female 68</t>
  </si>
  <si>
    <t>Female 69</t>
  </si>
  <si>
    <t>Female 70</t>
  </si>
  <si>
    <t>Female 71</t>
  </si>
  <si>
    <t>Female 72</t>
  </si>
  <si>
    <t>Female 73</t>
  </si>
  <si>
    <t>Female 74</t>
  </si>
  <si>
    <t>Female 75</t>
  </si>
  <si>
    <t>Female 76</t>
  </si>
  <si>
    <t>Female 77</t>
  </si>
  <si>
    <t>Female 78</t>
  </si>
  <si>
    <t>Female 79</t>
  </si>
  <si>
    <t>Female 80</t>
  </si>
  <si>
    <t>Female 81</t>
  </si>
  <si>
    <t>Female 82</t>
  </si>
  <si>
    <t>Female 83</t>
  </si>
  <si>
    <t>Female 84</t>
  </si>
  <si>
    <t>Female 85</t>
  </si>
  <si>
    <t>Female 86</t>
  </si>
  <si>
    <t>Female 87</t>
  </si>
  <si>
    <t>Female 88</t>
  </si>
  <si>
    <t>Female 89</t>
  </si>
  <si>
    <t>Female 90</t>
  </si>
  <si>
    <t>Female 91</t>
  </si>
  <si>
    <t>Female 92</t>
  </si>
  <si>
    <t>Female 93</t>
  </si>
  <si>
    <t>Female 94</t>
  </si>
  <si>
    <t>Female 95</t>
  </si>
  <si>
    <t>Female 96</t>
  </si>
  <si>
    <t>Female 97</t>
  </si>
  <si>
    <t>Female 98</t>
  </si>
  <si>
    <t>Female 99</t>
  </si>
  <si>
    <t>Female 100</t>
  </si>
  <si>
    <t>Female 101</t>
  </si>
  <si>
    <t>Female 102</t>
  </si>
  <si>
    <t>Female 103</t>
  </si>
  <si>
    <t>Female 104</t>
  </si>
  <si>
    <t>Female 105</t>
  </si>
  <si>
    <t>Female 106</t>
  </si>
  <si>
    <t>Female 107</t>
  </si>
  <si>
    <t>Female 108</t>
  </si>
  <si>
    <t>Female 109</t>
  </si>
  <si>
    <t>Female 110</t>
  </si>
  <si>
    <t>Female 111</t>
  </si>
  <si>
    <t>Female 112</t>
  </si>
  <si>
    <t>Female 113</t>
  </si>
  <si>
    <t>Female 114</t>
  </si>
  <si>
    <t>Female 115</t>
  </si>
  <si>
    <t>Female 116</t>
  </si>
  <si>
    <t>Female 117</t>
  </si>
  <si>
    <t>Female 118</t>
  </si>
  <si>
    <t>Female 119</t>
  </si>
  <si>
    <t>Female 120</t>
  </si>
  <si>
    <t>Female 121</t>
  </si>
  <si>
    <t>Female 122</t>
  </si>
  <si>
    <t>Female 123</t>
  </si>
  <si>
    <t>Female 124</t>
  </si>
  <si>
    <t>Female 125</t>
  </si>
  <si>
    <t>Female 126</t>
  </si>
  <si>
    <t>Female 127</t>
  </si>
  <si>
    <t>Female 128</t>
  </si>
  <si>
    <t>Female 129</t>
  </si>
  <si>
    <t>Female 130</t>
  </si>
  <si>
    <t>Female 131</t>
  </si>
  <si>
    <t>Female 132</t>
  </si>
  <si>
    <t>Female 133</t>
  </si>
  <si>
    <t>Female 134</t>
  </si>
  <si>
    <t>Female 135</t>
  </si>
  <si>
    <t>Female 136</t>
  </si>
  <si>
    <t>Female 137</t>
  </si>
  <si>
    <t>Female 138</t>
  </si>
  <si>
    <t>Female 139</t>
  </si>
  <si>
    <t>Female 140</t>
  </si>
  <si>
    <t>Female 141</t>
  </si>
  <si>
    <t>Female 142</t>
  </si>
  <si>
    <t>Female 143</t>
  </si>
  <si>
    <t>Female 144</t>
  </si>
  <si>
    <t>Female 145</t>
  </si>
  <si>
    <t>Female 146</t>
  </si>
  <si>
    <t>Female 147</t>
  </si>
  <si>
    <t>Female 148</t>
  </si>
  <si>
    <t>Female 149</t>
  </si>
  <si>
    <t>Female 150</t>
  </si>
  <si>
    <t>Female 151</t>
  </si>
  <si>
    <t>Female 152</t>
  </si>
  <si>
    <t>Female 153</t>
  </si>
  <si>
    <t>Female 154</t>
  </si>
  <si>
    <t>Female 155</t>
  </si>
  <si>
    <t>Female 156</t>
  </si>
  <si>
    <t>Female 157</t>
  </si>
  <si>
    <t>Female 158</t>
  </si>
  <si>
    <t>Female 159</t>
  </si>
  <si>
    <t>Female 160</t>
  </si>
  <si>
    <t>Female 161</t>
  </si>
  <si>
    <t>Female 162</t>
  </si>
  <si>
    <t>Female 163</t>
  </si>
  <si>
    <t>Female 164</t>
  </si>
  <si>
    <t>Female 165</t>
  </si>
  <si>
    <t>Female 166</t>
  </si>
  <si>
    <t>Female 167</t>
  </si>
  <si>
    <t>Female 168</t>
  </si>
  <si>
    <t>Female 169</t>
  </si>
  <si>
    <t>Female 170</t>
  </si>
  <si>
    <t>Female 171</t>
  </si>
  <si>
    <t>Female 172</t>
  </si>
  <si>
    <t>Female 173</t>
  </si>
  <si>
    <t>Female 174</t>
  </si>
  <si>
    <t>Female 175</t>
  </si>
  <si>
    <t>Female 176</t>
  </si>
  <si>
    <t>Female 177</t>
  </si>
  <si>
    <t>Female 178</t>
  </si>
  <si>
    <t>Female 179</t>
  </si>
  <si>
    <t>Female 180</t>
  </si>
  <si>
    <t>Female 181</t>
  </si>
  <si>
    <t>Female 182</t>
  </si>
  <si>
    <t>Female 183</t>
  </si>
  <si>
    <t>Female 184</t>
  </si>
  <si>
    <t>Female 185</t>
  </si>
  <si>
    <t>Female 186</t>
  </si>
  <si>
    <t>Female 187</t>
  </si>
  <si>
    <t>Female 188</t>
  </si>
  <si>
    <t>Female 189</t>
  </si>
  <si>
    <t>Female 190</t>
  </si>
  <si>
    <t>Female 191</t>
  </si>
  <si>
    <t>Female 192</t>
  </si>
  <si>
    <t>Female 193</t>
  </si>
  <si>
    <t>Female 194</t>
  </si>
  <si>
    <t>Female 195</t>
  </si>
  <si>
    <t>Female 196</t>
  </si>
  <si>
    <t>Female 197</t>
  </si>
  <si>
    <t>Female 198</t>
  </si>
  <si>
    <t>Female 199</t>
  </si>
  <si>
    <t>Female 200</t>
  </si>
  <si>
    <t>Female 201</t>
  </si>
  <si>
    <t>Female 202</t>
  </si>
  <si>
    <t>Female 203</t>
  </si>
  <si>
    <t>Female 204</t>
  </si>
  <si>
    <t>Female 205</t>
  </si>
  <si>
    <t>Female 206</t>
  </si>
  <si>
    <t>Female 207</t>
  </si>
  <si>
    <t>Female 208</t>
  </si>
  <si>
    <t>Female 209</t>
  </si>
  <si>
    <t>Female 210</t>
  </si>
  <si>
    <t>Female 211</t>
  </si>
  <si>
    <t>Female 212</t>
  </si>
  <si>
    <t>Female 213</t>
  </si>
  <si>
    <t>Female 214</t>
  </si>
  <si>
    <t>Female 215</t>
  </si>
  <si>
    <t>Female 216</t>
  </si>
  <si>
    <t>Female 217</t>
  </si>
  <si>
    <t>Female 218</t>
  </si>
  <si>
    <t>Female 219</t>
  </si>
  <si>
    <t>Female 220</t>
  </si>
  <si>
    <t>Female 221</t>
  </si>
  <si>
    <t>Female 222</t>
  </si>
  <si>
    <t>Female 223</t>
  </si>
  <si>
    <t>Female 224</t>
  </si>
  <si>
    <t>Female 225</t>
  </si>
  <si>
    <t>Female 226</t>
  </si>
  <si>
    <t>Female 227</t>
  </si>
  <si>
    <t>Female 228</t>
  </si>
  <si>
    <t>Female 229</t>
  </si>
  <si>
    <t>Female 230</t>
  </si>
  <si>
    <t>Female 231</t>
  </si>
  <si>
    <t>Female 232</t>
  </si>
  <si>
    <t>Female 233</t>
  </si>
  <si>
    <t>Female 234</t>
  </si>
  <si>
    <t>Female 235</t>
  </si>
  <si>
    <t>Female 236</t>
  </si>
  <si>
    <t>Female 237</t>
  </si>
  <si>
    <t>Female 238</t>
  </si>
  <si>
    <t>Female 239</t>
  </si>
  <si>
    <t>Female 240</t>
  </si>
  <si>
    <t>Female 241</t>
  </si>
  <si>
    <t>Female 242</t>
  </si>
  <si>
    <t>Female 243</t>
  </si>
  <si>
    <t>Female 244</t>
  </si>
  <si>
    <t>Female 245</t>
  </si>
  <si>
    <t>Female 246</t>
  </si>
  <si>
    <t>Female 247</t>
  </si>
  <si>
    <t>Female 248</t>
  </si>
  <si>
    <t>Female 249</t>
  </si>
  <si>
    <t>Female 250</t>
  </si>
  <si>
    <t>Female 251</t>
  </si>
  <si>
    <t>Female 252</t>
  </si>
  <si>
    <t>Female 253</t>
  </si>
  <si>
    <t>Female 254</t>
  </si>
  <si>
    <t>Female 255</t>
  </si>
  <si>
    <t>Female 256</t>
  </si>
  <si>
    <t>Female 257</t>
  </si>
  <si>
    <t>Female 258</t>
  </si>
  <si>
    <t>Female 259</t>
  </si>
  <si>
    <t>Female 260</t>
  </si>
  <si>
    <t>Female 261</t>
  </si>
  <si>
    <t>Female 262</t>
  </si>
  <si>
    <t>Female 263</t>
  </si>
  <si>
    <t>Female 264</t>
  </si>
  <si>
    <t>Female 265</t>
  </si>
  <si>
    <t>Female 266</t>
  </si>
  <si>
    <t>Female 267</t>
  </si>
  <si>
    <t>Female 268</t>
  </si>
  <si>
    <t>Female 269</t>
  </si>
  <si>
    <t>Female 270</t>
  </si>
  <si>
    <t>Female 271</t>
  </si>
  <si>
    <t>Female 272</t>
  </si>
  <si>
    <t>Female 273</t>
  </si>
  <si>
    <t>Female 274</t>
  </si>
  <si>
    <t>Female 275</t>
  </si>
  <si>
    <t>Female 276</t>
  </si>
  <si>
    <t>Female 277</t>
  </si>
  <si>
    <t>Female 278</t>
  </si>
  <si>
    <t>Female 279</t>
  </si>
  <si>
    <t>Female 280</t>
  </si>
  <si>
    <t>Female 281</t>
  </si>
  <si>
    <t>Female 282</t>
  </si>
  <si>
    <t>Female 283</t>
  </si>
  <si>
    <t>Female 284</t>
  </si>
  <si>
    <t>Female 285</t>
  </si>
  <si>
    <t>Female 286</t>
  </si>
  <si>
    <t>Female 287</t>
  </si>
  <si>
    <t>Female 288</t>
  </si>
  <si>
    <t>Female 289</t>
  </si>
  <si>
    <t>Female 290</t>
  </si>
  <si>
    <t>Female 291</t>
  </si>
  <si>
    <t>Female 292</t>
  </si>
  <si>
    <t>Female 293</t>
  </si>
  <si>
    <t>Female 294</t>
  </si>
  <si>
    <t>Female 295</t>
  </si>
  <si>
    <t>Female 296</t>
  </si>
  <si>
    <t>Female 297</t>
  </si>
  <si>
    <t>Female 298</t>
  </si>
  <si>
    <t>Female 299</t>
  </si>
  <si>
    <t>Female 300</t>
  </si>
  <si>
    <t>Female 301</t>
  </si>
  <si>
    <t>Female 302</t>
  </si>
  <si>
    <t>Female 303</t>
  </si>
  <si>
    <t>Female 304</t>
  </si>
  <si>
    <t>Female 305</t>
  </si>
  <si>
    <t>Female 306</t>
  </si>
  <si>
    <t>Female 307</t>
  </si>
  <si>
    <t>Female 308</t>
  </si>
  <si>
    <t>Female 309</t>
  </si>
  <si>
    <t>Female 310</t>
  </si>
  <si>
    <t>Female 311</t>
  </si>
  <si>
    <t>Female 312</t>
  </si>
  <si>
    <t>Female 313</t>
  </si>
  <si>
    <t>Female 314</t>
  </si>
  <si>
    <t>Female 315</t>
  </si>
  <si>
    <t>Female 316</t>
  </si>
  <si>
    <t>Female 317</t>
  </si>
  <si>
    <t>Female 318</t>
  </si>
  <si>
    <t>Female 319</t>
  </si>
  <si>
    <t>Female 320</t>
  </si>
  <si>
    <t>Female 321</t>
  </si>
  <si>
    <t>Female 322</t>
  </si>
  <si>
    <t>Female 323</t>
  </si>
  <si>
    <t>Female 324</t>
  </si>
  <si>
    <t>Female 325</t>
  </si>
  <si>
    <t>Female 326</t>
  </si>
  <si>
    <t>Female 327</t>
  </si>
  <si>
    <t>Female 328</t>
  </si>
  <si>
    <t>Female 329</t>
  </si>
  <si>
    <t>Female 330</t>
  </si>
  <si>
    <t>Female 331</t>
  </si>
  <si>
    <t>Female 332</t>
  </si>
  <si>
    <t>Female 333</t>
  </si>
  <si>
    <t>Female 334</t>
  </si>
  <si>
    <t>Female 335</t>
  </si>
  <si>
    <t>Female 336</t>
  </si>
  <si>
    <t>Female 337</t>
  </si>
  <si>
    <t>Female 338</t>
  </si>
  <si>
    <t>Female 339</t>
  </si>
  <si>
    <t>Female 340</t>
  </si>
  <si>
    <t>Female 341</t>
  </si>
  <si>
    <t>Female 342</t>
  </si>
  <si>
    <t>Female 343</t>
  </si>
  <si>
    <t>Female 344</t>
  </si>
  <si>
    <t>Female 345</t>
  </si>
  <si>
    <t>Female 346</t>
  </si>
  <si>
    <t>Female 347</t>
  </si>
  <si>
    <t>Female 348</t>
  </si>
  <si>
    <t>Female 349</t>
  </si>
  <si>
    <t>Female 350</t>
  </si>
  <si>
    <t>Female 351</t>
  </si>
  <si>
    <t>Female 352</t>
  </si>
  <si>
    <t>Female 353</t>
  </si>
  <si>
    <t>Female 354</t>
  </si>
  <si>
    <t>Female 355</t>
  </si>
  <si>
    <t>Female 356</t>
  </si>
  <si>
    <t>Female 357</t>
  </si>
  <si>
    <t>Female 358</t>
  </si>
  <si>
    <t>Female 359</t>
  </si>
  <si>
    <t>Female 360</t>
  </si>
  <si>
    <t>Female 361</t>
  </si>
  <si>
    <t>Female 362</t>
  </si>
  <si>
    <t>Female 363</t>
  </si>
  <si>
    <t>Female 364</t>
  </si>
  <si>
    <t>Female 365</t>
  </si>
  <si>
    <t>Female 366</t>
  </si>
  <si>
    <t>Female 367</t>
  </si>
  <si>
    <t>Female 368</t>
  </si>
  <si>
    <t>Female 369</t>
  </si>
  <si>
    <t>Female 370</t>
  </si>
  <si>
    <t>Female 371</t>
  </si>
  <si>
    <t>Female 372</t>
  </si>
  <si>
    <t>Female 373</t>
  </si>
  <si>
    <t>Female 374</t>
  </si>
  <si>
    <t>Female 375</t>
  </si>
  <si>
    <t>Female 376</t>
  </si>
  <si>
    <t>Female 377</t>
  </si>
  <si>
    <t>Female 378</t>
  </si>
  <si>
    <t>Female 379</t>
  </si>
  <si>
    <t>Female 380</t>
  </si>
  <si>
    <t>Female 381</t>
  </si>
  <si>
    <t>Female 382</t>
  </si>
  <si>
    <t>Female 383</t>
  </si>
  <si>
    <t>Female 384</t>
  </si>
  <si>
    <t>Female 385</t>
  </si>
  <si>
    <t>Female 386</t>
  </si>
  <si>
    <t>Female 387</t>
  </si>
  <si>
    <t>Female 388</t>
  </si>
  <si>
    <t>Female 389</t>
  </si>
  <si>
    <t>Female 390</t>
  </si>
  <si>
    <t>Female 391</t>
  </si>
  <si>
    <t>Female 392</t>
  </si>
  <si>
    <t>Female 393</t>
  </si>
  <si>
    <t>Female 394</t>
  </si>
  <si>
    <t>Female 395</t>
  </si>
  <si>
    <t>Female 396</t>
  </si>
  <si>
    <t>Female 397</t>
  </si>
  <si>
    <t>Female 398</t>
  </si>
  <si>
    <t>Female 399</t>
  </si>
  <si>
    <t>Female 400</t>
  </si>
  <si>
    <t>Female 401</t>
  </si>
  <si>
    <t>Female 402</t>
  </si>
  <si>
    <t>Female 403</t>
  </si>
  <si>
    <t>Female 404</t>
  </si>
  <si>
    <t>Female 405</t>
  </si>
  <si>
    <t>Female 406</t>
  </si>
  <si>
    <t>Female 407</t>
  </si>
  <si>
    <t>Female 408</t>
  </si>
  <si>
    <t>Female 409</t>
  </si>
  <si>
    <t>Female 410</t>
  </si>
  <si>
    <t>Female 411</t>
  </si>
  <si>
    <t>Female 412</t>
  </si>
  <si>
    <t>Female 413</t>
  </si>
  <si>
    <t>Female 414</t>
  </si>
  <si>
    <t>Female 415</t>
  </si>
  <si>
    <t>Female 416</t>
  </si>
  <si>
    <t>Female 417</t>
  </si>
  <si>
    <t>Female 418</t>
  </si>
  <si>
    <t>Female 419</t>
  </si>
  <si>
    <t>Female 420</t>
  </si>
  <si>
    <t>Female 421</t>
  </si>
  <si>
    <t>Female 422</t>
  </si>
  <si>
    <t>Female 423</t>
  </si>
  <si>
    <t>Female 424</t>
  </si>
  <si>
    <t>Female 425</t>
  </si>
  <si>
    <t>Female 426</t>
  </si>
  <si>
    <t>Female 427</t>
  </si>
  <si>
    <t>Female 428</t>
  </si>
  <si>
    <t>Female 429</t>
  </si>
  <si>
    <t>Female 430</t>
  </si>
  <si>
    <t>Female 431</t>
  </si>
  <si>
    <t>Female 432</t>
  </si>
  <si>
    <t>Female 433</t>
  </si>
  <si>
    <t>Female 434</t>
  </si>
  <si>
    <t>Female 435</t>
  </si>
  <si>
    <t>Female 436</t>
  </si>
  <si>
    <t>Female 437</t>
  </si>
  <si>
    <t>Female 438</t>
  </si>
  <si>
    <t>Female 439</t>
  </si>
  <si>
    <t>Female 440</t>
  </si>
  <si>
    <t>Female 441</t>
  </si>
  <si>
    <t>Female 442</t>
  </si>
  <si>
    <t>Female 443</t>
  </si>
  <si>
    <t>Female 444</t>
  </si>
  <si>
    <t>Female 445</t>
  </si>
  <si>
    <t>Female 446</t>
  </si>
  <si>
    <t>Female 447</t>
  </si>
  <si>
    <t>Female 448</t>
  </si>
  <si>
    <t>Female 449</t>
  </si>
  <si>
    <t>Female 450</t>
  </si>
  <si>
    <t>Female 451</t>
  </si>
  <si>
    <t>Female 452</t>
  </si>
  <si>
    <t>Female 453</t>
  </si>
  <si>
    <t>Female 454</t>
  </si>
  <si>
    <t>Female 455</t>
  </si>
  <si>
    <t>Female 456</t>
  </si>
  <si>
    <t>Female 457</t>
  </si>
  <si>
    <t>Female 458</t>
  </si>
  <si>
    <t>Female 459</t>
  </si>
  <si>
    <t>Female 460</t>
  </si>
  <si>
    <t>Female 461</t>
  </si>
  <si>
    <t>Female 462</t>
  </si>
  <si>
    <t>Female 463</t>
  </si>
  <si>
    <t>Female 464</t>
  </si>
  <si>
    <t>Female 465</t>
  </si>
  <si>
    <t>Female 466</t>
  </si>
  <si>
    <t>Female 467</t>
  </si>
  <si>
    <t>Female 468</t>
  </si>
  <si>
    <t>Female 469</t>
  </si>
  <si>
    <t>Female 470</t>
  </si>
  <si>
    <t>Female 471</t>
  </si>
  <si>
    <t>Female 472</t>
  </si>
  <si>
    <t>Female 473</t>
  </si>
  <si>
    <t>Female 474</t>
  </si>
  <si>
    <t>Female 475</t>
  </si>
  <si>
    <t>Female 476</t>
  </si>
  <si>
    <t>Female 477</t>
  </si>
  <si>
    <t>Female 478</t>
  </si>
  <si>
    <t>Female 479</t>
  </si>
  <si>
    <t>Female 480</t>
  </si>
  <si>
    <t>Female 481</t>
  </si>
  <si>
    <t>Female 482</t>
  </si>
  <si>
    <t>Female 483</t>
  </si>
  <si>
    <t>Female 484</t>
  </si>
  <si>
    <t>Female 485</t>
  </si>
  <si>
    <t>Female 486</t>
  </si>
  <si>
    <t>Female 487</t>
  </si>
  <si>
    <t>Female 488</t>
  </si>
  <si>
    <t>Female 489</t>
  </si>
  <si>
    <t>Female 490</t>
  </si>
  <si>
    <t>Female 491</t>
  </si>
  <si>
    <t>Female 492</t>
  </si>
  <si>
    <t>Female 493</t>
  </si>
  <si>
    <t>Female 494</t>
  </si>
  <si>
    <t>Female 495</t>
  </si>
  <si>
    <t>Female 496</t>
  </si>
  <si>
    <t>Female 497</t>
  </si>
  <si>
    <t>Female 498</t>
  </si>
  <si>
    <t>Female 499</t>
  </si>
  <si>
    <t>Female 500</t>
  </si>
  <si>
    <t>Female 501</t>
  </si>
  <si>
    <t>Female 502</t>
  </si>
  <si>
    <t>Female 503</t>
  </si>
  <si>
    <t>Female 504</t>
  </si>
  <si>
    <t>Female 505</t>
  </si>
  <si>
    <t>Female 506</t>
  </si>
  <si>
    <t>Female 507</t>
  </si>
  <si>
    <t>Female 508</t>
  </si>
  <si>
    <t>Female 509</t>
  </si>
  <si>
    <t>Female 510</t>
  </si>
  <si>
    <t>Female 511</t>
  </si>
  <si>
    <t>Female 512</t>
  </si>
  <si>
    <t>Female 513</t>
  </si>
  <si>
    <t>Female 514</t>
  </si>
  <si>
    <t>Female 515</t>
  </si>
  <si>
    <t>Female 516</t>
  </si>
  <si>
    <t>Female 517</t>
  </si>
  <si>
    <t>Female 518</t>
  </si>
  <si>
    <t>P value</t>
  </si>
  <si>
    <t>F critical</t>
  </si>
  <si>
    <t>There is a a difference in population mean in math, writing and reading even when accounting for variation in students' scores</t>
  </si>
  <si>
    <t>There is a a difference in females' population mean scores in math, writing and reading even when accounting for variation in students' score</t>
  </si>
  <si>
    <t>There is enough evidence to say that there is no significant statistical difference between  Female reading scores and  writing scores</t>
  </si>
  <si>
    <t>There is enough evidence to say that there is a significant statistical difference between  Female reading/math scores and writing/math scores</t>
  </si>
  <si>
    <t>P-value (T-test paired test)</t>
  </si>
  <si>
    <t>Male 1</t>
  </si>
  <si>
    <t>Male 2</t>
  </si>
  <si>
    <t>Male 3</t>
  </si>
  <si>
    <t>Male 4</t>
  </si>
  <si>
    <t>Male 5</t>
  </si>
  <si>
    <t>Male 6</t>
  </si>
  <si>
    <t>Male 7</t>
  </si>
  <si>
    <t>Male 8</t>
  </si>
  <si>
    <t>Male 9</t>
  </si>
  <si>
    <t>Male 10</t>
  </si>
  <si>
    <t>Male 11</t>
  </si>
  <si>
    <t>Male 12</t>
  </si>
  <si>
    <t>Male 13</t>
  </si>
  <si>
    <t>Male 14</t>
  </si>
  <si>
    <t>Male 15</t>
  </si>
  <si>
    <t>Male 16</t>
  </si>
  <si>
    <t>Male 17</t>
  </si>
  <si>
    <t>Male 18</t>
  </si>
  <si>
    <t>Male 19</t>
  </si>
  <si>
    <t>Male 20</t>
  </si>
  <si>
    <t>Male 21</t>
  </si>
  <si>
    <t>Male 22</t>
  </si>
  <si>
    <t>Male 23</t>
  </si>
  <si>
    <t>Male 24</t>
  </si>
  <si>
    <t>Male 25</t>
  </si>
  <si>
    <t>Male 26</t>
  </si>
  <si>
    <t>Male 27</t>
  </si>
  <si>
    <t>Male 28</t>
  </si>
  <si>
    <t>Male 29</t>
  </si>
  <si>
    <t>Male 30</t>
  </si>
  <si>
    <t>Male 31</t>
  </si>
  <si>
    <t>Male 32</t>
  </si>
  <si>
    <t>Male 33</t>
  </si>
  <si>
    <t>Male 34</t>
  </si>
  <si>
    <t>Male 35</t>
  </si>
  <si>
    <t>Male 36</t>
  </si>
  <si>
    <t>Male 37</t>
  </si>
  <si>
    <t>Male 38</t>
  </si>
  <si>
    <t>Male 39</t>
  </si>
  <si>
    <t>Male 40</t>
  </si>
  <si>
    <t>Male 41</t>
  </si>
  <si>
    <t>Male 42</t>
  </si>
  <si>
    <t>Male 43</t>
  </si>
  <si>
    <t>Male 44</t>
  </si>
  <si>
    <t>Male 45</t>
  </si>
  <si>
    <t>Male 46</t>
  </si>
  <si>
    <t>Male 47</t>
  </si>
  <si>
    <t>Male 48</t>
  </si>
  <si>
    <t>Male 49</t>
  </si>
  <si>
    <t>Male 50</t>
  </si>
  <si>
    <t>Male 51</t>
  </si>
  <si>
    <t>Male 52</t>
  </si>
  <si>
    <t>Male 53</t>
  </si>
  <si>
    <t>Male 54</t>
  </si>
  <si>
    <t>Male 55</t>
  </si>
  <si>
    <t>Male 56</t>
  </si>
  <si>
    <t>Male 57</t>
  </si>
  <si>
    <t>Male 58</t>
  </si>
  <si>
    <t>Male 59</t>
  </si>
  <si>
    <t>Male 60</t>
  </si>
  <si>
    <t>Male 61</t>
  </si>
  <si>
    <t>Male 62</t>
  </si>
  <si>
    <t>Male 63</t>
  </si>
  <si>
    <t>Male 64</t>
  </si>
  <si>
    <t>Male 65</t>
  </si>
  <si>
    <t>Male 66</t>
  </si>
  <si>
    <t>Male 67</t>
  </si>
  <si>
    <t>Male 68</t>
  </si>
  <si>
    <t>Male 69</t>
  </si>
  <si>
    <t>Male 70</t>
  </si>
  <si>
    <t>Male 71</t>
  </si>
  <si>
    <t>Male 72</t>
  </si>
  <si>
    <t>Male 73</t>
  </si>
  <si>
    <t>Male 74</t>
  </si>
  <si>
    <t>Male 75</t>
  </si>
  <si>
    <t>Male 76</t>
  </si>
  <si>
    <t>Male 77</t>
  </si>
  <si>
    <t>Male 78</t>
  </si>
  <si>
    <t>Male 79</t>
  </si>
  <si>
    <t>Male 80</t>
  </si>
  <si>
    <t>Male 81</t>
  </si>
  <si>
    <t>Male 82</t>
  </si>
  <si>
    <t>Male 83</t>
  </si>
  <si>
    <t>Male 84</t>
  </si>
  <si>
    <t>Male 85</t>
  </si>
  <si>
    <t>Male 86</t>
  </si>
  <si>
    <t>Male 87</t>
  </si>
  <si>
    <t>Male 88</t>
  </si>
  <si>
    <t>Male 89</t>
  </si>
  <si>
    <t>Male 90</t>
  </si>
  <si>
    <t>Male 91</t>
  </si>
  <si>
    <t>Male 92</t>
  </si>
  <si>
    <t>Male 93</t>
  </si>
  <si>
    <t>Male 94</t>
  </si>
  <si>
    <t>Male 95</t>
  </si>
  <si>
    <t>Male 96</t>
  </si>
  <si>
    <t>Male 97</t>
  </si>
  <si>
    <t>Male 98</t>
  </si>
  <si>
    <t>Male 99</t>
  </si>
  <si>
    <t>Male 100</t>
  </si>
  <si>
    <t>Male 101</t>
  </si>
  <si>
    <t>Male 102</t>
  </si>
  <si>
    <t>Male 103</t>
  </si>
  <si>
    <t>Male 104</t>
  </si>
  <si>
    <t>Male 105</t>
  </si>
  <si>
    <t>Male 106</t>
  </si>
  <si>
    <t>Male 107</t>
  </si>
  <si>
    <t>Male 108</t>
  </si>
  <si>
    <t>Male 109</t>
  </si>
  <si>
    <t>Male 110</t>
  </si>
  <si>
    <t>Male 111</t>
  </si>
  <si>
    <t>Male 112</t>
  </si>
  <si>
    <t>Male 113</t>
  </si>
  <si>
    <t>Male 114</t>
  </si>
  <si>
    <t>Male 115</t>
  </si>
  <si>
    <t>Male 116</t>
  </si>
  <si>
    <t>Male 117</t>
  </si>
  <si>
    <t>Male 118</t>
  </si>
  <si>
    <t>Male 119</t>
  </si>
  <si>
    <t>Male 120</t>
  </si>
  <si>
    <t>Male 121</t>
  </si>
  <si>
    <t>Male 122</t>
  </si>
  <si>
    <t>Male 123</t>
  </si>
  <si>
    <t>Male 124</t>
  </si>
  <si>
    <t>Male 125</t>
  </si>
  <si>
    <t>Male 126</t>
  </si>
  <si>
    <t>Male 127</t>
  </si>
  <si>
    <t>Male 128</t>
  </si>
  <si>
    <t>Male 129</t>
  </si>
  <si>
    <t>Male 130</t>
  </si>
  <si>
    <t>Male 131</t>
  </si>
  <si>
    <t>Male 132</t>
  </si>
  <si>
    <t>Male 133</t>
  </si>
  <si>
    <t>Male 134</t>
  </si>
  <si>
    <t>Male 135</t>
  </si>
  <si>
    <t>Male 136</t>
  </si>
  <si>
    <t>Male 137</t>
  </si>
  <si>
    <t>Male 138</t>
  </si>
  <si>
    <t>Male 139</t>
  </si>
  <si>
    <t>Male 140</t>
  </si>
  <si>
    <t>Male 141</t>
  </si>
  <si>
    <t>Male 142</t>
  </si>
  <si>
    <t>Male 143</t>
  </si>
  <si>
    <t>Male 144</t>
  </si>
  <si>
    <t>Male 145</t>
  </si>
  <si>
    <t>Male 146</t>
  </si>
  <si>
    <t>Male 147</t>
  </si>
  <si>
    <t>Male 148</t>
  </si>
  <si>
    <t>Male 149</t>
  </si>
  <si>
    <t>Male 150</t>
  </si>
  <si>
    <t>Male 151</t>
  </si>
  <si>
    <t>Male 152</t>
  </si>
  <si>
    <t>Male 153</t>
  </si>
  <si>
    <t>Male 154</t>
  </si>
  <si>
    <t>Male 155</t>
  </si>
  <si>
    <t>Male 156</t>
  </si>
  <si>
    <t>Male 157</t>
  </si>
  <si>
    <t>Male 158</t>
  </si>
  <si>
    <t>Male 159</t>
  </si>
  <si>
    <t>Male 160</t>
  </si>
  <si>
    <t>Male 161</t>
  </si>
  <si>
    <t>Male 162</t>
  </si>
  <si>
    <t>Male 163</t>
  </si>
  <si>
    <t>Male 164</t>
  </si>
  <si>
    <t>Male 165</t>
  </si>
  <si>
    <t>Male 166</t>
  </si>
  <si>
    <t>Male 167</t>
  </si>
  <si>
    <t>Male 168</t>
  </si>
  <si>
    <t>Male 169</t>
  </si>
  <si>
    <t>Male 170</t>
  </si>
  <si>
    <t>Male 171</t>
  </si>
  <si>
    <t>Male 172</t>
  </si>
  <si>
    <t>Male 173</t>
  </si>
  <si>
    <t>Male 174</t>
  </si>
  <si>
    <t>Male 175</t>
  </si>
  <si>
    <t>Male 176</t>
  </si>
  <si>
    <t>Male 177</t>
  </si>
  <si>
    <t>Male 178</t>
  </si>
  <si>
    <t>Male 179</t>
  </si>
  <si>
    <t>Male 180</t>
  </si>
  <si>
    <t>Male 181</t>
  </si>
  <si>
    <t>Male 182</t>
  </si>
  <si>
    <t>Male 183</t>
  </si>
  <si>
    <t>Male 184</t>
  </si>
  <si>
    <t>Male 185</t>
  </si>
  <si>
    <t>Male 186</t>
  </si>
  <si>
    <t>Male 187</t>
  </si>
  <si>
    <t>Male 188</t>
  </si>
  <si>
    <t>Male 189</t>
  </si>
  <si>
    <t>Male 190</t>
  </si>
  <si>
    <t>Male 191</t>
  </si>
  <si>
    <t>Male 192</t>
  </si>
  <si>
    <t>Male 193</t>
  </si>
  <si>
    <t>Male 194</t>
  </si>
  <si>
    <t>Male 195</t>
  </si>
  <si>
    <t>Male 196</t>
  </si>
  <si>
    <t>Male 197</t>
  </si>
  <si>
    <t>Male 198</t>
  </si>
  <si>
    <t>Male 199</t>
  </si>
  <si>
    <t>Male 200</t>
  </si>
  <si>
    <t>Male 201</t>
  </si>
  <si>
    <t>Male 202</t>
  </si>
  <si>
    <t>Male 203</t>
  </si>
  <si>
    <t>Male 204</t>
  </si>
  <si>
    <t>Male 205</t>
  </si>
  <si>
    <t>Male 206</t>
  </si>
  <si>
    <t>Male 207</t>
  </si>
  <si>
    <t>Male 208</t>
  </si>
  <si>
    <t>Male 209</t>
  </si>
  <si>
    <t>Male 210</t>
  </si>
  <si>
    <t>Male 211</t>
  </si>
  <si>
    <t>Male 212</t>
  </si>
  <si>
    <t>Male 213</t>
  </si>
  <si>
    <t>Male 214</t>
  </si>
  <si>
    <t>Male 215</t>
  </si>
  <si>
    <t>Male 216</t>
  </si>
  <si>
    <t>Male 217</t>
  </si>
  <si>
    <t>Male 218</t>
  </si>
  <si>
    <t>Male 219</t>
  </si>
  <si>
    <t>Male 220</t>
  </si>
  <si>
    <t>Male 221</t>
  </si>
  <si>
    <t>Male 222</t>
  </si>
  <si>
    <t>Male 223</t>
  </si>
  <si>
    <t>Male 224</t>
  </si>
  <si>
    <t>Male 225</t>
  </si>
  <si>
    <t>Male 226</t>
  </si>
  <si>
    <t>Male 227</t>
  </si>
  <si>
    <t>Male 228</t>
  </si>
  <si>
    <t>Male 229</t>
  </si>
  <si>
    <t>Male 230</t>
  </si>
  <si>
    <t>Male 231</t>
  </si>
  <si>
    <t>Male 232</t>
  </si>
  <si>
    <t>Male 233</t>
  </si>
  <si>
    <t>Male 234</t>
  </si>
  <si>
    <t>Male 235</t>
  </si>
  <si>
    <t>Male 236</t>
  </si>
  <si>
    <t>Male 237</t>
  </si>
  <si>
    <t>Male 238</t>
  </si>
  <si>
    <t>Male 239</t>
  </si>
  <si>
    <t>Male 240</t>
  </si>
  <si>
    <t>Male 241</t>
  </si>
  <si>
    <t>Male 242</t>
  </si>
  <si>
    <t>Male 243</t>
  </si>
  <si>
    <t>Male 244</t>
  </si>
  <si>
    <t>Male 245</t>
  </si>
  <si>
    <t>Male 246</t>
  </si>
  <si>
    <t>Male 247</t>
  </si>
  <si>
    <t>Male 248</t>
  </si>
  <si>
    <t>Male 249</t>
  </si>
  <si>
    <t>Male 250</t>
  </si>
  <si>
    <t>Male 251</t>
  </si>
  <si>
    <t>Male 252</t>
  </si>
  <si>
    <t>Male 253</t>
  </si>
  <si>
    <t>Male 254</t>
  </si>
  <si>
    <t>Male 255</t>
  </si>
  <si>
    <t>Male 256</t>
  </si>
  <si>
    <t>Male 257</t>
  </si>
  <si>
    <t>Male 258</t>
  </si>
  <si>
    <t>Male 259</t>
  </si>
  <si>
    <t>Male 260</t>
  </si>
  <si>
    <t>Male 261</t>
  </si>
  <si>
    <t>Male 262</t>
  </si>
  <si>
    <t>Male 263</t>
  </si>
  <si>
    <t>Male 264</t>
  </si>
  <si>
    <t>Male 265</t>
  </si>
  <si>
    <t>Male 266</t>
  </si>
  <si>
    <t>Male 267</t>
  </si>
  <si>
    <t>Male 268</t>
  </si>
  <si>
    <t>Male 269</t>
  </si>
  <si>
    <t>Male 270</t>
  </si>
  <si>
    <t>Male 271</t>
  </si>
  <si>
    <t>Male 272</t>
  </si>
  <si>
    <t>Male 273</t>
  </si>
  <si>
    <t>Male 274</t>
  </si>
  <si>
    <t>Male 275</t>
  </si>
  <si>
    <t>Male 276</t>
  </si>
  <si>
    <t>Male 277</t>
  </si>
  <si>
    <t>Male 278</t>
  </si>
  <si>
    <t>Male 279</t>
  </si>
  <si>
    <t>Male 280</t>
  </si>
  <si>
    <t>Male 281</t>
  </si>
  <si>
    <t>Male 282</t>
  </si>
  <si>
    <t>Male 283</t>
  </si>
  <si>
    <t>Male 284</t>
  </si>
  <si>
    <t>Male 285</t>
  </si>
  <si>
    <t>Male 286</t>
  </si>
  <si>
    <t>Male 287</t>
  </si>
  <si>
    <t>Male 288</t>
  </si>
  <si>
    <t>Male 289</t>
  </si>
  <si>
    <t>Male 290</t>
  </si>
  <si>
    <t>Male 291</t>
  </si>
  <si>
    <t>Male 292</t>
  </si>
  <si>
    <t>Male 293</t>
  </si>
  <si>
    <t>Male 294</t>
  </si>
  <si>
    <t>Male 295</t>
  </si>
  <si>
    <t>Male 296</t>
  </si>
  <si>
    <t>Male 297</t>
  </si>
  <si>
    <t>Male 298</t>
  </si>
  <si>
    <t>Male 299</t>
  </si>
  <si>
    <t>Male 300</t>
  </si>
  <si>
    <t>Male 301</t>
  </si>
  <si>
    <t>Male 302</t>
  </si>
  <si>
    <t>Male 303</t>
  </si>
  <si>
    <t>Male 304</t>
  </si>
  <si>
    <t>Male 305</t>
  </si>
  <si>
    <t>Male 306</t>
  </si>
  <si>
    <t>Male 307</t>
  </si>
  <si>
    <t>Male 308</t>
  </si>
  <si>
    <t>Male 309</t>
  </si>
  <si>
    <t>Male 310</t>
  </si>
  <si>
    <t>Male 311</t>
  </si>
  <si>
    <t>Male 312</t>
  </si>
  <si>
    <t>Male 313</t>
  </si>
  <si>
    <t>Male 314</t>
  </si>
  <si>
    <t>Male 315</t>
  </si>
  <si>
    <t>Male 316</t>
  </si>
  <si>
    <t>Male 317</t>
  </si>
  <si>
    <t>Male 318</t>
  </si>
  <si>
    <t>Male 319</t>
  </si>
  <si>
    <t>Male 320</t>
  </si>
  <si>
    <t>Male 321</t>
  </si>
  <si>
    <t>Male 322</t>
  </si>
  <si>
    <t>Male 323</t>
  </si>
  <si>
    <t>Male 324</t>
  </si>
  <si>
    <t>Male 325</t>
  </si>
  <si>
    <t>Male 326</t>
  </si>
  <si>
    <t>Male 327</t>
  </si>
  <si>
    <t>Male 328</t>
  </si>
  <si>
    <t>Male 329</t>
  </si>
  <si>
    <t>Male 330</t>
  </si>
  <si>
    <t>Male 331</t>
  </si>
  <si>
    <t>Male 332</t>
  </si>
  <si>
    <t>Male 333</t>
  </si>
  <si>
    <t>Male 334</t>
  </si>
  <si>
    <t>Male 335</t>
  </si>
  <si>
    <t>Male 336</t>
  </si>
  <si>
    <t>Male 337</t>
  </si>
  <si>
    <t>Male 338</t>
  </si>
  <si>
    <t>Male 339</t>
  </si>
  <si>
    <t>Male 340</t>
  </si>
  <si>
    <t>Male 341</t>
  </si>
  <si>
    <t>Male 342</t>
  </si>
  <si>
    <t>Male 343</t>
  </si>
  <si>
    <t>Male 344</t>
  </si>
  <si>
    <t>Male 345</t>
  </si>
  <si>
    <t>Male 346</t>
  </si>
  <si>
    <t>Male 347</t>
  </si>
  <si>
    <t>Male 348</t>
  </si>
  <si>
    <t>Male 349</t>
  </si>
  <si>
    <t>Male 350</t>
  </si>
  <si>
    <t>Male 351</t>
  </si>
  <si>
    <t>Male 352</t>
  </si>
  <si>
    <t>Male 353</t>
  </si>
  <si>
    <t>Male 354</t>
  </si>
  <si>
    <t>Male 355</t>
  </si>
  <si>
    <t>Male 356</t>
  </si>
  <si>
    <t>Male 357</t>
  </si>
  <si>
    <t>Male 358</t>
  </si>
  <si>
    <t>Male 359</t>
  </si>
  <si>
    <t>Male 360</t>
  </si>
  <si>
    <t>Male 361</t>
  </si>
  <si>
    <t>Male 362</t>
  </si>
  <si>
    <t>Male 363</t>
  </si>
  <si>
    <t>Male 364</t>
  </si>
  <si>
    <t>Male 365</t>
  </si>
  <si>
    <t>Male 366</t>
  </si>
  <si>
    <t>Male 367</t>
  </si>
  <si>
    <t>Male 368</t>
  </si>
  <si>
    <t>Male 369</t>
  </si>
  <si>
    <t>Male 370</t>
  </si>
  <si>
    <t>Male 371</t>
  </si>
  <si>
    <t>Male 372</t>
  </si>
  <si>
    <t>Male 373</t>
  </si>
  <si>
    <t>Male 374</t>
  </si>
  <si>
    <t>Male 375</t>
  </si>
  <si>
    <t>Male 376</t>
  </si>
  <si>
    <t>Male 377</t>
  </si>
  <si>
    <t>Male 378</t>
  </si>
  <si>
    <t>Male 379</t>
  </si>
  <si>
    <t>Male 380</t>
  </si>
  <si>
    <t>Male 381</t>
  </si>
  <si>
    <t>Male 382</t>
  </si>
  <si>
    <t>Male 383</t>
  </si>
  <si>
    <t>Male 384</t>
  </si>
  <si>
    <t>Male 385</t>
  </si>
  <si>
    <t>Male 386</t>
  </si>
  <si>
    <t>Male 387</t>
  </si>
  <si>
    <t>Male 388</t>
  </si>
  <si>
    <t>Male 389</t>
  </si>
  <si>
    <t>Male 390</t>
  </si>
  <si>
    <t>Male 391</t>
  </si>
  <si>
    <t>Male 392</t>
  </si>
  <si>
    <t>Male 393</t>
  </si>
  <si>
    <t>Male 394</t>
  </si>
  <si>
    <t>Male 395</t>
  </si>
  <si>
    <t>Male 396</t>
  </si>
  <si>
    <t>Male 397</t>
  </si>
  <si>
    <t>Male 398</t>
  </si>
  <si>
    <t>Male 399</t>
  </si>
  <si>
    <t>Male 400</t>
  </si>
  <si>
    <t>Male 401</t>
  </si>
  <si>
    <t>Male 402</t>
  </si>
  <si>
    <t>Male 403</t>
  </si>
  <si>
    <t>Male 404</t>
  </si>
  <si>
    <t>Male 405</t>
  </si>
  <si>
    <t>Male 406</t>
  </si>
  <si>
    <t>Male 407</t>
  </si>
  <si>
    <t>Male 408</t>
  </si>
  <si>
    <t>Male 409</t>
  </si>
  <si>
    <t>Male 410</t>
  </si>
  <si>
    <t>Male 411</t>
  </si>
  <si>
    <t>Male 412</t>
  </si>
  <si>
    <t>Male 413</t>
  </si>
  <si>
    <t>Male 414</t>
  </si>
  <si>
    <t>Male 415</t>
  </si>
  <si>
    <t>Male 416</t>
  </si>
  <si>
    <t>Male 417</t>
  </si>
  <si>
    <t>Male 418</t>
  </si>
  <si>
    <t>Male 419</t>
  </si>
  <si>
    <t>Male 420</t>
  </si>
  <si>
    <t>Male 421</t>
  </si>
  <si>
    <t>Male 422</t>
  </si>
  <si>
    <t>Male 423</t>
  </si>
  <si>
    <t>Male 424</t>
  </si>
  <si>
    <t>Male 425</t>
  </si>
  <si>
    <t>Male 426</t>
  </si>
  <si>
    <t>Male 427</t>
  </si>
  <si>
    <t>Male 428</t>
  </si>
  <si>
    <t>Male 429</t>
  </si>
  <si>
    <t>Male 430</t>
  </si>
  <si>
    <t>Male 431</t>
  </si>
  <si>
    <t>Male 432</t>
  </si>
  <si>
    <t>Male 433</t>
  </si>
  <si>
    <t>Male 434</t>
  </si>
  <si>
    <t>Male 435</t>
  </si>
  <si>
    <t>Male 436</t>
  </si>
  <si>
    <t>Male 437</t>
  </si>
  <si>
    <t>Male 438</t>
  </si>
  <si>
    <t>Male 439</t>
  </si>
  <si>
    <t>Male 440</t>
  </si>
  <si>
    <t>Male 441</t>
  </si>
  <si>
    <t>Male 442</t>
  </si>
  <si>
    <t>Male 443</t>
  </si>
  <si>
    <t>Male 444</t>
  </si>
  <si>
    <t>Male 445</t>
  </si>
  <si>
    <t>Male 446</t>
  </si>
  <si>
    <t>Male 447</t>
  </si>
  <si>
    <t>Male 448</t>
  </si>
  <si>
    <t>Male 449</t>
  </si>
  <si>
    <t>Male 450</t>
  </si>
  <si>
    <t>Male 451</t>
  </si>
  <si>
    <t>Male 452</t>
  </si>
  <si>
    <t>Male 453</t>
  </si>
  <si>
    <t>Male 454</t>
  </si>
  <si>
    <t>Male 455</t>
  </si>
  <si>
    <t>Male 456</t>
  </si>
  <si>
    <t>Male 457</t>
  </si>
  <si>
    <t>Male 458</t>
  </si>
  <si>
    <t>Male 459</t>
  </si>
  <si>
    <t>Male 460</t>
  </si>
  <si>
    <t>Male 461</t>
  </si>
  <si>
    <t>Male 462</t>
  </si>
  <si>
    <t>Male 463</t>
  </si>
  <si>
    <t>Male 464</t>
  </si>
  <si>
    <t>Male 465</t>
  </si>
  <si>
    <t>Male 466</t>
  </si>
  <si>
    <t>Male 467</t>
  </si>
  <si>
    <t>Male 468</t>
  </si>
  <si>
    <t>Male 469</t>
  </si>
  <si>
    <t>Male 470</t>
  </si>
  <si>
    <t>Male 471</t>
  </si>
  <si>
    <t>Male 472</t>
  </si>
  <si>
    <t>Male 473</t>
  </si>
  <si>
    <t>Male 474</t>
  </si>
  <si>
    <t>Male 475</t>
  </si>
  <si>
    <t>Male 476</t>
  </si>
  <si>
    <t>Male 477</t>
  </si>
  <si>
    <t>Male 478</t>
  </si>
  <si>
    <t>Male 479</t>
  </si>
  <si>
    <t>Male 480</t>
  </si>
  <si>
    <t>Male 481</t>
  </si>
  <si>
    <t>Male 482</t>
  </si>
  <si>
    <t>There is a a difference in males' population mean scores in math, writing and reading even when accounting for variation in students' score</t>
  </si>
  <si>
    <t>There is enough evidence to say that male do best in Maths &gt; Reading &gt; Writing</t>
  </si>
  <si>
    <t>Reading&gt; Math and Writing &gt; Math</t>
  </si>
  <si>
    <t>Ha :  there is a difference in the means</t>
  </si>
  <si>
    <t xml:space="preserve">Ha :  there is a difference in the means </t>
  </si>
  <si>
    <t>Maths mean</t>
  </si>
  <si>
    <t>6) Test preparation influence on students' scores</t>
  </si>
  <si>
    <t>7) Lunch influence on students' scores</t>
  </si>
  <si>
    <t>Math mean</t>
  </si>
  <si>
    <t>On average, for female scores,   Reading = Writing</t>
  </si>
  <si>
    <t>Bachelor</t>
  </si>
  <si>
    <t>Associate</t>
  </si>
  <si>
    <t>Parental level of education</t>
  </si>
  <si>
    <t>Question</t>
  </si>
  <si>
    <t>We will conduct a TWO WAY ANOVA ( alpha = 0.05) test with replication manually, since EXCEL doesnot offer the possibility for unbalanced data</t>
  </si>
  <si>
    <t xml:space="preserve">Maths </t>
  </si>
  <si>
    <t>Master</t>
  </si>
  <si>
    <t xml:space="preserve">Some college </t>
  </si>
  <si>
    <r>
      <t>n</t>
    </r>
    <r>
      <rPr>
        <vertAlign val="subscript"/>
        <sz val="11"/>
        <color theme="1"/>
        <rFont val="Calibri"/>
        <family val="2"/>
        <scheme val="minor"/>
      </rPr>
      <t>mm</t>
    </r>
    <r>
      <rPr>
        <sz val="11"/>
        <color theme="1"/>
        <rFont val="Calibri"/>
        <family val="2"/>
        <scheme val="minor"/>
      </rPr>
      <t xml:space="preserve"> = 59</t>
    </r>
  </si>
  <si>
    <r>
      <t>n</t>
    </r>
    <r>
      <rPr>
        <vertAlign val="subscript"/>
        <sz val="11"/>
        <color theme="1"/>
        <rFont val="Calibri"/>
        <family val="2"/>
        <scheme val="minor"/>
      </rPr>
      <t>mr</t>
    </r>
    <r>
      <rPr>
        <sz val="11"/>
        <color theme="1"/>
        <rFont val="Calibri"/>
        <family val="2"/>
        <scheme val="minor"/>
      </rPr>
      <t xml:space="preserve"> = 59</t>
    </r>
  </si>
  <si>
    <r>
      <t>n</t>
    </r>
    <r>
      <rPr>
        <vertAlign val="subscript"/>
        <sz val="11"/>
        <color theme="1"/>
        <rFont val="Calibri"/>
        <family val="2"/>
        <scheme val="minor"/>
      </rPr>
      <t>mw</t>
    </r>
    <r>
      <rPr>
        <sz val="11"/>
        <color theme="1"/>
        <rFont val="Calibri"/>
        <family val="2"/>
        <scheme val="minor"/>
      </rPr>
      <t xml:space="preserve"> = 59</t>
    </r>
  </si>
  <si>
    <r>
      <t>n</t>
    </r>
    <r>
      <rPr>
        <vertAlign val="subscript"/>
        <sz val="11"/>
        <color theme="1"/>
        <rFont val="Calibri"/>
        <family val="2"/>
        <scheme val="minor"/>
      </rPr>
      <t>mb</t>
    </r>
    <r>
      <rPr>
        <sz val="11"/>
        <color theme="1"/>
        <rFont val="Calibri"/>
        <family val="2"/>
        <scheme val="minor"/>
      </rPr>
      <t xml:space="preserve"> = 118</t>
    </r>
  </si>
  <si>
    <r>
      <t>n</t>
    </r>
    <r>
      <rPr>
        <vertAlign val="subscript"/>
        <sz val="11"/>
        <color theme="1"/>
        <rFont val="Calibri"/>
        <family val="2"/>
        <scheme val="minor"/>
      </rPr>
      <t>br</t>
    </r>
    <r>
      <rPr>
        <sz val="11"/>
        <color theme="1"/>
        <rFont val="Calibri"/>
        <family val="2"/>
        <scheme val="minor"/>
      </rPr>
      <t xml:space="preserve"> = 118</t>
    </r>
  </si>
  <si>
    <r>
      <t>n</t>
    </r>
    <r>
      <rPr>
        <vertAlign val="subscript"/>
        <sz val="11"/>
        <color theme="1"/>
        <rFont val="Calibri"/>
        <family val="2"/>
        <scheme val="minor"/>
      </rPr>
      <t>bw</t>
    </r>
    <r>
      <rPr>
        <sz val="11"/>
        <color theme="1"/>
        <rFont val="Calibri"/>
        <family val="2"/>
        <scheme val="minor"/>
      </rPr>
      <t xml:space="preserve"> = 118</t>
    </r>
  </si>
  <si>
    <r>
      <t>n</t>
    </r>
    <r>
      <rPr>
        <vertAlign val="subscript"/>
        <sz val="11"/>
        <color theme="1"/>
        <rFont val="Calibri"/>
        <family val="2"/>
        <scheme val="minor"/>
      </rPr>
      <t>am</t>
    </r>
    <r>
      <rPr>
        <sz val="11"/>
        <color theme="1"/>
        <rFont val="Calibri"/>
        <family val="2"/>
        <scheme val="minor"/>
      </rPr>
      <t xml:space="preserve"> = 222</t>
    </r>
  </si>
  <si>
    <r>
      <t>n</t>
    </r>
    <r>
      <rPr>
        <vertAlign val="subscript"/>
        <sz val="11"/>
        <color theme="1"/>
        <rFont val="Calibri"/>
        <family val="2"/>
        <scheme val="minor"/>
      </rPr>
      <t>ar</t>
    </r>
    <r>
      <rPr>
        <sz val="11"/>
        <color theme="1"/>
        <rFont val="Calibri"/>
        <family val="2"/>
        <scheme val="minor"/>
      </rPr>
      <t xml:space="preserve"> = 222</t>
    </r>
  </si>
  <si>
    <r>
      <t>n</t>
    </r>
    <r>
      <rPr>
        <vertAlign val="subscript"/>
        <sz val="11"/>
        <color theme="1"/>
        <rFont val="Calibri"/>
        <family val="2"/>
        <scheme val="minor"/>
      </rPr>
      <t>aw</t>
    </r>
    <r>
      <rPr>
        <sz val="11"/>
        <color theme="1"/>
        <rFont val="Calibri"/>
        <family val="2"/>
        <scheme val="minor"/>
      </rPr>
      <t xml:space="preserve"> = 222</t>
    </r>
  </si>
  <si>
    <r>
      <t>n</t>
    </r>
    <r>
      <rPr>
        <vertAlign val="subscript"/>
        <sz val="11"/>
        <color theme="1"/>
        <rFont val="Calibri"/>
        <family val="2"/>
        <scheme val="minor"/>
      </rPr>
      <t>cm</t>
    </r>
    <r>
      <rPr>
        <sz val="11"/>
        <color theme="1"/>
        <rFont val="Calibri"/>
        <family val="2"/>
        <scheme val="minor"/>
      </rPr>
      <t xml:space="preserve"> = 226</t>
    </r>
  </si>
  <si>
    <r>
      <t>n</t>
    </r>
    <r>
      <rPr>
        <vertAlign val="subscript"/>
        <sz val="11"/>
        <color theme="1"/>
        <rFont val="Calibri"/>
        <family val="2"/>
        <scheme val="minor"/>
      </rPr>
      <t>cr</t>
    </r>
    <r>
      <rPr>
        <sz val="11"/>
        <color theme="1"/>
        <rFont val="Calibri"/>
        <family val="2"/>
        <scheme val="minor"/>
      </rPr>
      <t xml:space="preserve"> = 226</t>
    </r>
  </si>
  <si>
    <r>
      <t>n</t>
    </r>
    <r>
      <rPr>
        <vertAlign val="subscript"/>
        <sz val="11"/>
        <color theme="1"/>
        <rFont val="Calibri"/>
        <family val="2"/>
        <scheme val="minor"/>
      </rPr>
      <t>cw</t>
    </r>
    <r>
      <rPr>
        <sz val="11"/>
        <color theme="1"/>
        <rFont val="Calibri"/>
        <family val="2"/>
        <scheme val="minor"/>
      </rPr>
      <t xml:space="preserve"> = 226</t>
    </r>
  </si>
  <si>
    <r>
      <t>n</t>
    </r>
    <r>
      <rPr>
        <vertAlign val="subscript"/>
        <sz val="11"/>
        <color theme="1"/>
        <rFont val="Calibri"/>
        <family val="2"/>
        <scheme val="minor"/>
      </rPr>
      <t>shsm</t>
    </r>
    <r>
      <rPr>
        <sz val="11"/>
        <color theme="1"/>
        <rFont val="Calibri"/>
        <family val="2"/>
        <scheme val="minor"/>
      </rPr>
      <t xml:space="preserve"> = 179</t>
    </r>
  </si>
  <si>
    <t xml:space="preserve">Total </t>
  </si>
  <si>
    <r>
      <t>n</t>
    </r>
    <r>
      <rPr>
        <vertAlign val="subscript"/>
        <sz val="11"/>
        <color theme="1"/>
        <rFont val="Calibri"/>
        <family val="2"/>
        <scheme val="minor"/>
      </rPr>
      <t>hsm</t>
    </r>
    <r>
      <rPr>
        <sz val="11"/>
        <color theme="1"/>
        <rFont val="Calibri"/>
        <family val="2"/>
        <scheme val="minor"/>
      </rPr>
      <t xml:space="preserve"> = 196</t>
    </r>
  </si>
  <si>
    <r>
      <t>n</t>
    </r>
    <r>
      <rPr>
        <vertAlign val="subscript"/>
        <sz val="11"/>
        <color theme="1"/>
        <rFont val="Calibri"/>
        <family val="2"/>
        <scheme val="minor"/>
      </rPr>
      <t>hsr</t>
    </r>
    <r>
      <rPr>
        <sz val="11"/>
        <color theme="1"/>
        <rFont val="Calibri"/>
        <family val="2"/>
        <scheme val="minor"/>
      </rPr>
      <t xml:space="preserve"> = 196</t>
    </r>
  </si>
  <si>
    <r>
      <t>n</t>
    </r>
    <r>
      <rPr>
        <vertAlign val="subscript"/>
        <sz val="11"/>
        <color theme="1"/>
        <rFont val="Calibri"/>
        <family val="2"/>
        <scheme val="minor"/>
      </rPr>
      <t>hsw</t>
    </r>
    <r>
      <rPr>
        <sz val="11"/>
        <color theme="1"/>
        <rFont val="Calibri"/>
        <family val="2"/>
        <scheme val="minor"/>
      </rPr>
      <t xml:space="preserve"> = 196</t>
    </r>
  </si>
  <si>
    <t>Independent factor 1</t>
  </si>
  <si>
    <t>Subjects (Math, Reading, Writing)  a = 3</t>
  </si>
  <si>
    <t>Independent factor 2</t>
  </si>
  <si>
    <t>Parents level of education  b = 6</t>
  </si>
  <si>
    <t>Dependent Variable</t>
  </si>
  <si>
    <t>Number of treatment groups</t>
  </si>
  <si>
    <t>we multiply the level of the two factors:    a*b = 18</t>
  </si>
  <si>
    <t xml:space="preserve">Subjects scores </t>
  </si>
  <si>
    <t>Total number of observations</t>
  </si>
  <si>
    <t>N = 3000</t>
  </si>
  <si>
    <r>
      <t>U</t>
    </r>
    <r>
      <rPr>
        <vertAlign val="subscript"/>
        <sz val="11"/>
        <color theme="1"/>
        <rFont val="Calibri"/>
        <family val="2"/>
        <scheme val="minor"/>
      </rPr>
      <t xml:space="preserve">m </t>
    </r>
    <r>
      <rPr>
        <sz val="11"/>
        <color theme="1"/>
        <rFont val="Calibri"/>
        <family val="2"/>
        <scheme val="minor"/>
      </rPr>
      <t>= U</t>
    </r>
    <r>
      <rPr>
        <vertAlign val="subscript"/>
        <sz val="11"/>
        <color theme="1"/>
        <rFont val="Calibri"/>
        <family val="2"/>
        <scheme val="minor"/>
      </rPr>
      <t xml:space="preserve">r </t>
    </r>
    <r>
      <rPr>
        <sz val="11"/>
        <color theme="1"/>
        <rFont val="Calibri"/>
        <family val="2"/>
        <scheme val="minor"/>
      </rPr>
      <t>= U</t>
    </r>
    <r>
      <rPr>
        <vertAlign val="subscript"/>
        <sz val="11"/>
        <color theme="1"/>
        <rFont val="Calibri"/>
        <family val="2"/>
        <scheme val="minor"/>
      </rPr>
      <t>w</t>
    </r>
  </si>
  <si>
    <r>
      <t>U</t>
    </r>
    <r>
      <rPr>
        <vertAlign val="subscript"/>
        <sz val="11"/>
        <color theme="1"/>
        <rFont val="Calibri"/>
        <family val="2"/>
        <scheme val="minor"/>
      </rPr>
      <t xml:space="preserve">m </t>
    </r>
    <r>
      <rPr>
        <sz val="11"/>
        <color theme="1"/>
        <rFont val="Calibri"/>
        <family val="2"/>
        <scheme val="minor"/>
      </rPr>
      <t>= U</t>
    </r>
    <r>
      <rPr>
        <vertAlign val="subscript"/>
        <sz val="11"/>
        <color theme="1"/>
        <rFont val="Calibri"/>
        <family val="2"/>
        <scheme val="minor"/>
      </rPr>
      <t xml:space="preserve">b </t>
    </r>
    <r>
      <rPr>
        <sz val="11"/>
        <color theme="1"/>
        <rFont val="Calibri"/>
        <family val="2"/>
        <scheme val="minor"/>
      </rPr>
      <t>= U</t>
    </r>
    <r>
      <rPr>
        <vertAlign val="subscript"/>
        <sz val="11"/>
        <color theme="1"/>
        <rFont val="Calibri"/>
        <family val="2"/>
        <scheme val="minor"/>
      </rPr>
      <t xml:space="preserve">a </t>
    </r>
    <r>
      <rPr>
        <sz val="11"/>
        <color theme="1"/>
        <rFont val="Calibri"/>
        <family val="2"/>
        <scheme val="minor"/>
      </rPr>
      <t>= U</t>
    </r>
    <r>
      <rPr>
        <vertAlign val="subscript"/>
        <sz val="11"/>
        <color theme="1"/>
        <rFont val="Calibri"/>
        <family val="2"/>
        <scheme val="minor"/>
      </rPr>
      <t xml:space="preserve">sc </t>
    </r>
    <r>
      <rPr>
        <sz val="11"/>
        <color theme="1"/>
        <rFont val="Calibri"/>
        <family val="2"/>
        <scheme val="minor"/>
      </rPr>
      <t>= U</t>
    </r>
    <r>
      <rPr>
        <vertAlign val="subscript"/>
        <sz val="11"/>
        <color theme="1"/>
        <rFont val="Calibri"/>
        <family val="2"/>
        <scheme val="minor"/>
      </rPr>
      <t xml:space="preserve">shs </t>
    </r>
    <r>
      <rPr>
        <sz val="11"/>
        <color theme="1"/>
        <rFont val="Calibri"/>
        <family val="2"/>
        <scheme val="minor"/>
      </rPr>
      <t>= U</t>
    </r>
    <r>
      <rPr>
        <vertAlign val="subscript"/>
        <sz val="11"/>
        <color theme="1"/>
        <rFont val="Calibri"/>
        <family val="2"/>
        <scheme val="minor"/>
      </rPr>
      <t>hs</t>
    </r>
  </si>
  <si>
    <t>at least one mean is not equal to another</t>
  </si>
  <si>
    <t>Interaction</t>
  </si>
  <si>
    <t>There is an interaction between parental level of education and Subjects</t>
  </si>
  <si>
    <r>
      <t>H</t>
    </r>
    <r>
      <rPr>
        <b/>
        <vertAlign val="subscript"/>
        <sz val="11"/>
        <color theme="1"/>
        <rFont val="Calibri"/>
        <family val="2"/>
        <scheme val="minor"/>
      </rPr>
      <t>0 :</t>
    </r>
  </si>
  <si>
    <r>
      <t>H</t>
    </r>
    <r>
      <rPr>
        <b/>
        <vertAlign val="subscript"/>
        <sz val="11"/>
        <color theme="1"/>
        <rFont val="Calibri"/>
        <family val="2"/>
        <scheme val="minor"/>
      </rPr>
      <t>a :</t>
    </r>
  </si>
  <si>
    <t>Calculation</t>
  </si>
  <si>
    <t>There is no interaction between parental level of education (PLE) and Subjects</t>
  </si>
  <si>
    <r>
      <t>DOF</t>
    </r>
    <r>
      <rPr>
        <vertAlign val="subscript"/>
        <sz val="11"/>
        <color theme="1"/>
        <rFont val="Calibri"/>
        <family val="2"/>
        <scheme val="minor"/>
      </rPr>
      <t>ple</t>
    </r>
  </si>
  <si>
    <t>b-1</t>
  </si>
  <si>
    <r>
      <t>DOF</t>
    </r>
    <r>
      <rPr>
        <vertAlign val="subscript"/>
        <sz val="11"/>
        <color theme="1"/>
        <rFont val="Calibri"/>
        <family val="2"/>
        <scheme val="minor"/>
      </rPr>
      <t>subjects</t>
    </r>
  </si>
  <si>
    <t>a-1</t>
  </si>
  <si>
    <r>
      <t>DOF</t>
    </r>
    <r>
      <rPr>
        <vertAlign val="subscript"/>
        <sz val="11"/>
        <color theme="1"/>
        <rFont val="Calibri"/>
        <family val="2"/>
        <scheme val="minor"/>
      </rPr>
      <t>(ple x subjects)</t>
    </r>
  </si>
  <si>
    <t>b-1 * a-1</t>
  </si>
  <si>
    <r>
      <t>DOF</t>
    </r>
    <r>
      <rPr>
        <vertAlign val="subscript"/>
        <sz val="11"/>
        <color theme="1"/>
        <rFont val="Calibri"/>
        <family val="2"/>
        <scheme val="minor"/>
      </rPr>
      <t>error</t>
    </r>
  </si>
  <si>
    <t>N - a.b</t>
  </si>
  <si>
    <r>
      <t>DOF</t>
    </r>
    <r>
      <rPr>
        <vertAlign val="subscript"/>
        <sz val="11"/>
        <color theme="1"/>
        <rFont val="Calibri"/>
        <family val="2"/>
        <scheme val="minor"/>
      </rPr>
      <t>totalt</t>
    </r>
  </si>
  <si>
    <t>N -1</t>
  </si>
  <si>
    <t>The Analysis is displayed in a table form (below),we will further calculate each of the cell's value</t>
  </si>
  <si>
    <t>Source of variation</t>
  </si>
  <si>
    <t>F statistic</t>
  </si>
  <si>
    <t>PLE</t>
  </si>
  <si>
    <t>PLE x Subjects</t>
  </si>
  <si>
    <t>Correction factor</t>
  </si>
  <si>
    <r>
      <t>CF = (sum of all the scores in the treatment groups)</t>
    </r>
    <r>
      <rPr>
        <vertAlign val="superscript"/>
        <sz val="11"/>
        <color theme="1"/>
        <rFont val="Calibri"/>
        <family val="2"/>
        <scheme val="minor"/>
      </rPr>
      <t>2</t>
    </r>
    <r>
      <rPr>
        <sz val="11"/>
        <color theme="1"/>
        <rFont val="Calibri"/>
        <family val="2"/>
        <scheme val="minor"/>
      </rPr>
      <t>/N (total number of observations)</t>
    </r>
  </si>
  <si>
    <t>CF</t>
  </si>
  <si>
    <r>
      <t>SS</t>
    </r>
    <r>
      <rPr>
        <vertAlign val="subscript"/>
        <sz val="11"/>
        <color theme="1"/>
        <rFont val="Calibri"/>
        <family val="2"/>
        <scheme val="minor"/>
      </rPr>
      <t>total</t>
    </r>
  </si>
  <si>
    <t>Sum(square of all the scores) - CF</t>
  </si>
  <si>
    <r>
      <t>SS</t>
    </r>
    <r>
      <rPr>
        <b/>
        <vertAlign val="subscript"/>
        <sz val="11"/>
        <color theme="1"/>
        <rFont val="Calibri"/>
        <family val="2"/>
        <scheme val="minor"/>
      </rPr>
      <t>total</t>
    </r>
  </si>
  <si>
    <t>m square</t>
  </si>
  <si>
    <t>r square</t>
  </si>
  <si>
    <t>w s</t>
  </si>
  <si>
    <r>
      <t>SS</t>
    </r>
    <r>
      <rPr>
        <b/>
        <vertAlign val="subscript"/>
        <sz val="11"/>
        <color theme="1"/>
        <rFont val="Calibri"/>
        <family val="2"/>
        <scheme val="minor"/>
      </rPr>
      <t>ple</t>
    </r>
  </si>
  <si>
    <t xml:space="preserve"> </t>
  </si>
  <si>
    <r>
      <t>n</t>
    </r>
    <r>
      <rPr>
        <vertAlign val="subscript"/>
        <sz val="11"/>
        <color theme="1"/>
        <rFont val="Calibri"/>
        <family val="2"/>
        <scheme val="minor"/>
      </rPr>
      <t>shsr</t>
    </r>
    <r>
      <rPr>
        <sz val="11"/>
        <color theme="1"/>
        <rFont val="Calibri"/>
        <family val="2"/>
        <scheme val="minor"/>
      </rPr>
      <t xml:space="preserve"> = 179</t>
    </r>
  </si>
  <si>
    <r>
      <t>n</t>
    </r>
    <r>
      <rPr>
        <vertAlign val="subscript"/>
        <sz val="11"/>
        <color theme="1"/>
        <rFont val="Calibri"/>
        <family val="2"/>
        <scheme val="minor"/>
      </rPr>
      <t>shsw</t>
    </r>
    <r>
      <rPr>
        <sz val="11"/>
        <color theme="1"/>
        <rFont val="Calibri"/>
        <family val="2"/>
        <scheme val="minor"/>
      </rPr>
      <t xml:space="preserve"> = 179</t>
    </r>
  </si>
  <si>
    <r>
      <t>(sum of observations in each cell)</t>
    </r>
    <r>
      <rPr>
        <b/>
        <vertAlign val="superscript"/>
        <sz val="11"/>
        <color theme="1"/>
        <rFont val="Calibri"/>
        <family val="2"/>
        <scheme val="minor"/>
      </rPr>
      <t>2</t>
    </r>
    <r>
      <rPr>
        <b/>
        <sz val="11"/>
        <color theme="1"/>
        <rFont val="Calibri"/>
        <family val="2"/>
        <scheme val="minor"/>
      </rPr>
      <t xml:space="preserve"> / n</t>
    </r>
    <r>
      <rPr>
        <b/>
        <vertAlign val="subscript"/>
        <sz val="11"/>
        <color theme="1"/>
        <rFont val="Calibri"/>
        <family val="2"/>
        <scheme val="minor"/>
      </rPr>
      <t>master</t>
    </r>
    <r>
      <rPr>
        <b/>
        <sz val="11"/>
        <color theme="1"/>
        <rFont val="Calibri"/>
        <family val="2"/>
        <scheme val="minor"/>
      </rPr>
      <t xml:space="preserve"> (total observation for the cell) + (sum of observations in each cell)2 / n</t>
    </r>
    <r>
      <rPr>
        <b/>
        <vertAlign val="subscript"/>
        <sz val="11"/>
        <color theme="1"/>
        <rFont val="Calibri"/>
        <family val="2"/>
        <scheme val="minor"/>
      </rPr>
      <t>bachelor</t>
    </r>
    <r>
      <rPr>
        <b/>
        <sz val="11"/>
        <color theme="1"/>
        <rFont val="Calibri"/>
        <family val="2"/>
        <scheme val="minor"/>
      </rPr>
      <t xml:space="preserve"> (total observation for the cell)+ (sum of observations in each cell)2 / n</t>
    </r>
    <r>
      <rPr>
        <b/>
        <vertAlign val="subscript"/>
        <sz val="11"/>
        <color theme="1"/>
        <rFont val="Calibri"/>
        <family val="2"/>
        <scheme val="minor"/>
      </rPr>
      <t>associate</t>
    </r>
    <r>
      <rPr>
        <b/>
        <sz val="11"/>
        <color theme="1"/>
        <rFont val="Calibri"/>
        <family val="2"/>
        <scheme val="minor"/>
      </rPr>
      <t xml:space="preserve"> (total observation for the cell) + (sum of observations in each cell)2 / n</t>
    </r>
    <r>
      <rPr>
        <b/>
        <vertAlign val="subscript"/>
        <sz val="11"/>
        <color theme="1"/>
        <rFont val="Calibri"/>
        <family val="2"/>
        <scheme val="minor"/>
      </rPr>
      <t>some college</t>
    </r>
    <r>
      <rPr>
        <b/>
        <sz val="11"/>
        <color theme="1"/>
        <rFont val="Calibri"/>
        <family val="2"/>
        <scheme val="minor"/>
      </rPr>
      <t xml:space="preserve"> (total observation for the cell)+(sum of observations in each cell)2 / n</t>
    </r>
    <r>
      <rPr>
        <b/>
        <vertAlign val="subscript"/>
        <sz val="11"/>
        <color theme="1"/>
        <rFont val="Calibri"/>
        <family val="2"/>
        <scheme val="minor"/>
      </rPr>
      <t>some high school</t>
    </r>
    <r>
      <rPr>
        <b/>
        <sz val="11"/>
        <color theme="1"/>
        <rFont val="Calibri"/>
        <family val="2"/>
        <scheme val="minor"/>
      </rPr>
      <t xml:space="preserve"> (total observation for the cell)+(sum of observations in each cell)2 / n</t>
    </r>
    <r>
      <rPr>
        <b/>
        <vertAlign val="subscript"/>
        <sz val="11"/>
        <color theme="1"/>
        <rFont val="Calibri"/>
        <family val="2"/>
        <scheme val="minor"/>
      </rPr>
      <t>high school</t>
    </r>
    <r>
      <rPr>
        <b/>
        <sz val="11"/>
        <color theme="1"/>
        <rFont val="Calibri"/>
        <family val="2"/>
        <scheme val="minor"/>
      </rPr>
      <t xml:space="preserve"> (total observation for the cell) - CF</t>
    </r>
  </si>
  <si>
    <r>
      <t>SS</t>
    </r>
    <r>
      <rPr>
        <b/>
        <vertAlign val="subscript"/>
        <sz val="11"/>
        <color theme="1"/>
        <rFont val="Calibri"/>
        <family val="2"/>
        <scheme val="minor"/>
      </rPr>
      <t>subjects</t>
    </r>
  </si>
  <si>
    <r>
      <t>SS</t>
    </r>
    <r>
      <rPr>
        <vertAlign val="subscript"/>
        <sz val="11"/>
        <color theme="1"/>
        <rFont val="Calibri"/>
        <family val="2"/>
        <scheme val="minor"/>
      </rPr>
      <t>subjects</t>
    </r>
  </si>
  <si>
    <r>
      <t>(sum of observations in each column)</t>
    </r>
    <r>
      <rPr>
        <b/>
        <vertAlign val="superscript"/>
        <sz val="11"/>
        <color theme="1"/>
        <rFont val="Calibri"/>
        <family val="2"/>
        <scheme val="minor"/>
      </rPr>
      <t>2</t>
    </r>
    <r>
      <rPr>
        <b/>
        <sz val="11"/>
        <color theme="1"/>
        <rFont val="Calibri"/>
        <family val="2"/>
        <scheme val="minor"/>
      </rPr>
      <t xml:space="preserve"> / n</t>
    </r>
    <r>
      <rPr>
        <b/>
        <vertAlign val="subscript"/>
        <sz val="11"/>
        <color theme="1"/>
        <rFont val="Calibri"/>
        <family val="2"/>
        <scheme val="minor"/>
      </rPr>
      <t>maths</t>
    </r>
    <r>
      <rPr>
        <b/>
        <sz val="11"/>
        <color theme="1"/>
        <rFont val="Calibri"/>
        <family val="2"/>
        <scheme val="minor"/>
      </rPr>
      <t xml:space="preserve"> (total observation for the column) + (sum of observations in each column)2 / n</t>
    </r>
    <r>
      <rPr>
        <b/>
        <vertAlign val="subscript"/>
        <sz val="11"/>
        <color theme="1"/>
        <rFont val="Calibri"/>
        <family val="2"/>
        <scheme val="minor"/>
      </rPr>
      <t>reading</t>
    </r>
    <r>
      <rPr>
        <b/>
        <sz val="11"/>
        <color theme="1"/>
        <rFont val="Calibri"/>
        <family val="2"/>
        <scheme val="minor"/>
      </rPr>
      <t xml:space="preserve"> (total observation for the column)+(sum of observations in each column)2 / n</t>
    </r>
    <r>
      <rPr>
        <b/>
        <vertAlign val="subscript"/>
        <sz val="11"/>
        <color theme="1"/>
        <rFont val="Calibri"/>
        <family val="2"/>
        <scheme val="minor"/>
      </rPr>
      <t>writing</t>
    </r>
    <r>
      <rPr>
        <b/>
        <sz val="11"/>
        <color theme="1"/>
        <rFont val="Calibri"/>
        <family val="2"/>
        <scheme val="minor"/>
      </rPr>
      <t xml:space="preserve"> (total observation for the column)</t>
    </r>
  </si>
  <si>
    <r>
      <t>SS</t>
    </r>
    <r>
      <rPr>
        <b/>
        <vertAlign val="subscript"/>
        <sz val="11"/>
        <color theme="1"/>
        <rFont val="Calibri"/>
        <family val="2"/>
        <scheme val="minor"/>
      </rPr>
      <t>ple x subjects</t>
    </r>
  </si>
  <si>
    <r>
      <t>SS</t>
    </r>
    <r>
      <rPr>
        <b/>
        <vertAlign val="subscript"/>
        <sz val="11"/>
        <color theme="1"/>
        <rFont val="Calibri"/>
        <family val="2"/>
        <scheme val="minor"/>
      </rPr>
      <t>ple x subjects</t>
    </r>
    <r>
      <rPr>
        <b/>
        <sz val="11"/>
        <color theme="1"/>
        <rFont val="Calibri"/>
        <family val="2"/>
        <scheme val="minor"/>
      </rPr>
      <t xml:space="preserve"> = SS</t>
    </r>
    <r>
      <rPr>
        <b/>
        <vertAlign val="subscript"/>
        <sz val="11"/>
        <color theme="1"/>
        <rFont val="Calibri"/>
        <family val="2"/>
        <scheme val="minor"/>
      </rPr>
      <t xml:space="preserve">subtotals </t>
    </r>
    <r>
      <rPr>
        <b/>
        <sz val="11"/>
        <color theme="1"/>
        <rFont val="Calibri"/>
        <family val="2"/>
        <scheme val="minor"/>
      </rPr>
      <t>- SS</t>
    </r>
    <r>
      <rPr>
        <b/>
        <vertAlign val="subscript"/>
        <sz val="11"/>
        <color theme="1"/>
        <rFont val="Calibri"/>
        <family val="2"/>
        <scheme val="minor"/>
      </rPr>
      <t xml:space="preserve">ple - </t>
    </r>
    <r>
      <rPr>
        <b/>
        <sz val="11"/>
        <color theme="1"/>
        <rFont val="Calibri"/>
        <family val="2"/>
        <scheme val="minor"/>
      </rPr>
      <t>SS</t>
    </r>
    <r>
      <rPr>
        <b/>
        <vertAlign val="subscript"/>
        <sz val="11"/>
        <color theme="1"/>
        <rFont val="Calibri"/>
        <family val="2"/>
        <scheme val="minor"/>
      </rPr>
      <t>subjects</t>
    </r>
  </si>
  <si>
    <r>
      <t>SS</t>
    </r>
    <r>
      <rPr>
        <vertAlign val="subscript"/>
        <sz val="11"/>
        <color theme="1"/>
        <rFont val="Calibri"/>
        <family val="2"/>
        <scheme val="minor"/>
      </rPr>
      <t xml:space="preserve">error  </t>
    </r>
    <r>
      <rPr>
        <sz val="11"/>
        <color theme="1"/>
        <rFont val="Calibri"/>
        <family val="2"/>
        <scheme val="minor"/>
      </rPr>
      <t>= SS</t>
    </r>
    <r>
      <rPr>
        <vertAlign val="subscript"/>
        <sz val="11"/>
        <color theme="1"/>
        <rFont val="Calibri"/>
        <family val="2"/>
        <scheme val="minor"/>
      </rPr>
      <t xml:space="preserve">total </t>
    </r>
    <r>
      <rPr>
        <sz val="11"/>
        <color theme="1"/>
        <rFont val="Calibri"/>
        <family val="2"/>
        <scheme val="minor"/>
      </rPr>
      <t>- SS</t>
    </r>
    <r>
      <rPr>
        <vertAlign val="subscript"/>
        <sz val="11"/>
        <color theme="1"/>
        <rFont val="Calibri"/>
        <family val="2"/>
        <scheme val="minor"/>
      </rPr>
      <t xml:space="preserve">ple </t>
    </r>
    <r>
      <rPr>
        <sz val="11"/>
        <color theme="1"/>
        <rFont val="Calibri"/>
        <family val="2"/>
        <scheme val="minor"/>
      </rPr>
      <t>- SS</t>
    </r>
    <r>
      <rPr>
        <vertAlign val="subscript"/>
        <sz val="11"/>
        <color theme="1"/>
        <rFont val="Calibri"/>
        <family val="2"/>
        <scheme val="minor"/>
      </rPr>
      <t xml:space="preserve">subjects </t>
    </r>
    <r>
      <rPr>
        <sz val="11"/>
        <color theme="1"/>
        <rFont val="Calibri"/>
        <family val="2"/>
        <scheme val="minor"/>
      </rPr>
      <t>- SS</t>
    </r>
    <r>
      <rPr>
        <vertAlign val="subscript"/>
        <sz val="11"/>
        <color theme="1"/>
        <rFont val="Calibri"/>
        <family val="2"/>
        <scheme val="minor"/>
      </rPr>
      <t xml:space="preserve">ple x subjects </t>
    </r>
  </si>
  <si>
    <r>
      <t>SS</t>
    </r>
    <r>
      <rPr>
        <b/>
        <vertAlign val="subscript"/>
        <sz val="11"/>
        <color theme="1"/>
        <rFont val="Calibri"/>
        <family val="2"/>
        <scheme val="minor"/>
      </rPr>
      <t xml:space="preserve">subtotals </t>
    </r>
  </si>
  <si>
    <r>
      <t>SS</t>
    </r>
    <r>
      <rPr>
        <b/>
        <vertAlign val="subscript"/>
        <sz val="11"/>
        <color theme="1"/>
        <rFont val="Calibri"/>
        <family val="2"/>
        <scheme val="minor"/>
      </rPr>
      <t xml:space="preserve">error </t>
    </r>
  </si>
  <si>
    <t>4) Performance by men and women in each subject</t>
  </si>
  <si>
    <t>3) Scores' distribution in each subject</t>
  </si>
  <si>
    <t>2) Total average score for each subject</t>
  </si>
  <si>
    <t>1) Students' grade (A, B, C, D, E, F) in each subject</t>
  </si>
  <si>
    <t xml:space="preserve">Students' performance </t>
  </si>
  <si>
    <t>We are interested in  whether the students' achievements in the three subjects are influenced by parents' educational level</t>
  </si>
  <si>
    <t>TUKEY POST TEST</t>
  </si>
  <si>
    <t>Some College</t>
  </si>
  <si>
    <t>Some High school</t>
  </si>
  <si>
    <t>High School</t>
  </si>
  <si>
    <t>Here is the link : https://astatsa.com/OneWay_Anova_with_TukeyHSD/_result/</t>
  </si>
  <si>
    <t>Master (A)</t>
  </si>
  <si>
    <t>Bachelor (B)</t>
  </si>
  <si>
    <t>Associate (C)</t>
  </si>
  <si>
    <t>Some College (D)</t>
  </si>
  <si>
    <t>Some High School (E)</t>
  </si>
  <si>
    <t>High School (F)</t>
  </si>
  <si>
    <t>Some high school = High school</t>
  </si>
  <si>
    <t>n ( observations)</t>
  </si>
  <si>
    <t>mean</t>
  </si>
  <si>
    <t>s*s</t>
  </si>
  <si>
    <t xml:space="preserve">                            209,4847	</t>
  </si>
  <si>
    <t>We have 6 levels, 6 combination 2 gives 15, we have 15 pairwise combinations</t>
  </si>
  <si>
    <t>I will do it online (more practical), where I just copy the data in each level and paste it… finally obtain results in a table as below…</t>
  </si>
  <si>
    <t>Students whose Parents have either a Master a Bachelor degree  tend to be on the same level of achievement, even though our Dashboard shows that students' achievement with Parents having a Master degree is higher to that of a Bachelor degree</t>
  </si>
  <si>
    <t xml:space="preserve">                                                                                                                                           TWO WAY ANOVA with replication ( Unbalanced design) &amp; Post Hoc test (Tukey)</t>
  </si>
  <si>
    <t>Master = Bachelor, Master &gt; Associate&gt;Some College &gt; Some High school &gt; High School</t>
  </si>
  <si>
    <t>Bachelor = Associate, Bachelor &gt; Some college &gt; Some High school &gt; High school</t>
  </si>
  <si>
    <t>Associate = Some College, Associate &gt; Some High school &gt; High school</t>
  </si>
  <si>
    <t>5) Parents' educational level influence on students' scores</t>
  </si>
  <si>
    <t>Observed data</t>
  </si>
  <si>
    <t>A little increase in percentage for women</t>
  </si>
  <si>
    <t>We will use the Chi-Square test to confirm or not our observation</t>
  </si>
  <si>
    <t>Is the variation significant? Or is it due to random chance alone ?</t>
  </si>
  <si>
    <t>Expected population</t>
  </si>
  <si>
    <t>Student's performance</t>
  </si>
  <si>
    <t>Dashboard of students' performance</t>
  </si>
  <si>
    <r>
      <t xml:space="preserve">1) Test for normality of the data to see which statistics to carry on the data for our  analysis
    --- </t>
    </r>
    <r>
      <rPr>
        <b/>
        <u/>
        <sz val="11"/>
        <rFont val="Calibri"/>
        <family val="2"/>
        <scheme val="minor"/>
      </rPr>
      <t xml:space="preserve"> QQ plot</t>
    </r>
  </si>
  <si>
    <r>
      <t xml:space="preserve">2) Infer about population parameters such as proportions of  male &amp; female, overall mean score in each subject : 
   </t>
    </r>
    <r>
      <rPr>
        <b/>
        <u/>
        <sz val="11"/>
        <rFont val="Calibri"/>
        <family val="2"/>
        <scheme val="minor"/>
      </rPr>
      <t xml:space="preserve"> --- Confidence interval, T critical value, standard error</t>
    </r>
  </si>
  <si>
    <r>
      <t xml:space="preserve">3) Test if our data gender proportion follows the 40 - 60  expected gender ratio
</t>
    </r>
    <r>
      <rPr>
        <b/>
        <u/>
        <sz val="11"/>
        <rFont val="Calibri"/>
        <family val="2"/>
        <scheme val="minor"/>
      </rPr>
      <t xml:space="preserve">  -- Chi square test</t>
    </r>
  </si>
  <si>
    <r>
      <t xml:space="preserve">4) Hypothesis testing to see if there is a statistical significant differences in the different subjects
  </t>
    </r>
    <r>
      <rPr>
        <b/>
        <u/>
        <sz val="11"/>
        <rFont val="Calibri"/>
        <family val="2"/>
        <scheme val="minor"/>
      </rPr>
      <t xml:space="preserve">  --- TWO -WAY ANOVA without replication</t>
    </r>
  </si>
  <si>
    <r>
      <t xml:space="preserve">6) Hypothesis testing to confirm whether or not males do better in maths than females and the other way round
</t>
    </r>
    <r>
      <rPr>
        <b/>
        <u/>
        <sz val="11"/>
        <rFont val="Calibri"/>
        <family val="2"/>
        <scheme val="minor"/>
      </rPr>
      <t xml:space="preserve">   ---  Independent T-test</t>
    </r>
  </si>
  <si>
    <r>
      <t xml:space="preserve">5) Hypothesis testing to see if there is a statistical significant differences in Math, Reading and Writing for male and female 
   </t>
    </r>
    <r>
      <rPr>
        <b/>
        <u/>
        <sz val="11"/>
        <rFont val="Calibri"/>
        <family val="2"/>
        <scheme val="minor"/>
      </rPr>
      <t xml:space="preserve"> --- TWO -WAY ANOVA without replication</t>
    </r>
  </si>
  <si>
    <r>
      <t xml:space="preserve">7) Hypothesis testing to confirm or not that students with parents having a master degree tend to do better than the rest 
 </t>
    </r>
    <r>
      <rPr>
        <b/>
        <u/>
        <sz val="11"/>
        <rFont val="Calibri"/>
        <family val="2"/>
        <scheme val="minor"/>
      </rPr>
      <t xml:space="preserve">   --- TWO WAY ANOVA with replication ( Unbalanced design) &amp; Post Hoc test (Tukey)</t>
    </r>
  </si>
  <si>
    <t>The dataset is from KAGGLE, named StudentsPerformance. We consider the dataset to be a sample from a population and carry on descriptive and Inferential statistics.</t>
  </si>
  <si>
    <t>From the visual we tend to have more men in college than expected …and lesser female than expected</t>
  </si>
  <si>
    <t>We wil do the test and conclude for 95 % level of confidence</t>
  </si>
  <si>
    <t>Null Hypothesis</t>
  </si>
  <si>
    <t>Alternatie Hypothesis</t>
  </si>
  <si>
    <t xml:space="preserve">they are not equal </t>
  </si>
  <si>
    <t>Level of significance</t>
  </si>
  <si>
    <t xml:space="preserve">Assumptions </t>
  </si>
  <si>
    <t>We assume the data is obtained from random sampling</t>
  </si>
  <si>
    <t>Expected counts</t>
  </si>
  <si>
    <t>Observed counts</t>
  </si>
  <si>
    <t>the expected proportion  and observed proportion are equal for both gender : Pmale = 40% and Pfemale = 60%</t>
  </si>
  <si>
    <t>Large sample size: The expected counts are &gt; 5</t>
  </si>
  <si>
    <t>(O-E)^2</t>
  </si>
  <si>
    <t>(O-E)^2/ E</t>
  </si>
  <si>
    <t>Independent sampling without replacement</t>
  </si>
  <si>
    <t xml:space="preserve">X^2 critical value </t>
  </si>
  <si>
    <t>X^2 (test statistic)</t>
  </si>
  <si>
    <t>X^2 (test) &gt; X^2 crtical value</t>
  </si>
  <si>
    <t xml:space="preserve">We reject the null hypothesis, there is enough evidence to say that the variation in significant </t>
  </si>
  <si>
    <t>What can we say about the visulal?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</si>
</sst>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0.00_-;\-* #,##0.00_-;_-* &quot;-&quot;??_-;_-@_-"/>
  </numFmts>
  <fonts count="21" x14ac:knownFonts="1">
    <font>
      <sz val="11"/>
      <color theme="1"/>
      <name val="Calibri"/>
      <family val="2"/>
      <scheme val="minor"/>
    </font>
    <font>
      <b/>
      <sz val="11"/>
      <color theme="1"/>
      <name val="Calibri"/>
      <family val="2"/>
      <scheme val="minor"/>
    </font>
    <font>
      <b/>
      <sz val="11"/>
      <color theme="0"/>
      <name val="Calibri"/>
      <family val="2"/>
      <scheme val="minor"/>
    </font>
    <font>
      <i/>
      <sz val="11"/>
      <color theme="1"/>
      <name val="Calibri"/>
      <family val="2"/>
      <scheme val="minor"/>
    </font>
    <font>
      <b/>
      <vertAlign val="subscript"/>
      <sz val="11"/>
      <color theme="1"/>
      <name val="Calibri"/>
      <family val="2"/>
      <scheme val="minor"/>
    </font>
    <font>
      <b/>
      <sz val="11"/>
      <name val="Calibri"/>
      <family val="2"/>
      <scheme val="minor"/>
    </font>
    <font>
      <b/>
      <vertAlign val="subscript"/>
      <sz val="11"/>
      <name val="Calibri"/>
      <family val="2"/>
      <scheme val="minor"/>
    </font>
    <font>
      <sz val="8"/>
      <name val="Calibri"/>
      <family val="2"/>
      <scheme val="minor"/>
    </font>
    <font>
      <sz val="11"/>
      <color theme="1"/>
      <name val="Calibri"/>
      <family val="2"/>
      <scheme val="minor"/>
    </font>
    <font>
      <sz val="10"/>
      <color theme="1"/>
      <name val="Calibri"/>
      <family val="2"/>
      <scheme val="minor"/>
    </font>
    <font>
      <b/>
      <sz val="26"/>
      <color theme="1"/>
      <name val="Calibri"/>
      <family val="2"/>
      <scheme val="minor"/>
    </font>
    <font>
      <b/>
      <sz val="11"/>
      <color rgb="FF000000"/>
      <name val="Calibri"/>
      <family val="2"/>
      <scheme val="minor"/>
    </font>
    <font>
      <vertAlign val="subscript"/>
      <sz val="11"/>
      <color theme="1"/>
      <name val="Calibri"/>
      <family val="2"/>
      <scheme val="minor"/>
    </font>
    <font>
      <vertAlign val="superscript"/>
      <sz val="11"/>
      <color theme="1"/>
      <name val="Calibri"/>
      <family val="2"/>
      <scheme val="minor"/>
    </font>
    <font>
      <b/>
      <vertAlign val="superscript"/>
      <sz val="11"/>
      <color theme="1"/>
      <name val="Calibri"/>
      <family val="2"/>
      <scheme val="minor"/>
    </font>
    <font>
      <b/>
      <sz val="20"/>
      <name val="Calibri"/>
      <family val="2"/>
      <scheme val="minor"/>
    </font>
    <font>
      <u/>
      <sz val="11"/>
      <color theme="10"/>
      <name val="Calibri"/>
      <family val="2"/>
      <scheme val="minor"/>
    </font>
    <font>
      <u/>
      <sz val="11"/>
      <name val="Calibri"/>
      <family val="2"/>
      <scheme val="minor"/>
    </font>
    <font>
      <sz val="11"/>
      <name val="Calibri"/>
      <family val="2"/>
      <scheme val="minor"/>
    </font>
    <font>
      <b/>
      <sz val="14"/>
      <color theme="1"/>
      <name val="Calibri"/>
      <family val="2"/>
      <scheme val="minor"/>
    </font>
    <font>
      <b/>
      <u/>
      <sz val="11"/>
      <name val="Calibri"/>
      <family val="2"/>
      <scheme val="minor"/>
    </font>
  </fonts>
  <fills count="18">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39997558519241921"/>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9" tint="-0.249977111117893"/>
        <bgColor indexed="64"/>
      </patternFill>
    </fill>
    <fill>
      <patternFill patternType="solid">
        <fgColor theme="7"/>
        <bgColor indexed="64"/>
      </patternFill>
    </fill>
    <fill>
      <patternFill patternType="solid">
        <fgColor theme="4" tint="0.79998168889431442"/>
        <bgColor indexed="64"/>
      </patternFill>
    </fill>
    <fill>
      <patternFill patternType="solid">
        <fgColor theme="8" tint="0.79998168889431442"/>
        <bgColor indexed="64"/>
      </patternFill>
    </fill>
  </fills>
  <borders count="36">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right/>
      <top style="medium">
        <color indexed="64"/>
      </top>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style="medium">
        <color indexed="64"/>
      </left>
      <right style="thin">
        <color indexed="64"/>
      </right>
      <top style="medium">
        <color indexed="64"/>
      </top>
      <bottom/>
      <diagonal/>
    </border>
    <border>
      <left style="medium">
        <color indexed="64"/>
      </left>
      <right/>
      <top/>
      <bottom/>
      <diagonal/>
    </border>
    <border>
      <left style="thin">
        <color indexed="64"/>
      </left>
      <right style="thin">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diagonal/>
    </border>
    <border>
      <left style="thin">
        <color indexed="64"/>
      </left>
      <right/>
      <top/>
      <bottom/>
      <diagonal/>
    </border>
    <border>
      <left/>
      <right style="thin">
        <color indexed="64"/>
      </right>
      <top/>
      <bottom style="thin">
        <color indexed="64"/>
      </bottom>
      <diagonal/>
    </border>
  </borders>
  <cellStyleXfs count="4">
    <xf numFmtId="0" fontId="0" fillId="0" borderId="0"/>
    <xf numFmtId="43" fontId="8" fillId="0" borderId="0" applyFont="0" applyFill="0" applyBorder="0" applyAlignment="0" applyProtection="0"/>
    <xf numFmtId="9" fontId="8" fillId="0" borderId="0" applyFont="0" applyFill="0" applyBorder="0" applyAlignment="0" applyProtection="0"/>
    <xf numFmtId="0" fontId="16" fillId="0" borderId="0" applyNumberFormat="0" applyFill="0" applyBorder="0" applyAlignment="0" applyProtection="0"/>
  </cellStyleXfs>
  <cellXfs count="163">
    <xf numFmtId="0" fontId="0" fillId="0" borderId="0" xfId="0"/>
    <xf numFmtId="0" fontId="0" fillId="0" borderId="0" xfId="0" pivotButton="1"/>
    <xf numFmtId="0" fontId="0" fillId="0" borderId="0" xfId="0" applyAlignment="1">
      <alignment horizontal="left"/>
    </xf>
    <xf numFmtId="0" fontId="0" fillId="2" borderId="0" xfId="0" applyFill="1"/>
    <xf numFmtId="0" fontId="0" fillId="3" borderId="0" xfId="0" applyFill="1"/>
    <xf numFmtId="0" fontId="0" fillId="4" borderId="0" xfId="0" applyFill="1"/>
    <xf numFmtId="0" fontId="2" fillId="5" borderId="1" xfId="0" applyFont="1" applyFill="1" applyBorder="1"/>
    <xf numFmtId="0" fontId="2" fillId="5" borderId="2" xfId="0" applyFont="1" applyFill="1" applyBorder="1"/>
    <xf numFmtId="0" fontId="0" fillId="0" borderId="2" xfId="0" applyBorder="1"/>
    <xf numFmtId="0" fontId="0" fillId="6" borderId="2" xfId="0" applyFill="1" applyBorder="1"/>
    <xf numFmtId="0" fontId="0" fillId="6" borderId="1" xfId="0" applyFill="1" applyBorder="1"/>
    <xf numFmtId="0" fontId="0" fillId="0" borderId="1" xfId="0" applyBorder="1"/>
    <xf numFmtId="0" fontId="0" fillId="6" borderId="3" xfId="0" applyFill="1" applyBorder="1"/>
    <xf numFmtId="0" fontId="0" fillId="0" borderId="3" xfId="0" applyBorder="1"/>
    <xf numFmtId="0" fontId="0" fillId="7" borderId="0" xfId="0" applyFill="1"/>
    <xf numFmtId="0" fontId="0" fillId="0" borderId="4" xfId="0" applyBorder="1"/>
    <xf numFmtId="0" fontId="3" fillId="0" borderId="5" xfId="0" applyFont="1" applyBorder="1" applyAlignment="1">
      <alignment horizontal="center"/>
    </xf>
    <xf numFmtId="0" fontId="0" fillId="7" borderId="6" xfId="0" applyFill="1" applyBorder="1"/>
    <xf numFmtId="0" fontId="0" fillId="8" borderId="6" xfId="0" applyFill="1" applyBorder="1"/>
    <xf numFmtId="0" fontId="3" fillId="0" borderId="0" xfId="0" applyFont="1" applyAlignment="1">
      <alignment horizontal="center"/>
    </xf>
    <xf numFmtId="0" fontId="0" fillId="9" borderId="0" xfId="0" applyFill="1"/>
    <xf numFmtId="0" fontId="0" fillId="9" borderId="6" xfId="0" applyFill="1" applyBorder="1" applyAlignment="1">
      <alignment wrapText="1"/>
    </xf>
    <xf numFmtId="0" fontId="1" fillId="0" borderId="8" xfId="0" applyFont="1" applyBorder="1"/>
    <xf numFmtId="0" fontId="1" fillId="0" borderId="7" xfId="0" applyFont="1" applyBorder="1"/>
    <xf numFmtId="0" fontId="5" fillId="0" borderId="8" xfId="0" applyFont="1" applyBorder="1"/>
    <xf numFmtId="0" fontId="0" fillId="0" borderId="6" xfId="0" applyBorder="1"/>
    <xf numFmtId="2" fontId="0" fillId="0" borderId="6" xfId="0" applyNumberFormat="1" applyBorder="1"/>
    <xf numFmtId="0" fontId="0" fillId="8" borderId="9" xfId="0" applyFill="1" applyBorder="1"/>
    <xf numFmtId="0" fontId="0" fillId="11" borderId="6" xfId="0" applyFill="1" applyBorder="1" applyAlignment="1">
      <alignment horizontal="center" vertical="center"/>
    </xf>
    <xf numFmtId="2" fontId="0" fillId="0" borderId="6" xfId="0" applyNumberFormat="1" applyBorder="1" applyAlignment="1">
      <alignment horizontal="center" vertical="center"/>
    </xf>
    <xf numFmtId="2" fontId="5" fillId="12" borderId="6" xfId="0" applyNumberFormat="1" applyFont="1" applyFill="1" applyBorder="1" applyAlignment="1">
      <alignment horizontal="center" vertical="center"/>
    </xf>
    <xf numFmtId="0" fontId="0" fillId="8" borderId="0" xfId="0" applyFill="1"/>
    <xf numFmtId="0" fontId="0" fillId="13" borderId="6" xfId="0" applyFill="1" applyBorder="1"/>
    <xf numFmtId="0" fontId="0" fillId="0" borderId="0" xfId="0" applyAlignment="1">
      <alignment horizontal="left" vertical="top"/>
    </xf>
    <xf numFmtId="2" fontId="1" fillId="12" borderId="6" xfId="0" applyNumberFormat="1" applyFont="1" applyFill="1" applyBorder="1"/>
    <xf numFmtId="0" fontId="1" fillId="12" borderId="6" xfId="0" applyFont="1" applyFill="1" applyBorder="1"/>
    <xf numFmtId="0" fontId="0" fillId="0" borderId="0" xfId="2" applyNumberFormat="1" applyFont="1"/>
    <xf numFmtId="43" fontId="0" fillId="0" borderId="0" xfId="1" applyFont="1"/>
    <xf numFmtId="0" fontId="9" fillId="0" borderId="0" xfId="0" applyFont="1" applyAlignment="1">
      <alignment wrapText="1"/>
    </xf>
    <xf numFmtId="0" fontId="0" fillId="11" borderId="0" xfId="0" applyFill="1"/>
    <xf numFmtId="0" fontId="0" fillId="11" borderId="6" xfId="0" applyFill="1" applyBorder="1"/>
    <xf numFmtId="0" fontId="1" fillId="11" borderId="6" xfId="0" applyFont="1" applyFill="1" applyBorder="1"/>
    <xf numFmtId="0" fontId="1" fillId="8" borderId="6" xfId="0" applyFont="1" applyFill="1" applyBorder="1"/>
    <xf numFmtId="0" fontId="0" fillId="9" borderId="0" xfId="0" applyFill="1" applyAlignment="1">
      <alignment horizontal="left" vertical="top"/>
    </xf>
    <xf numFmtId="0" fontId="11" fillId="11" borderId="6" xfId="0" applyFont="1" applyFill="1" applyBorder="1"/>
    <xf numFmtId="0" fontId="0" fillId="0" borderId="0" xfId="0" applyAlignment="1">
      <alignment horizontal="center"/>
    </xf>
    <xf numFmtId="43" fontId="8" fillId="0" borderId="0" xfId="1" applyFont="1" applyFill="1" applyBorder="1" applyAlignment="1"/>
    <xf numFmtId="0" fontId="0" fillId="7" borderId="6" xfId="0" applyFill="1" applyBorder="1" applyAlignment="1">
      <alignment horizontal="left" vertical="top"/>
    </xf>
    <xf numFmtId="0" fontId="0" fillId="7" borderId="10" xfId="0" applyFill="1" applyBorder="1"/>
    <xf numFmtId="0" fontId="0" fillId="7" borderId="6" xfId="0" applyFill="1" applyBorder="1" applyAlignment="1">
      <alignment horizontal="center"/>
    </xf>
    <xf numFmtId="43" fontId="8" fillId="7" borderId="6" xfId="1" applyFont="1" applyFill="1" applyBorder="1" applyAlignment="1"/>
    <xf numFmtId="0" fontId="1" fillId="4" borderId="6" xfId="0" applyFont="1" applyFill="1" applyBorder="1" applyAlignment="1">
      <alignment horizontal="left" vertical="top"/>
    </xf>
    <xf numFmtId="0" fontId="0" fillId="4" borderId="9" xfId="0" applyFill="1" applyBorder="1"/>
    <xf numFmtId="0" fontId="0" fillId="4" borderId="11" xfId="0" applyFill="1" applyBorder="1"/>
    <xf numFmtId="0" fontId="0" fillId="0" borderId="0" xfId="0" applyAlignment="1">
      <alignment horizontal="left" indent="1"/>
    </xf>
    <xf numFmtId="0" fontId="11" fillId="11" borderId="12" xfId="0" applyFont="1" applyFill="1" applyBorder="1"/>
    <xf numFmtId="0" fontId="0" fillId="0" borderId="6" xfId="1" applyNumberFormat="1" applyFont="1" applyFill="1" applyBorder="1"/>
    <xf numFmtId="0" fontId="1" fillId="11" borderId="6" xfId="0" applyFont="1" applyFill="1" applyBorder="1" applyAlignment="1">
      <alignment horizontal="center"/>
    </xf>
    <xf numFmtId="0" fontId="0" fillId="4" borderId="6" xfId="0" applyFill="1" applyBorder="1"/>
    <xf numFmtId="0" fontId="0" fillId="10" borderId="6" xfId="0" applyFill="1" applyBorder="1"/>
    <xf numFmtId="0" fontId="1" fillId="7" borderId="0" xfId="0" applyFont="1" applyFill="1"/>
    <xf numFmtId="0" fontId="1" fillId="7" borderId="12" xfId="0" applyFont="1" applyFill="1" applyBorder="1"/>
    <xf numFmtId="0" fontId="3" fillId="7" borderId="5" xfId="0" applyFont="1" applyFill="1" applyBorder="1" applyAlignment="1">
      <alignment horizontal="center"/>
    </xf>
    <xf numFmtId="0" fontId="3" fillId="11" borderId="5" xfId="0" applyFont="1" applyFill="1" applyBorder="1" applyAlignment="1">
      <alignment horizontal="center"/>
    </xf>
    <xf numFmtId="0" fontId="11" fillId="11" borderId="13" xfId="0" applyFont="1" applyFill="1" applyBorder="1"/>
    <xf numFmtId="0" fontId="1" fillId="11" borderId="0" xfId="0" applyFont="1" applyFill="1"/>
    <xf numFmtId="0" fontId="1" fillId="9" borderId="0" xfId="0" applyFont="1" applyFill="1"/>
    <xf numFmtId="0" fontId="1" fillId="10" borderId="0" xfId="0" applyFont="1" applyFill="1"/>
    <xf numFmtId="0" fontId="1" fillId="13" borderId="0" xfId="0" applyFont="1" applyFill="1"/>
    <xf numFmtId="0" fontId="1" fillId="13" borderId="0" xfId="0" applyFont="1" applyFill="1" applyAlignment="1">
      <alignment vertical="top"/>
    </xf>
    <xf numFmtId="0" fontId="1" fillId="0" borderId="6" xfId="1" applyNumberFormat="1" applyFont="1" applyFill="1" applyBorder="1"/>
    <xf numFmtId="0" fontId="11" fillId="11" borderId="10" xfId="0" applyFont="1" applyFill="1" applyBorder="1"/>
    <xf numFmtId="0" fontId="1" fillId="0" borderId="6" xfId="0" applyFont="1" applyBorder="1"/>
    <xf numFmtId="0" fontId="1" fillId="0" borderId="6" xfId="0" applyFont="1" applyBorder="1" applyAlignment="1">
      <alignment horizontal="center" vertical="center"/>
    </xf>
    <xf numFmtId="0" fontId="1" fillId="0" borderId="10" xfId="0" applyFont="1" applyBorder="1"/>
    <xf numFmtId="0" fontId="0" fillId="0" borderId="14" xfId="0" applyBorder="1"/>
    <xf numFmtId="0" fontId="1" fillId="9" borderId="0" xfId="0" applyFont="1" applyFill="1" applyAlignment="1">
      <alignment horizontal="left" vertical="top"/>
    </xf>
    <xf numFmtId="0" fontId="1" fillId="0" borderId="0" xfId="0" applyFont="1"/>
    <xf numFmtId="0" fontId="1" fillId="12" borderId="0" xfId="0" applyFont="1" applyFill="1"/>
    <xf numFmtId="0" fontId="0" fillId="12" borderId="0" xfId="0" applyFill="1"/>
    <xf numFmtId="0" fontId="1" fillId="11" borderId="5" xfId="0" applyFont="1" applyFill="1" applyBorder="1" applyAlignment="1">
      <alignment horizontal="center"/>
    </xf>
    <xf numFmtId="0" fontId="0" fillId="10" borderId="0" xfId="0" applyFill="1"/>
    <xf numFmtId="0" fontId="0" fillId="11" borderId="9" xfId="0" applyFill="1" applyBorder="1"/>
    <xf numFmtId="0" fontId="0" fillId="14" borderId="0" xfId="0" applyFill="1"/>
    <xf numFmtId="0" fontId="0" fillId="12" borderId="6" xfId="0" applyFill="1" applyBorder="1"/>
    <xf numFmtId="0" fontId="0" fillId="9" borderId="6" xfId="0" applyFill="1" applyBorder="1"/>
    <xf numFmtId="0" fontId="0" fillId="9" borderId="12" xfId="0" applyFill="1" applyBorder="1"/>
    <xf numFmtId="0" fontId="1" fillId="10" borderId="6" xfId="0" applyFont="1" applyFill="1" applyBorder="1"/>
    <xf numFmtId="0" fontId="1" fillId="9" borderId="6" xfId="0" applyFont="1" applyFill="1" applyBorder="1"/>
    <xf numFmtId="0" fontId="0" fillId="11" borderId="10" xfId="0" applyFill="1" applyBorder="1"/>
    <xf numFmtId="0" fontId="1" fillId="10" borderId="10" xfId="0" applyFont="1" applyFill="1" applyBorder="1"/>
    <xf numFmtId="0" fontId="1" fillId="9" borderId="10" xfId="0" applyFont="1" applyFill="1" applyBorder="1"/>
    <xf numFmtId="0" fontId="1" fillId="11" borderId="9" xfId="0" applyFont="1" applyFill="1" applyBorder="1"/>
    <xf numFmtId="0" fontId="1" fillId="11" borderId="28" xfId="0" applyFont="1" applyFill="1" applyBorder="1"/>
    <xf numFmtId="0" fontId="0" fillId="15" borderId="6" xfId="0" applyFill="1" applyBorder="1"/>
    <xf numFmtId="0" fontId="0" fillId="16" borderId="0" xfId="0" applyFill="1"/>
    <xf numFmtId="0" fontId="1" fillId="11" borderId="22" xfId="0" applyFont="1" applyFill="1" applyBorder="1"/>
    <xf numFmtId="0" fontId="1" fillId="16" borderId="6" xfId="0" applyFont="1" applyFill="1" applyBorder="1"/>
    <xf numFmtId="0" fontId="1" fillId="9" borderId="9" xfId="0" applyFont="1" applyFill="1" applyBorder="1"/>
    <xf numFmtId="0" fontId="1" fillId="9" borderId="16" xfId="0" applyFont="1" applyFill="1" applyBorder="1"/>
    <xf numFmtId="0" fontId="1" fillId="9" borderId="11" xfId="0" applyFont="1" applyFill="1" applyBorder="1"/>
    <xf numFmtId="0" fontId="0" fillId="9" borderId="16" xfId="0" applyFill="1" applyBorder="1"/>
    <xf numFmtId="0" fontId="0" fillId="9" borderId="11" xfId="0" applyFill="1" applyBorder="1"/>
    <xf numFmtId="0" fontId="0" fillId="11" borderId="16" xfId="0" applyFill="1" applyBorder="1"/>
    <xf numFmtId="0" fontId="0" fillId="11" borderId="11" xfId="0" applyFill="1" applyBorder="1"/>
    <xf numFmtId="0" fontId="0" fillId="17" borderId="6" xfId="0" applyFill="1" applyBorder="1"/>
    <xf numFmtId="0" fontId="1" fillId="14" borderId="6" xfId="0" applyFont="1" applyFill="1" applyBorder="1"/>
    <xf numFmtId="0" fontId="0" fillId="17" borderId="6" xfId="0" applyFill="1" applyBorder="1" applyAlignment="1">
      <alignment vertical="center"/>
    </xf>
    <xf numFmtId="0" fontId="0" fillId="17" borderId="0" xfId="0" applyFill="1"/>
    <xf numFmtId="9" fontId="0" fillId="0" borderId="0" xfId="2" applyFont="1"/>
    <xf numFmtId="0" fontId="15" fillId="4" borderId="0" xfId="0" applyFont="1" applyFill="1"/>
    <xf numFmtId="0" fontId="17" fillId="10" borderId="6" xfId="3" applyFont="1" applyFill="1" applyBorder="1" applyAlignment="1">
      <alignment horizontal="left" vertical="top"/>
    </xf>
    <xf numFmtId="0" fontId="17" fillId="10" borderId="6" xfId="3" applyFont="1" applyFill="1" applyBorder="1" applyAlignment="1">
      <alignment wrapText="1"/>
    </xf>
    <xf numFmtId="0" fontId="18" fillId="0" borderId="0" xfId="0" applyFont="1"/>
    <xf numFmtId="0" fontId="17" fillId="10" borderId="6" xfId="3" applyFont="1" applyFill="1" applyBorder="1" applyAlignment="1">
      <alignment horizontal="left" vertical="top" wrapText="1"/>
    </xf>
    <xf numFmtId="0" fontId="19" fillId="12" borderId="7" xfId="0" applyFont="1" applyFill="1" applyBorder="1"/>
    <xf numFmtId="0" fontId="19" fillId="0" borderId="0" xfId="0" applyFont="1"/>
    <xf numFmtId="0" fontId="19" fillId="12" borderId="32" xfId="0" applyFont="1" applyFill="1" applyBorder="1"/>
    <xf numFmtId="9" fontId="0" fillId="0" borderId="6" xfId="2" applyFont="1" applyBorder="1"/>
    <xf numFmtId="0" fontId="0" fillId="14" borderId="6" xfId="0" applyFill="1" applyBorder="1"/>
    <xf numFmtId="0" fontId="0" fillId="12" borderId="12" xfId="0" applyFill="1" applyBorder="1"/>
    <xf numFmtId="0" fontId="0" fillId="0" borderId="27" xfId="0" applyBorder="1"/>
    <xf numFmtId="0" fontId="0" fillId="0" borderId="17" xfId="0" applyBorder="1"/>
    <xf numFmtId="0" fontId="0" fillId="0" borderId="33" xfId="0" applyBorder="1"/>
    <xf numFmtId="0" fontId="0" fillId="0" borderId="34" xfId="0" applyBorder="1"/>
    <xf numFmtId="0" fontId="0" fillId="0" borderId="18" xfId="0" applyBorder="1"/>
    <xf numFmtId="0" fontId="0" fillId="0" borderId="28" xfId="0" applyBorder="1"/>
    <xf numFmtId="0" fontId="0" fillId="0" borderId="35" xfId="0" applyBorder="1"/>
    <xf numFmtId="0" fontId="1" fillId="12" borderId="0" xfId="0" applyFont="1" applyFill="1" applyAlignment="1">
      <alignment horizontal="left" vertical="top" wrapText="1"/>
    </xf>
    <xf numFmtId="0" fontId="1" fillId="12" borderId="0" xfId="0" applyFont="1" applyFill="1" applyAlignment="1">
      <alignment horizontal="left" vertical="top"/>
    </xf>
    <xf numFmtId="0" fontId="10" fillId="4" borderId="0" xfId="0" applyFont="1" applyFill="1" applyAlignment="1">
      <alignment horizontal="center" vertical="center"/>
    </xf>
    <xf numFmtId="0" fontId="15" fillId="4" borderId="0" xfId="0" applyFont="1" applyFill="1" applyAlignment="1">
      <alignment horizontal="center"/>
    </xf>
    <xf numFmtId="0" fontId="0" fillId="0" borderId="0" xfId="0" applyAlignment="1">
      <alignment horizontal="center"/>
    </xf>
    <xf numFmtId="0" fontId="0" fillId="9" borderId="0" xfId="0" applyFill="1" applyAlignment="1">
      <alignment horizontal="center"/>
    </xf>
    <xf numFmtId="0" fontId="1" fillId="14" borderId="0" xfId="0" applyFont="1" applyFill="1" applyAlignment="1">
      <alignment horizontal="center" vertical="center"/>
    </xf>
    <xf numFmtId="0" fontId="1" fillId="9" borderId="0" xfId="0" applyFont="1" applyFill="1" applyAlignment="1">
      <alignment horizontal="left" vertical="top"/>
    </xf>
    <xf numFmtId="0" fontId="0" fillId="12" borderId="0" xfId="0" applyFill="1" applyAlignment="1">
      <alignment horizontal="center"/>
    </xf>
    <xf numFmtId="0" fontId="0" fillId="12" borderId="0" xfId="0" applyFill="1" applyAlignment="1">
      <alignment horizontal="left"/>
    </xf>
    <xf numFmtId="0" fontId="0" fillId="14" borderId="0" xfId="0" applyFill="1" applyAlignment="1">
      <alignment horizontal="center"/>
    </xf>
    <xf numFmtId="0" fontId="1" fillId="11" borderId="19" xfId="0" applyFont="1" applyFill="1" applyBorder="1" applyAlignment="1">
      <alignment horizontal="center"/>
    </xf>
    <xf numFmtId="0" fontId="1" fillId="11" borderId="20" xfId="0" applyFont="1" applyFill="1" applyBorder="1" applyAlignment="1">
      <alignment horizontal="center"/>
    </xf>
    <xf numFmtId="0" fontId="1" fillId="11" borderId="21" xfId="0" applyFont="1" applyFill="1" applyBorder="1" applyAlignment="1">
      <alignment horizontal="center"/>
    </xf>
    <xf numFmtId="0" fontId="1" fillId="14" borderId="0" xfId="0" applyFont="1" applyFill="1" applyAlignment="1">
      <alignment horizontal="center"/>
    </xf>
    <xf numFmtId="0" fontId="1" fillId="11" borderId="6" xfId="0" applyFont="1" applyFill="1" applyBorder="1" applyAlignment="1">
      <alignment horizontal="center"/>
    </xf>
    <xf numFmtId="0" fontId="0" fillId="9" borderId="6" xfId="0" applyFill="1" applyBorder="1" applyAlignment="1">
      <alignment horizontal="center"/>
    </xf>
    <xf numFmtId="0" fontId="1" fillId="8" borderId="22" xfId="0" applyFont="1" applyFill="1" applyBorder="1" applyAlignment="1">
      <alignment horizontal="center"/>
    </xf>
    <xf numFmtId="0" fontId="1" fillId="8" borderId="23" xfId="0" applyFont="1" applyFill="1" applyBorder="1" applyAlignment="1">
      <alignment horizontal="center"/>
    </xf>
    <xf numFmtId="0" fontId="1" fillId="8" borderId="24" xfId="0" applyFont="1" applyFill="1" applyBorder="1" applyAlignment="1">
      <alignment horizontal="center"/>
    </xf>
    <xf numFmtId="0" fontId="1" fillId="11" borderId="9" xfId="0" applyFont="1" applyFill="1" applyBorder="1" applyAlignment="1">
      <alignment horizontal="center"/>
    </xf>
    <xf numFmtId="0" fontId="1" fillId="11" borderId="11" xfId="0" applyFont="1" applyFill="1" applyBorder="1" applyAlignment="1">
      <alignment horizontal="center"/>
    </xf>
    <xf numFmtId="0" fontId="0" fillId="0" borderId="17" xfId="0" applyBorder="1" applyAlignment="1">
      <alignment horizontal="center"/>
    </xf>
    <xf numFmtId="0" fontId="1" fillId="11" borderId="0" xfId="0" applyFont="1" applyFill="1" applyAlignment="1">
      <alignment horizontal="center"/>
    </xf>
    <xf numFmtId="0" fontId="1" fillId="11" borderId="30" xfId="0" applyFont="1" applyFill="1" applyBorder="1" applyAlignment="1">
      <alignment horizontal="center"/>
    </xf>
    <xf numFmtId="0" fontId="1" fillId="11" borderId="18" xfId="0" applyFont="1" applyFill="1" applyBorder="1" applyAlignment="1">
      <alignment horizontal="center"/>
    </xf>
    <xf numFmtId="0" fontId="1" fillId="11" borderId="25" xfId="0" applyFont="1" applyFill="1" applyBorder="1" applyAlignment="1">
      <alignment horizontal="center"/>
    </xf>
    <xf numFmtId="0" fontId="1" fillId="11" borderId="15" xfId="0" applyFont="1" applyFill="1" applyBorder="1" applyAlignment="1">
      <alignment horizontal="center"/>
    </xf>
    <xf numFmtId="0" fontId="1" fillId="11" borderId="26" xfId="0" applyFont="1" applyFill="1" applyBorder="1" applyAlignment="1">
      <alignment horizontal="center"/>
    </xf>
    <xf numFmtId="0" fontId="0" fillId="10" borderId="10" xfId="0" applyFill="1" applyBorder="1" applyAlignment="1">
      <alignment horizontal="left"/>
    </xf>
    <xf numFmtId="0" fontId="1" fillId="10" borderId="6" xfId="0" applyFont="1" applyFill="1" applyBorder="1" applyAlignment="1">
      <alignment horizontal="center"/>
    </xf>
    <xf numFmtId="0" fontId="0" fillId="9" borderId="27" xfId="0" applyFill="1" applyBorder="1" applyAlignment="1">
      <alignment horizontal="center"/>
    </xf>
    <xf numFmtId="0" fontId="0" fillId="9" borderId="17" xfId="0" applyFill="1" applyBorder="1" applyAlignment="1">
      <alignment horizontal="center"/>
    </xf>
    <xf numFmtId="0" fontId="1" fillId="11" borderId="29" xfId="0" applyFont="1" applyFill="1" applyBorder="1" applyAlignment="1">
      <alignment horizontal="center"/>
    </xf>
    <xf numFmtId="0" fontId="1" fillId="11" borderId="31" xfId="0" applyFont="1" applyFill="1" applyBorder="1" applyAlignment="1">
      <alignment horizontal="center"/>
    </xf>
  </cellXfs>
  <cellStyles count="4">
    <cellStyle name="Lien hypertexte" xfId="3" builtinId="8"/>
    <cellStyle name="Milliers" xfId="1" builtinId="3"/>
    <cellStyle name="Normal" xfId="0" builtinId="0"/>
    <cellStyle name="Pourcentage" xfId="2" builtinId="5"/>
  </cellStyles>
  <dxfs count="3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right/>
        <top/>
        <bottom/>
        <vertical/>
        <horizontal/>
      </border>
    </dxf>
  </dxfs>
  <tableStyles count="1" defaultTableStyle="TableStyleMedium2" defaultPivotStyle="PivotStyleLight16">
    <tableStyle name="Style de segment 1" pivot="0" table="0" count="1" xr9:uid="{7353A1BD-147C-48A5-8870-2163B5E55429}">
      <tableStyleElement type="wholeTable" dxfId="36"/>
    </tableStyle>
  </tableStyles>
  <extLst>
    <ext xmlns:x14="http://schemas.microsoft.com/office/spreadsheetml/2009/9/main" uri="{EB79DEF2-80B8-43e5-95BD-54CBDDF9020C}">
      <x14:slicerStyles defaultSlicerStyle="SlicerStyleLight1">
        <x14:slicerStyle name="Style de segment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1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5.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6.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27.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28.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5.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6.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7.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8.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overlay val="0"/>
      <c:spPr>
        <a:noFill/>
        <a:ln>
          <a:noFill/>
        </a:ln>
        <a:effectLst/>
      </c:spPr>
      <c:txPr>
        <a:bodyPr rot="0" spcFirstLastPara="1" vertOverflow="ellipsis" vert="horz" wrap="square" anchor="ctr" anchorCtr="1"/>
        <a:lstStyle/>
        <a:p>
          <a:pPr>
            <a:defRPr sz="1440" b="1" i="0" u="none" strike="noStrike" kern="1200" cap="none" spc="0" baseline="0">
              <a:solidFill>
                <a:sysClr val="windowText" lastClr="000000"/>
              </a:solidFill>
              <a:latin typeface="+mn-lt"/>
              <a:ea typeface="+mn-ea"/>
              <a:cs typeface="+mn-cs"/>
            </a:defRPr>
          </a:pPr>
          <a:endParaRPr lang="fr-FR"/>
        </a:p>
      </c:txPr>
    </c:title>
    <c:autoTitleDeleted val="0"/>
    <c:plotArea>
      <c:layout/>
      <c:lineChart>
        <c:grouping val="standard"/>
        <c:varyColors val="0"/>
        <c:ser>
          <c:idx val="0"/>
          <c:order val="0"/>
          <c:tx>
            <c:strRef>
              <c:f>Feuil2!$B$9</c:f>
              <c:strCache>
                <c:ptCount val="1"/>
                <c:pt idx="0">
                  <c:v>Average score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solidFill>
                <a:sysClr val="window" lastClr="FFFFFF">
                  <a:lumMod val="85000"/>
                </a:sysClr>
              </a:solidFill>
              <a:ln>
                <a:solidFill>
                  <a:srgbClr val="FFC000"/>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Feuil2!$A$10:$A$12</c:f>
              <c:strCache>
                <c:ptCount val="3"/>
                <c:pt idx="0">
                  <c:v>Math</c:v>
                </c:pt>
                <c:pt idx="1">
                  <c:v>Reading</c:v>
                </c:pt>
                <c:pt idx="2">
                  <c:v>Writing</c:v>
                </c:pt>
              </c:strCache>
            </c:strRef>
          </c:cat>
          <c:val>
            <c:numRef>
              <c:f>Feuil2!$B$10:$B$12</c:f>
              <c:numCache>
                <c:formatCode>General</c:formatCode>
                <c:ptCount val="3"/>
                <c:pt idx="0">
                  <c:v>66.088999999999999</c:v>
                </c:pt>
                <c:pt idx="1">
                  <c:v>69.168999999999997</c:v>
                </c:pt>
                <c:pt idx="2">
                  <c:v>68.054000000000002</c:v>
                </c:pt>
              </c:numCache>
            </c:numRef>
          </c:val>
          <c:smooth val="0"/>
          <c:extLst>
            <c:ext xmlns:c16="http://schemas.microsoft.com/office/drawing/2014/chart" uri="{C3380CC4-5D6E-409C-BE32-E72D297353CC}">
              <c16:uniqueId val="{00000000-D69B-4E23-A67A-2ECA568C234A}"/>
            </c:ext>
          </c:extLst>
        </c:ser>
        <c:dLbls>
          <c:dLblPos val="ctr"/>
          <c:showLegendKey val="0"/>
          <c:showVal val="1"/>
          <c:showCatName val="0"/>
          <c:showSerName val="0"/>
          <c:showPercent val="0"/>
          <c:showBubbleSize val="0"/>
        </c:dLbls>
        <c:marker val="1"/>
        <c:smooth val="0"/>
        <c:axId val="1116532096"/>
        <c:axId val="1116531112"/>
      </c:lineChart>
      <c:catAx>
        <c:axId val="11165320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fr-FR"/>
          </a:p>
        </c:txPr>
        <c:crossAx val="1116531112"/>
        <c:crosses val="autoZero"/>
        <c:auto val="1"/>
        <c:lblAlgn val="ctr"/>
        <c:lblOffset val="100"/>
        <c:noMultiLvlLbl val="0"/>
      </c:catAx>
      <c:valAx>
        <c:axId val="1116531112"/>
        <c:scaling>
          <c:orientation val="minMax"/>
        </c:scaling>
        <c:delete val="1"/>
        <c:axPos val="l"/>
        <c:numFmt formatCode="General" sourceLinked="1"/>
        <c:majorTickMark val="none"/>
        <c:minorTickMark val="none"/>
        <c:tickLblPos val="nextTo"/>
        <c:crossAx val="111653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none" spc="0" baseline="0">
                <a:solidFill>
                  <a:sysClr val="windowText" lastClr="000000"/>
                </a:solidFill>
                <a:latin typeface="+mn-lt"/>
                <a:ea typeface="+mn-ea"/>
                <a:cs typeface="+mn-cs"/>
              </a:defRPr>
            </a:pPr>
            <a:r>
              <a:rPr lang="fr-FR" b="1" cap="none" baseline="0">
                <a:solidFill>
                  <a:sysClr val="windowText" lastClr="000000"/>
                </a:solidFill>
              </a:rPr>
              <a:t># Students that scored above and below 50 (total of 1000 students)</a:t>
            </a:r>
          </a:p>
        </c:rich>
      </c:tx>
      <c:layout>
        <c:manualLayout>
          <c:xMode val="edge"/>
          <c:yMode val="edge"/>
          <c:x val="0.15455873082934371"/>
          <c:y val="0"/>
        </c:manualLayout>
      </c:layout>
      <c:overlay val="0"/>
      <c:spPr>
        <a:noFill/>
        <a:ln>
          <a:noFill/>
        </a:ln>
        <a:effectLst/>
      </c:spPr>
      <c:txPr>
        <a:bodyPr rot="0" spcFirstLastPara="1" vertOverflow="ellipsis" vert="horz" wrap="square" anchor="ctr" anchorCtr="1"/>
        <a:lstStyle/>
        <a:p>
          <a:pPr>
            <a:defRPr sz="1440" b="1" i="0" u="none" strike="noStrike" kern="1200" cap="none" spc="0" baseline="0">
              <a:solidFill>
                <a:sysClr val="windowText" lastClr="000000"/>
              </a:solidFill>
              <a:latin typeface="+mn-lt"/>
              <a:ea typeface="+mn-ea"/>
              <a:cs typeface="+mn-cs"/>
            </a:defRPr>
          </a:pPr>
          <a:endParaRPr lang="fr-FR"/>
        </a:p>
      </c:txPr>
    </c:title>
    <c:autoTitleDeleted val="0"/>
    <c:plotArea>
      <c:layout/>
      <c:lineChart>
        <c:grouping val="standard"/>
        <c:varyColors val="0"/>
        <c:ser>
          <c:idx val="0"/>
          <c:order val="0"/>
          <c:tx>
            <c:strRef>
              <c:f>Feuil4!$B$16</c:f>
              <c:strCache>
                <c:ptCount val="1"/>
                <c:pt idx="0">
                  <c:v>Passed</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Feuil4!$A$17:$A$19</c:f>
              <c:strCache>
                <c:ptCount val="3"/>
                <c:pt idx="0">
                  <c:v>Maths</c:v>
                </c:pt>
                <c:pt idx="1">
                  <c:v>Reading</c:v>
                </c:pt>
                <c:pt idx="2">
                  <c:v>Writing</c:v>
                </c:pt>
              </c:strCache>
            </c:strRef>
          </c:cat>
          <c:val>
            <c:numRef>
              <c:f>Feuil4!$B$17:$B$19</c:f>
              <c:numCache>
                <c:formatCode>General</c:formatCode>
                <c:ptCount val="3"/>
                <c:pt idx="0">
                  <c:v>865</c:v>
                </c:pt>
                <c:pt idx="1">
                  <c:v>910</c:v>
                </c:pt>
                <c:pt idx="2">
                  <c:v>886</c:v>
                </c:pt>
              </c:numCache>
            </c:numRef>
          </c:val>
          <c:smooth val="0"/>
          <c:extLst>
            <c:ext xmlns:c16="http://schemas.microsoft.com/office/drawing/2014/chart" uri="{C3380CC4-5D6E-409C-BE32-E72D297353CC}">
              <c16:uniqueId val="{00000000-80D5-466A-A6F7-823C87F35F76}"/>
            </c:ext>
          </c:extLst>
        </c:ser>
        <c:ser>
          <c:idx val="1"/>
          <c:order val="1"/>
          <c:tx>
            <c:strRef>
              <c:f>Feuil4!$C$16</c:f>
              <c:strCache>
                <c:ptCount val="1"/>
                <c:pt idx="0">
                  <c:v>Failed</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Feuil4!$A$17:$A$19</c:f>
              <c:strCache>
                <c:ptCount val="3"/>
                <c:pt idx="0">
                  <c:v>Maths</c:v>
                </c:pt>
                <c:pt idx="1">
                  <c:v>Reading</c:v>
                </c:pt>
                <c:pt idx="2">
                  <c:v>Writing</c:v>
                </c:pt>
              </c:strCache>
            </c:strRef>
          </c:cat>
          <c:val>
            <c:numRef>
              <c:f>Feuil4!$C$17:$C$19</c:f>
              <c:numCache>
                <c:formatCode>General</c:formatCode>
                <c:ptCount val="3"/>
                <c:pt idx="0">
                  <c:v>135</c:v>
                </c:pt>
                <c:pt idx="1">
                  <c:v>90</c:v>
                </c:pt>
                <c:pt idx="2">
                  <c:v>114</c:v>
                </c:pt>
              </c:numCache>
            </c:numRef>
          </c:val>
          <c:smooth val="0"/>
          <c:extLst>
            <c:ext xmlns:c16="http://schemas.microsoft.com/office/drawing/2014/chart" uri="{C3380CC4-5D6E-409C-BE32-E72D297353CC}">
              <c16:uniqueId val="{00000001-80D5-466A-A6F7-823C87F35F76}"/>
            </c:ext>
          </c:extLst>
        </c:ser>
        <c:dLbls>
          <c:dLblPos val="ctr"/>
          <c:showLegendKey val="0"/>
          <c:showVal val="1"/>
          <c:showCatName val="0"/>
          <c:showSerName val="0"/>
          <c:showPercent val="0"/>
          <c:showBubbleSize val="0"/>
        </c:dLbls>
        <c:marker val="1"/>
        <c:smooth val="0"/>
        <c:axId val="1111612840"/>
        <c:axId val="1111614808"/>
      </c:lineChart>
      <c:catAx>
        <c:axId val="111161284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fr-FR"/>
          </a:p>
        </c:txPr>
        <c:crossAx val="1111614808"/>
        <c:crosses val="autoZero"/>
        <c:auto val="1"/>
        <c:lblAlgn val="ctr"/>
        <c:lblOffset val="100"/>
        <c:noMultiLvlLbl val="0"/>
      </c:catAx>
      <c:valAx>
        <c:axId val="1111614808"/>
        <c:scaling>
          <c:orientation val="minMax"/>
        </c:scaling>
        <c:delete val="1"/>
        <c:axPos val="l"/>
        <c:numFmt formatCode="General" sourceLinked="1"/>
        <c:majorTickMark val="none"/>
        <c:minorTickMark val="none"/>
        <c:tickLblPos val="nextTo"/>
        <c:crossAx val="1111612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[Students_1.xlsx]Feuil4!Tableau croisé dynamique4</c:name>
    <c:fmtId val="4"/>
  </c:pivotSource>
  <c:chart>
    <c:title>
      <c:tx>
        <c:rich>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r>
              <a:rPr lang="en-US">
                <a:solidFill>
                  <a:sysClr val="windowText" lastClr="000000"/>
                </a:solidFill>
              </a:rPr>
              <a:t>Gender</a:t>
            </a:r>
            <a:r>
              <a:rPr lang="en-US" baseline="0">
                <a:solidFill>
                  <a:sysClr val="windowText" lastClr="000000"/>
                </a:solidFill>
              </a:rPr>
              <a:t> proportion</a:t>
            </a:r>
            <a:endParaRPr lang="en-US">
              <a:solidFill>
                <a:sysClr val="windowText" lastClr="000000"/>
              </a:solidFill>
            </a:endParaRPr>
          </a:p>
        </c:rich>
      </c:tx>
      <c:layout>
        <c:manualLayout>
          <c:xMode val="edge"/>
          <c:yMode val="edge"/>
          <c:x val="0.28832198451993213"/>
          <c:y val="2.4870470379906227E-2"/>
        </c:manualLayout>
      </c:layout>
      <c:overlay val="0"/>
      <c:spPr>
        <a:noFill/>
        <a:ln>
          <a:noFill/>
        </a:ln>
        <a:effectLst/>
      </c:spPr>
      <c:txPr>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endParaRPr lang="fr-FR"/>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solidFill>
              <a:sysClr val="window" lastClr="FFFFFF">
                <a:lumMod val="85000"/>
              </a:sysClr>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fr-FR"/>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4472C4">
              <a:lumMod val="75000"/>
            </a:srgbClr>
          </a:solidFill>
          <a:ln>
            <a:noFill/>
          </a:ln>
          <a:effectLst>
            <a:outerShdw blurRad="317500" algn="ctr" rotWithShape="0">
              <a:prstClr val="black">
                <a:alpha val="25000"/>
              </a:prstClr>
            </a:outerShdw>
          </a:effectLst>
        </c:spPr>
      </c:pivotFmt>
      <c:pivotFmt>
        <c:idx val="6"/>
        <c:spPr>
          <a:solidFill>
            <a:srgbClr val="FFC000">
              <a:lumMod val="60000"/>
              <a:lumOff val="40000"/>
            </a:srgbClr>
          </a:solidFill>
          <a:ln>
            <a:noFill/>
          </a:ln>
          <a:effectLst>
            <a:outerShdw blurRad="317500" algn="ctr" rotWithShape="0">
              <a:prstClr val="black">
                <a:alpha val="25000"/>
              </a:prstClr>
            </a:outerShdw>
          </a:effectLst>
        </c:spPr>
      </c:pivotFmt>
    </c:pivotFmts>
    <c:plotArea>
      <c:layout/>
      <c:doughnutChart>
        <c:varyColors val="1"/>
        <c:ser>
          <c:idx val="0"/>
          <c:order val="0"/>
          <c:tx>
            <c:strRef>
              <c:f>Feuil4!$B$3</c:f>
              <c:strCache>
                <c:ptCount val="1"/>
                <c:pt idx="0">
                  <c:v>Total</c:v>
                </c:pt>
              </c:strCache>
            </c:strRef>
          </c:tx>
          <c:dPt>
            <c:idx val="0"/>
            <c:bubble3D val="0"/>
            <c:spPr>
              <a:solidFill>
                <a:srgbClr val="4472C4">
                  <a:lumMod val="75000"/>
                </a:srgb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F73C-4A37-A757-982882B91441}"/>
              </c:ext>
            </c:extLst>
          </c:dPt>
          <c:dPt>
            <c:idx val="1"/>
            <c:bubble3D val="0"/>
            <c:spPr>
              <a:solidFill>
                <a:srgbClr val="FFC000">
                  <a:lumMod val="60000"/>
                  <a:lumOff val="40000"/>
                </a:srgb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F73C-4A37-A757-982882B91441}"/>
              </c:ext>
            </c:extLst>
          </c:dPt>
          <c:dLbls>
            <c:spPr>
              <a:solidFill>
                <a:sysClr val="window" lastClr="FFFFFF">
                  <a:lumMod val="85000"/>
                </a:sysClr>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fr-FR"/>
              </a:p>
            </c:txPr>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Feuil4!$A$4:$A$6</c:f>
              <c:strCache>
                <c:ptCount val="2"/>
                <c:pt idx="0">
                  <c:v>female</c:v>
                </c:pt>
                <c:pt idx="1">
                  <c:v>male</c:v>
                </c:pt>
              </c:strCache>
            </c:strRef>
          </c:cat>
          <c:val>
            <c:numRef>
              <c:f>Feuil4!$B$4:$B$6</c:f>
              <c:numCache>
                <c:formatCode>General</c:formatCode>
                <c:ptCount val="2"/>
                <c:pt idx="0">
                  <c:v>518</c:v>
                </c:pt>
                <c:pt idx="1">
                  <c:v>482</c:v>
                </c:pt>
              </c:numCache>
            </c:numRef>
          </c:val>
          <c:extLst>
            <c:ext xmlns:c16="http://schemas.microsoft.com/office/drawing/2014/chart" uri="{C3380CC4-5D6E-409C-BE32-E72D297353CC}">
              <c16:uniqueId val="{00000004-F73C-4A37-A757-982882B91441}"/>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cap="all" spc="120" normalizeH="0" baseline="0">
                <a:solidFill>
                  <a:schemeClr val="tx1">
                    <a:lumMod val="65000"/>
                    <a:lumOff val="35000"/>
                  </a:schemeClr>
                </a:solidFill>
                <a:latin typeface="+mn-lt"/>
                <a:ea typeface="+mn-ea"/>
                <a:cs typeface="+mn-cs"/>
              </a:defRPr>
            </a:pPr>
            <a:r>
              <a:rPr lang="fr-FR"/>
              <a:t>Student's GRADE/SUBJECT</a:t>
            </a:r>
          </a:p>
        </c:rich>
      </c:tx>
      <c:overlay val="0"/>
      <c:spPr>
        <a:noFill/>
        <a:ln>
          <a:noFill/>
        </a:ln>
        <a:effectLst/>
      </c:spPr>
      <c:txPr>
        <a:bodyPr rot="0" spcFirstLastPara="1" vertOverflow="ellipsis" vert="horz" wrap="square" anchor="ctr" anchorCtr="1"/>
        <a:lstStyle/>
        <a:p>
          <a:pPr>
            <a:defRPr sz="1680" b="1" i="0" u="none" strike="noStrike" kern="1200" cap="all" spc="120" normalizeH="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tx>
            <c:strRef>
              <c:f>Feuil7!$B$13</c:f>
              <c:strCache>
                <c:ptCount val="1"/>
                <c:pt idx="0">
                  <c:v>Math</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Feuil7!$A$14:$A$19</c:f>
              <c:strCache>
                <c:ptCount val="6"/>
                <c:pt idx="0">
                  <c:v>A</c:v>
                </c:pt>
                <c:pt idx="1">
                  <c:v>B</c:v>
                </c:pt>
                <c:pt idx="2">
                  <c:v>C</c:v>
                </c:pt>
                <c:pt idx="3">
                  <c:v>D</c:v>
                </c:pt>
                <c:pt idx="4">
                  <c:v>E</c:v>
                </c:pt>
                <c:pt idx="5">
                  <c:v>F</c:v>
                </c:pt>
              </c:strCache>
            </c:strRef>
          </c:cat>
          <c:val>
            <c:numRef>
              <c:f>Feuil7!$B$14:$B$19</c:f>
              <c:numCache>
                <c:formatCode>General</c:formatCode>
                <c:ptCount val="6"/>
                <c:pt idx="0">
                  <c:v>58</c:v>
                </c:pt>
                <c:pt idx="1">
                  <c:v>135</c:v>
                </c:pt>
                <c:pt idx="2">
                  <c:v>216</c:v>
                </c:pt>
                <c:pt idx="3">
                  <c:v>268</c:v>
                </c:pt>
                <c:pt idx="4">
                  <c:v>188</c:v>
                </c:pt>
                <c:pt idx="5">
                  <c:v>135</c:v>
                </c:pt>
              </c:numCache>
            </c:numRef>
          </c:val>
          <c:extLst>
            <c:ext xmlns:c16="http://schemas.microsoft.com/office/drawing/2014/chart" uri="{C3380CC4-5D6E-409C-BE32-E72D297353CC}">
              <c16:uniqueId val="{00000000-820F-45C7-BC16-416DEF86D3A9}"/>
            </c:ext>
          </c:extLst>
        </c:ser>
        <c:ser>
          <c:idx val="1"/>
          <c:order val="1"/>
          <c:tx>
            <c:strRef>
              <c:f>Feuil7!$C$13</c:f>
              <c:strCache>
                <c:ptCount val="1"/>
                <c:pt idx="0">
                  <c:v>Reading</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Feuil7!$A$14:$A$19</c:f>
              <c:strCache>
                <c:ptCount val="6"/>
                <c:pt idx="0">
                  <c:v>A</c:v>
                </c:pt>
                <c:pt idx="1">
                  <c:v>B</c:v>
                </c:pt>
                <c:pt idx="2">
                  <c:v>C</c:v>
                </c:pt>
                <c:pt idx="3">
                  <c:v>D</c:v>
                </c:pt>
                <c:pt idx="4">
                  <c:v>E</c:v>
                </c:pt>
                <c:pt idx="5">
                  <c:v>F</c:v>
                </c:pt>
              </c:strCache>
            </c:strRef>
          </c:cat>
          <c:val>
            <c:numRef>
              <c:f>Feuil7!$C$14:$C$19</c:f>
              <c:numCache>
                <c:formatCode>General</c:formatCode>
                <c:ptCount val="6"/>
                <c:pt idx="0">
                  <c:v>79</c:v>
                </c:pt>
                <c:pt idx="1">
                  <c:v>170</c:v>
                </c:pt>
                <c:pt idx="2">
                  <c:v>264</c:v>
                </c:pt>
                <c:pt idx="3">
                  <c:v>233</c:v>
                </c:pt>
                <c:pt idx="4">
                  <c:v>164</c:v>
                </c:pt>
                <c:pt idx="5">
                  <c:v>90</c:v>
                </c:pt>
              </c:numCache>
            </c:numRef>
          </c:val>
          <c:extLst>
            <c:ext xmlns:c16="http://schemas.microsoft.com/office/drawing/2014/chart" uri="{C3380CC4-5D6E-409C-BE32-E72D297353CC}">
              <c16:uniqueId val="{00000001-820F-45C7-BC16-416DEF86D3A9}"/>
            </c:ext>
          </c:extLst>
        </c:ser>
        <c:ser>
          <c:idx val="2"/>
          <c:order val="2"/>
          <c:tx>
            <c:strRef>
              <c:f>Feuil7!$D$13</c:f>
              <c:strCache>
                <c:ptCount val="1"/>
                <c:pt idx="0">
                  <c:v>Writing</c:v>
                </c:pt>
              </c:strCache>
            </c:strRef>
          </c:tx>
          <c:spPr>
            <a:solidFill>
              <a:schemeClr val="accent3"/>
            </a:solidFill>
            <a:ln>
              <a:noFill/>
            </a:ln>
            <a:effectLst/>
          </c:spPr>
          <c:invertIfNegative val="0"/>
          <c:dLbls>
            <c:dLbl>
              <c:idx val="0"/>
              <c:layout>
                <c:manualLayout>
                  <c:x val="0"/>
                  <c:y val="-1.25000000000000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20F-45C7-BC16-416DEF86D3A9}"/>
                </c:ext>
              </c:extLst>
            </c:dLbl>
            <c:dLbl>
              <c:idx val="2"/>
              <c:layout>
                <c:manualLayout>
                  <c:x val="4.8484857739891718E-3"/>
                  <c:y val="-2.00000000000000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20F-45C7-BC16-416DEF86D3A9}"/>
                </c:ext>
              </c:extLst>
            </c:dLbl>
            <c:dLbl>
              <c:idx val="3"/>
              <c:layout>
                <c:manualLayout>
                  <c:x val="2.4242428869945772E-2"/>
                  <c:y val="-0.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20F-45C7-BC16-416DEF86D3A9}"/>
                </c:ext>
              </c:extLst>
            </c:dLbl>
            <c:dLbl>
              <c:idx val="4"/>
              <c:layout>
                <c:manualLayout>
                  <c:x val="2.1818185982951186E-2"/>
                  <c:y val="-1.49999999999999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20F-45C7-BC16-416DEF86D3A9}"/>
                </c:ext>
              </c:extLst>
            </c:dLbl>
            <c:spPr>
              <a:noFill/>
              <a:ln>
                <a:noFill/>
              </a:ln>
              <a:effectLst/>
            </c:spPr>
            <c:txPr>
              <a:bodyPr rot="-540000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Feuil7!$A$14:$A$19</c:f>
              <c:strCache>
                <c:ptCount val="6"/>
                <c:pt idx="0">
                  <c:v>A</c:v>
                </c:pt>
                <c:pt idx="1">
                  <c:v>B</c:v>
                </c:pt>
                <c:pt idx="2">
                  <c:v>C</c:v>
                </c:pt>
                <c:pt idx="3">
                  <c:v>D</c:v>
                </c:pt>
                <c:pt idx="4">
                  <c:v>E</c:v>
                </c:pt>
                <c:pt idx="5">
                  <c:v>F</c:v>
                </c:pt>
              </c:strCache>
            </c:strRef>
          </c:cat>
          <c:val>
            <c:numRef>
              <c:f>Feuil7!$D$14:$D$19</c:f>
              <c:numCache>
                <c:formatCode>General</c:formatCode>
                <c:ptCount val="6"/>
                <c:pt idx="0">
                  <c:v>78</c:v>
                </c:pt>
                <c:pt idx="1">
                  <c:v>157</c:v>
                </c:pt>
                <c:pt idx="2">
                  <c:v>254</c:v>
                </c:pt>
                <c:pt idx="3">
                  <c:v>230</c:v>
                </c:pt>
                <c:pt idx="4">
                  <c:v>167</c:v>
                </c:pt>
                <c:pt idx="5">
                  <c:v>114</c:v>
                </c:pt>
              </c:numCache>
            </c:numRef>
          </c:val>
          <c:extLst>
            <c:ext xmlns:c16="http://schemas.microsoft.com/office/drawing/2014/chart" uri="{C3380CC4-5D6E-409C-BE32-E72D297353CC}">
              <c16:uniqueId val="{00000002-820F-45C7-BC16-416DEF86D3A9}"/>
            </c:ext>
          </c:extLst>
        </c:ser>
        <c:dLbls>
          <c:showLegendKey val="0"/>
          <c:showVal val="1"/>
          <c:showCatName val="0"/>
          <c:showSerName val="0"/>
          <c:showPercent val="0"/>
          <c:showBubbleSize val="0"/>
        </c:dLbls>
        <c:gapWidth val="150"/>
        <c:overlap val="-25"/>
        <c:axId val="1240425520"/>
        <c:axId val="1240419616"/>
      </c:barChart>
      <c:catAx>
        <c:axId val="1240425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cap="all" spc="120" normalizeH="0" baseline="0">
                <a:solidFill>
                  <a:schemeClr val="tx1"/>
                </a:solidFill>
                <a:latin typeface="+mn-lt"/>
                <a:ea typeface="+mn-ea"/>
                <a:cs typeface="+mn-cs"/>
              </a:defRPr>
            </a:pPr>
            <a:endParaRPr lang="fr-FR"/>
          </a:p>
        </c:txPr>
        <c:crossAx val="1240419616"/>
        <c:crosses val="autoZero"/>
        <c:auto val="1"/>
        <c:lblAlgn val="ctr"/>
        <c:lblOffset val="100"/>
        <c:noMultiLvlLbl val="0"/>
      </c:catAx>
      <c:valAx>
        <c:axId val="1240419616"/>
        <c:scaling>
          <c:orientation val="minMax"/>
        </c:scaling>
        <c:delete val="1"/>
        <c:axPos val="b"/>
        <c:numFmt formatCode="General" sourceLinked="1"/>
        <c:majorTickMark val="none"/>
        <c:minorTickMark val="none"/>
        <c:tickLblPos val="nextTo"/>
        <c:crossAx val="12404255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400"/>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fr-FR" baseline="0">
                <a:solidFill>
                  <a:sysClr val="windowText" lastClr="000000"/>
                </a:solidFill>
              </a:rPr>
              <a:t>Average mean / Gender</a:t>
            </a:r>
            <a:endParaRPr lang="fr-FR">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fr-FR"/>
        </a:p>
      </c:txPr>
    </c:title>
    <c:autoTitleDeleted val="0"/>
    <c:plotArea>
      <c:layout>
        <c:manualLayout>
          <c:layoutTarget val="inner"/>
          <c:xMode val="edge"/>
          <c:yMode val="edge"/>
          <c:x val="2.8207724337616046E-2"/>
          <c:y val="0.16630132414146981"/>
          <c:w val="0.87943263342082245"/>
          <c:h val="0.70959135316418775"/>
        </c:manualLayout>
      </c:layout>
      <c:lineChart>
        <c:grouping val="standard"/>
        <c:varyColors val="0"/>
        <c:ser>
          <c:idx val="0"/>
          <c:order val="0"/>
          <c:tx>
            <c:strRef>
              <c:f>Feuil2!$B$16</c:f>
              <c:strCache>
                <c:ptCount val="1"/>
                <c:pt idx="0">
                  <c:v>Male</c:v>
                </c:pt>
              </c:strCache>
            </c:strRef>
          </c:tx>
          <c:spPr>
            <a:ln w="31750" cap="rnd">
              <a:solidFill>
                <a:srgbClr val="FFFF00"/>
              </a:solidFill>
              <a:round/>
            </a:ln>
            <a:effectLst/>
          </c:spPr>
          <c:marker>
            <c:symbol val="none"/>
          </c:marker>
          <c:dLbls>
            <c:dLbl>
              <c:idx val="0"/>
              <c:layout>
                <c:manualLayout>
                  <c:x val="-9.943766404199475E-2"/>
                  <c:y val="-5.55555555555556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86B-4312-B4DC-D3E34421799D}"/>
                </c:ext>
              </c:extLst>
            </c:dLbl>
            <c:dLbl>
              <c:idx val="1"/>
              <c:layout>
                <c:manualLayout>
                  <c:x val="-6.0548775153105965E-2"/>
                  <c:y val="4.6296296296296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86B-4312-B4DC-D3E34421799D}"/>
                </c:ext>
              </c:extLst>
            </c:dLbl>
            <c:dLbl>
              <c:idx val="2"/>
              <c:layout>
                <c:manualLayout>
                  <c:x val="-7.1736657917760276E-3"/>
                  <c:y val="-4.6296296296297144E-3"/>
                </c:manualLayout>
              </c:layout>
              <c:dLblPos val="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2-586B-4312-B4DC-D3E34421799D}"/>
                </c:ext>
              </c:extLst>
            </c:dLbl>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Feuil2!$A$17:$A$19</c:f>
              <c:strCache>
                <c:ptCount val="3"/>
                <c:pt idx="0">
                  <c:v>Math</c:v>
                </c:pt>
                <c:pt idx="1">
                  <c:v>Reading</c:v>
                </c:pt>
                <c:pt idx="2">
                  <c:v>Writing</c:v>
                </c:pt>
              </c:strCache>
            </c:strRef>
          </c:cat>
          <c:val>
            <c:numRef>
              <c:f>Feuil2!$B$17:$B$19</c:f>
              <c:numCache>
                <c:formatCode>_(* #,##0.00_);_(* \(#,##0.00\);_(* "-"??_);_(@_)</c:formatCode>
                <c:ptCount val="3"/>
                <c:pt idx="0">
                  <c:v>68.72821576763485</c:v>
                </c:pt>
                <c:pt idx="1">
                  <c:v>65.473029045643159</c:v>
                </c:pt>
                <c:pt idx="2">
                  <c:v>63.311203319502077</c:v>
                </c:pt>
              </c:numCache>
            </c:numRef>
          </c:val>
          <c:smooth val="0"/>
          <c:extLst>
            <c:ext xmlns:c16="http://schemas.microsoft.com/office/drawing/2014/chart" uri="{C3380CC4-5D6E-409C-BE32-E72D297353CC}">
              <c16:uniqueId val="{00000003-586B-4312-B4DC-D3E34421799D}"/>
            </c:ext>
          </c:extLst>
        </c:ser>
        <c:ser>
          <c:idx val="1"/>
          <c:order val="1"/>
          <c:tx>
            <c:strRef>
              <c:f>Feuil2!$C$16</c:f>
              <c:strCache>
                <c:ptCount val="1"/>
                <c:pt idx="0">
                  <c:v>Female</c:v>
                </c:pt>
              </c:strCache>
            </c:strRef>
          </c:tx>
          <c:spPr>
            <a:ln w="31750" cap="rnd">
              <a:solidFill>
                <a:schemeClr val="accent2"/>
              </a:solidFill>
              <a:round/>
            </a:ln>
            <a:effectLst/>
          </c:spPr>
          <c:marker>
            <c:symbol val="none"/>
          </c:marker>
          <c:dPt>
            <c:idx val="1"/>
            <c:marker>
              <c:symbol val="none"/>
            </c:marker>
            <c:bubble3D val="0"/>
            <c:spPr>
              <a:ln w="31750" cap="rnd">
                <a:solidFill>
                  <a:schemeClr val="accent1"/>
                </a:solidFill>
                <a:round/>
              </a:ln>
              <a:effectLst/>
            </c:spPr>
            <c:extLst>
              <c:ext xmlns:c16="http://schemas.microsoft.com/office/drawing/2014/chart" uri="{C3380CC4-5D6E-409C-BE32-E72D297353CC}">
                <c16:uniqueId val="{00000005-586B-4312-B4DC-D3E34421799D}"/>
              </c:ext>
            </c:extLst>
          </c:dPt>
          <c:dPt>
            <c:idx val="2"/>
            <c:marker>
              <c:symbol val="none"/>
            </c:marker>
            <c:bubble3D val="0"/>
            <c:spPr>
              <a:ln w="31750" cap="rnd">
                <a:solidFill>
                  <a:schemeClr val="accent1"/>
                </a:solidFill>
                <a:round/>
              </a:ln>
              <a:effectLst/>
            </c:spPr>
            <c:extLst>
              <c:ext xmlns:c16="http://schemas.microsoft.com/office/drawing/2014/chart" uri="{C3380CC4-5D6E-409C-BE32-E72D297353CC}">
                <c16:uniqueId val="{00000007-586B-4312-B4DC-D3E34421799D}"/>
              </c:ext>
            </c:extLst>
          </c:dPt>
          <c:dLbls>
            <c:dLbl>
              <c:idx val="0"/>
              <c:layout>
                <c:manualLayout>
                  <c:x val="-7.7215441819772523E-2"/>
                  <c:y val="4.62962962962962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86B-4312-B4DC-D3E34421799D}"/>
                </c:ext>
              </c:extLst>
            </c:dLbl>
            <c:dLbl>
              <c:idx val="1"/>
              <c:layout>
                <c:manualLayout>
                  <c:x val="-6.6104330708661521E-2"/>
                  <c:y val="-2.77777777777777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86B-4312-B4DC-D3E34421799D}"/>
                </c:ext>
              </c:extLst>
            </c:dLbl>
            <c:dLbl>
              <c:idx val="2"/>
              <c:layout>
                <c:manualLayout>
                  <c:x val="-2.3958880139981482E-3"/>
                  <c:y val="-4.6296296296296294E-3"/>
                </c:manualLayout>
              </c:layout>
              <c:dLblPos val="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586B-4312-B4DC-D3E34421799D}"/>
                </c:ext>
              </c:extLst>
            </c:dLbl>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Feuil2!$A$17:$A$19</c:f>
              <c:strCache>
                <c:ptCount val="3"/>
                <c:pt idx="0">
                  <c:v>Math</c:v>
                </c:pt>
                <c:pt idx="1">
                  <c:v>Reading</c:v>
                </c:pt>
                <c:pt idx="2">
                  <c:v>Writing</c:v>
                </c:pt>
              </c:strCache>
            </c:strRef>
          </c:cat>
          <c:val>
            <c:numRef>
              <c:f>Feuil2!$C$17:$C$19</c:f>
              <c:numCache>
                <c:formatCode>_(* #,##0.00_);_(* \(#,##0.00\);_(* "-"??_);_(@_)</c:formatCode>
                <c:ptCount val="3"/>
                <c:pt idx="0">
                  <c:v>63.633204633204635</c:v>
                </c:pt>
                <c:pt idx="1">
                  <c:v>72.608108108108112</c:v>
                </c:pt>
                <c:pt idx="2">
                  <c:v>72.467181467181462</c:v>
                </c:pt>
              </c:numCache>
            </c:numRef>
          </c:val>
          <c:smooth val="0"/>
          <c:extLst>
            <c:ext xmlns:c16="http://schemas.microsoft.com/office/drawing/2014/chart" uri="{C3380CC4-5D6E-409C-BE32-E72D297353CC}">
              <c16:uniqueId val="{00000009-586B-4312-B4DC-D3E34421799D}"/>
            </c:ext>
          </c:extLst>
        </c:ser>
        <c:dLbls>
          <c:dLblPos val="ctr"/>
          <c:showLegendKey val="0"/>
          <c:showVal val="1"/>
          <c:showCatName val="0"/>
          <c:showSerName val="0"/>
          <c:showPercent val="0"/>
          <c:showBubbleSize val="0"/>
        </c:dLbls>
        <c:smooth val="0"/>
        <c:axId val="1295894496"/>
        <c:axId val="1295891216"/>
      </c:lineChart>
      <c:catAx>
        <c:axId val="1295894496"/>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fr-FR"/>
          </a:p>
        </c:txPr>
        <c:crossAx val="1295891216"/>
        <c:crosses val="autoZero"/>
        <c:auto val="1"/>
        <c:lblAlgn val="ctr"/>
        <c:lblOffset val="100"/>
        <c:noMultiLvlLbl val="0"/>
      </c:catAx>
      <c:valAx>
        <c:axId val="1295891216"/>
        <c:scaling>
          <c:orientation val="minMax"/>
        </c:scaling>
        <c:delete val="1"/>
        <c:axPos val="l"/>
        <c:numFmt formatCode="_(* #,##0.00_);_(* \(#,##0.00\);_(* &quot;-&quot;??_);_(@_)" sourceLinked="1"/>
        <c:majorTickMark val="out"/>
        <c:minorTickMark val="none"/>
        <c:tickLblPos val="nextTo"/>
        <c:crossAx val="129589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small" spc="0" baseline="0">
                <a:solidFill>
                  <a:sysClr val="windowText" lastClr="000000"/>
                </a:solidFill>
                <a:latin typeface="+mn-lt"/>
                <a:ea typeface="+mn-ea"/>
                <a:cs typeface="+mn-cs"/>
              </a:defRPr>
            </a:pPr>
            <a:r>
              <a:rPr lang="fr-FR" sz="1600" b="1" i="0" u="none" strike="noStrike" cap="none" baseline="0">
                <a:solidFill>
                  <a:sysClr val="windowText" lastClr="000000"/>
                </a:solidFill>
                <a:effectLst/>
              </a:rPr>
              <a:t>Average mean </a:t>
            </a:r>
            <a:r>
              <a:rPr lang="fr-FR" sz="1600" b="1" cap="none" baseline="0">
                <a:solidFill>
                  <a:sysClr val="windowText" lastClr="000000"/>
                </a:solidFill>
              </a:rPr>
              <a:t>/ Test preparation course</a:t>
            </a:r>
          </a:p>
        </c:rich>
      </c:tx>
      <c:layout>
        <c:manualLayout>
          <c:xMode val="edge"/>
          <c:yMode val="edge"/>
          <c:x val="0.11053455818022746"/>
          <c:y val="3.0379758947377235E-2"/>
        </c:manualLayout>
      </c:layout>
      <c:overlay val="0"/>
      <c:spPr>
        <a:noFill/>
        <a:ln>
          <a:noFill/>
        </a:ln>
        <a:effectLst/>
      </c:spPr>
      <c:txPr>
        <a:bodyPr rot="0" spcFirstLastPara="1" vertOverflow="ellipsis" vert="horz" wrap="square" anchor="ctr" anchorCtr="1"/>
        <a:lstStyle/>
        <a:p>
          <a:pPr>
            <a:defRPr sz="1600" b="1" i="0" u="none" strike="noStrike" kern="1200" cap="small" spc="0" baseline="0">
              <a:solidFill>
                <a:sysClr val="windowText" lastClr="000000"/>
              </a:solidFill>
              <a:latin typeface="+mn-lt"/>
              <a:ea typeface="+mn-ea"/>
              <a:cs typeface="+mn-cs"/>
            </a:defRPr>
          </a:pPr>
          <a:endParaRPr lang="fr-FR"/>
        </a:p>
      </c:txPr>
    </c:title>
    <c:autoTitleDeleted val="0"/>
    <c:plotArea>
      <c:layout>
        <c:manualLayout>
          <c:layoutTarget val="inner"/>
          <c:xMode val="edge"/>
          <c:yMode val="edge"/>
          <c:x val="1.282051282051282E-2"/>
          <c:y val="0.19451434406129556"/>
          <c:w val="0.94358974358974357"/>
          <c:h val="0.67957455705273551"/>
        </c:manualLayout>
      </c:layout>
      <c:lineChart>
        <c:grouping val="standard"/>
        <c:varyColors val="0"/>
        <c:ser>
          <c:idx val="0"/>
          <c:order val="0"/>
          <c:tx>
            <c:strRef>
              <c:f>Feuil2!$B$21</c:f>
              <c:strCache>
                <c:ptCount val="1"/>
                <c:pt idx="0">
                  <c:v>Completed</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Pt>
            <c:idx val="1"/>
            <c:marker>
              <c:symbol val="circle"/>
              <c:size val="17"/>
              <c:spPr>
                <a:solidFill>
                  <a:schemeClr val="lt1"/>
                </a:solidFill>
                <a:ln>
                  <a:noFill/>
                </a:ln>
                <a:effectLst/>
              </c:spPr>
            </c:marker>
            <c:bubble3D val="0"/>
            <c:spPr>
              <a:ln w="19050" cap="rnd" cmpd="sng" algn="ctr">
                <a:solidFill>
                  <a:schemeClr val="accent6"/>
                </a:solidFill>
                <a:round/>
              </a:ln>
              <a:effectLst/>
            </c:spPr>
            <c:extLst>
              <c:ext xmlns:c16="http://schemas.microsoft.com/office/drawing/2014/chart" uri="{C3380CC4-5D6E-409C-BE32-E72D297353CC}">
                <c16:uniqueId val="{00000001-A598-4519-A09F-50BC0383FD00}"/>
              </c:ext>
            </c:extLst>
          </c:dPt>
          <c:dPt>
            <c:idx val="2"/>
            <c:marker>
              <c:symbol val="circle"/>
              <c:size val="17"/>
              <c:spPr>
                <a:solidFill>
                  <a:schemeClr val="lt1"/>
                </a:solidFill>
                <a:ln>
                  <a:noFill/>
                </a:ln>
                <a:effectLst/>
              </c:spPr>
            </c:marker>
            <c:bubble3D val="0"/>
            <c:spPr>
              <a:ln w="19050" cap="rnd" cmpd="sng" algn="ctr">
                <a:solidFill>
                  <a:schemeClr val="accent6"/>
                </a:solidFill>
                <a:round/>
              </a:ln>
              <a:effectLst/>
            </c:spPr>
            <c:extLst>
              <c:ext xmlns:c16="http://schemas.microsoft.com/office/drawing/2014/chart" uri="{C3380CC4-5D6E-409C-BE32-E72D297353CC}">
                <c16:uniqueId val="{00000003-A598-4519-A09F-50BC0383FD00}"/>
              </c:ext>
            </c:extLst>
          </c:dPt>
          <c:dLbls>
            <c:dLbl>
              <c:idx val="1"/>
              <c:layout>
                <c:manualLayout>
                  <c:x val="-7.1659886264216974E-2"/>
                  <c:y val="-3.240740740740744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598-4519-A09F-50BC0383FD00}"/>
                </c:ext>
              </c:extLst>
            </c:dLbl>
            <c:dLbl>
              <c:idx val="2"/>
              <c:layout>
                <c:manualLayout>
                  <c:x val="-4.7861111111111215E-2"/>
                  <c:y val="4.6296296296296086E-3"/>
                </c:manualLayout>
              </c:layout>
              <c:dLblPos val="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A598-4519-A09F-50BC0383FD00}"/>
                </c:ext>
              </c:extLst>
            </c:dLbl>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Feuil2!$A$22:$A$24</c:f>
              <c:strCache>
                <c:ptCount val="3"/>
                <c:pt idx="0">
                  <c:v>Math</c:v>
                </c:pt>
                <c:pt idx="1">
                  <c:v>Reading</c:v>
                </c:pt>
                <c:pt idx="2">
                  <c:v>Writing</c:v>
                </c:pt>
              </c:strCache>
            </c:strRef>
          </c:cat>
          <c:val>
            <c:numRef>
              <c:f>Feuil2!$B$22:$B$24</c:f>
              <c:numCache>
                <c:formatCode>_(* #,##0.00_);_(* \(#,##0.00\);_(* "-"??_);_(@_)</c:formatCode>
                <c:ptCount val="3"/>
                <c:pt idx="0">
                  <c:v>69.69553072625699</c:v>
                </c:pt>
                <c:pt idx="1">
                  <c:v>73.893854748603346</c:v>
                </c:pt>
                <c:pt idx="2">
                  <c:v>74.418994413407816</c:v>
                </c:pt>
              </c:numCache>
            </c:numRef>
          </c:val>
          <c:smooth val="0"/>
          <c:extLst>
            <c:ext xmlns:c16="http://schemas.microsoft.com/office/drawing/2014/chart" uri="{C3380CC4-5D6E-409C-BE32-E72D297353CC}">
              <c16:uniqueId val="{00000004-A598-4519-A09F-50BC0383FD00}"/>
            </c:ext>
          </c:extLst>
        </c:ser>
        <c:ser>
          <c:idx val="1"/>
          <c:order val="1"/>
          <c:tx>
            <c:strRef>
              <c:f>Feuil2!$C$21</c:f>
              <c:strCache>
                <c:ptCount val="1"/>
                <c:pt idx="0">
                  <c:v>None</c:v>
                </c:pt>
              </c:strCache>
            </c:strRef>
          </c:tx>
          <c:spPr>
            <a:ln w="19050" cap="rnd" cmpd="sng" algn="ctr">
              <a:solidFill>
                <a:srgbClr val="FF0000"/>
              </a:solidFill>
              <a:round/>
            </a:ln>
            <a:effectLst/>
          </c:spPr>
          <c:marker>
            <c:symbol val="circle"/>
            <c:size val="17"/>
            <c:spPr>
              <a:solidFill>
                <a:schemeClr val="lt1"/>
              </a:solidFill>
              <a:ln>
                <a:noFill/>
              </a:ln>
              <a:effectLst/>
            </c:spPr>
          </c:marker>
          <c:dLbls>
            <c:dLbl>
              <c:idx val="0"/>
              <c:layout>
                <c:manualLayout>
                  <c:x val="-8.2770997375328087E-2"/>
                  <c:y val="4.6296296296296294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598-4519-A09F-50BC0383FD00}"/>
                </c:ext>
              </c:extLst>
            </c:dLbl>
            <c:dLbl>
              <c:idx val="1"/>
              <c:layout>
                <c:manualLayout>
                  <c:x val="-6.8882108486439192E-2"/>
                  <c:y val="-1.38888888888888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598-4519-A09F-50BC0383FD00}"/>
                </c:ext>
              </c:extLst>
            </c:dLbl>
            <c:dLbl>
              <c:idx val="2"/>
              <c:layout>
                <c:manualLayout>
                  <c:x val="-5.0340332458442799E-2"/>
                  <c:y val="-9.2592592592592587E-3"/>
                </c:manualLayout>
              </c:layout>
              <c:dLblPos val="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A598-4519-A09F-50BC0383FD00}"/>
                </c:ext>
              </c:extLst>
            </c:dLbl>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Feuil2!$A$22:$A$24</c:f>
              <c:strCache>
                <c:ptCount val="3"/>
                <c:pt idx="0">
                  <c:v>Math</c:v>
                </c:pt>
                <c:pt idx="1">
                  <c:v>Reading</c:v>
                </c:pt>
                <c:pt idx="2">
                  <c:v>Writing</c:v>
                </c:pt>
              </c:strCache>
            </c:strRef>
          </c:cat>
          <c:val>
            <c:numRef>
              <c:f>Feuil2!$C$22:$C$24</c:f>
              <c:numCache>
                <c:formatCode>_(* #,##0.00_);_(* \(#,##0.00\);_(* "-"??_);_(@_)</c:formatCode>
                <c:ptCount val="3"/>
                <c:pt idx="0">
                  <c:v>64.077881619937699</c:v>
                </c:pt>
                <c:pt idx="1">
                  <c:v>66.534267912772592</c:v>
                </c:pt>
                <c:pt idx="2">
                  <c:v>64.504672897196258</c:v>
                </c:pt>
              </c:numCache>
            </c:numRef>
          </c:val>
          <c:smooth val="0"/>
          <c:extLst>
            <c:ext xmlns:c16="http://schemas.microsoft.com/office/drawing/2014/chart" uri="{C3380CC4-5D6E-409C-BE32-E72D297353CC}">
              <c16:uniqueId val="{00000008-A598-4519-A09F-50BC0383FD00}"/>
            </c:ext>
          </c:extLst>
        </c:ser>
        <c:dLbls>
          <c:dLblPos val="ctr"/>
          <c:showLegendKey val="0"/>
          <c:showVal val="1"/>
          <c:showCatName val="0"/>
          <c:showSerName val="0"/>
          <c:showPercent val="0"/>
          <c:showBubbleSize val="0"/>
        </c:dLbls>
        <c:marker val="1"/>
        <c:smooth val="0"/>
        <c:axId val="1186555096"/>
        <c:axId val="1186557720"/>
      </c:lineChart>
      <c:catAx>
        <c:axId val="11865550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fr-FR"/>
          </a:p>
        </c:txPr>
        <c:crossAx val="1186557720"/>
        <c:crosses val="autoZero"/>
        <c:auto val="1"/>
        <c:lblAlgn val="ctr"/>
        <c:lblOffset val="100"/>
        <c:noMultiLvlLbl val="0"/>
      </c:catAx>
      <c:valAx>
        <c:axId val="1186557720"/>
        <c:scaling>
          <c:orientation val="minMax"/>
        </c:scaling>
        <c:delete val="1"/>
        <c:axPos val="l"/>
        <c:numFmt formatCode="_(* #,##0.00_);_(* \(#,##0.00\);_(* &quot;-&quot;??_);_(@_)" sourceLinked="1"/>
        <c:majorTickMark val="none"/>
        <c:minorTickMark val="none"/>
        <c:tickLblPos val="nextTo"/>
        <c:crossAx val="1186555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[Students_1.xlsx]Feuil2!Tableau croisé dynamique6</c:name>
    <c:fmtId val="4"/>
  </c:pivotSource>
  <c:chart>
    <c:title>
      <c:tx>
        <c:rich>
          <a:bodyPr rot="0" spcFirstLastPara="1" vertOverflow="ellipsis" vert="horz" wrap="square" anchor="ctr" anchorCtr="1"/>
          <a:lstStyle/>
          <a:p>
            <a:pPr>
              <a:defRPr sz="1600" b="1" i="0" u="none" strike="noStrike" kern="1200" cap="none" baseline="0">
                <a:solidFill>
                  <a:sysClr val="windowText" lastClr="000000"/>
                </a:solidFill>
                <a:latin typeface="+mn-lt"/>
                <a:ea typeface="+mn-ea"/>
                <a:cs typeface="+mn-cs"/>
              </a:defRPr>
            </a:pPr>
            <a:r>
              <a:rPr lang="en-US" b="1" cap="none" baseline="0">
                <a:solidFill>
                  <a:sysClr val="windowText" lastClr="000000"/>
                </a:solidFill>
              </a:rPr>
              <a:t>Student's proportion - Test preparation course </a:t>
            </a:r>
          </a:p>
        </c:rich>
      </c:tx>
      <c:overlay val="0"/>
      <c:spPr>
        <a:noFill/>
        <a:ln>
          <a:noFill/>
        </a:ln>
        <a:effectLst/>
      </c:spPr>
      <c:txPr>
        <a:bodyPr rot="0" spcFirstLastPara="1" vertOverflow="ellipsis" vert="horz" wrap="square" anchor="ctr" anchorCtr="1"/>
        <a:lstStyle/>
        <a:p>
          <a:pPr>
            <a:defRPr sz="1600" b="1" i="0" u="none" strike="noStrike" kern="1200" cap="none" baseline="0">
              <a:solidFill>
                <a:sysClr val="windowText" lastClr="000000"/>
              </a:solidFill>
              <a:latin typeface="+mn-lt"/>
              <a:ea typeface="+mn-ea"/>
              <a:cs typeface="+mn-cs"/>
            </a:defRPr>
          </a:pPr>
          <a:endParaRPr lang="fr-FR"/>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fr-FR"/>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63500" sx="102000" sy="102000" algn="ctr" rotWithShape="0">
              <a:prstClr val="black">
                <a:alpha val="20000"/>
              </a:prstClr>
            </a:outerShdw>
          </a:effectLst>
        </c:spP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fr-FR"/>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
        <c:spPr>
          <a:solidFill>
            <a:srgbClr val="FF0000"/>
          </a:solidFill>
          <a:ln>
            <a:noFill/>
          </a:ln>
          <a:effectLst>
            <a:outerShdw blurRad="63500" sx="102000" sy="102000" algn="ctr" rotWithShape="0">
              <a:prstClr val="black">
                <a:alpha val="20000"/>
              </a:prstClr>
            </a:outerShdw>
          </a:effectLst>
        </c:spP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fr-FR"/>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spPr>
          <a:solidFill>
            <a:schemeClr val="accent1"/>
          </a:solidFill>
          <a:ln>
            <a:noFill/>
          </a:ln>
          <a:effectLst>
            <a:outerShdw blurRad="63500" sx="102000" sy="102000" algn="ctr" rotWithShape="0">
              <a:prstClr val="black">
                <a:alpha val="20000"/>
              </a:prstClr>
            </a:outerShdw>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fr-FR"/>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6"/>
          </a:solidFill>
          <a:ln>
            <a:noFill/>
          </a:ln>
          <a:effectLst>
            <a:outerShdw blurRad="63500" sx="102000" sy="102000" algn="ctr" rotWithShape="0">
              <a:prstClr val="black">
                <a:alpha val="20000"/>
              </a:prstClr>
            </a:outerShdw>
          </a:effectLst>
        </c:spP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fr-FR"/>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FF0000"/>
          </a:solidFill>
          <a:ln>
            <a:noFill/>
          </a:ln>
          <a:effectLst>
            <a:outerShdw blurRad="63500" sx="102000" sy="102000" algn="ctr" rotWithShape="0">
              <a:prstClr val="black">
                <a:alpha val="20000"/>
              </a:prstClr>
            </a:outerShdw>
          </a:effectLst>
        </c:spP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fr-FR"/>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ysClr val="windowText" lastClr="000000"/>
                  </a:solidFill>
                  <a:latin typeface="+mn-lt"/>
                  <a:ea typeface="+mn-ea"/>
                  <a:cs typeface="+mn-cs"/>
                </a:defRPr>
              </a:pPr>
              <a:endParaRPr lang="fr-FR"/>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outerShdw blurRad="63500" sx="102000" sy="102000" algn="ctr" rotWithShape="0">
              <a:prstClr val="black">
                <a:alpha val="20000"/>
              </a:prstClr>
            </a:outerShdw>
          </a:effectLst>
        </c:spP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ysClr val="windowText" lastClr="000000"/>
                  </a:solidFill>
                  <a:latin typeface="+mn-lt"/>
                  <a:ea typeface="+mn-ea"/>
                  <a:cs typeface="+mn-cs"/>
                </a:defRPr>
              </a:pPr>
              <a:endParaRPr lang="fr-FR"/>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8"/>
        <c:spPr>
          <a:solidFill>
            <a:srgbClr val="FF0000"/>
          </a:solidFill>
          <a:ln>
            <a:noFill/>
          </a:ln>
          <a:effectLst>
            <a:outerShdw blurRad="63500" sx="102000" sy="102000" algn="ctr" rotWithShape="0">
              <a:prstClr val="black">
                <a:alpha val="20000"/>
              </a:prstClr>
            </a:outerShdw>
          </a:effectLst>
        </c:spP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ysClr val="windowText" lastClr="000000"/>
                  </a:solidFill>
                  <a:latin typeface="+mn-lt"/>
                  <a:ea typeface="+mn-ea"/>
                  <a:cs typeface="+mn-cs"/>
                </a:defRPr>
              </a:pPr>
              <a:endParaRPr lang="fr-FR"/>
            </a:p>
          </c:txPr>
          <c:dLblPos val="outEnd"/>
          <c:showLegendKey val="0"/>
          <c:showVal val="1"/>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Feuil2!$N$16</c:f>
              <c:strCache>
                <c:ptCount val="1"/>
                <c:pt idx="0">
                  <c:v>Total</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A9D1-407B-82CE-9DFB0AB37805}"/>
              </c:ext>
            </c:extLst>
          </c:dPt>
          <c:dPt>
            <c:idx val="1"/>
            <c:bubble3D val="0"/>
            <c:spPr>
              <a:solidFill>
                <a:srgbClr val="FF0000"/>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A9D1-407B-82CE-9DFB0AB37805}"/>
              </c:ext>
            </c:extLst>
          </c:dPt>
          <c:dLbls>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ysClr val="windowText" lastClr="000000"/>
                      </a:solidFill>
                      <a:latin typeface="+mn-lt"/>
                      <a:ea typeface="+mn-ea"/>
                      <a:cs typeface="+mn-cs"/>
                    </a:defRPr>
                  </a:pPr>
                  <a:endParaRPr lang="fr-FR"/>
                </a:p>
              </c:txPr>
              <c:dLblPos val="outEnd"/>
              <c:showLegendKey val="0"/>
              <c:showVal val="1"/>
              <c:showCatName val="1"/>
              <c:showSerName val="0"/>
              <c:showPercent val="1"/>
              <c:showBubbleSize val="0"/>
              <c:extLst>
                <c:ext xmlns:c16="http://schemas.microsoft.com/office/drawing/2014/chart" uri="{C3380CC4-5D6E-409C-BE32-E72D297353CC}">
                  <c16:uniqueId val="{00000001-A9D1-407B-82CE-9DFB0AB37805}"/>
                </c:ext>
              </c:extLst>
            </c:dLbl>
            <c:dLbl>
              <c:idx val="1"/>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ysClr val="windowText" lastClr="000000"/>
                      </a:solidFill>
                      <a:latin typeface="+mn-lt"/>
                      <a:ea typeface="+mn-ea"/>
                      <a:cs typeface="+mn-cs"/>
                    </a:defRPr>
                  </a:pPr>
                  <a:endParaRPr lang="fr-FR"/>
                </a:p>
              </c:txPr>
              <c:dLblPos val="outEnd"/>
              <c:showLegendKey val="0"/>
              <c:showVal val="1"/>
              <c:showCatName val="1"/>
              <c:showSerName val="0"/>
              <c:showPercent val="1"/>
              <c:showBubbleSize val="0"/>
              <c:extLst>
                <c:ext xmlns:c16="http://schemas.microsoft.com/office/drawing/2014/chart" uri="{C3380CC4-5D6E-409C-BE32-E72D297353CC}">
                  <c16:uniqueId val="{00000003-A9D1-407B-82CE-9DFB0AB37805}"/>
                </c:ext>
              </c:extLst>
            </c:dLbl>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ysClr val="windowText" lastClr="000000"/>
                    </a:solidFill>
                    <a:latin typeface="+mn-lt"/>
                    <a:ea typeface="+mn-ea"/>
                    <a:cs typeface="+mn-cs"/>
                  </a:defRPr>
                </a:pPr>
                <a:endParaRPr lang="fr-FR"/>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Feuil2!$M$17:$M$19</c:f>
              <c:strCache>
                <c:ptCount val="2"/>
                <c:pt idx="0">
                  <c:v>completed</c:v>
                </c:pt>
                <c:pt idx="1">
                  <c:v>none</c:v>
                </c:pt>
              </c:strCache>
            </c:strRef>
          </c:cat>
          <c:val>
            <c:numRef>
              <c:f>Feuil2!$N$17:$N$19</c:f>
              <c:numCache>
                <c:formatCode>General</c:formatCode>
                <c:ptCount val="2"/>
                <c:pt idx="0">
                  <c:v>358</c:v>
                </c:pt>
                <c:pt idx="1">
                  <c:v>642</c:v>
                </c:pt>
              </c:numCache>
            </c:numRef>
          </c:val>
          <c:extLst>
            <c:ext xmlns:c16="http://schemas.microsoft.com/office/drawing/2014/chart" uri="{C3380CC4-5D6E-409C-BE32-E72D297353CC}">
              <c16:uniqueId val="{00000004-A9D1-407B-82CE-9DFB0AB37805}"/>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[Students_1.xlsx]Feuil2!Tableau croisé dynamique8</c:name>
    <c:fmtId val="9"/>
  </c:pivotSource>
  <c:chart>
    <c:title>
      <c:tx>
        <c:rich>
          <a:bodyPr rot="0" spcFirstLastPara="1" vertOverflow="ellipsis" vert="horz" wrap="square" anchor="ctr" anchorCtr="1"/>
          <a:lstStyle/>
          <a:p>
            <a:pPr>
              <a:defRPr sz="1600" b="1" i="0" u="none" strike="noStrike" kern="1200" cap="none" baseline="0">
                <a:solidFill>
                  <a:sysClr val="windowText" lastClr="000000"/>
                </a:solidFill>
                <a:latin typeface="+mn-lt"/>
                <a:ea typeface="+mn-ea"/>
                <a:cs typeface="+mn-cs"/>
              </a:defRPr>
            </a:pPr>
            <a:r>
              <a:rPr lang="en-US" cap="none" baseline="0">
                <a:solidFill>
                  <a:sysClr val="windowText" lastClr="000000"/>
                </a:solidFill>
              </a:rPr>
              <a:t>Student's parental level  of education</a:t>
            </a:r>
          </a:p>
        </c:rich>
      </c:tx>
      <c:layout>
        <c:manualLayout>
          <c:xMode val="edge"/>
          <c:yMode val="edge"/>
          <c:x val="0.14802077865266841"/>
          <c:y val="1.3888888888888888E-2"/>
        </c:manualLayout>
      </c:layout>
      <c:overlay val="0"/>
      <c:spPr>
        <a:noFill/>
        <a:ln>
          <a:noFill/>
        </a:ln>
        <a:effectLst/>
      </c:spPr>
      <c:txPr>
        <a:bodyPr rot="0" spcFirstLastPara="1" vertOverflow="ellipsis" vert="horz" wrap="square" anchor="ctr" anchorCtr="1"/>
        <a:lstStyle/>
        <a:p>
          <a:pPr>
            <a:defRPr sz="1600" b="1" i="0" u="none" strike="noStrike" kern="1200" cap="none" baseline="0">
              <a:solidFill>
                <a:sysClr val="windowText" lastClr="000000"/>
              </a:solidFill>
              <a:latin typeface="+mn-lt"/>
              <a:ea typeface="+mn-ea"/>
              <a:cs typeface="+mn-cs"/>
            </a:defRPr>
          </a:pPr>
          <a:endParaRPr lang="fr-FR"/>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layout>
            <c:manualLayout>
              <c:x val="2.5000000000000001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63500" sx="102000" sy="102000" algn="ctr" rotWithShape="0">
              <a:prstClr val="black">
                <a:alpha val="20000"/>
              </a:prstClr>
            </a:outerShdw>
          </a:effectLst>
        </c:spPr>
        <c:dLbl>
          <c:idx val="0"/>
          <c:layout>
            <c:manualLayout>
              <c:x val="3.0555555555555555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3"/>
        <c:spPr>
          <a:solidFill>
            <a:schemeClr val="accent3"/>
          </a:solidFill>
          <a:ln>
            <a:noFill/>
          </a:ln>
          <a:effectLst>
            <a:outerShdw blurRad="63500" sx="102000" sy="102000" algn="ctr" rotWithShape="0">
              <a:prstClr val="black">
                <a:alpha val="20000"/>
              </a:prstClr>
            </a:outerShdw>
          </a:effectLst>
        </c:spPr>
        <c:dLbl>
          <c:idx val="0"/>
          <c:layout>
            <c:manualLayout>
              <c:x val="2.2222222222222119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4"/>
          </a:solidFill>
          <a:ln>
            <a:noFill/>
          </a:ln>
          <a:effectLst>
            <a:outerShdw blurRad="63500" sx="102000" sy="102000" algn="ctr" rotWithShape="0">
              <a:prstClr val="black">
                <a:alpha val="20000"/>
              </a:prstClr>
            </a:outerShdw>
          </a:effectLst>
        </c:spPr>
        <c:dLbl>
          <c:idx val="0"/>
          <c:layout>
            <c:manualLayout>
              <c:x val="-6.1111111111111137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5"/>
        <c:spPr>
          <a:solidFill>
            <a:schemeClr val="accent5"/>
          </a:solidFill>
          <a:ln>
            <a:noFill/>
          </a:ln>
          <a:effectLst>
            <a:outerShdw blurRad="63500" sx="102000" sy="102000" algn="ctr" rotWithShape="0">
              <a:prstClr val="black">
                <a:alpha val="20000"/>
              </a:prstClr>
            </a:outerShdw>
          </a:effectLst>
        </c:spPr>
        <c:dLbl>
          <c:idx val="0"/>
          <c:layout>
            <c:manualLayout>
              <c:x val="-2.5000000000000012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outerShdw blurRad="63500" sx="102000" sy="102000" algn="ctr" rotWithShape="0">
              <a:prstClr val="black">
                <a:alpha val="20000"/>
              </a:prstClr>
            </a:outerShdw>
          </a:effectLst>
        </c:spPr>
        <c:dLbl>
          <c:idx val="0"/>
          <c:layout>
            <c:manualLayout>
              <c:x val="-1.1111111111111112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layout>
            <c:manualLayout>
              <c:x val="2.5000000000000001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63500" sx="102000" sy="102000" algn="ctr" rotWithShape="0">
              <a:prstClr val="black">
                <a:alpha val="20000"/>
              </a:prstClr>
            </a:outerShdw>
          </a:effectLst>
        </c:spPr>
        <c:dLbl>
          <c:idx val="0"/>
          <c:layout>
            <c:manualLayout>
              <c:x val="3.0555555555555555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dLbl>
          <c:idx val="0"/>
          <c:layout>
            <c:manualLayout>
              <c:x val="2.2222222222222119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dLbl>
          <c:idx val="0"/>
          <c:layout>
            <c:manualLayout>
              <c:x val="-6.1111111111111137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63500" sx="102000" sy="102000" algn="ctr" rotWithShape="0">
              <a:prstClr val="black">
                <a:alpha val="20000"/>
              </a:prstClr>
            </a:outerShdw>
          </a:effectLst>
        </c:spPr>
        <c:dLbl>
          <c:idx val="0"/>
          <c:layout>
            <c:manualLayout>
              <c:x val="-2.5000000000000012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63500" sx="102000" sy="102000" algn="ctr" rotWithShape="0">
              <a:prstClr val="black">
                <a:alpha val="20000"/>
              </a:prstClr>
            </a:outerShdw>
          </a:effectLst>
        </c:spPr>
        <c:dLbl>
          <c:idx val="0"/>
          <c:layout>
            <c:manualLayout>
              <c:x val="-1.1111111111111112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fr-FR"/>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63500" sx="102000" sy="102000" algn="ctr" rotWithShape="0">
              <a:prstClr val="black">
                <a:alpha val="20000"/>
              </a:prstClr>
            </a:outerShdw>
          </a:effectLst>
        </c:spPr>
        <c:dLbl>
          <c:idx val="0"/>
          <c:layout>
            <c:manualLayout>
              <c:x val="2.5000000000000001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63500" sx="102000" sy="102000" algn="ctr" rotWithShape="0">
              <a:prstClr val="black">
                <a:alpha val="20000"/>
              </a:prstClr>
            </a:outerShdw>
          </a:effectLst>
        </c:spPr>
        <c:dLbl>
          <c:idx val="0"/>
          <c:layout>
            <c:manualLayout>
              <c:x val="3.0555555555555555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63500" sx="102000" sy="102000" algn="ctr" rotWithShape="0">
              <a:prstClr val="black">
                <a:alpha val="20000"/>
              </a:prstClr>
            </a:outerShdw>
          </a:effectLst>
        </c:spPr>
        <c:dLbl>
          <c:idx val="0"/>
          <c:layout>
            <c:manualLayout>
              <c:x val="2.2222222222222119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63500" sx="102000" sy="102000" algn="ctr" rotWithShape="0">
              <a:prstClr val="black">
                <a:alpha val="20000"/>
              </a:prstClr>
            </a:outerShdw>
          </a:effectLst>
        </c:spPr>
        <c:dLbl>
          <c:idx val="0"/>
          <c:layout>
            <c:manualLayout>
              <c:x val="-6.1111111111111137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63500" sx="102000" sy="102000" algn="ctr" rotWithShape="0">
              <a:prstClr val="black">
                <a:alpha val="20000"/>
              </a:prstClr>
            </a:outerShdw>
          </a:effectLst>
        </c:spPr>
        <c:dLbl>
          <c:idx val="0"/>
          <c:layout>
            <c:manualLayout>
              <c:x val="-2.5000000000000012E-2"/>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63500" sx="102000" sy="102000" algn="ctr" rotWithShape="0">
              <a:prstClr val="black">
                <a:alpha val="20000"/>
              </a:prstClr>
            </a:outerShdw>
          </a:effectLst>
        </c:spPr>
        <c:dLbl>
          <c:idx val="0"/>
          <c:layout>
            <c:manualLayout>
              <c:x val="-1.1111111111111112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Feuil2!$H$29</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3EB7-44C1-8478-FA5307656269}"/>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3EB7-44C1-8478-FA5307656269}"/>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3EB7-44C1-8478-FA5307656269}"/>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3EB7-44C1-8478-FA5307656269}"/>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3EB7-44C1-8478-FA5307656269}"/>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3EB7-44C1-8478-FA5307656269}"/>
              </c:ext>
            </c:extLst>
          </c:dPt>
          <c:dLbls>
            <c:dLbl>
              <c:idx val="0"/>
              <c:layout>
                <c:manualLayout>
                  <c:x val="2.5000000000000001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EB7-44C1-8478-FA5307656269}"/>
                </c:ext>
              </c:extLst>
            </c:dLbl>
            <c:dLbl>
              <c:idx val="1"/>
              <c:layout>
                <c:manualLayout>
                  <c:x val="3.0555555555555555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2"/>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EB7-44C1-8478-FA5307656269}"/>
                </c:ext>
              </c:extLst>
            </c:dLbl>
            <c:dLbl>
              <c:idx val="2"/>
              <c:layout>
                <c:manualLayout>
                  <c:x val="2.2222222222222119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3"/>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EB7-44C1-8478-FA5307656269}"/>
                </c:ext>
              </c:extLst>
            </c:dLbl>
            <c:dLbl>
              <c:idx val="3"/>
              <c:layout>
                <c:manualLayout>
                  <c:x val="-6.1111111111111137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4"/>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EB7-44C1-8478-FA5307656269}"/>
                </c:ext>
              </c:extLst>
            </c:dLbl>
            <c:dLbl>
              <c:idx val="4"/>
              <c:layout>
                <c:manualLayout>
                  <c:x val="-2.5000000000000012E-2"/>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5"/>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3EB7-44C1-8478-FA5307656269}"/>
                </c:ext>
              </c:extLst>
            </c:dLbl>
            <c:dLbl>
              <c:idx val="5"/>
              <c:layout>
                <c:manualLayout>
                  <c:x val="-1.1111111111111112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6"/>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3EB7-44C1-8478-FA5307656269}"/>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fr-FR"/>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Feuil2!$G$30:$G$36</c:f>
              <c:strCache>
                <c:ptCount val="6"/>
                <c:pt idx="0">
                  <c:v>associate's degree</c:v>
                </c:pt>
                <c:pt idx="1">
                  <c:v>bachelor's degree</c:v>
                </c:pt>
                <c:pt idx="2">
                  <c:v>high school</c:v>
                </c:pt>
                <c:pt idx="3">
                  <c:v>master's degree</c:v>
                </c:pt>
                <c:pt idx="4">
                  <c:v>some college</c:v>
                </c:pt>
                <c:pt idx="5">
                  <c:v>some high school</c:v>
                </c:pt>
              </c:strCache>
            </c:strRef>
          </c:cat>
          <c:val>
            <c:numRef>
              <c:f>Feuil2!$H$30:$H$36</c:f>
              <c:numCache>
                <c:formatCode>General</c:formatCode>
                <c:ptCount val="6"/>
                <c:pt idx="0">
                  <c:v>222</c:v>
                </c:pt>
                <c:pt idx="1">
                  <c:v>118</c:v>
                </c:pt>
                <c:pt idx="2">
                  <c:v>196</c:v>
                </c:pt>
                <c:pt idx="3">
                  <c:v>59</c:v>
                </c:pt>
                <c:pt idx="4">
                  <c:v>226</c:v>
                </c:pt>
                <c:pt idx="5">
                  <c:v>179</c:v>
                </c:pt>
              </c:numCache>
            </c:numRef>
          </c:val>
          <c:extLst>
            <c:ext xmlns:c16="http://schemas.microsoft.com/office/drawing/2014/chart" uri="{C3380CC4-5D6E-409C-BE32-E72D297353CC}">
              <c16:uniqueId val="{0000000C-3EB7-44C1-8478-FA5307656269}"/>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fr-FR" sz="1600" b="1">
                <a:solidFill>
                  <a:sysClr val="windowText" lastClr="000000"/>
                </a:solidFill>
              </a:rPr>
              <a:t>Average</a:t>
            </a:r>
            <a:r>
              <a:rPr lang="fr-FR" sz="1600" b="1" baseline="0">
                <a:solidFill>
                  <a:sysClr val="windowText" lastClr="000000"/>
                </a:solidFill>
              </a:rPr>
              <a:t> mean / Parental's level of education</a:t>
            </a:r>
            <a:endParaRPr lang="fr-FR"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fr-FR"/>
        </a:p>
      </c:txPr>
    </c:title>
    <c:autoTitleDeleted val="0"/>
    <c:plotArea>
      <c:layout>
        <c:manualLayout>
          <c:layoutTarget val="inner"/>
          <c:xMode val="edge"/>
          <c:yMode val="edge"/>
          <c:x val="9.5567366579177609E-2"/>
          <c:y val="0.14196347031963472"/>
          <c:w val="0.60789020122484694"/>
          <c:h val="0.72471110631718982"/>
        </c:manualLayout>
      </c:layout>
      <c:lineChart>
        <c:grouping val="standard"/>
        <c:varyColors val="0"/>
        <c:ser>
          <c:idx val="0"/>
          <c:order val="0"/>
          <c:tx>
            <c:strRef>
              <c:f>Feuil2!$B$52</c:f>
              <c:strCache>
                <c:ptCount val="1"/>
                <c:pt idx="0">
                  <c:v>Associate's degree</c:v>
                </c:pt>
              </c:strCache>
            </c:strRef>
          </c:tx>
          <c:spPr>
            <a:ln w="28575" cap="rnd">
              <a:solidFill>
                <a:schemeClr val="accent1"/>
              </a:solidFill>
              <a:round/>
            </a:ln>
            <a:effectLst/>
          </c:spPr>
          <c:marker>
            <c:symbol val="none"/>
          </c:marker>
          <c:cat>
            <c:strRef>
              <c:f>Feuil2!$A$53:$A$55</c:f>
              <c:strCache>
                <c:ptCount val="3"/>
                <c:pt idx="0">
                  <c:v>Math</c:v>
                </c:pt>
                <c:pt idx="1">
                  <c:v>Reading</c:v>
                </c:pt>
                <c:pt idx="2">
                  <c:v>Writing</c:v>
                </c:pt>
              </c:strCache>
            </c:strRef>
          </c:cat>
          <c:val>
            <c:numRef>
              <c:f>Feuil2!$B$53:$B$55</c:f>
              <c:numCache>
                <c:formatCode>_(* #,##0.00_);_(* \(#,##0.00\);_(* "-"??_);_(@_)</c:formatCode>
                <c:ptCount val="3"/>
                <c:pt idx="0">
                  <c:v>67.882882882882882</c:v>
                </c:pt>
                <c:pt idx="1">
                  <c:v>70.927927927927925</c:v>
                </c:pt>
                <c:pt idx="2">
                  <c:v>69.896396396396398</c:v>
                </c:pt>
              </c:numCache>
            </c:numRef>
          </c:val>
          <c:smooth val="0"/>
          <c:extLst>
            <c:ext xmlns:c16="http://schemas.microsoft.com/office/drawing/2014/chart" uri="{C3380CC4-5D6E-409C-BE32-E72D297353CC}">
              <c16:uniqueId val="{00000000-60F8-47AB-B56E-43B7CCE6A889}"/>
            </c:ext>
          </c:extLst>
        </c:ser>
        <c:ser>
          <c:idx val="1"/>
          <c:order val="1"/>
          <c:tx>
            <c:strRef>
              <c:f>Feuil2!$C$52</c:f>
              <c:strCache>
                <c:ptCount val="1"/>
                <c:pt idx="0">
                  <c:v>Bachelor's degree</c:v>
                </c:pt>
              </c:strCache>
            </c:strRef>
          </c:tx>
          <c:spPr>
            <a:ln w="28575" cap="rnd">
              <a:solidFill>
                <a:schemeClr val="accent2"/>
              </a:solidFill>
              <a:round/>
            </a:ln>
            <a:effectLst/>
          </c:spPr>
          <c:marker>
            <c:symbol val="none"/>
          </c:marker>
          <c:cat>
            <c:strRef>
              <c:f>Feuil2!$A$53:$A$55</c:f>
              <c:strCache>
                <c:ptCount val="3"/>
                <c:pt idx="0">
                  <c:v>Math</c:v>
                </c:pt>
                <c:pt idx="1">
                  <c:v>Reading</c:v>
                </c:pt>
                <c:pt idx="2">
                  <c:v>Writing</c:v>
                </c:pt>
              </c:strCache>
            </c:strRef>
          </c:cat>
          <c:val>
            <c:numRef>
              <c:f>Feuil2!$C$53:$C$55</c:f>
              <c:numCache>
                <c:formatCode>_(* #,##0.00_);_(* \(#,##0.00\);_(* "-"??_);_(@_)</c:formatCode>
                <c:ptCount val="3"/>
                <c:pt idx="0">
                  <c:v>69.389830508474574</c:v>
                </c:pt>
                <c:pt idx="1">
                  <c:v>73</c:v>
                </c:pt>
                <c:pt idx="2">
                  <c:v>73.381355932203391</c:v>
                </c:pt>
              </c:numCache>
            </c:numRef>
          </c:val>
          <c:smooth val="0"/>
          <c:extLst>
            <c:ext xmlns:c16="http://schemas.microsoft.com/office/drawing/2014/chart" uri="{C3380CC4-5D6E-409C-BE32-E72D297353CC}">
              <c16:uniqueId val="{00000001-60F8-47AB-B56E-43B7CCE6A889}"/>
            </c:ext>
          </c:extLst>
        </c:ser>
        <c:ser>
          <c:idx val="2"/>
          <c:order val="2"/>
          <c:tx>
            <c:strRef>
              <c:f>Feuil2!$D$52</c:f>
              <c:strCache>
                <c:ptCount val="1"/>
                <c:pt idx="0">
                  <c:v>High school</c:v>
                </c:pt>
              </c:strCache>
            </c:strRef>
          </c:tx>
          <c:spPr>
            <a:ln w="28575" cap="rnd">
              <a:solidFill>
                <a:schemeClr val="accent3"/>
              </a:solidFill>
              <a:round/>
            </a:ln>
            <a:effectLst/>
          </c:spPr>
          <c:marker>
            <c:symbol val="none"/>
          </c:marker>
          <c:dLbls>
            <c:dLbl>
              <c:idx val="0"/>
              <c:layout>
                <c:manualLayout>
                  <c:x val="-3.3333333333333333E-2"/>
                  <c:y val="4.10958904109587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0F8-47AB-B56E-43B7CCE6A889}"/>
                </c:ext>
              </c:extLst>
            </c:dLbl>
            <c:dLbl>
              <c:idx val="1"/>
              <c:layout>
                <c:manualLayout>
                  <c:x val="-5.8333333333333383E-2"/>
                  <c:y val="7.76255707762557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F8-47AB-B56E-43B7CCE6A889}"/>
                </c:ext>
              </c:extLst>
            </c:dLbl>
            <c:dLbl>
              <c:idx val="2"/>
              <c:layout>
                <c:manualLayout>
                  <c:x val="-5.2777777777777778E-2"/>
                  <c:y val="5.4794520547945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0F8-47AB-B56E-43B7CCE6A889}"/>
                </c:ext>
              </c:extLst>
            </c:dLbl>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Feuil2!$D$53:$D$55</c:f>
              <c:numCache>
                <c:formatCode>_(* #,##0.00_);_(* \(#,##0.00\);_(* "-"??_);_(@_)</c:formatCode>
                <c:ptCount val="3"/>
                <c:pt idx="0">
                  <c:v>62.137755102040813</c:v>
                </c:pt>
                <c:pt idx="1">
                  <c:v>64.704081632653057</c:v>
                </c:pt>
                <c:pt idx="2">
                  <c:v>62.448979591836732</c:v>
                </c:pt>
              </c:numCache>
            </c:numRef>
          </c:val>
          <c:smooth val="0"/>
          <c:extLst>
            <c:ext xmlns:c16="http://schemas.microsoft.com/office/drawing/2014/chart" uri="{C3380CC4-5D6E-409C-BE32-E72D297353CC}">
              <c16:uniqueId val="{00000005-60F8-47AB-B56E-43B7CCE6A889}"/>
            </c:ext>
          </c:extLst>
        </c:ser>
        <c:ser>
          <c:idx val="3"/>
          <c:order val="3"/>
          <c:tx>
            <c:strRef>
              <c:f>Feuil2!$E$52</c:f>
              <c:strCache>
                <c:ptCount val="1"/>
                <c:pt idx="0">
                  <c:v>Master's degree</c:v>
                </c:pt>
              </c:strCache>
            </c:strRef>
          </c:tx>
          <c:spPr>
            <a:ln w="28575" cap="rnd">
              <a:solidFill>
                <a:schemeClr val="accent4"/>
              </a:solidFill>
              <a:round/>
            </a:ln>
            <a:effectLst/>
          </c:spPr>
          <c:marker>
            <c:symbol val="none"/>
          </c:marker>
          <c:dLbls>
            <c:dLbl>
              <c:idx val="0"/>
              <c:layout>
                <c:manualLayout>
                  <c:x val="-6.3888888888888912E-2"/>
                  <c:y val="-0.10502283105022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0F8-47AB-B56E-43B7CCE6A889}"/>
                </c:ext>
              </c:extLst>
            </c:dLbl>
            <c:dLbl>
              <c:idx val="1"/>
              <c:layout>
                <c:manualLayout>
                  <c:x val="-3.888888888888889E-2"/>
                  <c:y val="-6.84931506849315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0F8-47AB-B56E-43B7CCE6A889}"/>
                </c:ext>
              </c:extLst>
            </c:dLbl>
            <c:dLbl>
              <c:idx val="2"/>
              <c:layout>
                <c:manualLayout>
                  <c:x val="-2.7777777777777776E-2"/>
                  <c:y val="-5.47945205479452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0F8-47AB-B56E-43B7CCE6A889}"/>
                </c:ext>
              </c:extLst>
            </c:dLbl>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Feuil2!$E$53:$E$55</c:f>
              <c:numCache>
                <c:formatCode>_(* #,##0.00_);_(* \(#,##0.00\);_(* "-"??_);_(@_)</c:formatCode>
                <c:ptCount val="3"/>
                <c:pt idx="0">
                  <c:v>69.745762711864401</c:v>
                </c:pt>
                <c:pt idx="1">
                  <c:v>75.372881355932208</c:v>
                </c:pt>
                <c:pt idx="2">
                  <c:v>75.677966101694921</c:v>
                </c:pt>
              </c:numCache>
            </c:numRef>
          </c:val>
          <c:smooth val="0"/>
          <c:extLst>
            <c:ext xmlns:c16="http://schemas.microsoft.com/office/drawing/2014/chart" uri="{C3380CC4-5D6E-409C-BE32-E72D297353CC}">
              <c16:uniqueId val="{00000009-60F8-47AB-B56E-43B7CCE6A889}"/>
            </c:ext>
          </c:extLst>
        </c:ser>
        <c:ser>
          <c:idx val="4"/>
          <c:order val="4"/>
          <c:tx>
            <c:strRef>
              <c:f>Feuil2!$F$52</c:f>
              <c:strCache>
                <c:ptCount val="1"/>
                <c:pt idx="0">
                  <c:v>Some college</c:v>
                </c:pt>
              </c:strCache>
            </c:strRef>
          </c:tx>
          <c:spPr>
            <a:ln w="28575" cap="rnd">
              <a:solidFill>
                <a:schemeClr val="accent5"/>
              </a:solidFill>
              <a:round/>
            </a:ln>
            <a:effectLst/>
          </c:spPr>
          <c:marker>
            <c:symbol val="none"/>
          </c:marker>
          <c:val>
            <c:numRef>
              <c:f>Feuil2!$F$53:$F$55</c:f>
              <c:numCache>
                <c:formatCode>_(* #,##0.00_);_(* \(#,##0.00\);_(* "-"??_);_(@_)</c:formatCode>
                <c:ptCount val="3"/>
                <c:pt idx="0">
                  <c:v>67.128318584070797</c:v>
                </c:pt>
                <c:pt idx="1">
                  <c:v>69.460176991150448</c:v>
                </c:pt>
                <c:pt idx="2">
                  <c:v>68.840707964601776</c:v>
                </c:pt>
              </c:numCache>
            </c:numRef>
          </c:val>
          <c:smooth val="0"/>
          <c:extLst>
            <c:ext xmlns:c16="http://schemas.microsoft.com/office/drawing/2014/chart" uri="{C3380CC4-5D6E-409C-BE32-E72D297353CC}">
              <c16:uniqueId val="{0000000A-60F8-47AB-B56E-43B7CCE6A889}"/>
            </c:ext>
          </c:extLst>
        </c:ser>
        <c:ser>
          <c:idx val="5"/>
          <c:order val="5"/>
          <c:tx>
            <c:strRef>
              <c:f>Feuil2!$G$52</c:f>
              <c:strCache>
                <c:ptCount val="1"/>
                <c:pt idx="0">
                  <c:v>Some high school</c:v>
                </c:pt>
              </c:strCache>
            </c:strRef>
          </c:tx>
          <c:spPr>
            <a:ln w="28575" cap="rnd">
              <a:solidFill>
                <a:schemeClr val="accent6"/>
              </a:solidFill>
              <a:round/>
            </a:ln>
            <a:effectLst/>
          </c:spPr>
          <c:marker>
            <c:symbol val="none"/>
          </c:marker>
          <c:val>
            <c:numRef>
              <c:f>Feuil2!$G$53:$G$55</c:f>
              <c:numCache>
                <c:formatCode>_(* #,##0.00_);_(* \(#,##0.00\);_(* "-"??_);_(@_)</c:formatCode>
                <c:ptCount val="3"/>
                <c:pt idx="0">
                  <c:v>63.497206703910614</c:v>
                </c:pt>
                <c:pt idx="1">
                  <c:v>66.938547486033514</c:v>
                </c:pt>
                <c:pt idx="2">
                  <c:v>64.888268156424587</c:v>
                </c:pt>
              </c:numCache>
            </c:numRef>
          </c:val>
          <c:smooth val="0"/>
          <c:extLst>
            <c:ext xmlns:c16="http://schemas.microsoft.com/office/drawing/2014/chart" uri="{C3380CC4-5D6E-409C-BE32-E72D297353CC}">
              <c16:uniqueId val="{0000000B-60F8-47AB-B56E-43B7CCE6A889}"/>
            </c:ext>
          </c:extLst>
        </c:ser>
        <c:dLbls>
          <c:showLegendKey val="0"/>
          <c:showVal val="0"/>
          <c:showCatName val="0"/>
          <c:showSerName val="0"/>
          <c:showPercent val="0"/>
          <c:showBubbleSize val="0"/>
        </c:dLbls>
        <c:smooth val="0"/>
        <c:axId val="707042680"/>
        <c:axId val="707043992"/>
      </c:lineChart>
      <c:catAx>
        <c:axId val="7070426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fr-FR"/>
          </a:p>
        </c:txPr>
        <c:crossAx val="707043992"/>
        <c:crosses val="autoZero"/>
        <c:auto val="1"/>
        <c:lblAlgn val="ctr"/>
        <c:lblOffset val="100"/>
        <c:noMultiLvlLbl val="0"/>
      </c:catAx>
      <c:valAx>
        <c:axId val="707043992"/>
        <c:scaling>
          <c:orientation val="minMax"/>
          <c:min val="60"/>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fr-FR"/>
          </a:p>
        </c:txPr>
        <c:crossAx val="707042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fr-FR" sz="1600" b="1">
                <a:solidFill>
                  <a:sysClr val="windowText" lastClr="000000"/>
                </a:solidFill>
              </a:rPr>
              <a:t>Average mean / Lunch</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fr-FR"/>
        </a:p>
      </c:txPr>
    </c:title>
    <c:autoTitleDeleted val="0"/>
    <c:plotArea>
      <c:layout>
        <c:manualLayout>
          <c:layoutTarget val="inner"/>
          <c:xMode val="edge"/>
          <c:yMode val="edge"/>
          <c:x val="6.1683321590026575E-2"/>
          <c:y val="0.10564363728727458"/>
          <c:w val="0.8390351630605285"/>
          <c:h val="0.72088764946048411"/>
        </c:manualLayout>
      </c:layout>
      <c:lineChart>
        <c:grouping val="standard"/>
        <c:varyColors val="0"/>
        <c:ser>
          <c:idx val="0"/>
          <c:order val="0"/>
          <c:tx>
            <c:strRef>
              <c:f>Feuil2!$B$66</c:f>
              <c:strCache>
                <c:ptCount val="1"/>
                <c:pt idx="0">
                  <c:v>Standard</c:v>
                </c:pt>
              </c:strCache>
            </c:strRef>
          </c:tx>
          <c:spPr>
            <a:ln w="28575" cap="rnd">
              <a:solidFill>
                <a:schemeClr val="accent1"/>
              </a:solidFill>
              <a:round/>
            </a:ln>
            <a:effectLst/>
          </c:spPr>
          <c:marker>
            <c:symbol val="none"/>
          </c:marker>
          <c:dLbls>
            <c:dLbl>
              <c:idx val="1"/>
              <c:layout>
                <c:manualLayout>
                  <c:x val="-5.4239059438275637E-2"/>
                  <c:y val="-5.5555555555555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5DB-43C0-952D-4880EBF598A5}"/>
                </c:ext>
              </c:extLst>
            </c:dLbl>
            <c:dLbl>
              <c:idx val="2"/>
              <c:layout>
                <c:manualLayout>
                  <c:x val="-2.0370135052831988E-16"/>
                  <c:y val="4.6296296296296294E-2"/>
                </c:manualLayout>
              </c:layout>
              <c:dLblPos val="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15DB-43C0-952D-4880EBF598A5}"/>
                </c:ext>
              </c:extLst>
            </c:dLbl>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Feuil2!$A$67:$A$69</c:f>
              <c:strCache>
                <c:ptCount val="3"/>
                <c:pt idx="0">
                  <c:v>Math</c:v>
                </c:pt>
                <c:pt idx="1">
                  <c:v>Reading</c:v>
                </c:pt>
                <c:pt idx="2">
                  <c:v>Writing</c:v>
                </c:pt>
              </c:strCache>
            </c:strRef>
          </c:cat>
          <c:val>
            <c:numRef>
              <c:f>Feuil2!$B$67:$B$69</c:f>
              <c:numCache>
                <c:formatCode>_(* #,##0.00_);_(* \(#,##0.00\);_(* "-"??_);_(@_)</c:formatCode>
                <c:ptCount val="3"/>
                <c:pt idx="0">
                  <c:v>70.034108527131778</c:v>
                </c:pt>
                <c:pt idx="1">
                  <c:v>71.654263565891469</c:v>
                </c:pt>
                <c:pt idx="2">
                  <c:v>70.823255813953494</c:v>
                </c:pt>
              </c:numCache>
            </c:numRef>
          </c:val>
          <c:smooth val="0"/>
          <c:extLst>
            <c:ext xmlns:c16="http://schemas.microsoft.com/office/drawing/2014/chart" uri="{C3380CC4-5D6E-409C-BE32-E72D297353CC}">
              <c16:uniqueId val="{00000002-15DB-43C0-952D-4880EBF598A5}"/>
            </c:ext>
          </c:extLst>
        </c:ser>
        <c:ser>
          <c:idx val="1"/>
          <c:order val="1"/>
          <c:tx>
            <c:strRef>
              <c:f>Feuil2!$C$66</c:f>
              <c:strCache>
                <c:ptCount val="1"/>
                <c:pt idx="0">
                  <c:v>Free/reduced</c:v>
                </c:pt>
              </c:strCache>
            </c:strRef>
          </c:tx>
          <c:spPr>
            <a:ln w="28575" cap="rnd">
              <a:solidFill>
                <a:schemeClr val="accent2"/>
              </a:solidFill>
              <a:round/>
            </a:ln>
            <a:effectLst/>
          </c:spPr>
          <c:marker>
            <c:symbol val="none"/>
          </c:marker>
          <c:dLbls>
            <c:dLbl>
              <c:idx val="0"/>
              <c:layout>
                <c:manualLayout>
                  <c:x val="-6.2077073807968695E-2"/>
                  <c:y val="4.62962962962962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5DB-43C0-952D-4880EBF598A5}"/>
                </c:ext>
              </c:extLst>
            </c:dLbl>
            <c:dLbl>
              <c:idx val="1"/>
              <c:layout>
                <c:manualLayout>
                  <c:x val="-4.117570215545395E-2"/>
                  <c:y val="6.01851851851851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5DB-43C0-952D-4880EBF598A5}"/>
                </c:ext>
              </c:extLst>
            </c:dLbl>
            <c:dLbl>
              <c:idx val="2"/>
              <c:layout>
                <c:manualLayout>
                  <c:x val="-1.1111111111111009E-2"/>
                  <c:y val="6.9444444444444448E-2"/>
                </c:manualLayout>
              </c:layout>
              <c:dLblPos val="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15DB-43C0-952D-4880EBF598A5}"/>
                </c:ext>
              </c:extLst>
            </c:dLbl>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fr-FR"/>
              </a:p>
            </c:txPr>
            <c:dLblPos val="ct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Feuil2!$A$67:$A$69</c:f>
              <c:strCache>
                <c:ptCount val="3"/>
                <c:pt idx="0">
                  <c:v>Math</c:v>
                </c:pt>
                <c:pt idx="1">
                  <c:v>Reading</c:v>
                </c:pt>
                <c:pt idx="2">
                  <c:v>Writing</c:v>
                </c:pt>
              </c:strCache>
            </c:strRef>
          </c:cat>
          <c:val>
            <c:numRef>
              <c:f>Feuil2!$C$67:$C$69</c:f>
              <c:numCache>
                <c:formatCode>_(* #,##0.00_);_(* \(#,##0.00\);_(* "-"??_);_(@_)</c:formatCode>
                <c:ptCount val="3"/>
                <c:pt idx="0">
                  <c:v>58.921126760563382</c:v>
                </c:pt>
                <c:pt idx="1">
                  <c:v>64.653521126760566</c:v>
                </c:pt>
                <c:pt idx="2">
                  <c:v>63.022535211267609</c:v>
                </c:pt>
              </c:numCache>
            </c:numRef>
          </c:val>
          <c:smooth val="0"/>
          <c:extLst>
            <c:ext xmlns:c16="http://schemas.microsoft.com/office/drawing/2014/chart" uri="{C3380CC4-5D6E-409C-BE32-E72D297353CC}">
              <c16:uniqueId val="{00000006-15DB-43C0-952D-4880EBF598A5}"/>
            </c:ext>
          </c:extLst>
        </c:ser>
        <c:dLbls>
          <c:dLblPos val="ctr"/>
          <c:showLegendKey val="0"/>
          <c:showVal val="1"/>
          <c:showCatName val="0"/>
          <c:showSerName val="0"/>
          <c:showPercent val="0"/>
          <c:showBubbleSize val="0"/>
        </c:dLbls>
        <c:smooth val="0"/>
        <c:axId val="740771024"/>
        <c:axId val="740773320"/>
      </c:lineChart>
      <c:catAx>
        <c:axId val="74077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fr-FR"/>
          </a:p>
        </c:txPr>
        <c:crossAx val="740773320"/>
        <c:crosses val="autoZero"/>
        <c:auto val="1"/>
        <c:lblAlgn val="ctr"/>
        <c:lblOffset val="100"/>
        <c:noMultiLvlLbl val="0"/>
      </c:catAx>
      <c:valAx>
        <c:axId val="740773320"/>
        <c:scaling>
          <c:orientation val="minMax"/>
          <c:min val="50"/>
        </c:scaling>
        <c:delete val="1"/>
        <c:axPos val="l"/>
        <c:numFmt formatCode="_(* #,##0.00_);_(* \(#,##0.00\);_(* &quot;-&quot;??_);_(@_)" sourceLinked="1"/>
        <c:majorTickMark val="none"/>
        <c:minorTickMark val="none"/>
        <c:tickLblPos val="nextTo"/>
        <c:crossAx val="740771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[Students_1.xlsx]Feuil2!Tableau croisé dynamique13</c:name>
    <c:fmtId val="17"/>
  </c:pivotSource>
  <c:chart>
    <c:title>
      <c:tx>
        <c:rich>
          <a:bodyPr rot="0" spcFirstLastPara="1" vertOverflow="ellipsis" vert="horz" wrap="square" anchor="ctr" anchorCtr="1"/>
          <a:lstStyle/>
          <a:p>
            <a:pPr>
              <a:defRPr sz="1600" b="1" i="0" u="none" strike="noStrike" kern="1200" cap="all" baseline="0">
                <a:solidFill>
                  <a:sysClr val="windowText" lastClr="000000"/>
                </a:solidFill>
                <a:latin typeface="+mn-lt"/>
                <a:ea typeface="+mn-ea"/>
                <a:cs typeface="+mn-cs"/>
              </a:defRPr>
            </a:pPr>
            <a:r>
              <a:rPr lang="en-US" cap="none" baseline="0">
                <a:solidFill>
                  <a:sysClr val="windowText" lastClr="000000"/>
                </a:solidFill>
              </a:rPr>
              <a:t>Student's proportion - Lunch type</a:t>
            </a:r>
          </a:p>
        </c:rich>
      </c:tx>
      <c:overlay val="0"/>
      <c:spPr>
        <a:noFill/>
        <a:ln>
          <a:noFill/>
        </a:ln>
        <a:effectLst/>
      </c:spPr>
      <c:txPr>
        <a:bodyPr rot="0" spcFirstLastPara="1" vertOverflow="ellipsis" vert="horz" wrap="square" anchor="ctr" anchorCtr="1"/>
        <a:lstStyle/>
        <a:p>
          <a:pPr>
            <a:defRPr sz="1600" b="1" i="0" u="none" strike="noStrike" kern="1200" cap="all" baseline="0">
              <a:solidFill>
                <a:sysClr val="windowText" lastClr="000000"/>
              </a:solidFill>
              <a:latin typeface="+mn-lt"/>
              <a:ea typeface="+mn-ea"/>
              <a:cs typeface="+mn-cs"/>
            </a:defRPr>
          </a:pPr>
          <a:endParaRPr lang="fr-FR"/>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3"/>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spc="0" baseline="0">
                  <a:solidFill>
                    <a:schemeClr val="accent1"/>
                  </a:solidFill>
                  <a:latin typeface="+mn-lt"/>
                  <a:ea typeface="+mn-ea"/>
                  <a:cs typeface="+mn-cs"/>
                </a:defRPr>
              </a:pPr>
              <a:endParaRPr lang="fr-FR"/>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1400" b="1" i="0" u="none" strike="noStrike" kern="1200" spc="0" baseline="0">
                  <a:solidFill>
                    <a:schemeClr val="accent2"/>
                  </a:solidFill>
                  <a:latin typeface="+mn-lt"/>
                  <a:ea typeface="+mn-ea"/>
                  <a:cs typeface="+mn-cs"/>
                </a:defRPr>
              </a:pPr>
              <a:endParaRPr lang="fr-FR"/>
            </a:p>
          </c:txPr>
          <c:dLblPos val="outEnd"/>
          <c:showLegendKey val="0"/>
          <c:showVal val="1"/>
          <c:showCatName val="1"/>
          <c:showSerName val="0"/>
          <c:showPercent val="1"/>
          <c:showBubbleSize val="0"/>
          <c:extLst>
            <c:ext xmlns:c15="http://schemas.microsoft.com/office/drawing/2012/chart" uri="{CE6537A1-D6FC-4f65-9D91-7224C49458BB}">
              <c15:layout>
                <c:manualLayout>
                  <c:w val="0.26350404606626388"/>
                  <c:h val="0.32664406779661015"/>
                </c:manualLayout>
              </c15:layout>
            </c:ext>
          </c:extLst>
        </c:dLbl>
      </c:pivotFmt>
      <c:pivotFmt>
        <c:idx val="8"/>
        <c:spPr>
          <a:solidFill>
            <a:srgbClr val="0070C0"/>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spc="0" baseline="0">
                  <a:solidFill>
                    <a:schemeClr val="accent1"/>
                  </a:solidFill>
                  <a:latin typeface="+mn-lt"/>
                  <a:ea typeface="+mn-ea"/>
                  <a:cs typeface="+mn-cs"/>
                </a:defRPr>
              </a:pPr>
              <a:endParaRPr lang="fr-FR"/>
            </a:p>
          </c:txPr>
          <c:dLblPos val="outEnd"/>
          <c:showLegendKey val="0"/>
          <c:showVal val="1"/>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Feuil2!$B$71</c:f>
              <c:strCache>
                <c:ptCount val="1"/>
                <c:pt idx="0">
                  <c:v>Total</c:v>
                </c:pt>
              </c:strCache>
            </c:strRef>
          </c:tx>
          <c:dPt>
            <c:idx val="0"/>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5127-4859-80D7-075D79EBC27F}"/>
              </c:ext>
            </c:extLst>
          </c:dPt>
          <c:dPt>
            <c:idx val="1"/>
            <c:bubble3D val="0"/>
            <c:spPr>
              <a:solidFill>
                <a:srgbClr val="0070C0"/>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5127-4859-80D7-075D79EBC27F}"/>
              </c:ext>
            </c:extLst>
          </c:dPt>
          <c:dLbls>
            <c:dLbl>
              <c:idx val="0"/>
              <c:spPr>
                <a:noFill/>
                <a:ln>
                  <a:noFill/>
                </a:ln>
                <a:effectLst/>
              </c:spPr>
              <c:txPr>
                <a:bodyPr rot="0" spcFirstLastPara="1" vertOverflow="ellipsis" vert="horz" wrap="square" lIns="38100" tIns="19050" rIns="38100" bIns="19050" anchor="ctr" anchorCtr="1">
                  <a:noAutofit/>
                </a:bodyPr>
                <a:lstStyle/>
                <a:p>
                  <a:pPr>
                    <a:defRPr sz="1400" b="1" i="0" u="none" strike="noStrike" kern="1200" spc="0" baseline="0">
                      <a:solidFill>
                        <a:schemeClr val="accent2"/>
                      </a:solidFill>
                      <a:latin typeface="+mn-lt"/>
                      <a:ea typeface="+mn-ea"/>
                      <a:cs typeface="+mn-cs"/>
                    </a:defRPr>
                  </a:pPr>
                  <a:endParaRPr lang="fr-FR"/>
                </a:p>
              </c:txPr>
              <c:dLblPos val="outEnd"/>
              <c:showLegendKey val="0"/>
              <c:showVal val="1"/>
              <c:showCatName val="1"/>
              <c:showSerName val="0"/>
              <c:showPercent val="1"/>
              <c:showBubbleSize val="0"/>
              <c:extLst>
                <c:ext xmlns:c15="http://schemas.microsoft.com/office/drawing/2012/chart" uri="{CE6537A1-D6FC-4f65-9D91-7224C49458BB}">
                  <c15:layout>
                    <c:manualLayout>
                      <c:w val="0.26350404606626388"/>
                      <c:h val="0.32664406779661015"/>
                    </c:manualLayout>
                  </c15:layout>
                </c:ext>
                <c:ext xmlns:c16="http://schemas.microsoft.com/office/drawing/2014/chart" uri="{C3380CC4-5D6E-409C-BE32-E72D297353CC}">
                  <c16:uniqueId val="{00000001-5127-4859-80D7-075D79EBC27F}"/>
                </c:ext>
              </c:extLst>
            </c:dLbl>
            <c:dLbl>
              <c:idx val="1"/>
              <c:spPr>
                <a:noFill/>
                <a:ln>
                  <a:noFill/>
                </a:ln>
                <a:effectLst/>
              </c:spPr>
              <c:txPr>
                <a:bodyPr rot="0" spcFirstLastPara="1" vertOverflow="ellipsis" vert="horz" wrap="square" lIns="38100" tIns="19050" rIns="38100" bIns="19050" anchor="ctr" anchorCtr="1">
                  <a:spAutoFit/>
                </a:bodyPr>
                <a:lstStyle/>
                <a:p>
                  <a:pPr>
                    <a:defRPr sz="1400" b="1" i="0" u="none" strike="noStrike" kern="1200" spc="0" baseline="0">
                      <a:solidFill>
                        <a:schemeClr val="accent1"/>
                      </a:solidFill>
                      <a:latin typeface="+mn-lt"/>
                      <a:ea typeface="+mn-ea"/>
                      <a:cs typeface="+mn-cs"/>
                    </a:defRPr>
                  </a:pPr>
                  <a:endParaRPr lang="fr-FR"/>
                </a:p>
              </c:txPr>
              <c:dLblPos val="outEnd"/>
              <c:showLegendKey val="0"/>
              <c:showVal val="1"/>
              <c:showCatName val="1"/>
              <c:showSerName val="0"/>
              <c:showPercent val="1"/>
              <c:showBubbleSize val="0"/>
              <c:extLst>
                <c:ext xmlns:c16="http://schemas.microsoft.com/office/drawing/2014/chart" uri="{C3380CC4-5D6E-409C-BE32-E72D297353CC}">
                  <c16:uniqueId val="{00000003-5127-4859-80D7-075D79EBC27F}"/>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spc="0" baseline="0">
                    <a:solidFill>
                      <a:schemeClr val="accent1"/>
                    </a:solidFill>
                    <a:latin typeface="+mn-lt"/>
                    <a:ea typeface="+mn-ea"/>
                    <a:cs typeface="+mn-cs"/>
                  </a:defRPr>
                </a:pPr>
                <a:endParaRPr lang="fr-FR"/>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Feuil2!$A$72:$A$74</c:f>
              <c:strCache>
                <c:ptCount val="2"/>
                <c:pt idx="0">
                  <c:v>free/reduced</c:v>
                </c:pt>
                <c:pt idx="1">
                  <c:v>standard</c:v>
                </c:pt>
              </c:strCache>
            </c:strRef>
          </c:cat>
          <c:val>
            <c:numRef>
              <c:f>Feuil2!$B$72:$B$74</c:f>
              <c:numCache>
                <c:formatCode>General</c:formatCode>
                <c:ptCount val="2"/>
                <c:pt idx="0">
                  <c:v>355</c:v>
                </c:pt>
                <c:pt idx="1">
                  <c:v>645</c:v>
                </c:pt>
              </c:numCache>
            </c:numRef>
          </c:val>
          <c:extLst>
            <c:ext xmlns:c16="http://schemas.microsoft.com/office/drawing/2014/chart" uri="{C3380CC4-5D6E-409C-BE32-E72D297353CC}">
              <c16:uniqueId val="{00000004-5127-4859-80D7-075D79EBC27F}"/>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Gender proportion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fr-FR"/>
        </a:p>
      </c:txPr>
    </c:title>
    <c:autoTitleDeleted val="0"/>
    <c:plotArea>
      <c:layout>
        <c:manualLayout>
          <c:layoutTarget val="inner"/>
          <c:xMode val="edge"/>
          <c:yMode val="edge"/>
          <c:x val="2.5000000000000001E-2"/>
          <c:y val="0.18097222222222226"/>
          <c:w val="0.93888888888888888"/>
          <c:h val="0.61498432487605714"/>
        </c:manualLayout>
      </c:layout>
      <c:barChart>
        <c:barDir val="col"/>
        <c:grouping val="clustered"/>
        <c:varyColors val="0"/>
        <c:ser>
          <c:idx val="0"/>
          <c:order val="0"/>
          <c:tx>
            <c:strRef>
              <c:f>'Chi-square_gender_proportion'!$A$8</c:f>
              <c:strCache>
                <c:ptCount val="1"/>
                <c:pt idx="0">
                  <c:v>Expected population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'Chi-square_gender_proportion'!$B$7:$C$7</c:f>
              <c:strCache>
                <c:ptCount val="2"/>
                <c:pt idx="0">
                  <c:v>Male</c:v>
                </c:pt>
                <c:pt idx="1">
                  <c:v>Female</c:v>
                </c:pt>
              </c:strCache>
            </c:strRef>
          </c:cat>
          <c:val>
            <c:numRef>
              <c:f>'Chi-square_gender_proportion'!$B$8:$C$8</c:f>
              <c:numCache>
                <c:formatCode>0%</c:formatCode>
                <c:ptCount val="2"/>
                <c:pt idx="0">
                  <c:v>0.4</c:v>
                </c:pt>
                <c:pt idx="1">
                  <c:v>0.6</c:v>
                </c:pt>
              </c:numCache>
            </c:numRef>
          </c:val>
          <c:extLst>
            <c:ext xmlns:c16="http://schemas.microsoft.com/office/drawing/2014/chart" uri="{C3380CC4-5D6E-409C-BE32-E72D297353CC}">
              <c16:uniqueId val="{00000000-E863-4317-89CB-3083F9331D98}"/>
            </c:ext>
          </c:extLst>
        </c:ser>
        <c:ser>
          <c:idx val="1"/>
          <c:order val="1"/>
          <c:tx>
            <c:strRef>
              <c:f>'Chi-square_gender_proportion'!$A$9</c:f>
              <c:strCache>
                <c:ptCount val="1"/>
                <c:pt idx="0">
                  <c:v>Observed data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'Chi-square_gender_proportion'!$B$7:$C$7</c:f>
              <c:strCache>
                <c:ptCount val="2"/>
                <c:pt idx="0">
                  <c:v>Male</c:v>
                </c:pt>
                <c:pt idx="1">
                  <c:v>Female</c:v>
                </c:pt>
              </c:strCache>
            </c:strRef>
          </c:cat>
          <c:val>
            <c:numRef>
              <c:f>'Chi-square_gender_proportion'!$B$9:$C$9</c:f>
              <c:numCache>
                <c:formatCode>0%</c:formatCode>
                <c:ptCount val="2"/>
                <c:pt idx="0">
                  <c:v>0.48</c:v>
                </c:pt>
                <c:pt idx="1">
                  <c:v>0.52</c:v>
                </c:pt>
              </c:numCache>
            </c:numRef>
          </c:val>
          <c:extLst>
            <c:ext xmlns:c16="http://schemas.microsoft.com/office/drawing/2014/chart" uri="{C3380CC4-5D6E-409C-BE32-E72D297353CC}">
              <c16:uniqueId val="{00000001-E863-4317-89CB-3083F9331D98}"/>
            </c:ext>
          </c:extLst>
        </c:ser>
        <c:dLbls>
          <c:dLblPos val="outEnd"/>
          <c:showLegendKey val="0"/>
          <c:showVal val="1"/>
          <c:showCatName val="0"/>
          <c:showSerName val="0"/>
          <c:showPercent val="0"/>
          <c:showBubbleSize val="0"/>
        </c:dLbls>
        <c:gapWidth val="219"/>
        <c:axId val="839694144"/>
        <c:axId val="839693160"/>
      </c:barChart>
      <c:catAx>
        <c:axId val="839694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fr-FR"/>
          </a:p>
        </c:txPr>
        <c:crossAx val="839693160"/>
        <c:crosses val="autoZero"/>
        <c:auto val="1"/>
        <c:lblAlgn val="ctr"/>
        <c:lblOffset val="100"/>
        <c:noMultiLvlLbl val="0"/>
      </c:catAx>
      <c:valAx>
        <c:axId val="839693160"/>
        <c:scaling>
          <c:orientation val="minMax"/>
        </c:scaling>
        <c:delete val="1"/>
        <c:axPos val="l"/>
        <c:numFmt formatCode="0%" sourceLinked="1"/>
        <c:majorTickMark val="none"/>
        <c:minorTickMark val="none"/>
        <c:tickLblPos val="nextTo"/>
        <c:crossAx val="839694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latin typeface="+mn-lt"/>
                <a:ea typeface="+mn-ea"/>
                <a:cs typeface="+mn-cs"/>
              </a:rPr>
              <a:t>QQ</a:t>
            </a:r>
            <a:r>
              <a:rPr lang="en-US" b="1" baseline="0">
                <a:solidFill>
                  <a:sysClr val="windowText" lastClr="000000"/>
                </a:solidFill>
                <a:latin typeface="+mn-lt"/>
                <a:ea typeface="+mn-ea"/>
                <a:cs typeface="+mn-cs"/>
              </a:rPr>
              <a:t> plot of math score</a:t>
            </a:r>
            <a:endParaRPr lang="en-US" b="1">
              <a:solidFill>
                <a:sysClr val="windowText" lastClr="000000"/>
              </a:solidFill>
            </a:endParaRPr>
          </a:p>
        </c:rich>
      </c:tx>
      <c:overlay val="0"/>
      <c:spPr>
        <a:solidFill>
          <a:schemeClr val="accent6"/>
        </a:solidFill>
        <a:ln w="12700" cap="flat" cmpd="sng" algn="ctr">
          <a:solidFill>
            <a:schemeClr val="accent6">
              <a:shade val="50000"/>
            </a:schemeClr>
          </a:solidFill>
          <a:prstDash val="solid"/>
          <a:miter lim="800000"/>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fr-FR"/>
        </a:p>
      </c:txPr>
    </c:title>
    <c:autoTitleDeleted val="0"/>
    <c:plotArea>
      <c:layout/>
      <c:scatterChart>
        <c:scatterStyle val="lineMarker"/>
        <c:varyColors val="0"/>
        <c:ser>
          <c:idx val="0"/>
          <c:order val="0"/>
          <c:tx>
            <c:strRef>
              <c:f>Normality!$E$1</c:f>
              <c:strCache>
                <c:ptCount val="1"/>
                <c:pt idx="0">
                  <c:v>Data quantiles (Z-scores)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6350" cap="flat" cmpd="sng" algn="ctr">
                <a:solidFill>
                  <a:schemeClr val="dk1"/>
                </a:solidFill>
                <a:prstDash val="solid"/>
                <a:miter lim="800000"/>
              </a:ln>
              <a:effectLst/>
            </c:spPr>
            <c:trendlineType val="linear"/>
            <c:dispRSqr val="0"/>
            <c:dispEq val="0"/>
          </c:trendline>
          <c:xVal>
            <c:numRef>
              <c:f>Normality!$D$2:$D$1001</c:f>
              <c:numCache>
                <c:formatCode>General</c:formatCode>
                <c:ptCount val="1000"/>
                <c:pt idx="0">
                  <c:v>-3.2905267314918945</c:v>
                </c:pt>
                <c:pt idx="1">
                  <c:v>-2.9677379253417828</c:v>
                </c:pt>
                <c:pt idx="2">
                  <c:v>-2.8070337683438042</c:v>
                </c:pt>
                <c:pt idx="3">
                  <c:v>-2.6968442608781253</c:v>
                </c:pt>
                <c:pt idx="4">
                  <c:v>-2.6120541412292777</c:v>
                </c:pt>
                <c:pt idx="5">
                  <c:v>-2.5426988193990474</c:v>
                </c:pt>
                <c:pt idx="6">
                  <c:v>-2.483769293250532</c:v>
                </c:pt>
                <c:pt idx="7">
                  <c:v>-2.4323790585844463</c:v>
                </c:pt>
                <c:pt idx="8">
                  <c:v>-2.365618126864292</c:v>
                </c:pt>
                <c:pt idx="9">
                  <c:v>-2.365618126864292</c:v>
                </c:pt>
                <c:pt idx="10">
                  <c:v>-2.307984474945957</c:v>
                </c:pt>
                <c:pt idx="11">
                  <c:v>-2.2414027276049446</c:v>
                </c:pt>
                <c:pt idx="12">
                  <c:v>-2.2414027276049446</c:v>
                </c:pt>
                <c:pt idx="13">
                  <c:v>-2.2414027276049446</c:v>
                </c:pt>
                <c:pt idx="14">
                  <c:v>-2.1700903775845601</c:v>
                </c:pt>
                <c:pt idx="15">
                  <c:v>-2.1700903775845601</c:v>
                </c:pt>
                <c:pt idx="16">
                  <c:v>-2.1083583991691093</c:v>
                </c:pt>
                <c:pt idx="17">
                  <c:v>-2.1083583991691093</c:v>
                </c:pt>
                <c:pt idx="18">
                  <c:v>-2.1083583991691093</c:v>
                </c:pt>
                <c:pt idx="19">
                  <c:v>-2.0641868904004026</c:v>
                </c:pt>
                <c:pt idx="20">
                  <c:v>-2.0335201492530506</c:v>
                </c:pt>
                <c:pt idx="21">
                  <c:v>-2.0335201492530506</c:v>
                </c:pt>
                <c:pt idx="22">
                  <c:v>-1.9685916691865941</c:v>
                </c:pt>
                <c:pt idx="23">
                  <c:v>-1.9685916691865941</c:v>
                </c:pt>
                <c:pt idx="24">
                  <c:v>-1.9685916691865941</c:v>
                </c:pt>
                <c:pt idx="25">
                  <c:v>-1.9685916691865941</c:v>
                </c:pt>
                <c:pt idx="26">
                  <c:v>-1.9685916691865941</c:v>
                </c:pt>
                <c:pt idx="27">
                  <c:v>-1.9110356475491179</c:v>
                </c:pt>
                <c:pt idx="28">
                  <c:v>-1.9110356475491179</c:v>
                </c:pt>
                <c:pt idx="29">
                  <c:v>-1.8662957434581073</c:v>
                </c:pt>
                <c:pt idx="30">
                  <c:v>-1.8662957434581073</c:v>
                </c:pt>
                <c:pt idx="31">
                  <c:v>-1.8662957434581073</c:v>
                </c:pt>
                <c:pt idx="32">
                  <c:v>-1.8662957434581073</c:v>
                </c:pt>
                <c:pt idx="33">
                  <c:v>-1.8184197631112664</c:v>
                </c:pt>
                <c:pt idx="34">
                  <c:v>-1.8184197631112664</c:v>
                </c:pt>
                <c:pt idx="35">
                  <c:v>-1.8184197631112664</c:v>
                </c:pt>
                <c:pt idx="36">
                  <c:v>-1.7743819103449572</c:v>
                </c:pt>
                <c:pt idx="37">
                  <c:v>-1.7743819103449572</c:v>
                </c:pt>
                <c:pt idx="38">
                  <c:v>-1.7743819103449572</c:v>
                </c:pt>
                <c:pt idx="39">
                  <c:v>-1.7743819103449572</c:v>
                </c:pt>
                <c:pt idx="40">
                  <c:v>-1.6953977102721358</c:v>
                </c:pt>
                <c:pt idx="41">
                  <c:v>-1.6953977102721358</c:v>
                </c:pt>
                <c:pt idx="42">
                  <c:v>-1.6953977102721358</c:v>
                </c:pt>
                <c:pt idx="43">
                  <c:v>-1.6953977102721358</c:v>
                </c:pt>
                <c:pt idx="44">
                  <c:v>-1.6953977102721358</c:v>
                </c:pt>
                <c:pt idx="45">
                  <c:v>-1.6953977102721358</c:v>
                </c:pt>
                <c:pt idx="46">
                  <c:v>-1.6953977102721358</c:v>
                </c:pt>
                <c:pt idx="47">
                  <c:v>-1.6953977102721358</c:v>
                </c:pt>
                <c:pt idx="48">
                  <c:v>-1.6953977102721358</c:v>
                </c:pt>
                <c:pt idx="49">
                  <c:v>-1.6953977102721358</c:v>
                </c:pt>
                <c:pt idx="50">
                  <c:v>-1.6164363711150214</c:v>
                </c:pt>
                <c:pt idx="51">
                  <c:v>-1.6164363711150214</c:v>
                </c:pt>
                <c:pt idx="52">
                  <c:v>-1.6164363711150214</c:v>
                </c:pt>
                <c:pt idx="53">
                  <c:v>-1.6164363711150214</c:v>
                </c:pt>
                <c:pt idx="54">
                  <c:v>-1.6164363711150214</c:v>
                </c:pt>
                <c:pt idx="55">
                  <c:v>-1.6164363711150214</c:v>
                </c:pt>
                <c:pt idx="56">
                  <c:v>-1.5632236468662759</c:v>
                </c:pt>
                <c:pt idx="57">
                  <c:v>-1.5632236468662759</c:v>
                </c:pt>
                <c:pt idx="58">
                  <c:v>-1.5632236468662759</c:v>
                </c:pt>
                <c:pt idx="59">
                  <c:v>-1.5632236468662759</c:v>
                </c:pt>
                <c:pt idx="60">
                  <c:v>-1.5632236468662759</c:v>
                </c:pt>
                <c:pt idx="61">
                  <c:v>-1.5632236468662759</c:v>
                </c:pt>
                <c:pt idx="62">
                  <c:v>-1.5180571187364951</c:v>
                </c:pt>
                <c:pt idx="63">
                  <c:v>-1.5180571187364951</c:v>
                </c:pt>
                <c:pt idx="64">
                  <c:v>-1.5180571187364951</c:v>
                </c:pt>
                <c:pt idx="65">
                  <c:v>-1.5180571187364951</c:v>
                </c:pt>
                <c:pt idx="66">
                  <c:v>-1.5180571187364951</c:v>
                </c:pt>
                <c:pt idx="67">
                  <c:v>-1.4647102032030621</c:v>
                </c:pt>
                <c:pt idx="68">
                  <c:v>-1.4647102032030621</c:v>
                </c:pt>
                <c:pt idx="69">
                  <c:v>-1.4647102032030621</c:v>
                </c:pt>
                <c:pt idx="70">
                  <c:v>-1.4647102032030621</c:v>
                </c:pt>
                <c:pt idx="71">
                  <c:v>-1.4647102032030621</c:v>
                </c:pt>
                <c:pt idx="72">
                  <c:v>-1.4647102032030621</c:v>
                </c:pt>
                <c:pt idx="73">
                  <c:v>-1.4647102032030621</c:v>
                </c:pt>
                <c:pt idx="74">
                  <c:v>-1.4647102032030621</c:v>
                </c:pt>
                <c:pt idx="75">
                  <c:v>-1.4647102032030621</c:v>
                </c:pt>
                <c:pt idx="76">
                  <c:v>-1.40171623705705</c:v>
                </c:pt>
                <c:pt idx="77">
                  <c:v>-1.40171623705705</c:v>
                </c:pt>
                <c:pt idx="78">
                  <c:v>-1.40171623705705</c:v>
                </c:pt>
                <c:pt idx="79">
                  <c:v>-1.40171623705705</c:v>
                </c:pt>
                <c:pt idx="80">
                  <c:v>-1.40171623705705</c:v>
                </c:pt>
                <c:pt idx="81">
                  <c:v>-1.40171623705705</c:v>
                </c:pt>
                <c:pt idx="82">
                  <c:v>-1.40171623705705</c:v>
                </c:pt>
                <c:pt idx="83">
                  <c:v>-1.40171623705705</c:v>
                </c:pt>
                <c:pt idx="84">
                  <c:v>-1.40171623705705</c:v>
                </c:pt>
                <c:pt idx="85">
                  <c:v>-1.3376823713208819</c:v>
                </c:pt>
                <c:pt idx="86">
                  <c:v>-1.3376823713208819</c:v>
                </c:pt>
                <c:pt idx="87">
                  <c:v>-1.3376823713208819</c:v>
                </c:pt>
                <c:pt idx="88">
                  <c:v>-1.3376823713208819</c:v>
                </c:pt>
                <c:pt idx="89">
                  <c:v>-1.3376823713208819</c:v>
                </c:pt>
                <c:pt idx="90">
                  <c:v>-1.3376823713208819</c:v>
                </c:pt>
                <c:pt idx="91">
                  <c:v>-1.3376823713208819</c:v>
                </c:pt>
                <c:pt idx="92">
                  <c:v>-1.3376823713208819</c:v>
                </c:pt>
                <c:pt idx="93">
                  <c:v>-1.3376823713208819</c:v>
                </c:pt>
                <c:pt idx="94">
                  <c:v>-1.3376823713208819</c:v>
                </c:pt>
                <c:pt idx="95">
                  <c:v>-1.3376823713208819</c:v>
                </c:pt>
                <c:pt idx="96">
                  <c:v>-1.2730508450459186</c:v>
                </c:pt>
                <c:pt idx="97">
                  <c:v>-1.2730508450459186</c:v>
                </c:pt>
                <c:pt idx="98">
                  <c:v>-1.2730508450459186</c:v>
                </c:pt>
                <c:pt idx="99">
                  <c:v>-1.2730508450459186</c:v>
                </c:pt>
                <c:pt idx="100">
                  <c:v>-1.2730508450459186</c:v>
                </c:pt>
                <c:pt idx="101">
                  <c:v>-1.2730508450459186</c:v>
                </c:pt>
                <c:pt idx="102">
                  <c:v>-1.2730508450459186</c:v>
                </c:pt>
                <c:pt idx="103">
                  <c:v>-1.2730508450459186</c:v>
                </c:pt>
                <c:pt idx="104">
                  <c:v>-1.2730508450459186</c:v>
                </c:pt>
                <c:pt idx="105">
                  <c:v>-1.2730508450459186</c:v>
                </c:pt>
                <c:pt idx="106">
                  <c:v>-1.2730508450459186</c:v>
                </c:pt>
                <c:pt idx="107">
                  <c:v>-1.2133396224885178</c:v>
                </c:pt>
                <c:pt idx="108">
                  <c:v>-1.2133396224885178</c:v>
                </c:pt>
                <c:pt idx="109">
                  <c:v>-1.2133396224885178</c:v>
                </c:pt>
                <c:pt idx="110">
                  <c:v>-1.2133396224885178</c:v>
                </c:pt>
                <c:pt idx="111">
                  <c:v>-1.2133396224885178</c:v>
                </c:pt>
                <c:pt idx="112">
                  <c:v>-1.2133396224885178</c:v>
                </c:pt>
                <c:pt idx="113">
                  <c:v>-1.2133396224885178</c:v>
                </c:pt>
                <c:pt idx="114">
                  <c:v>-1.2133396224885178</c:v>
                </c:pt>
                <c:pt idx="115">
                  <c:v>-1.2133396224885178</c:v>
                </c:pt>
                <c:pt idx="116">
                  <c:v>-1.2133396224885178</c:v>
                </c:pt>
                <c:pt idx="117">
                  <c:v>-1.2133396224885178</c:v>
                </c:pt>
                <c:pt idx="118">
                  <c:v>-1.1430929525910274</c:v>
                </c:pt>
                <c:pt idx="119">
                  <c:v>-1.1430929525910274</c:v>
                </c:pt>
                <c:pt idx="120">
                  <c:v>-1.1430929525910274</c:v>
                </c:pt>
                <c:pt idx="121">
                  <c:v>-1.1430929525910274</c:v>
                </c:pt>
                <c:pt idx="122">
                  <c:v>-1.1430929525910274</c:v>
                </c:pt>
                <c:pt idx="123">
                  <c:v>-1.1430929525910274</c:v>
                </c:pt>
                <c:pt idx="124">
                  <c:v>-1.1430929525910274</c:v>
                </c:pt>
                <c:pt idx="125">
                  <c:v>-1.1430929525910274</c:v>
                </c:pt>
                <c:pt idx="126">
                  <c:v>-1.1430929525910274</c:v>
                </c:pt>
                <c:pt idx="127">
                  <c:v>-1.1430929525910274</c:v>
                </c:pt>
                <c:pt idx="128">
                  <c:v>-1.1430929525910274</c:v>
                </c:pt>
                <c:pt idx="129">
                  <c:v>-1.1430929525910274</c:v>
                </c:pt>
                <c:pt idx="130">
                  <c:v>-1.1430929525910274</c:v>
                </c:pt>
                <c:pt idx="131">
                  <c:v>-1.1430929525910274</c:v>
                </c:pt>
                <c:pt idx="132">
                  <c:v>-1.1430929525910274</c:v>
                </c:pt>
                <c:pt idx="133">
                  <c:v>-1.1430929525910274</c:v>
                </c:pt>
                <c:pt idx="134">
                  <c:v>-1.1430929525910274</c:v>
                </c:pt>
                <c:pt idx="135">
                  <c:v>-1.0691546270064722</c:v>
                </c:pt>
                <c:pt idx="136">
                  <c:v>-1.0691546270064722</c:v>
                </c:pt>
                <c:pt idx="137">
                  <c:v>-1.0691546270064722</c:v>
                </c:pt>
                <c:pt idx="138">
                  <c:v>-1.0691546270064722</c:v>
                </c:pt>
                <c:pt idx="139">
                  <c:v>-1.0691546270064722</c:v>
                </c:pt>
                <c:pt idx="140">
                  <c:v>-1.0691546270064722</c:v>
                </c:pt>
                <c:pt idx="141">
                  <c:v>-1.0691546270064722</c:v>
                </c:pt>
                <c:pt idx="142">
                  <c:v>-1.0691546270064722</c:v>
                </c:pt>
                <c:pt idx="143">
                  <c:v>-1.0691546270064722</c:v>
                </c:pt>
                <c:pt idx="144">
                  <c:v>-1.0691546270064722</c:v>
                </c:pt>
                <c:pt idx="145">
                  <c:v>-1.0691546270064722</c:v>
                </c:pt>
                <c:pt idx="146">
                  <c:v>-1.0691546270064722</c:v>
                </c:pt>
                <c:pt idx="147">
                  <c:v>-1.0691546270064722</c:v>
                </c:pt>
                <c:pt idx="148">
                  <c:v>-1.0691546270064722</c:v>
                </c:pt>
                <c:pt idx="149">
                  <c:v>-1.0691546270064722</c:v>
                </c:pt>
                <c:pt idx="150">
                  <c:v>-1.0131259597958924</c:v>
                </c:pt>
                <c:pt idx="151">
                  <c:v>-1.0131259597958924</c:v>
                </c:pt>
                <c:pt idx="152">
                  <c:v>-1.0131259597958924</c:v>
                </c:pt>
                <c:pt idx="153">
                  <c:v>-1.0131259597958924</c:v>
                </c:pt>
                <c:pt idx="154">
                  <c:v>-1.0131259597958924</c:v>
                </c:pt>
                <c:pt idx="155">
                  <c:v>-1.0131259597958924</c:v>
                </c:pt>
                <c:pt idx="156">
                  <c:v>-1.0131259597958924</c:v>
                </c:pt>
                <c:pt idx="157">
                  <c:v>-1.0131259597958924</c:v>
                </c:pt>
                <c:pt idx="158">
                  <c:v>-1.0131259597958924</c:v>
                </c:pt>
                <c:pt idx="159">
                  <c:v>-1.0131259597958924</c:v>
                </c:pt>
                <c:pt idx="160">
                  <c:v>-1.0131259597958924</c:v>
                </c:pt>
                <c:pt idx="161">
                  <c:v>-0.95416525314619549</c:v>
                </c:pt>
                <c:pt idx="162">
                  <c:v>-0.95416525314619549</c:v>
                </c:pt>
                <c:pt idx="163">
                  <c:v>-0.95416525314619549</c:v>
                </c:pt>
                <c:pt idx="164">
                  <c:v>-0.95416525314619549</c:v>
                </c:pt>
                <c:pt idx="165">
                  <c:v>-0.95416525314619549</c:v>
                </c:pt>
                <c:pt idx="166">
                  <c:v>-0.95416525314619549</c:v>
                </c:pt>
                <c:pt idx="167">
                  <c:v>-0.95416525314619549</c:v>
                </c:pt>
                <c:pt idx="168">
                  <c:v>-0.95416525314619549</c:v>
                </c:pt>
                <c:pt idx="169">
                  <c:v>-0.95416525314619549</c:v>
                </c:pt>
                <c:pt idx="170">
                  <c:v>-0.95416525314619549</c:v>
                </c:pt>
                <c:pt idx="171">
                  <c:v>-0.95416525314619549</c:v>
                </c:pt>
                <c:pt idx="172">
                  <c:v>-0.95416525314619549</c:v>
                </c:pt>
                <c:pt idx="173">
                  <c:v>-0.95416525314619549</c:v>
                </c:pt>
                <c:pt idx="174">
                  <c:v>-0.95416525314619549</c:v>
                </c:pt>
                <c:pt idx="175">
                  <c:v>-0.95416525314619549</c:v>
                </c:pt>
                <c:pt idx="176">
                  <c:v>-0.95416525314619549</c:v>
                </c:pt>
                <c:pt idx="177">
                  <c:v>-0.95416525314619549</c:v>
                </c:pt>
                <c:pt idx="178">
                  <c:v>-0.95416525314619549</c:v>
                </c:pt>
                <c:pt idx="179">
                  <c:v>-0.87421716486648293</c:v>
                </c:pt>
                <c:pt idx="180">
                  <c:v>-0.87421716486648293</c:v>
                </c:pt>
                <c:pt idx="181">
                  <c:v>-0.87421716486648293</c:v>
                </c:pt>
                <c:pt idx="182">
                  <c:v>-0.87421716486648293</c:v>
                </c:pt>
                <c:pt idx="183">
                  <c:v>-0.87421716486648293</c:v>
                </c:pt>
                <c:pt idx="184">
                  <c:v>-0.87421716486648293</c:v>
                </c:pt>
                <c:pt idx="185">
                  <c:v>-0.87421716486648293</c:v>
                </c:pt>
                <c:pt idx="186">
                  <c:v>-0.87421716486648293</c:v>
                </c:pt>
                <c:pt idx="187">
                  <c:v>-0.87421716486648293</c:v>
                </c:pt>
                <c:pt idx="188">
                  <c:v>-0.87421716486648293</c:v>
                </c:pt>
                <c:pt idx="189">
                  <c:v>-0.87421716486648293</c:v>
                </c:pt>
                <c:pt idx="190">
                  <c:v>-0.87421716486648293</c:v>
                </c:pt>
                <c:pt idx="191">
                  <c:v>-0.87421716486648293</c:v>
                </c:pt>
                <c:pt idx="192">
                  <c:v>-0.87421716486648293</c:v>
                </c:pt>
                <c:pt idx="193">
                  <c:v>-0.87421716486648293</c:v>
                </c:pt>
                <c:pt idx="194">
                  <c:v>-0.87421716486648293</c:v>
                </c:pt>
                <c:pt idx="195">
                  <c:v>-0.87421716486648293</c:v>
                </c:pt>
                <c:pt idx="196">
                  <c:v>-0.87421716486648293</c:v>
                </c:pt>
                <c:pt idx="197">
                  <c:v>-0.87421716486648293</c:v>
                </c:pt>
                <c:pt idx="198">
                  <c:v>-0.87421716486648293</c:v>
                </c:pt>
                <c:pt idx="199">
                  <c:v>-0.87421716486648293</c:v>
                </c:pt>
                <c:pt idx="200">
                  <c:v>-0.87421716486648293</c:v>
                </c:pt>
                <c:pt idx="201">
                  <c:v>-0.87421716486648293</c:v>
                </c:pt>
                <c:pt idx="202">
                  <c:v>-0.87421716486648293</c:v>
                </c:pt>
                <c:pt idx="203">
                  <c:v>-0.79950094313273623</c:v>
                </c:pt>
                <c:pt idx="204">
                  <c:v>-0.79950094313273623</c:v>
                </c:pt>
                <c:pt idx="205">
                  <c:v>-0.79950094313273623</c:v>
                </c:pt>
                <c:pt idx="206">
                  <c:v>-0.79950094313273623</c:v>
                </c:pt>
                <c:pt idx="207">
                  <c:v>-0.79950094313273623</c:v>
                </c:pt>
                <c:pt idx="208">
                  <c:v>-0.79950094313273623</c:v>
                </c:pt>
                <c:pt idx="209">
                  <c:v>-0.79950094313273623</c:v>
                </c:pt>
                <c:pt idx="210">
                  <c:v>-0.79950094313273623</c:v>
                </c:pt>
                <c:pt idx="211">
                  <c:v>-0.79950094313273623</c:v>
                </c:pt>
                <c:pt idx="212">
                  <c:v>-0.79950094313273623</c:v>
                </c:pt>
                <c:pt idx="213">
                  <c:v>-0.79950094313273623</c:v>
                </c:pt>
                <c:pt idx="214">
                  <c:v>-0.79950094313273623</c:v>
                </c:pt>
                <c:pt idx="215">
                  <c:v>-0.79950094313273623</c:v>
                </c:pt>
                <c:pt idx="216">
                  <c:v>-0.79950094313273623</c:v>
                </c:pt>
                <c:pt idx="217">
                  <c:v>-0.79950094313273623</c:v>
                </c:pt>
                <c:pt idx="218">
                  <c:v>-0.79950094313273623</c:v>
                </c:pt>
                <c:pt idx="219">
                  <c:v>-0.79950094313273623</c:v>
                </c:pt>
                <c:pt idx="220">
                  <c:v>-0.79950094313273623</c:v>
                </c:pt>
                <c:pt idx="221">
                  <c:v>-0.73884684918521393</c:v>
                </c:pt>
                <c:pt idx="222">
                  <c:v>-0.73884684918521393</c:v>
                </c:pt>
                <c:pt idx="223">
                  <c:v>-0.73884684918521393</c:v>
                </c:pt>
                <c:pt idx="224">
                  <c:v>-0.73884684918521393</c:v>
                </c:pt>
                <c:pt idx="225">
                  <c:v>-0.73884684918521393</c:v>
                </c:pt>
                <c:pt idx="226">
                  <c:v>-0.73884684918521393</c:v>
                </c:pt>
                <c:pt idx="227">
                  <c:v>-0.73884684918521393</c:v>
                </c:pt>
                <c:pt idx="228">
                  <c:v>-0.73884684918521393</c:v>
                </c:pt>
                <c:pt idx="229">
                  <c:v>-0.73884684918521393</c:v>
                </c:pt>
                <c:pt idx="230">
                  <c:v>-0.73884684918521393</c:v>
                </c:pt>
                <c:pt idx="231">
                  <c:v>-0.73884684918521393</c:v>
                </c:pt>
                <c:pt idx="232">
                  <c:v>-0.73884684918521393</c:v>
                </c:pt>
                <c:pt idx="233">
                  <c:v>-0.73884684918521393</c:v>
                </c:pt>
                <c:pt idx="234">
                  <c:v>-0.73884684918521393</c:v>
                </c:pt>
                <c:pt idx="235">
                  <c:v>-0.73884684918521393</c:v>
                </c:pt>
                <c:pt idx="236">
                  <c:v>-0.73884684918521393</c:v>
                </c:pt>
                <c:pt idx="237">
                  <c:v>-0.73884684918521393</c:v>
                </c:pt>
                <c:pt idx="238">
                  <c:v>-0.73884684918521393</c:v>
                </c:pt>
                <c:pt idx="239">
                  <c:v>-0.69508824664090041</c:v>
                </c:pt>
                <c:pt idx="240">
                  <c:v>-0.69508824664090041</c:v>
                </c:pt>
                <c:pt idx="241">
                  <c:v>-0.69508824664090041</c:v>
                </c:pt>
                <c:pt idx="242">
                  <c:v>-0.69508824664090041</c:v>
                </c:pt>
                <c:pt idx="243">
                  <c:v>-0.69508824664090041</c:v>
                </c:pt>
                <c:pt idx="244">
                  <c:v>-0.69508824664090041</c:v>
                </c:pt>
                <c:pt idx="245">
                  <c:v>-0.69508824664090041</c:v>
                </c:pt>
                <c:pt idx="246">
                  <c:v>-0.69508824664090041</c:v>
                </c:pt>
                <c:pt idx="247">
                  <c:v>-0.69508824664090041</c:v>
                </c:pt>
                <c:pt idx="248">
                  <c:v>-0.6526219983478011</c:v>
                </c:pt>
                <c:pt idx="249">
                  <c:v>-0.6526219983478011</c:v>
                </c:pt>
                <c:pt idx="250">
                  <c:v>-0.6526219983478011</c:v>
                </c:pt>
                <c:pt idx="251">
                  <c:v>-0.6526219983478011</c:v>
                </c:pt>
                <c:pt idx="252">
                  <c:v>-0.6526219983478011</c:v>
                </c:pt>
                <c:pt idx="253">
                  <c:v>-0.6526219983478011</c:v>
                </c:pt>
                <c:pt idx="254">
                  <c:v>-0.6526219983478011</c:v>
                </c:pt>
                <c:pt idx="255">
                  <c:v>-0.6526219983478011</c:v>
                </c:pt>
                <c:pt idx="256">
                  <c:v>-0.6526219983478011</c:v>
                </c:pt>
                <c:pt idx="257">
                  <c:v>-0.6526219983478011</c:v>
                </c:pt>
                <c:pt idx="258">
                  <c:v>-0.6526219983478011</c:v>
                </c:pt>
                <c:pt idx="259">
                  <c:v>-0.6526219983478011</c:v>
                </c:pt>
                <c:pt idx="260">
                  <c:v>-0.6526219983478011</c:v>
                </c:pt>
                <c:pt idx="261">
                  <c:v>-0.6526219983478011</c:v>
                </c:pt>
                <c:pt idx="262">
                  <c:v>-0.6526219983478011</c:v>
                </c:pt>
                <c:pt idx="263">
                  <c:v>-0.6526219983478011</c:v>
                </c:pt>
                <c:pt idx="264">
                  <c:v>-0.6526219983478011</c:v>
                </c:pt>
                <c:pt idx="265">
                  <c:v>-0.6526219983478011</c:v>
                </c:pt>
                <c:pt idx="266">
                  <c:v>-0.58730333754257502</c:v>
                </c:pt>
                <c:pt idx="267">
                  <c:v>-0.58730333754257502</c:v>
                </c:pt>
                <c:pt idx="268">
                  <c:v>-0.58730333754257502</c:v>
                </c:pt>
                <c:pt idx="269">
                  <c:v>-0.58730333754257502</c:v>
                </c:pt>
                <c:pt idx="270">
                  <c:v>-0.58730333754257502</c:v>
                </c:pt>
                <c:pt idx="271">
                  <c:v>-0.58730333754257502</c:v>
                </c:pt>
                <c:pt idx="272">
                  <c:v>-0.58730333754257502</c:v>
                </c:pt>
                <c:pt idx="273">
                  <c:v>-0.58730333754257502</c:v>
                </c:pt>
                <c:pt idx="274">
                  <c:v>-0.58730333754257502</c:v>
                </c:pt>
                <c:pt idx="275">
                  <c:v>-0.58730333754257502</c:v>
                </c:pt>
                <c:pt idx="276">
                  <c:v>-0.58730333754257502</c:v>
                </c:pt>
                <c:pt idx="277">
                  <c:v>-0.58730333754257502</c:v>
                </c:pt>
                <c:pt idx="278">
                  <c:v>-0.58730333754257502</c:v>
                </c:pt>
                <c:pt idx="279">
                  <c:v>-0.58730333754257502</c:v>
                </c:pt>
                <c:pt idx="280">
                  <c:v>-0.58730333754257502</c:v>
                </c:pt>
                <c:pt idx="281">
                  <c:v>-0.58730333754257502</c:v>
                </c:pt>
                <c:pt idx="282">
                  <c:v>-0.58730333754257502</c:v>
                </c:pt>
                <c:pt idx="283">
                  <c:v>-0.58730333754257502</c:v>
                </c:pt>
                <c:pt idx="284">
                  <c:v>-0.58730333754257502</c:v>
                </c:pt>
                <c:pt idx="285">
                  <c:v>-0.58730333754257502</c:v>
                </c:pt>
                <c:pt idx="286">
                  <c:v>-0.58730333754257502</c:v>
                </c:pt>
                <c:pt idx="287">
                  <c:v>-0.58730333754257502</c:v>
                </c:pt>
                <c:pt idx="288">
                  <c:v>-0.58730333754257502</c:v>
                </c:pt>
                <c:pt idx="289">
                  <c:v>-0.58730333754257502</c:v>
                </c:pt>
                <c:pt idx="290">
                  <c:v>-0.58730333754257502</c:v>
                </c:pt>
                <c:pt idx="291">
                  <c:v>-0.50437198623838164</c:v>
                </c:pt>
                <c:pt idx="292">
                  <c:v>-0.50437198623838164</c:v>
                </c:pt>
                <c:pt idx="293">
                  <c:v>-0.50437198623838164</c:v>
                </c:pt>
                <c:pt idx="294">
                  <c:v>-0.50437198623838164</c:v>
                </c:pt>
                <c:pt idx="295">
                  <c:v>-0.50437198623838164</c:v>
                </c:pt>
                <c:pt idx="296">
                  <c:v>-0.50437198623838164</c:v>
                </c:pt>
                <c:pt idx="297">
                  <c:v>-0.50437198623838164</c:v>
                </c:pt>
                <c:pt idx="298">
                  <c:v>-0.50437198623838164</c:v>
                </c:pt>
                <c:pt idx="299">
                  <c:v>-0.50437198623838164</c:v>
                </c:pt>
                <c:pt idx="300">
                  <c:v>-0.50437198623838164</c:v>
                </c:pt>
                <c:pt idx="301">
                  <c:v>-0.50437198623838164</c:v>
                </c:pt>
                <c:pt idx="302">
                  <c:v>-0.50437198623838164</c:v>
                </c:pt>
                <c:pt idx="303">
                  <c:v>-0.50437198623838164</c:v>
                </c:pt>
                <c:pt idx="304">
                  <c:v>-0.50437198623838164</c:v>
                </c:pt>
                <c:pt idx="305">
                  <c:v>-0.50437198623838164</c:v>
                </c:pt>
                <c:pt idx="306">
                  <c:v>-0.50437198623838164</c:v>
                </c:pt>
                <c:pt idx="307">
                  <c:v>-0.50437198623838164</c:v>
                </c:pt>
                <c:pt idx="308">
                  <c:v>-0.50437198623838164</c:v>
                </c:pt>
                <c:pt idx="309">
                  <c:v>-0.50437198623838164</c:v>
                </c:pt>
                <c:pt idx="310">
                  <c:v>-0.50437198623838164</c:v>
                </c:pt>
                <c:pt idx="311">
                  <c:v>-0.50437198623838164</c:v>
                </c:pt>
                <c:pt idx="312">
                  <c:v>-0.50437198623838164</c:v>
                </c:pt>
                <c:pt idx="313">
                  <c:v>-0.50437198623838164</c:v>
                </c:pt>
                <c:pt idx="314">
                  <c:v>-0.50437198623838164</c:v>
                </c:pt>
                <c:pt idx="315">
                  <c:v>-0.50437198623838164</c:v>
                </c:pt>
                <c:pt idx="316">
                  <c:v>-0.50437198623838164</c:v>
                </c:pt>
                <c:pt idx="317">
                  <c:v>-0.50437198623838164</c:v>
                </c:pt>
                <c:pt idx="318">
                  <c:v>-0.50437198623838164</c:v>
                </c:pt>
                <c:pt idx="319">
                  <c:v>-0.50437198623838164</c:v>
                </c:pt>
                <c:pt idx="320">
                  <c:v>-0.50437198623838164</c:v>
                </c:pt>
                <c:pt idx="321">
                  <c:v>-0.50437198623838164</c:v>
                </c:pt>
                <c:pt idx="322">
                  <c:v>-0.50437198623838164</c:v>
                </c:pt>
                <c:pt idx="323">
                  <c:v>-0.43715354139172241</c:v>
                </c:pt>
                <c:pt idx="324">
                  <c:v>-0.43715354139172241</c:v>
                </c:pt>
                <c:pt idx="325">
                  <c:v>-0.43715354139172241</c:v>
                </c:pt>
                <c:pt idx="326">
                  <c:v>-0.43715354139172241</c:v>
                </c:pt>
                <c:pt idx="327">
                  <c:v>-0.43715354139172241</c:v>
                </c:pt>
                <c:pt idx="328">
                  <c:v>-0.43715354139172241</c:v>
                </c:pt>
                <c:pt idx="329">
                  <c:v>-0.43715354139172241</c:v>
                </c:pt>
                <c:pt idx="330">
                  <c:v>-0.43715354139172241</c:v>
                </c:pt>
                <c:pt idx="331">
                  <c:v>-0.43715354139172241</c:v>
                </c:pt>
                <c:pt idx="332">
                  <c:v>-0.43715354139172241</c:v>
                </c:pt>
                <c:pt idx="333">
                  <c:v>-0.43715354139172241</c:v>
                </c:pt>
                <c:pt idx="334">
                  <c:v>-0.43715354139172241</c:v>
                </c:pt>
                <c:pt idx="335">
                  <c:v>-0.43715354139172241</c:v>
                </c:pt>
                <c:pt idx="336">
                  <c:v>-0.43715354139172241</c:v>
                </c:pt>
                <c:pt idx="337">
                  <c:v>-0.43715354139172241</c:v>
                </c:pt>
                <c:pt idx="338">
                  <c:v>-0.43715354139172241</c:v>
                </c:pt>
                <c:pt idx="339">
                  <c:v>-0.37857969874529823</c:v>
                </c:pt>
                <c:pt idx="340">
                  <c:v>-0.37857969874529823</c:v>
                </c:pt>
                <c:pt idx="341">
                  <c:v>-0.37857969874529823</c:v>
                </c:pt>
                <c:pt idx="342">
                  <c:v>-0.37857969874529823</c:v>
                </c:pt>
                <c:pt idx="343">
                  <c:v>-0.37857969874529823</c:v>
                </c:pt>
                <c:pt idx="344">
                  <c:v>-0.37857969874529823</c:v>
                </c:pt>
                <c:pt idx="345">
                  <c:v>-0.37857969874529823</c:v>
                </c:pt>
                <c:pt idx="346">
                  <c:v>-0.37857969874529823</c:v>
                </c:pt>
                <c:pt idx="347">
                  <c:v>-0.37857969874529823</c:v>
                </c:pt>
                <c:pt idx="348">
                  <c:v>-0.37857969874529823</c:v>
                </c:pt>
                <c:pt idx="349">
                  <c:v>-0.37857969874529823</c:v>
                </c:pt>
                <c:pt idx="350">
                  <c:v>-0.37857969874529823</c:v>
                </c:pt>
                <c:pt idx="351">
                  <c:v>-0.37857969874529823</c:v>
                </c:pt>
                <c:pt idx="352">
                  <c:v>-0.37857969874529823</c:v>
                </c:pt>
                <c:pt idx="353">
                  <c:v>-0.37857969874529823</c:v>
                </c:pt>
                <c:pt idx="354">
                  <c:v>-0.37857969874529823</c:v>
                </c:pt>
                <c:pt idx="355">
                  <c:v>-0.37857969874529823</c:v>
                </c:pt>
                <c:pt idx="356">
                  <c:v>-0.37857969874529823</c:v>
                </c:pt>
                <c:pt idx="357">
                  <c:v>-0.37857969874529823</c:v>
                </c:pt>
                <c:pt idx="358">
                  <c:v>-0.37857969874529823</c:v>
                </c:pt>
                <c:pt idx="359">
                  <c:v>-0.37857969874529823</c:v>
                </c:pt>
                <c:pt idx="360">
                  <c:v>-0.37857969874529823</c:v>
                </c:pt>
                <c:pt idx="361">
                  <c:v>-0.37857969874529823</c:v>
                </c:pt>
                <c:pt idx="362">
                  <c:v>-0.37857969874529823</c:v>
                </c:pt>
                <c:pt idx="363">
                  <c:v>-0.37857969874529823</c:v>
                </c:pt>
                <c:pt idx="364">
                  <c:v>-0.37857969874529823</c:v>
                </c:pt>
                <c:pt idx="365">
                  <c:v>-0.37857969874529823</c:v>
                </c:pt>
                <c:pt idx="366">
                  <c:v>-0.29630129115854897</c:v>
                </c:pt>
                <c:pt idx="367">
                  <c:v>-0.29630129115854897</c:v>
                </c:pt>
                <c:pt idx="368">
                  <c:v>-0.29630129115854897</c:v>
                </c:pt>
                <c:pt idx="369">
                  <c:v>-0.29630129115854897</c:v>
                </c:pt>
                <c:pt idx="370">
                  <c:v>-0.29630129115854897</c:v>
                </c:pt>
                <c:pt idx="371">
                  <c:v>-0.29630129115854897</c:v>
                </c:pt>
                <c:pt idx="372">
                  <c:v>-0.29630129115854897</c:v>
                </c:pt>
                <c:pt idx="373">
                  <c:v>-0.29630129115854897</c:v>
                </c:pt>
                <c:pt idx="374">
                  <c:v>-0.29630129115854897</c:v>
                </c:pt>
                <c:pt idx="375">
                  <c:v>-0.29630129115854897</c:v>
                </c:pt>
                <c:pt idx="376">
                  <c:v>-0.29630129115854897</c:v>
                </c:pt>
                <c:pt idx="377">
                  <c:v>-0.29630129115854897</c:v>
                </c:pt>
                <c:pt idx="378">
                  <c:v>-0.29630129115854897</c:v>
                </c:pt>
                <c:pt idx="379">
                  <c:v>-0.29630129115854897</c:v>
                </c:pt>
                <c:pt idx="380">
                  <c:v>-0.29630129115854897</c:v>
                </c:pt>
                <c:pt idx="381">
                  <c:v>-0.29630129115854897</c:v>
                </c:pt>
                <c:pt idx="382">
                  <c:v>-0.29630129115854897</c:v>
                </c:pt>
                <c:pt idx="383">
                  <c:v>-0.29630129115854897</c:v>
                </c:pt>
                <c:pt idx="384">
                  <c:v>-0.29630129115854897</c:v>
                </c:pt>
                <c:pt idx="385">
                  <c:v>-0.29630129115854897</c:v>
                </c:pt>
                <c:pt idx="386">
                  <c:v>-0.29630129115854897</c:v>
                </c:pt>
                <c:pt idx="387">
                  <c:v>-0.29630129115854897</c:v>
                </c:pt>
                <c:pt idx="388">
                  <c:v>-0.29630129115854897</c:v>
                </c:pt>
                <c:pt idx="389">
                  <c:v>-0.29630129115854897</c:v>
                </c:pt>
                <c:pt idx="390">
                  <c:v>-0.29630129115854897</c:v>
                </c:pt>
                <c:pt idx="391">
                  <c:v>-0.29630129115854897</c:v>
                </c:pt>
                <c:pt idx="392">
                  <c:v>-0.29630129115854897</c:v>
                </c:pt>
                <c:pt idx="393">
                  <c:v>-0.29630129115854897</c:v>
                </c:pt>
                <c:pt idx="394">
                  <c:v>-0.29630129115854897</c:v>
                </c:pt>
                <c:pt idx="395">
                  <c:v>-0.29630129115854897</c:v>
                </c:pt>
                <c:pt idx="396">
                  <c:v>-0.29630129115854897</c:v>
                </c:pt>
                <c:pt idx="397">
                  <c:v>-0.29630129115854897</c:v>
                </c:pt>
                <c:pt idx="398">
                  <c:v>-0.29630129115854897</c:v>
                </c:pt>
                <c:pt idx="399">
                  <c:v>-0.29630129115854897</c:v>
                </c:pt>
                <c:pt idx="400">
                  <c:v>-0.29630129115854897</c:v>
                </c:pt>
                <c:pt idx="401">
                  <c:v>-0.21726735034186337</c:v>
                </c:pt>
                <c:pt idx="402">
                  <c:v>-0.21726735034186337</c:v>
                </c:pt>
                <c:pt idx="403">
                  <c:v>-0.21726735034186337</c:v>
                </c:pt>
                <c:pt idx="404">
                  <c:v>-0.21726735034186337</c:v>
                </c:pt>
                <c:pt idx="405">
                  <c:v>-0.21726735034186337</c:v>
                </c:pt>
                <c:pt idx="406">
                  <c:v>-0.21726735034186337</c:v>
                </c:pt>
                <c:pt idx="407">
                  <c:v>-0.21726735034186337</c:v>
                </c:pt>
                <c:pt idx="408">
                  <c:v>-0.21726735034186337</c:v>
                </c:pt>
                <c:pt idx="409">
                  <c:v>-0.21726735034186337</c:v>
                </c:pt>
                <c:pt idx="410">
                  <c:v>-0.21726735034186337</c:v>
                </c:pt>
                <c:pt idx="411">
                  <c:v>-0.21726735034186337</c:v>
                </c:pt>
                <c:pt idx="412">
                  <c:v>-0.21726735034186337</c:v>
                </c:pt>
                <c:pt idx="413">
                  <c:v>-0.21726735034186337</c:v>
                </c:pt>
                <c:pt idx="414">
                  <c:v>-0.21726735034186337</c:v>
                </c:pt>
                <c:pt idx="415">
                  <c:v>-0.21726735034186337</c:v>
                </c:pt>
                <c:pt idx="416">
                  <c:v>-0.21726735034186337</c:v>
                </c:pt>
                <c:pt idx="417">
                  <c:v>-0.21726735034186337</c:v>
                </c:pt>
                <c:pt idx="418">
                  <c:v>-0.21726735034186337</c:v>
                </c:pt>
                <c:pt idx="419">
                  <c:v>-0.21726735034186337</c:v>
                </c:pt>
                <c:pt idx="420">
                  <c:v>-0.21726735034186337</c:v>
                </c:pt>
                <c:pt idx="421">
                  <c:v>-0.21726735034186337</c:v>
                </c:pt>
                <c:pt idx="422">
                  <c:v>-0.21726735034186337</c:v>
                </c:pt>
                <c:pt idx="423">
                  <c:v>-0.21726735034186337</c:v>
                </c:pt>
                <c:pt idx="424">
                  <c:v>-0.21726735034186337</c:v>
                </c:pt>
                <c:pt idx="425">
                  <c:v>-0.21726735034186337</c:v>
                </c:pt>
                <c:pt idx="426">
                  <c:v>-0.21726735034186337</c:v>
                </c:pt>
                <c:pt idx="427">
                  <c:v>-0.15857972975384349</c:v>
                </c:pt>
                <c:pt idx="428">
                  <c:v>-0.15857972975384349</c:v>
                </c:pt>
                <c:pt idx="429">
                  <c:v>-0.15857972975384349</c:v>
                </c:pt>
                <c:pt idx="430">
                  <c:v>-0.15857972975384349</c:v>
                </c:pt>
                <c:pt idx="431">
                  <c:v>-0.15857972975384349</c:v>
                </c:pt>
                <c:pt idx="432">
                  <c:v>-0.15857972975384349</c:v>
                </c:pt>
                <c:pt idx="433">
                  <c:v>-0.15857972975384349</c:v>
                </c:pt>
                <c:pt idx="434">
                  <c:v>-0.15857972975384349</c:v>
                </c:pt>
                <c:pt idx="435">
                  <c:v>-0.15857972975384349</c:v>
                </c:pt>
                <c:pt idx="436">
                  <c:v>-0.15857972975384349</c:v>
                </c:pt>
                <c:pt idx="437">
                  <c:v>-0.15857972975384349</c:v>
                </c:pt>
                <c:pt idx="438">
                  <c:v>-0.15857972975384349</c:v>
                </c:pt>
                <c:pt idx="439">
                  <c:v>-0.15857972975384349</c:v>
                </c:pt>
                <c:pt idx="440">
                  <c:v>-0.15857972975384349</c:v>
                </c:pt>
                <c:pt idx="441">
                  <c:v>-0.15857972975384349</c:v>
                </c:pt>
                <c:pt idx="442">
                  <c:v>-0.15857972975384349</c:v>
                </c:pt>
                <c:pt idx="443">
                  <c:v>-0.15857972975384349</c:v>
                </c:pt>
                <c:pt idx="444">
                  <c:v>-0.15857972975384349</c:v>
                </c:pt>
                <c:pt idx="445">
                  <c:v>-0.15857972975384349</c:v>
                </c:pt>
                <c:pt idx="446">
                  <c:v>-0.15857972975384349</c:v>
                </c:pt>
                <c:pt idx="447">
                  <c:v>-8.7844837895871677E-2</c:v>
                </c:pt>
                <c:pt idx="448">
                  <c:v>-8.7844837895871677E-2</c:v>
                </c:pt>
                <c:pt idx="449">
                  <c:v>-8.7844837895871677E-2</c:v>
                </c:pt>
                <c:pt idx="450">
                  <c:v>-8.7844837895871677E-2</c:v>
                </c:pt>
                <c:pt idx="451">
                  <c:v>-8.7844837895871677E-2</c:v>
                </c:pt>
                <c:pt idx="452">
                  <c:v>-8.7844837895871677E-2</c:v>
                </c:pt>
                <c:pt idx="453">
                  <c:v>-8.7844837895871677E-2</c:v>
                </c:pt>
                <c:pt idx="454">
                  <c:v>-8.7844837895871677E-2</c:v>
                </c:pt>
                <c:pt idx="455">
                  <c:v>-8.7844837895871677E-2</c:v>
                </c:pt>
                <c:pt idx="456">
                  <c:v>-8.7844837895871677E-2</c:v>
                </c:pt>
                <c:pt idx="457">
                  <c:v>-8.7844837895871677E-2</c:v>
                </c:pt>
                <c:pt idx="458">
                  <c:v>-8.7844837895871677E-2</c:v>
                </c:pt>
                <c:pt idx="459">
                  <c:v>-8.7844837895871677E-2</c:v>
                </c:pt>
                <c:pt idx="460">
                  <c:v>-8.7844837895871677E-2</c:v>
                </c:pt>
                <c:pt idx="461">
                  <c:v>-8.7844837895871677E-2</c:v>
                </c:pt>
                <c:pt idx="462">
                  <c:v>-8.7844837895871677E-2</c:v>
                </c:pt>
                <c:pt idx="463">
                  <c:v>-8.7844837895871677E-2</c:v>
                </c:pt>
                <c:pt idx="464">
                  <c:v>-8.7844837895871677E-2</c:v>
                </c:pt>
                <c:pt idx="465">
                  <c:v>-8.7844837895871677E-2</c:v>
                </c:pt>
                <c:pt idx="466">
                  <c:v>-8.7844837895871677E-2</c:v>
                </c:pt>
                <c:pt idx="467">
                  <c:v>-8.7844837895871677E-2</c:v>
                </c:pt>
                <c:pt idx="468">
                  <c:v>-8.7844837895871677E-2</c:v>
                </c:pt>
                <c:pt idx="469">
                  <c:v>-8.7844837895871677E-2</c:v>
                </c:pt>
                <c:pt idx="470">
                  <c:v>-8.7844837895871677E-2</c:v>
                </c:pt>
                <c:pt idx="471">
                  <c:v>-8.7844837895871677E-2</c:v>
                </c:pt>
                <c:pt idx="472">
                  <c:v>-8.7844837895871677E-2</c:v>
                </c:pt>
                <c:pt idx="473">
                  <c:v>-8.7844837895871677E-2</c:v>
                </c:pt>
                <c:pt idx="474">
                  <c:v>-8.7844837895871677E-2</c:v>
                </c:pt>
                <c:pt idx="475">
                  <c:v>-8.7844837895871677E-2</c:v>
                </c:pt>
                <c:pt idx="476">
                  <c:v>-8.7844837895871677E-2</c:v>
                </c:pt>
                <c:pt idx="477">
                  <c:v>-8.7844837895871677E-2</c:v>
                </c:pt>
                <c:pt idx="478">
                  <c:v>-8.7844837895871677E-2</c:v>
                </c:pt>
                <c:pt idx="479">
                  <c:v>-8.7844837895871677E-2</c:v>
                </c:pt>
                <c:pt idx="480">
                  <c:v>-8.7844837895871677E-2</c:v>
                </c:pt>
                <c:pt idx="481">
                  <c:v>-8.7844837895871677E-2</c:v>
                </c:pt>
                <c:pt idx="482">
                  <c:v>-8.7844837895871677E-2</c:v>
                </c:pt>
                <c:pt idx="483">
                  <c:v>-1.2533469508069276E-2</c:v>
                </c:pt>
                <c:pt idx="484">
                  <c:v>-1.2533469508069276E-2</c:v>
                </c:pt>
                <c:pt idx="485">
                  <c:v>-1.2533469508069276E-2</c:v>
                </c:pt>
                <c:pt idx="486">
                  <c:v>-1.2533469508069276E-2</c:v>
                </c:pt>
                <c:pt idx="487">
                  <c:v>-1.2533469508069276E-2</c:v>
                </c:pt>
                <c:pt idx="488">
                  <c:v>-1.2533469508069276E-2</c:v>
                </c:pt>
                <c:pt idx="489">
                  <c:v>-1.2533469508069276E-2</c:v>
                </c:pt>
                <c:pt idx="490">
                  <c:v>-1.2533469508069276E-2</c:v>
                </c:pt>
                <c:pt idx="491">
                  <c:v>-1.2533469508069276E-2</c:v>
                </c:pt>
                <c:pt idx="492">
                  <c:v>-1.2533469508069276E-2</c:v>
                </c:pt>
                <c:pt idx="493">
                  <c:v>-1.2533469508069276E-2</c:v>
                </c:pt>
                <c:pt idx="494">
                  <c:v>-1.2533469508069276E-2</c:v>
                </c:pt>
                <c:pt idx="495">
                  <c:v>-1.2533469508069276E-2</c:v>
                </c:pt>
                <c:pt idx="496">
                  <c:v>-1.2533469508069276E-2</c:v>
                </c:pt>
                <c:pt idx="497">
                  <c:v>-1.2533469508069276E-2</c:v>
                </c:pt>
                <c:pt idx="498">
                  <c:v>-1.2533469508069276E-2</c:v>
                </c:pt>
                <c:pt idx="499">
                  <c:v>-1.2533469508069276E-2</c:v>
                </c:pt>
                <c:pt idx="500">
                  <c:v>-1.2533469508069276E-2</c:v>
                </c:pt>
                <c:pt idx="501">
                  <c:v>-1.2533469508069276E-2</c:v>
                </c:pt>
                <c:pt idx="502">
                  <c:v>-1.2533469508069276E-2</c:v>
                </c:pt>
                <c:pt idx="503">
                  <c:v>-1.2533469508069276E-2</c:v>
                </c:pt>
                <c:pt idx="504">
                  <c:v>-1.2533469508069276E-2</c:v>
                </c:pt>
                <c:pt idx="505">
                  <c:v>-1.2533469508069276E-2</c:v>
                </c:pt>
                <c:pt idx="506">
                  <c:v>-1.2533469508069276E-2</c:v>
                </c:pt>
                <c:pt idx="507">
                  <c:v>5.0153583464733656E-2</c:v>
                </c:pt>
                <c:pt idx="508">
                  <c:v>5.0153583464733656E-2</c:v>
                </c:pt>
                <c:pt idx="509">
                  <c:v>5.0153583464733656E-2</c:v>
                </c:pt>
                <c:pt idx="510">
                  <c:v>5.0153583464733656E-2</c:v>
                </c:pt>
                <c:pt idx="511">
                  <c:v>5.0153583464733656E-2</c:v>
                </c:pt>
                <c:pt idx="512">
                  <c:v>5.0153583464733656E-2</c:v>
                </c:pt>
                <c:pt idx="513">
                  <c:v>5.0153583464733656E-2</c:v>
                </c:pt>
                <c:pt idx="514">
                  <c:v>5.0153583464733656E-2</c:v>
                </c:pt>
                <c:pt idx="515">
                  <c:v>5.0153583464733656E-2</c:v>
                </c:pt>
                <c:pt idx="516">
                  <c:v>5.0153583464733656E-2</c:v>
                </c:pt>
                <c:pt idx="517">
                  <c:v>5.0153583464733656E-2</c:v>
                </c:pt>
                <c:pt idx="518">
                  <c:v>5.0153583464733656E-2</c:v>
                </c:pt>
                <c:pt idx="519">
                  <c:v>5.0153583464733656E-2</c:v>
                </c:pt>
                <c:pt idx="520">
                  <c:v>5.0153583464733656E-2</c:v>
                </c:pt>
                <c:pt idx="521">
                  <c:v>5.0153583464733656E-2</c:v>
                </c:pt>
                <c:pt idx="522">
                  <c:v>5.0153583464733656E-2</c:v>
                </c:pt>
                <c:pt idx="523">
                  <c:v>5.0153583464733656E-2</c:v>
                </c:pt>
                <c:pt idx="524">
                  <c:v>5.0153583464733656E-2</c:v>
                </c:pt>
                <c:pt idx="525">
                  <c:v>5.0153583464733656E-2</c:v>
                </c:pt>
                <c:pt idx="526">
                  <c:v>5.0153583464733656E-2</c:v>
                </c:pt>
                <c:pt idx="527">
                  <c:v>5.0153583464733656E-2</c:v>
                </c:pt>
                <c:pt idx="528">
                  <c:v>5.0153583464733656E-2</c:v>
                </c:pt>
                <c:pt idx="529">
                  <c:v>5.0153583464733656E-2</c:v>
                </c:pt>
                <c:pt idx="530">
                  <c:v>5.0153583464733656E-2</c:v>
                </c:pt>
                <c:pt idx="531">
                  <c:v>5.0153583464733656E-2</c:v>
                </c:pt>
                <c:pt idx="532">
                  <c:v>5.0153583464733656E-2</c:v>
                </c:pt>
                <c:pt idx="533">
                  <c:v>0.11556159710538329</c:v>
                </c:pt>
                <c:pt idx="534">
                  <c:v>0.11556159710538329</c:v>
                </c:pt>
                <c:pt idx="535">
                  <c:v>0.11556159710538329</c:v>
                </c:pt>
                <c:pt idx="536">
                  <c:v>0.11556159710538329</c:v>
                </c:pt>
                <c:pt idx="537">
                  <c:v>0.11556159710538329</c:v>
                </c:pt>
                <c:pt idx="538">
                  <c:v>0.11556159710538329</c:v>
                </c:pt>
                <c:pt idx="539">
                  <c:v>0.11556159710538329</c:v>
                </c:pt>
                <c:pt idx="540">
                  <c:v>0.11556159710538329</c:v>
                </c:pt>
                <c:pt idx="541">
                  <c:v>0.11556159710538329</c:v>
                </c:pt>
                <c:pt idx="542">
                  <c:v>0.11556159710538329</c:v>
                </c:pt>
                <c:pt idx="543">
                  <c:v>0.11556159710538329</c:v>
                </c:pt>
                <c:pt idx="544">
                  <c:v>0.11556159710538329</c:v>
                </c:pt>
                <c:pt idx="545">
                  <c:v>0.11556159710538329</c:v>
                </c:pt>
                <c:pt idx="546">
                  <c:v>0.11556159710538329</c:v>
                </c:pt>
                <c:pt idx="547">
                  <c:v>0.11556159710538329</c:v>
                </c:pt>
                <c:pt idx="548">
                  <c:v>0.11556159710538329</c:v>
                </c:pt>
                <c:pt idx="549">
                  <c:v>0.11556159710538329</c:v>
                </c:pt>
                <c:pt idx="550">
                  <c:v>0.11556159710538329</c:v>
                </c:pt>
                <c:pt idx="551">
                  <c:v>0.11556159710538329</c:v>
                </c:pt>
                <c:pt idx="552">
                  <c:v>0.11556159710538329</c:v>
                </c:pt>
                <c:pt idx="553">
                  <c:v>0.11556159710538329</c:v>
                </c:pt>
                <c:pt idx="554">
                  <c:v>0.11556159710538329</c:v>
                </c:pt>
                <c:pt idx="555">
                  <c:v>0.11556159710538329</c:v>
                </c:pt>
                <c:pt idx="556">
                  <c:v>0.11556159710538329</c:v>
                </c:pt>
                <c:pt idx="557">
                  <c:v>0.11556159710538329</c:v>
                </c:pt>
                <c:pt idx="558">
                  <c:v>0.11556159710538329</c:v>
                </c:pt>
                <c:pt idx="559">
                  <c:v>0.18911842627279243</c:v>
                </c:pt>
                <c:pt idx="560">
                  <c:v>0.18911842627279243</c:v>
                </c:pt>
                <c:pt idx="561">
                  <c:v>0.18911842627279243</c:v>
                </c:pt>
                <c:pt idx="562">
                  <c:v>0.18911842627279243</c:v>
                </c:pt>
                <c:pt idx="563">
                  <c:v>0.18911842627279243</c:v>
                </c:pt>
                <c:pt idx="564">
                  <c:v>0.18911842627279243</c:v>
                </c:pt>
                <c:pt idx="565">
                  <c:v>0.18911842627279243</c:v>
                </c:pt>
                <c:pt idx="566">
                  <c:v>0.18911842627279243</c:v>
                </c:pt>
                <c:pt idx="567">
                  <c:v>0.18911842627279243</c:v>
                </c:pt>
                <c:pt idx="568">
                  <c:v>0.18911842627279243</c:v>
                </c:pt>
                <c:pt idx="569">
                  <c:v>0.18911842627279243</c:v>
                </c:pt>
                <c:pt idx="570">
                  <c:v>0.18911842627279243</c:v>
                </c:pt>
                <c:pt idx="571">
                  <c:v>0.18911842627279243</c:v>
                </c:pt>
                <c:pt idx="572">
                  <c:v>0.18911842627279243</c:v>
                </c:pt>
                <c:pt idx="573">
                  <c:v>0.18911842627279243</c:v>
                </c:pt>
                <c:pt idx="574">
                  <c:v>0.18911842627279243</c:v>
                </c:pt>
                <c:pt idx="575">
                  <c:v>0.18911842627279243</c:v>
                </c:pt>
                <c:pt idx="576">
                  <c:v>0.18911842627279243</c:v>
                </c:pt>
                <c:pt idx="577">
                  <c:v>0.18911842627279243</c:v>
                </c:pt>
                <c:pt idx="578">
                  <c:v>0.18911842627279243</c:v>
                </c:pt>
                <c:pt idx="579">
                  <c:v>0.18911842627279243</c:v>
                </c:pt>
                <c:pt idx="580">
                  <c:v>0.18911842627279243</c:v>
                </c:pt>
                <c:pt idx="581">
                  <c:v>0.18911842627279243</c:v>
                </c:pt>
                <c:pt idx="582">
                  <c:v>0.18911842627279243</c:v>
                </c:pt>
                <c:pt idx="583">
                  <c:v>0.18911842627279243</c:v>
                </c:pt>
                <c:pt idx="584">
                  <c:v>0.18911842627279243</c:v>
                </c:pt>
                <c:pt idx="585">
                  <c:v>0.18911842627279243</c:v>
                </c:pt>
                <c:pt idx="586">
                  <c:v>0.18911842627279243</c:v>
                </c:pt>
                <c:pt idx="587">
                  <c:v>0.18911842627279243</c:v>
                </c:pt>
                <c:pt idx="588">
                  <c:v>0.18911842627279243</c:v>
                </c:pt>
                <c:pt idx="589">
                  <c:v>0.18911842627279243</c:v>
                </c:pt>
                <c:pt idx="590">
                  <c:v>0.18911842627279243</c:v>
                </c:pt>
                <c:pt idx="591">
                  <c:v>0.25334710313579978</c:v>
                </c:pt>
                <c:pt idx="592">
                  <c:v>0.25334710313579978</c:v>
                </c:pt>
                <c:pt idx="593">
                  <c:v>0.25334710313579978</c:v>
                </c:pt>
                <c:pt idx="594">
                  <c:v>0.25334710313579978</c:v>
                </c:pt>
                <c:pt idx="595">
                  <c:v>0.25334710313579978</c:v>
                </c:pt>
                <c:pt idx="596">
                  <c:v>0.25334710313579978</c:v>
                </c:pt>
                <c:pt idx="597">
                  <c:v>0.25334710313579978</c:v>
                </c:pt>
                <c:pt idx="598">
                  <c:v>0.25334710313579978</c:v>
                </c:pt>
                <c:pt idx="599">
                  <c:v>0.25334710313579978</c:v>
                </c:pt>
                <c:pt idx="600">
                  <c:v>0.25334710313579978</c:v>
                </c:pt>
                <c:pt idx="601">
                  <c:v>0.25334710313579978</c:v>
                </c:pt>
                <c:pt idx="602">
                  <c:v>0.25334710313579978</c:v>
                </c:pt>
                <c:pt idx="603">
                  <c:v>0.25334710313579978</c:v>
                </c:pt>
                <c:pt idx="604">
                  <c:v>0.25334710313579978</c:v>
                </c:pt>
                <c:pt idx="605">
                  <c:v>0.25334710313579978</c:v>
                </c:pt>
                <c:pt idx="606">
                  <c:v>0.25334710313579978</c:v>
                </c:pt>
                <c:pt idx="607">
                  <c:v>0.25334710313579978</c:v>
                </c:pt>
                <c:pt idx="608">
                  <c:v>0.25334710313579978</c:v>
                </c:pt>
                <c:pt idx="609">
                  <c:v>0.31073774548759198</c:v>
                </c:pt>
                <c:pt idx="610">
                  <c:v>0.31073774548759198</c:v>
                </c:pt>
                <c:pt idx="611">
                  <c:v>0.31073774548759198</c:v>
                </c:pt>
                <c:pt idx="612">
                  <c:v>0.31073774548759198</c:v>
                </c:pt>
                <c:pt idx="613">
                  <c:v>0.31073774548759198</c:v>
                </c:pt>
                <c:pt idx="614">
                  <c:v>0.31073774548759198</c:v>
                </c:pt>
                <c:pt idx="615">
                  <c:v>0.31073774548759198</c:v>
                </c:pt>
                <c:pt idx="616">
                  <c:v>0.31073774548759198</c:v>
                </c:pt>
                <c:pt idx="617">
                  <c:v>0.31073774548759198</c:v>
                </c:pt>
                <c:pt idx="618">
                  <c:v>0.31073774548759198</c:v>
                </c:pt>
                <c:pt idx="619">
                  <c:v>0.31073774548759198</c:v>
                </c:pt>
                <c:pt idx="620">
                  <c:v>0.31073774548759198</c:v>
                </c:pt>
                <c:pt idx="621">
                  <c:v>0.31073774548759198</c:v>
                </c:pt>
                <c:pt idx="622">
                  <c:v>0.31073774548759198</c:v>
                </c:pt>
                <c:pt idx="623">
                  <c:v>0.31073774548759198</c:v>
                </c:pt>
                <c:pt idx="624">
                  <c:v>0.31073774548759198</c:v>
                </c:pt>
                <c:pt idx="625">
                  <c:v>0.31073774548759198</c:v>
                </c:pt>
                <c:pt idx="626">
                  <c:v>0.31073774548759198</c:v>
                </c:pt>
                <c:pt idx="627">
                  <c:v>0.31073774548759198</c:v>
                </c:pt>
                <c:pt idx="628">
                  <c:v>0.31073774548759198</c:v>
                </c:pt>
                <c:pt idx="629">
                  <c:v>0.31073774548759198</c:v>
                </c:pt>
                <c:pt idx="630">
                  <c:v>0.31073774548759198</c:v>
                </c:pt>
                <c:pt idx="631">
                  <c:v>0.31073774548759198</c:v>
                </c:pt>
                <c:pt idx="632">
                  <c:v>0.31073774548759198</c:v>
                </c:pt>
                <c:pt idx="633">
                  <c:v>0.31073774548759198</c:v>
                </c:pt>
                <c:pt idx="634">
                  <c:v>0.31073774548759198</c:v>
                </c:pt>
                <c:pt idx="635">
                  <c:v>0.36917136250308985</c:v>
                </c:pt>
                <c:pt idx="636">
                  <c:v>0.36917136250308985</c:v>
                </c:pt>
                <c:pt idx="637">
                  <c:v>0.36917136250308985</c:v>
                </c:pt>
                <c:pt idx="638">
                  <c:v>0.36917136250308985</c:v>
                </c:pt>
                <c:pt idx="639">
                  <c:v>0.36917136250308985</c:v>
                </c:pt>
                <c:pt idx="640">
                  <c:v>0.36917136250308985</c:v>
                </c:pt>
                <c:pt idx="641">
                  <c:v>0.36917136250308985</c:v>
                </c:pt>
                <c:pt idx="642">
                  <c:v>0.36917136250308985</c:v>
                </c:pt>
                <c:pt idx="643">
                  <c:v>0.36917136250308985</c:v>
                </c:pt>
                <c:pt idx="644">
                  <c:v>0.36917136250308985</c:v>
                </c:pt>
                <c:pt idx="645">
                  <c:v>0.36917136250308985</c:v>
                </c:pt>
                <c:pt idx="646">
                  <c:v>0.36917136250308985</c:v>
                </c:pt>
                <c:pt idx="647">
                  <c:v>0.36917136250308985</c:v>
                </c:pt>
                <c:pt idx="648">
                  <c:v>0.36917136250308985</c:v>
                </c:pt>
                <c:pt idx="649">
                  <c:v>0.36917136250308985</c:v>
                </c:pt>
                <c:pt idx="650">
                  <c:v>0.36917136250308985</c:v>
                </c:pt>
                <c:pt idx="651">
                  <c:v>0.36917136250308985</c:v>
                </c:pt>
                <c:pt idx="652">
                  <c:v>0.36917136250308985</c:v>
                </c:pt>
                <c:pt idx="653">
                  <c:v>0.43026896506857359</c:v>
                </c:pt>
                <c:pt idx="654">
                  <c:v>0.43026896506857359</c:v>
                </c:pt>
                <c:pt idx="655">
                  <c:v>0.43026896506857359</c:v>
                </c:pt>
                <c:pt idx="656">
                  <c:v>0.43026896506857359</c:v>
                </c:pt>
                <c:pt idx="657">
                  <c:v>0.43026896506857359</c:v>
                </c:pt>
                <c:pt idx="658">
                  <c:v>0.43026896506857359</c:v>
                </c:pt>
                <c:pt idx="659">
                  <c:v>0.43026896506857359</c:v>
                </c:pt>
                <c:pt idx="660">
                  <c:v>0.43026896506857359</c:v>
                </c:pt>
                <c:pt idx="661">
                  <c:v>0.43026896506857359</c:v>
                </c:pt>
                <c:pt idx="662">
                  <c:v>0.43026896506857359</c:v>
                </c:pt>
                <c:pt idx="663">
                  <c:v>0.43026896506857359</c:v>
                </c:pt>
                <c:pt idx="664">
                  <c:v>0.43026896506857359</c:v>
                </c:pt>
                <c:pt idx="665">
                  <c:v>0.43026896506857359</c:v>
                </c:pt>
                <c:pt idx="666">
                  <c:v>0.43026896506857359</c:v>
                </c:pt>
                <c:pt idx="667">
                  <c:v>0.43026896506857359</c:v>
                </c:pt>
                <c:pt idx="668">
                  <c:v>0.43026896506857359</c:v>
                </c:pt>
                <c:pt idx="669">
                  <c:v>0.43026896506857359</c:v>
                </c:pt>
                <c:pt idx="670">
                  <c:v>0.43026896506857359</c:v>
                </c:pt>
                <c:pt idx="671">
                  <c:v>0.43026896506857359</c:v>
                </c:pt>
                <c:pt idx="672">
                  <c:v>0.43026896506857359</c:v>
                </c:pt>
                <c:pt idx="673">
                  <c:v>0.43026896506857359</c:v>
                </c:pt>
                <c:pt idx="674">
                  <c:v>0.43026896506857359</c:v>
                </c:pt>
                <c:pt idx="675">
                  <c:v>0.43026896506857359</c:v>
                </c:pt>
                <c:pt idx="676">
                  <c:v>0.43026896506857359</c:v>
                </c:pt>
                <c:pt idx="677">
                  <c:v>0.43026896506857359</c:v>
                </c:pt>
                <c:pt idx="678">
                  <c:v>0.43026896506857359</c:v>
                </c:pt>
                <c:pt idx="679">
                  <c:v>0.43026896506857359</c:v>
                </c:pt>
                <c:pt idx="680">
                  <c:v>0.50294918389505805</c:v>
                </c:pt>
                <c:pt idx="681">
                  <c:v>0.50294918389505805</c:v>
                </c:pt>
                <c:pt idx="682">
                  <c:v>0.50294918389505805</c:v>
                </c:pt>
                <c:pt idx="683">
                  <c:v>0.50294918389505805</c:v>
                </c:pt>
                <c:pt idx="684">
                  <c:v>0.50294918389505805</c:v>
                </c:pt>
                <c:pt idx="685">
                  <c:v>0.50294918389505805</c:v>
                </c:pt>
                <c:pt idx="686">
                  <c:v>0.50294918389505805</c:v>
                </c:pt>
                <c:pt idx="687">
                  <c:v>0.50294918389505805</c:v>
                </c:pt>
                <c:pt idx="688">
                  <c:v>0.50294918389505805</c:v>
                </c:pt>
                <c:pt idx="689">
                  <c:v>0.50294918389505805</c:v>
                </c:pt>
                <c:pt idx="690">
                  <c:v>0.50294918389505805</c:v>
                </c:pt>
                <c:pt idx="691">
                  <c:v>0.50294918389505805</c:v>
                </c:pt>
                <c:pt idx="692">
                  <c:v>0.50294918389505805</c:v>
                </c:pt>
                <c:pt idx="693">
                  <c:v>0.50294918389505805</c:v>
                </c:pt>
                <c:pt idx="694">
                  <c:v>0.50294918389505805</c:v>
                </c:pt>
                <c:pt idx="695">
                  <c:v>0.50294918389505805</c:v>
                </c:pt>
                <c:pt idx="696">
                  <c:v>0.50294918389505805</c:v>
                </c:pt>
                <c:pt idx="697">
                  <c:v>0.50294918389505805</c:v>
                </c:pt>
                <c:pt idx="698">
                  <c:v>0.50294918389505805</c:v>
                </c:pt>
                <c:pt idx="699">
                  <c:v>0.50294918389505805</c:v>
                </c:pt>
                <c:pt idx="700">
                  <c:v>0.50294918389505805</c:v>
                </c:pt>
                <c:pt idx="701">
                  <c:v>0.50294918389505805</c:v>
                </c:pt>
                <c:pt idx="702">
                  <c:v>0.50294918389505805</c:v>
                </c:pt>
                <c:pt idx="703">
                  <c:v>0.50294918389505805</c:v>
                </c:pt>
                <c:pt idx="704">
                  <c:v>0.50294918389505805</c:v>
                </c:pt>
                <c:pt idx="705">
                  <c:v>0.56952486703980498</c:v>
                </c:pt>
                <c:pt idx="706">
                  <c:v>0.56952486703980498</c:v>
                </c:pt>
                <c:pt idx="707">
                  <c:v>0.56952486703980498</c:v>
                </c:pt>
                <c:pt idx="708">
                  <c:v>0.56952486703980498</c:v>
                </c:pt>
                <c:pt idx="709">
                  <c:v>0.56952486703980498</c:v>
                </c:pt>
                <c:pt idx="710">
                  <c:v>0.56952486703980498</c:v>
                </c:pt>
                <c:pt idx="711">
                  <c:v>0.56952486703980498</c:v>
                </c:pt>
                <c:pt idx="712">
                  <c:v>0.56952486703980498</c:v>
                </c:pt>
                <c:pt idx="713">
                  <c:v>0.56952486703980498</c:v>
                </c:pt>
                <c:pt idx="714">
                  <c:v>0.56952486703980498</c:v>
                </c:pt>
                <c:pt idx="715">
                  <c:v>0.56952486703980498</c:v>
                </c:pt>
                <c:pt idx="716">
                  <c:v>0.56952486703980498</c:v>
                </c:pt>
                <c:pt idx="717">
                  <c:v>0.56952486703980498</c:v>
                </c:pt>
                <c:pt idx="718">
                  <c:v>0.56952486703980498</c:v>
                </c:pt>
                <c:pt idx="719">
                  <c:v>0.56952486703980498</c:v>
                </c:pt>
                <c:pt idx="720">
                  <c:v>0.56952486703980498</c:v>
                </c:pt>
                <c:pt idx="721">
                  <c:v>0.56952486703980498</c:v>
                </c:pt>
                <c:pt idx="722">
                  <c:v>0.56952486703980498</c:v>
                </c:pt>
                <c:pt idx="723">
                  <c:v>0.56952486703980498</c:v>
                </c:pt>
                <c:pt idx="724">
                  <c:v>0.56952486703980498</c:v>
                </c:pt>
                <c:pt idx="725">
                  <c:v>0.56952486703980498</c:v>
                </c:pt>
                <c:pt idx="726">
                  <c:v>0.63259217246783694</c:v>
                </c:pt>
                <c:pt idx="727">
                  <c:v>0.63259217246783694</c:v>
                </c:pt>
                <c:pt idx="728">
                  <c:v>0.63259217246783694</c:v>
                </c:pt>
                <c:pt idx="729">
                  <c:v>0.63259217246783694</c:v>
                </c:pt>
                <c:pt idx="730">
                  <c:v>0.63259217246783694</c:v>
                </c:pt>
                <c:pt idx="731">
                  <c:v>0.63259217246783694</c:v>
                </c:pt>
                <c:pt idx="732">
                  <c:v>0.63259217246783694</c:v>
                </c:pt>
                <c:pt idx="733">
                  <c:v>0.63259217246783694</c:v>
                </c:pt>
                <c:pt idx="734">
                  <c:v>0.63259217246783694</c:v>
                </c:pt>
                <c:pt idx="735">
                  <c:v>0.63259217246783694</c:v>
                </c:pt>
                <c:pt idx="736">
                  <c:v>0.63259217246783694</c:v>
                </c:pt>
                <c:pt idx="737">
                  <c:v>0.63259217246783694</c:v>
                </c:pt>
                <c:pt idx="738">
                  <c:v>0.63259217246783694</c:v>
                </c:pt>
                <c:pt idx="739">
                  <c:v>0.63259217246783694</c:v>
                </c:pt>
                <c:pt idx="740">
                  <c:v>0.63259217246783694</c:v>
                </c:pt>
                <c:pt idx="741">
                  <c:v>0.63259217246783694</c:v>
                </c:pt>
                <c:pt idx="742">
                  <c:v>0.63259217246783694</c:v>
                </c:pt>
                <c:pt idx="743">
                  <c:v>0.63259217246783694</c:v>
                </c:pt>
                <c:pt idx="744">
                  <c:v>0.63259217246783694</c:v>
                </c:pt>
                <c:pt idx="745">
                  <c:v>0.63259217246783694</c:v>
                </c:pt>
                <c:pt idx="746">
                  <c:v>0.63259217246783694</c:v>
                </c:pt>
                <c:pt idx="747">
                  <c:v>0.70308946033092834</c:v>
                </c:pt>
                <c:pt idx="748">
                  <c:v>0.70308946033092834</c:v>
                </c:pt>
                <c:pt idx="749">
                  <c:v>0.70308946033092834</c:v>
                </c:pt>
                <c:pt idx="750">
                  <c:v>0.70308946033092834</c:v>
                </c:pt>
                <c:pt idx="751">
                  <c:v>0.70308946033092834</c:v>
                </c:pt>
                <c:pt idx="752">
                  <c:v>0.70308946033092834</c:v>
                </c:pt>
                <c:pt idx="753">
                  <c:v>0.70308946033092834</c:v>
                </c:pt>
                <c:pt idx="754">
                  <c:v>0.70308946033092834</c:v>
                </c:pt>
                <c:pt idx="755">
                  <c:v>0.70308946033092834</c:v>
                </c:pt>
                <c:pt idx="756">
                  <c:v>0.70308946033092834</c:v>
                </c:pt>
                <c:pt idx="757">
                  <c:v>0.70308946033092834</c:v>
                </c:pt>
                <c:pt idx="758">
                  <c:v>0.70308946033092834</c:v>
                </c:pt>
                <c:pt idx="759">
                  <c:v>0.70308946033092834</c:v>
                </c:pt>
                <c:pt idx="760">
                  <c:v>0.70308946033092834</c:v>
                </c:pt>
                <c:pt idx="761">
                  <c:v>0.70308946033092834</c:v>
                </c:pt>
                <c:pt idx="762">
                  <c:v>0.70308946033092834</c:v>
                </c:pt>
                <c:pt idx="763">
                  <c:v>0.70308946033092834</c:v>
                </c:pt>
                <c:pt idx="764">
                  <c:v>0.70308946033092834</c:v>
                </c:pt>
                <c:pt idx="765">
                  <c:v>0.70308946033092834</c:v>
                </c:pt>
                <c:pt idx="766">
                  <c:v>0.70308946033092834</c:v>
                </c:pt>
                <c:pt idx="767">
                  <c:v>0.70308946033092834</c:v>
                </c:pt>
                <c:pt idx="768">
                  <c:v>0.70308946033092834</c:v>
                </c:pt>
                <c:pt idx="769">
                  <c:v>0.70308946033092834</c:v>
                </c:pt>
                <c:pt idx="770">
                  <c:v>0.70308946033092834</c:v>
                </c:pt>
                <c:pt idx="771">
                  <c:v>0.76545609669087822</c:v>
                </c:pt>
                <c:pt idx="772">
                  <c:v>0.76545609669087822</c:v>
                </c:pt>
                <c:pt idx="773">
                  <c:v>0.76545609669087822</c:v>
                </c:pt>
                <c:pt idx="774">
                  <c:v>0.76545609669087822</c:v>
                </c:pt>
                <c:pt idx="775">
                  <c:v>0.76545609669087822</c:v>
                </c:pt>
                <c:pt idx="776">
                  <c:v>0.76545609669087822</c:v>
                </c:pt>
                <c:pt idx="777">
                  <c:v>0.76545609669087822</c:v>
                </c:pt>
                <c:pt idx="778">
                  <c:v>0.76545609669087822</c:v>
                </c:pt>
                <c:pt idx="779">
                  <c:v>0.76545609669087822</c:v>
                </c:pt>
                <c:pt idx="780">
                  <c:v>0.76545609669087822</c:v>
                </c:pt>
                <c:pt idx="781">
                  <c:v>0.76545609669087822</c:v>
                </c:pt>
                <c:pt idx="782">
                  <c:v>0.76545609669087822</c:v>
                </c:pt>
                <c:pt idx="783">
                  <c:v>0.76545609669087822</c:v>
                </c:pt>
                <c:pt idx="784">
                  <c:v>0.76545609669087822</c:v>
                </c:pt>
                <c:pt idx="785">
                  <c:v>0.82741832070438259</c:v>
                </c:pt>
                <c:pt idx="786">
                  <c:v>0.82741832070438259</c:v>
                </c:pt>
                <c:pt idx="787">
                  <c:v>0.82741832070438259</c:v>
                </c:pt>
                <c:pt idx="788">
                  <c:v>0.82741832070438259</c:v>
                </c:pt>
                <c:pt idx="789">
                  <c:v>0.82741832070438259</c:v>
                </c:pt>
                <c:pt idx="790">
                  <c:v>0.82741832070438259</c:v>
                </c:pt>
                <c:pt idx="791">
                  <c:v>0.82741832070438259</c:v>
                </c:pt>
                <c:pt idx="792">
                  <c:v>0.82741832070438259</c:v>
                </c:pt>
                <c:pt idx="793">
                  <c:v>0.82741832070438259</c:v>
                </c:pt>
                <c:pt idx="794">
                  <c:v>0.82741832070438259</c:v>
                </c:pt>
                <c:pt idx="795">
                  <c:v>0.82741832070438259</c:v>
                </c:pt>
                <c:pt idx="796">
                  <c:v>0.82741832070438259</c:v>
                </c:pt>
                <c:pt idx="797">
                  <c:v>0.82741832070438259</c:v>
                </c:pt>
                <c:pt idx="798">
                  <c:v>0.82741832070438259</c:v>
                </c:pt>
                <c:pt idx="799">
                  <c:v>0.82741832070438259</c:v>
                </c:pt>
                <c:pt idx="800">
                  <c:v>0.82741832070438259</c:v>
                </c:pt>
                <c:pt idx="801">
                  <c:v>0.82741832070438259</c:v>
                </c:pt>
                <c:pt idx="802">
                  <c:v>0.82741832070438259</c:v>
                </c:pt>
                <c:pt idx="803">
                  <c:v>0.82741832070438259</c:v>
                </c:pt>
                <c:pt idx="804">
                  <c:v>0.82741832070438259</c:v>
                </c:pt>
                <c:pt idx="805">
                  <c:v>0.82741832070438259</c:v>
                </c:pt>
                <c:pt idx="806">
                  <c:v>0.82741832070438259</c:v>
                </c:pt>
                <c:pt idx="807">
                  <c:v>0.89834809351475353</c:v>
                </c:pt>
                <c:pt idx="808">
                  <c:v>0.89834809351475353</c:v>
                </c:pt>
                <c:pt idx="809">
                  <c:v>0.89834809351475353</c:v>
                </c:pt>
                <c:pt idx="810">
                  <c:v>0.89834809351475353</c:v>
                </c:pt>
                <c:pt idx="811">
                  <c:v>0.89834809351475353</c:v>
                </c:pt>
                <c:pt idx="812">
                  <c:v>0.89834809351475353</c:v>
                </c:pt>
                <c:pt idx="813">
                  <c:v>0.89834809351475353</c:v>
                </c:pt>
                <c:pt idx="814">
                  <c:v>0.89834809351475353</c:v>
                </c:pt>
                <c:pt idx="815">
                  <c:v>0.89834809351475353</c:v>
                </c:pt>
                <c:pt idx="816">
                  <c:v>0.89834809351475353</c:v>
                </c:pt>
                <c:pt idx="817">
                  <c:v>0.89834809351475353</c:v>
                </c:pt>
                <c:pt idx="818">
                  <c:v>0.89834809351475353</c:v>
                </c:pt>
                <c:pt idx="819">
                  <c:v>0.89834809351475353</c:v>
                </c:pt>
                <c:pt idx="820">
                  <c:v>0.89834809351475353</c:v>
                </c:pt>
                <c:pt idx="821">
                  <c:v>0.89834809351475353</c:v>
                </c:pt>
                <c:pt idx="822">
                  <c:v>0.89834809351475353</c:v>
                </c:pt>
                <c:pt idx="823">
                  <c:v>0.89834809351475353</c:v>
                </c:pt>
                <c:pt idx="824">
                  <c:v>0.97411387705930974</c:v>
                </c:pt>
                <c:pt idx="825">
                  <c:v>0.97411387705930974</c:v>
                </c:pt>
                <c:pt idx="826">
                  <c:v>0.97411387705930974</c:v>
                </c:pt>
                <c:pt idx="827">
                  <c:v>0.97411387705930974</c:v>
                </c:pt>
                <c:pt idx="828">
                  <c:v>0.97411387705930974</c:v>
                </c:pt>
                <c:pt idx="829">
                  <c:v>0.97411387705930974</c:v>
                </c:pt>
                <c:pt idx="830">
                  <c:v>0.97411387705930974</c:v>
                </c:pt>
                <c:pt idx="831">
                  <c:v>0.97411387705930974</c:v>
                </c:pt>
                <c:pt idx="832">
                  <c:v>0.97411387705930974</c:v>
                </c:pt>
                <c:pt idx="833">
                  <c:v>0.97411387705930974</c:v>
                </c:pt>
                <c:pt idx="834">
                  <c:v>0.97411387705930974</c:v>
                </c:pt>
                <c:pt idx="835">
                  <c:v>0.97411387705930974</c:v>
                </c:pt>
                <c:pt idx="836">
                  <c:v>0.97411387705930974</c:v>
                </c:pt>
                <c:pt idx="837">
                  <c:v>0.97411387705930974</c:v>
                </c:pt>
                <c:pt idx="838">
                  <c:v>0.97411387705930974</c:v>
                </c:pt>
                <c:pt idx="839">
                  <c:v>0.97411387705930974</c:v>
                </c:pt>
                <c:pt idx="840">
                  <c:v>0.97411387705930974</c:v>
                </c:pt>
                <c:pt idx="841">
                  <c:v>0.97411387705930974</c:v>
                </c:pt>
                <c:pt idx="842">
                  <c:v>0.97411387705930974</c:v>
                </c:pt>
                <c:pt idx="843">
                  <c:v>0.97411387705930974</c:v>
                </c:pt>
                <c:pt idx="844">
                  <c:v>0.97411387705930974</c:v>
                </c:pt>
                <c:pt idx="845">
                  <c:v>0.97411387705930974</c:v>
                </c:pt>
                <c:pt idx="846">
                  <c:v>1.058121617684777</c:v>
                </c:pt>
                <c:pt idx="847">
                  <c:v>1.058121617684777</c:v>
                </c:pt>
                <c:pt idx="848">
                  <c:v>1.058121617684777</c:v>
                </c:pt>
                <c:pt idx="849">
                  <c:v>1.058121617684777</c:v>
                </c:pt>
                <c:pt idx="850">
                  <c:v>1.058121617684777</c:v>
                </c:pt>
                <c:pt idx="851">
                  <c:v>1.058121617684777</c:v>
                </c:pt>
                <c:pt idx="852">
                  <c:v>1.058121617684777</c:v>
                </c:pt>
                <c:pt idx="853">
                  <c:v>1.058121617684777</c:v>
                </c:pt>
                <c:pt idx="854">
                  <c:v>1.058121617684777</c:v>
                </c:pt>
                <c:pt idx="855">
                  <c:v>1.058121617684777</c:v>
                </c:pt>
                <c:pt idx="856">
                  <c:v>1.058121617684777</c:v>
                </c:pt>
                <c:pt idx="857">
                  <c:v>1.058121617684777</c:v>
                </c:pt>
                <c:pt idx="858">
                  <c:v>1.058121617684777</c:v>
                </c:pt>
                <c:pt idx="859">
                  <c:v>1.058121617684777</c:v>
                </c:pt>
                <c:pt idx="860">
                  <c:v>1.058121617684777</c:v>
                </c:pt>
                <c:pt idx="861">
                  <c:v>1.058121617684777</c:v>
                </c:pt>
                <c:pt idx="862">
                  <c:v>1.058121617684777</c:v>
                </c:pt>
                <c:pt idx="863">
                  <c:v>1.058121617684777</c:v>
                </c:pt>
                <c:pt idx="864">
                  <c:v>1.1169867278766101</c:v>
                </c:pt>
                <c:pt idx="865">
                  <c:v>1.1169867278766101</c:v>
                </c:pt>
                <c:pt idx="866">
                  <c:v>1.1169867278766101</c:v>
                </c:pt>
                <c:pt idx="867">
                  <c:v>1.1169867278766101</c:v>
                </c:pt>
                <c:pt idx="868">
                  <c:v>1.1169867278766101</c:v>
                </c:pt>
                <c:pt idx="869">
                  <c:v>1.1169867278766101</c:v>
                </c:pt>
                <c:pt idx="870">
                  <c:v>1.1169867278766101</c:v>
                </c:pt>
                <c:pt idx="871">
                  <c:v>1.1169867278766101</c:v>
                </c:pt>
                <c:pt idx="872">
                  <c:v>1.1625798748436227</c:v>
                </c:pt>
                <c:pt idx="873">
                  <c:v>1.1625798748436227</c:v>
                </c:pt>
                <c:pt idx="874">
                  <c:v>1.1625798748436227</c:v>
                </c:pt>
                <c:pt idx="875">
                  <c:v>1.1625798748436227</c:v>
                </c:pt>
                <c:pt idx="876">
                  <c:v>1.1625798748436227</c:v>
                </c:pt>
                <c:pt idx="877">
                  <c:v>1.1625798748436227</c:v>
                </c:pt>
                <c:pt idx="878">
                  <c:v>1.1625798748436227</c:v>
                </c:pt>
                <c:pt idx="879">
                  <c:v>1.1625798748436227</c:v>
                </c:pt>
                <c:pt idx="880">
                  <c:v>1.1625798748436227</c:v>
                </c:pt>
                <c:pt idx="881">
                  <c:v>1.1625798748436227</c:v>
                </c:pt>
                <c:pt idx="882">
                  <c:v>1.1625798748436227</c:v>
                </c:pt>
                <c:pt idx="883">
                  <c:v>1.2265281200366105</c:v>
                </c:pt>
                <c:pt idx="884">
                  <c:v>1.2265281200366105</c:v>
                </c:pt>
                <c:pt idx="885">
                  <c:v>1.2265281200366105</c:v>
                </c:pt>
                <c:pt idx="886">
                  <c:v>1.2265281200366105</c:v>
                </c:pt>
                <c:pt idx="887">
                  <c:v>1.2265281200366105</c:v>
                </c:pt>
                <c:pt idx="888">
                  <c:v>1.2265281200366105</c:v>
                </c:pt>
                <c:pt idx="889">
                  <c:v>1.2265281200366105</c:v>
                </c:pt>
                <c:pt idx="890">
                  <c:v>1.2265281200366105</c:v>
                </c:pt>
                <c:pt idx="891">
                  <c:v>1.2265281200366105</c:v>
                </c:pt>
                <c:pt idx="892">
                  <c:v>1.2265281200366105</c:v>
                </c:pt>
                <c:pt idx="893">
                  <c:v>1.2265281200366105</c:v>
                </c:pt>
                <c:pt idx="894">
                  <c:v>1.2265281200366105</c:v>
                </c:pt>
                <c:pt idx="895">
                  <c:v>1.2265281200366105</c:v>
                </c:pt>
                <c:pt idx="896">
                  <c:v>1.2265281200366105</c:v>
                </c:pt>
                <c:pt idx="897">
                  <c:v>1.2872705631079415</c:v>
                </c:pt>
                <c:pt idx="898">
                  <c:v>1.2872705631079415</c:v>
                </c:pt>
                <c:pt idx="899">
                  <c:v>1.2872705631079415</c:v>
                </c:pt>
                <c:pt idx="900">
                  <c:v>1.2872705631079415</c:v>
                </c:pt>
                <c:pt idx="901">
                  <c:v>1.2872705631079415</c:v>
                </c:pt>
                <c:pt idx="902">
                  <c:v>1.2872705631079415</c:v>
                </c:pt>
                <c:pt idx="903">
                  <c:v>1.2872705631079415</c:v>
                </c:pt>
                <c:pt idx="904">
                  <c:v>1.2872705631079415</c:v>
                </c:pt>
                <c:pt idx="905">
                  <c:v>1.3594627454182593</c:v>
                </c:pt>
                <c:pt idx="906">
                  <c:v>1.3594627454182593</c:v>
                </c:pt>
                <c:pt idx="907">
                  <c:v>1.3594627454182593</c:v>
                </c:pt>
                <c:pt idx="908">
                  <c:v>1.3594627454182593</c:v>
                </c:pt>
                <c:pt idx="909">
                  <c:v>1.3594627454182593</c:v>
                </c:pt>
                <c:pt idx="910">
                  <c:v>1.3594627454182593</c:v>
                </c:pt>
                <c:pt idx="911">
                  <c:v>1.3594627454182593</c:v>
                </c:pt>
                <c:pt idx="912">
                  <c:v>1.3594627454182593</c:v>
                </c:pt>
                <c:pt idx="913">
                  <c:v>1.3594627454182593</c:v>
                </c:pt>
                <c:pt idx="914">
                  <c:v>1.3594627454182593</c:v>
                </c:pt>
                <c:pt idx="915">
                  <c:v>1.3594627454182593</c:v>
                </c:pt>
                <c:pt idx="916">
                  <c:v>1.3594627454182593</c:v>
                </c:pt>
                <c:pt idx="917">
                  <c:v>1.3594627454182593</c:v>
                </c:pt>
                <c:pt idx="918">
                  <c:v>1.3594627454182593</c:v>
                </c:pt>
                <c:pt idx="919">
                  <c:v>1.3594627454182593</c:v>
                </c:pt>
                <c:pt idx="920">
                  <c:v>1.3594627454182593</c:v>
                </c:pt>
                <c:pt idx="921">
                  <c:v>1.4647102032030621</c:v>
                </c:pt>
                <c:pt idx="922">
                  <c:v>1.4647102032030621</c:v>
                </c:pt>
                <c:pt idx="923">
                  <c:v>1.4647102032030621</c:v>
                </c:pt>
                <c:pt idx="924">
                  <c:v>1.4647102032030621</c:v>
                </c:pt>
                <c:pt idx="925">
                  <c:v>1.4647102032030621</c:v>
                </c:pt>
                <c:pt idx="926">
                  <c:v>1.4647102032030621</c:v>
                </c:pt>
                <c:pt idx="927">
                  <c:v>1.4647102032030621</c:v>
                </c:pt>
                <c:pt idx="928">
                  <c:v>1.4647102032030621</c:v>
                </c:pt>
                <c:pt idx="929">
                  <c:v>1.4647102032030621</c:v>
                </c:pt>
                <c:pt idx="930">
                  <c:v>1.4647102032030621</c:v>
                </c:pt>
                <c:pt idx="931">
                  <c:v>1.4647102032030621</c:v>
                </c:pt>
                <c:pt idx="932">
                  <c:v>1.4647102032030621</c:v>
                </c:pt>
                <c:pt idx="933">
                  <c:v>1.4647102032030621</c:v>
                </c:pt>
                <c:pt idx="934">
                  <c:v>1.4647102032030621</c:v>
                </c:pt>
                <c:pt idx="935">
                  <c:v>1.4647102032030621</c:v>
                </c:pt>
                <c:pt idx="936">
                  <c:v>1.5464331222567471</c:v>
                </c:pt>
                <c:pt idx="937">
                  <c:v>1.5464331222567471</c:v>
                </c:pt>
                <c:pt idx="938">
                  <c:v>1.5464331222567471</c:v>
                </c:pt>
                <c:pt idx="939">
                  <c:v>1.5464331222567471</c:v>
                </c:pt>
                <c:pt idx="940">
                  <c:v>1.5464331222567471</c:v>
                </c:pt>
                <c:pt idx="941">
                  <c:v>1.5464331222567471</c:v>
                </c:pt>
                <c:pt idx="942">
                  <c:v>1.6072478919002178</c:v>
                </c:pt>
                <c:pt idx="943">
                  <c:v>1.6072478919002178</c:v>
                </c:pt>
                <c:pt idx="944">
                  <c:v>1.6072478919002178</c:v>
                </c:pt>
                <c:pt idx="945">
                  <c:v>1.6072478919002178</c:v>
                </c:pt>
                <c:pt idx="946">
                  <c:v>1.6072478919002178</c:v>
                </c:pt>
                <c:pt idx="947">
                  <c:v>1.6072478919002178</c:v>
                </c:pt>
                <c:pt idx="948">
                  <c:v>1.6072478919002178</c:v>
                </c:pt>
                <c:pt idx="949">
                  <c:v>1.6072478919002178</c:v>
                </c:pt>
                <c:pt idx="950">
                  <c:v>1.6901461375274702</c:v>
                </c:pt>
                <c:pt idx="951">
                  <c:v>1.6901461375274702</c:v>
                </c:pt>
                <c:pt idx="952">
                  <c:v>1.6901461375274702</c:v>
                </c:pt>
                <c:pt idx="953">
                  <c:v>1.6901461375274702</c:v>
                </c:pt>
                <c:pt idx="954">
                  <c:v>1.6901461375274702</c:v>
                </c:pt>
                <c:pt idx="955">
                  <c:v>1.6901461375274702</c:v>
                </c:pt>
                <c:pt idx="956">
                  <c:v>1.6901461375274702</c:v>
                </c:pt>
                <c:pt idx="957">
                  <c:v>1.6901461375274702</c:v>
                </c:pt>
                <c:pt idx="958">
                  <c:v>1.6901461375274702</c:v>
                </c:pt>
                <c:pt idx="959">
                  <c:v>1.7743819103449567</c:v>
                </c:pt>
                <c:pt idx="960">
                  <c:v>1.7743819103449567</c:v>
                </c:pt>
                <c:pt idx="961">
                  <c:v>1.7743819103449567</c:v>
                </c:pt>
                <c:pt idx="962">
                  <c:v>1.7743819103449567</c:v>
                </c:pt>
                <c:pt idx="963">
                  <c:v>1.7743819103449567</c:v>
                </c:pt>
                <c:pt idx="964">
                  <c:v>1.7743819103449567</c:v>
                </c:pt>
                <c:pt idx="965">
                  <c:v>1.8384236692477764</c:v>
                </c:pt>
                <c:pt idx="966">
                  <c:v>1.8384236692477764</c:v>
                </c:pt>
                <c:pt idx="967">
                  <c:v>1.8384236692477764</c:v>
                </c:pt>
                <c:pt idx="968">
                  <c:v>1.8384236692477764</c:v>
                </c:pt>
                <c:pt idx="969">
                  <c:v>1.9188762262165762</c:v>
                </c:pt>
                <c:pt idx="970">
                  <c:v>1.9188762262165762</c:v>
                </c:pt>
                <c:pt idx="971">
                  <c:v>1.9188762262165762</c:v>
                </c:pt>
                <c:pt idx="972">
                  <c:v>1.9188762262165762</c:v>
                </c:pt>
                <c:pt idx="973">
                  <c:v>1.9188762262165762</c:v>
                </c:pt>
                <c:pt idx="974">
                  <c:v>1.9188762262165762</c:v>
                </c:pt>
                <c:pt idx="975">
                  <c:v>1.9188762262165762</c:v>
                </c:pt>
                <c:pt idx="976">
                  <c:v>1.9953933101678243</c:v>
                </c:pt>
                <c:pt idx="977">
                  <c:v>1.9953933101678243</c:v>
                </c:pt>
                <c:pt idx="978">
                  <c:v>2.0435300074398572</c:v>
                </c:pt>
                <c:pt idx="979">
                  <c:v>2.0435300074398572</c:v>
                </c:pt>
                <c:pt idx="980">
                  <c:v>2.0435300074398572</c:v>
                </c:pt>
                <c:pt idx="981">
                  <c:v>2.1444106209118394</c:v>
                </c:pt>
                <c:pt idx="982">
                  <c:v>2.1444106209118394</c:v>
                </c:pt>
                <c:pt idx="983">
                  <c:v>2.1444106209118394</c:v>
                </c:pt>
                <c:pt idx="984">
                  <c:v>2.1444106209118394</c:v>
                </c:pt>
                <c:pt idx="985">
                  <c:v>2.1444106209118394</c:v>
                </c:pt>
                <c:pt idx="986">
                  <c:v>2.1444106209118394</c:v>
                </c:pt>
                <c:pt idx="987">
                  <c:v>2.273434650942777</c:v>
                </c:pt>
                <c:pt idx="988">
                  <c:v>2.273434650942777</c:v>
                </c:pt>
                <c:pt idx="989">
                  <c:v>2.273434650942777</c:v>
                </c:pt>
                <c:pt idx="990">
                  <c:v>2.3867077344922523</c:v>
                </c:pt>
                <c:pt idx="991">
                  <c:v>2.3867077344922523</c:v>
                </c:pt>
                <c:pt idx="992">
                  <c:v>2.3867077344922523</c:v>
                </c:pt>
                <c:pt idx="993">
                  <c:v>2.6968442608781307</c:v>
                </c:pt>
                <c:pt idx="994">
                  <c:v>2.6968442608781307</c:v>
                </c:pt>
                <c:pt idx="995">
                  <c:v>2.6968442608781307</c:v>
                </c:pt>
                <c:pt idx="996">
                  <c:v>2.6968442608781307</c:v>
                </c:pt>
                <c:pt idx="997">
                  <c:v>2.6968442608781307</c:v>
                </c:pt>
                <c:pt idx="998">
                  <c:v>2.6968442608781307</c:v>
                </c:pt>
                <c:pt idx="999">
                  <c:v>2.6968442608781307</c:v>
                </c:pt>
              </c:numCache>
            </c:numRef>
          </c:xVal>
          <c:yVal>
            <c:numRef>
              <c:f>Normality!$E$2:$E$1001</c:f>
              <c:numCache>
                <c:formatCode>General</c:formatCode>
                <c:ptCount val="1000"/>
                <c:pt idx="0">
                  <c:v>-4.3585471804896025</c:v>
                </c:pt>
                <c:pt idx="1">
                  <c:v>-3.8309498882939756</c:v>
                </c:pt>
                <c:pt idx="2">
                  <c:v>-3.1714532730494409</c:v>
                </c:pt>
                <c:pt idx="3">
                  <c:v>-3.1055036115249877</c:v>
                </c:pt>
                <c:pt idx="4">
                  <c:v>-2.9076546269516275</c:v>
                </c:pt>
                <c:pt idx="5">
                  <c:v>-2.8417049654271738</c:v>
                </c:pt>
                <c:pt idx="6">
                  <c:v>-2.7757553039027205</c:v>
                </c:pt>
                <c:pt idx="7">
                  <c:v>-2.6438559808538136</c:v>
                </c:pt>
                <c:pt idx="8">
                  <c:v>-2.5779063193293603</c:v>
                </c:pt>
                <c:pt idx="9">
                  <c:v>-2.5779063193293603</c:v>
                </c:pt>
                <c:pt idx="10">
                  <c:v>-2.5119566578049066</c:v>
                </c:pt>
                <c:pt idx="11">
                  <c:v>-2.4460069962804534</c:v>
                </c:pt>
                <c:pt idx="12">
                  <c:v>-2.4460069962804534</c:v>
                </c:pt>
                <c:pt idx="13">
                  <c:v>-2.4460069962804534</c:v>
                </c:pt>
                <c:pt idx="14">
                  <c:v>-2.3800573347560001</c:v>
                </c:pt>
                <c:pt idx="15">
                  <c:v>-2.3800573347560001</c:v>
                </c:pt>
                <c:pt idx="16">
                  <c:v>-2.2481580117070932</c:v>
                </c:pt>
                <c:pt idx="17">
                  <c:v>-2.2481580117070932</c:v>
                </c:pt>
                <c:pt idx="18">
                  <c:v>-2.2481580117070932</c:v>
                </c:pt>
                <c:pt idx="19">
                  <c:v>-2.1822083501826395</c:v>
                </c:pt>
                <c:pt idx="20">
                  <c:v>-2.1162586886581862</c:v>
                </c:pt>
                <c:pt idx="21">
                  <c:v>-2.1162586886581862</c:v>
                </c:pt>
                <c:pt idx="22">
                  <c:v>-2.0503090271337325</c:v>
                </c:pt>
                <c:pt idx="23">
                  <c:v>-2.0503090271337325</c:v>
                </c:pt>
                <c:pt idx="24">
                  <c:v>-2.0503090271337325</c:v>
                </c:pt>
                <c:pt idx="25">
                  <c:v>-2.0503090271337325</c:v>
                </c:pt>
                <c:pt idx="26">
                  <c:v>-2.0503090271337325</c:v>
                </c:pt>
                <c:pt idx="27">
                  <c:v>-1.9843593656092793</c:v>
                </c:pt>
                <c:pt idx="28">
                  <c:v>-1.9843593656092793</c:v>
                </c:pt>
                <c:pt idx="29">
                  <c:v>-1.9184097040848258</c:v>
                </c:pt>
                <c:pt idx="30">
                  <c:v>-1.9184097040848258</c:v>
                </c:pt>
                <c:pt idx="31">
                  <c:v>-1.9184097040848258</c:v>
                </c:pt>
                <c:pt idx="32">
                  <c:v>-1.9184097040848258</c:v>
                </c:pt>
                <c:pt idx="33">
                  <c:v>-1.8524600425603723</c:v>
                </c:pt>
                <c:pt idx="34">
                  <c:v>-1.8524600425603723</c:v>
                </c:pt>
                <c:pt idx="35">
                  <c:v>-1.8524600425603723</c:v>
                </c:pt>
                <c:pt idx="36">
                  <c:v>-1.7865103810359191</c:v>
                </c:pt>
                <c:pt idx="37">
                  <c:v>-1.7865103810359191</c:v>
                </c:pt>
                <c:pt idx="38">
                  <c:v>-1.7865103810359191</c:v>
                </c:pt>
                <c:pt idx="39">
                  <c:v>-1.7865103810359191</c:v>
                </c:pt>
                <c:pt idx="40">
                  <c:v>-1.7205607195114656</c:v>
                </c:pt>
                <c:pt idx="41">
                  <c:v>-1.7205607195114656</c:v>
                </c:pt>
                <c:pt idx="42">
                  <c:v>-1.7205607195114656</c:v>
                </c:pt>
                <c:pt idx="43">
                  <c:v>-1.7205607195114656</c:v>
                </c:pt>
                <c:pt idx="44">
                  <c:v>-1.7205607195114656</c:v>
                </c:pt>
                <c:pt idx="45">
                  <c:v>-1.7205607195114656</c:v>
                </c:pt>
                <c:pt idx="46">
                  <c:v>-1.7205607195114656</c:v>
                </c:pt>
                <c:pt idx="47">
                  <c:v>-1.7205607195114656</c:v>
                </c:pt>
                <c:pt idx="48">
                  <c:v>-1.7205607195114656</c:v>
                </c:pt>
                <c:pt idx="49">
                  <c:v>-1.7205607195114656</c:v>
                </c:pt>
                <c:pt idx="50">
                  <c:v>-1.6546110579870121</c:v>
                </c:pt>
                <c:pt idx="51">
                  <c:v>-1.6546110579870121</c:v>
                </c:pt>
                <c:pt idx="52">
                  <c:v>-1.6546110579870121</c:v>
                </c:pt>
                <c:pt idx="53">
                  <c:v>-1.6546110579870121</c:v>
                </c:pt>
                <c:pt idx="54">
                  <c:v>-1.6546110579870121</c:v>
                </c:pt>
                <c:pt idx="55">
                  <c:v>-1.6546110579870121</c:v>
                </c:pt>
                <c:pt idx="56">
                  <c:v>-1.5886613964625587</c:v>
                </c:pt>
                <c:pt idx="57">
                  <c:v>-1.5886613964625587</c:v>
                </c:pt>
                <c:pt idx="58">
                  <c:v>-1.5886613964625587</c:v>
                </c:pt>
                <c:pt idx="59">
                  <c:v>-1.5886613964625587</c:v>
                </c:pt>
                <c:pt idx="60">
                  <c:v>-1.5886613964625587</c:v>
                </c:pt>
                <c:pt idx="61">
                  <c:v>-1.5886613964625587</c:v>
                </c:pt>
                <c:pt idx="62">
                  <c:v>-1.5227117349381052</c:v>
                </c:pt>
                <c:pt idx="63">
                  <c:v>-1.5227117349381052</c:v>
                </c:pt>
                <c:pt idx="64">
                  <c:v>-1.5227117349381052</c:v>
                </c:pt>
                <c:pt idx="65">
                  <c:v>-1.5227117349381052</c:v>
                </c:pt>
                <c:pt idx="66">
                  <c:v>-1.5227117349381052</c:v>
                </c:pt>
                <c:pt idx="67">
                  <c:v>-1.4567620734136517</c:v>
                </c:pt>
                <c:pt idx="68">
                  <c:v>-1.4567620734136517</c:v>
                </c:pt>
                <c:pt idx="69">
                  <c:v>-1.4567620734136517</c:v>
                </c:pt>
                <c:pt idx="70">
                  <c:v>-1.4567620734136517</c:v>
                </c:pt>
                <c:pt idx="71">
                  <c:v>-1.4567620734136517</c:v>
                </c:pt>
                <c:pt idx="72">
                  <c:v>-1.4567620734136517</c:v>
                </c:pt>
                <c:pt idx="73">
                  <c:v>-1.4567620734136517</c:v>
                </c:pt>
                <c:pt idx="74">
                  <c:v>-1.4567620734136517</c:v>
                </c:pt>
                <c:pt idx="75">
                  <c:v>-1.4567620734136517</c:v>
                </c:pt>
                <c:pt idx="76">
                  <c:v>-1.3908124118891985</c:v>
                </c:pt>
                <c:pt idx="77">
                  <c:v>-1.3908124118891985</c:v>
                </c:pt>
                <c:pt idx="78">
                  <c:v>-1.3908124118891985</c:v>
                </c:pt>
                <c:pt idx="79">
                  <c:v>-1.3908124118891985</c:v>
                </c:pt>
                <c:pt idx="80">
                  <c:v>-1.3908124118891985</c:v>
                </c:pt>
                <c:pt idx="81">
                  <c:v>-1.3908124118891985</c:v>
                </c:pt>
                <c:pt idx="82">
                  <c:v>-1.3908124118891985</c:v>
                </c:pt>
                <c:pt idx="83">
                  <c:v>-1.3908124118891985</c:v>
                </c:pt>
                <c:pt idx="84">
                  <c:v>-1.3908124118891985</c:v>
                </c:pt>
                <c:pt idx="85">
                  <c:v>-1.324862750364745</c:v>
                </c:pt>
                <c:pt idx="86">
                  <c:v>-1.324862750364745</c:v>
                </c:pt>
                <c:pt idx="87">
                  <c:v>-1.324862750364745</c:v>
                </c:pt>
                <c:pt idx="88">
                  <c:v>-1.324862750364745</c:v>
                </c:pt>
                <c:pt idx="89">
                  <c:v>-1.324862750364745</c:v>
                </c:pt>
                <c:pt idx="90">
                  <c:v>-1.324862750364745</c:v>
                </c:pt>
                <c:pt idx="91">
                  <c:v>-1.324862750364745</c:v>
                </c:pt>
                <c:pt idx="92">
                  <c:v>-1.324862750364745</c:v>
                </c:pt>
                <c:pt idx="93">
                  <c:v>-1.324862750364745</c:v>
                </c:pt>
                <c:pt idx="94">
                  <c:v>-1.324862750364745</c:v>
                </c:pt>
                <c:pt idx="95">
                  <c:v>-1.324862750364745</c:v>
                </c:pt>
                <c:pt idx="96">
                  <c:v>-1.2589130888402915</c:v>
                </c:pt>
                <c:pt idx="97">
                  <c:v>-1.2589130888402915</c:v>
                </c:pt>
                <c:pt idx="98">
                  <c:v>-1.2589130888402915</c:v>
                </c:pt>
                <c:pt idx="99">
                  <c:v>-1.2589130888402915</c:v>
                </c:pt>
                <c:pt idx="100">
                  <c:v>-1.2589130888402915</c:v>
                </c:pt>
                <c:pt idx="101">
                  <c:v>-1.2589130888402915</c:v>
                </c:pt>
                <c:pt idx="102">
                  <c:v>-1.2589130888402915</c:v>
                </c:pt>
                <c:pt idx="103">
                  <c:v>-1.2589130888402915</c:v>
                </c:pt>
                <c:pt idx="104">
                  <c:v>-1.2589130888402915</c:v>
                </c:pt>
                <c:pt idx="105">
                  <c:v>-1.2589130888402915</c:v>
                </c:pt>
                <c:pt idx="106">
                  <c:v>-1.2589130888402915</c:v>
                </c:pt>
                <c:pt idx="107">
                  <c:v>-1.192963427315838</c:v>
                </c:pt>
                <c:pt idx="108">
                  <c:v>-1.192963427315838</c:v>
                </c:pt>
                <c:pt idx="109">
                  <c:v>-1.192963427315838</c:v>
                </c:pt>
                <c:pt idx="110">
                  <c:v>-1.192963427315838</c:v>
                </c:pt>
                <c:pt idx="111">
                  <c:v>-1.192963427315838</c:v>
                </c:pt>
                <c:pt idx="112">
                  <c:v>-1.192963427315838</c:v>
                </c:pt>
                <c:pt idx="113">
                  <c:v>-1.192963427315838</c:v>
                </c:pt>
                <c:pt idx="114">
                  <c:v>-1.192963427315838</c:v>
                </c:pt>
                <c:pt idx="115">
                  <c:v>-1.192963427315838</c:v>
                </c:pt>
                <c:pt idx="116">
                  <c:v>-1.192963427315838</c:v>
                </c:pt>
                <c:pt idx="117">
                  <c:v>-1.192963427315838</c:v>
                </c:pt>
                <c:pt idx="118">
                  <c:v>-1.1270137657913846</c:v>
                </c:pt>
                <c:pt idx="119">
                  <c:v>-1.1270137657913846</c:v>
                </c:pt>
                <c:pt idx="120">
                  <c:v>-1.1270137657913846</c:v>
                </c:pt>
                <c:pt idx="121">
                  <c:v>-1.1270137657913846</c:v>
                </c:pt>
                <c:pt idx="122">
                  <c:v>-1.1270137657913846</c:v>
                </c:pt>
                <c:pt idx="123">
                  <c:v>-1.1270137657913846</c:v>
                </c:pt>
                <c:pt idx="124">
                  <c:v>-1.1270137657913846</c:v>
                </c:pt>
                <c:pt idx="125">
                  <c:v>-1.1270137657913846</c:v>
                </c:pt>
                <c:pt idx="126">
                  <c:v>-1.1270137657913846</c:v>
                </c:pt>
                <c:pt idx="127">
                  <c:v>-1.1270137657913846</c:v>
                </c:pt>
                <c:pt idx="128">
                  <c:v>-1.1270137657913846</c:v>
                </c:pt>
                <c:pt idx="129">
                  <c:v>-1.1270137657913846</c:v>
                </c:pt>
                <c:pt idx="130">
                  <c:v>-1.1270137657913846</c:v>
                </c:pt>
                <c:pt idx="131">
                  <c:v>-1.1270137657913846</c:v>
                </c:pt>
                <c:pt idx="132">
                  <c:v>-1.1270137657913846</c:v>
                </c:pt>
                <c:pt idx="133">
                  <c:v>-1.1270137657913846</c:v>
                </c:pt>
                <c:pt idx="134">
                  <c:v>-1.1270137657913846</c:v>
                </c:pt>
                <c:pt idx="135">
                  <c:v>-1.0610641042669313</c:v>
                </c:pt>
                <c:pt idx="136">
                  <c:v>-1.0610641042669313</c:v>
                </c:pt>
                <c:pt idx="137">
                  <c:v>-1.0610641042669313</c:v>
                </c:pt>
                <c:pt idx="138">
                  <c:v>-1.0610641042669313</c:v>
                </c:pt>
                <c:pt idx="139">
                  <c:v>-1.0610641042669313</c:v>
                </c:pt>
                <c:pt idx="140">
                  <c:v>-1.0610641042669313</c:v>
                </c:pt>
                <c:pt idx="141">
                  <c:v>-1.0610641042669313</c:v>
                </c:pt>
                <c:pt idx="142">
                  <c:v>-1.0610641042669313</c:v>
                </c:pt>
                <c:pt idx="143">
                  <c:v>-1.0610641042669313</c:v>
                </c:pt>
                <c:pt idx="144">
                  <c:v>-1.0610641042669313</c:v>
                </c:pt>
                <c:pt idx="145">
                  <c:v>-1.0610641042669313</c:v>
                </c:pt>
                <c:pt idx="146">
                  <c:v>-1.0610641042669313</c:v>
                </c:pt>
                <c:pt idx="147">
                  <c:v>-1.0610641042669313</c:v>
                </c:pt>
                <c:pt idx="148">
                  <c:v>-1.0610641042669313</c:v>
                </c:pt>
                <c:pt idx="149">
                  <c:v>-1.0610641042669313</c:v>
                </c:pt>
                <c:pt idx="150">
                  <c:v>-0.99511444274247773</c:v>
                </c:pt>
                <c:pt idx="151">
                  <c:v>-0.99511444274247773</c:v>
                </c:pt>
                <c:pt idx="152">
                  <c:v>-0.99511444274247773</c:v>
                </c:pt>
                <c:pt idx="153">
                  <c:v>-0.99511444274247773</c:v>
                </c:pt>
                <c:pt idx="154">
                  <c:v>-0.99511444274247773</c:v>
                </c:pt>
                <c:pt idx="155">
                  <c:v>-0.99511444274247773</c:v>
                </c:pt>
                <c:pt idx="156">
                  <c:v>-0.99511444274247773</c:v>
                </c:pt>
                <c:pt idx="157">
                  <c:v>-0.99511444274247773</c:v>
                </c:pt>
                <c:pt idx="158">
                  <c:v>-0.99511444274247773</c:v>
                </c:pt>
                <c:pt idx="159">
                  <c:v>-0.99511444274247773</c:v>
                </c:pt>
                <c:pt idx="160">
                  <c:v>-0.99511444274247773</c:v>
                </c:pt>
                <c:pt idx="161">
                  <c:v>-0.92916478121802437</c:v>
                </c:pt>
                <c:pt idx="162">
                  <c:v>-0.92916478121802437</c:v>
                </c:pt>
                <c:pt idx="163">
                  <c:v>-0.92916478121802437</c:v>
                </c:pt>
                <c:pt idx="164">
                  <c:v>-0.92916478121802437</c:v>
                </c:pt>
                <c:pt idx="165">
                  <c:v>-0.92916478121802437</c:v>
                </c:pt>
                <c:pt idx="166">
                  <c:v>-0.92916478121802437</c:v>
                </c:pt>
                <c:pt idx="167">
                  <c:v>-0.92916478121802437</c:v>
                </c:pt>
                <c:pt idx="168">
                  <c:v>-0.92916478121802437</c:v>
                </c:pt>
                <c:pt idx="169">
                  <c:v>-0.92916478121802437</c:v>
                </c:pt>
                <c:pt idx="170">
                  <c:v>-0.92916478121802437</c:v>
                </c:pt>
                <c:pt idx="171">
                  <c:v>-0.92916478121802437</c:v>
                </c:pt>
                <c:pt idx="172">
                  <c:v>-0.92916478121802437</c:v>
                </c:pt>
                <c:pt idx="173">
                  <c:v>-0.92916478121802437</c:v>
                </c:pt>
                <c:pt idx="174">
                  <c:v>-0.92916478121802437</c:v>
                </c:pt>
                <c:pt idx="175">
                  <c:v>-0.92916478121802437</c:v>
                </c:pt>
                <c:pt idx="176">
                  <c:v>-0.92916478121802437</c:v>
                </c:pt>
                <c:pt idx="177">
                  <c:v>-0.92916478121802437</c:v>
                </c:pt>
                <c:pt idx="178">
                  <c:v>-0.92916478121802437</c:v>
                </c:pt>
                <c:pt idx="179">
                  <c:v>-0.8632151196935709</c:v>
                </c:pt>
                <c:pt idx="180">
                  <c:v>-0.8632151196935709</c:v>
                </c:pt>
                <c:pt idx="181">
                  <c:v>-0.8632151196935709</c:v>
                </c:pt>
                <c:pt idx="182">
                  <c:v>-0.8632151196935709</c:v>
                </c:pt>
                <c:pt idx="183">
                  <c:v>-0.8632151196935709</c:v>
                </c:pt>
                <c:pt idx="184">
                  <c:v>-0.8632151196935709</c:v>
                </c:pt>
                <c:pt idx="185">
                  <c:v>-0.8632151196935709</c:v>
                </c:pt>
                <c:pt idx="186">
                  <c:v>-0.8632151196935709</c:v>
                </c:pt>
                <c:pt idx="187">
                  <c:v>-0.8632151196935709</c:v>
                </c:pt>
                <c:pt idx="188">
                  <c:v>-0.8632151196935709</c:v>
                </c:pt>
                <c:pt idx="189">
                  <c:v>-0.8632151196935709</c:v>
                </c:pt>
                <c:pt idx="190">
                  <c:v>-0.8632151196935709</c:v>
                </c:pt>
                <c:pt idx="191">
                  <c:v>-0.8632151196935709</c:v>
                </c:pt>
                <c:pt idx="192">
                  <c:v>-0.8632151196935709</c:v>
                </c:pt>
                <c:pt idx="193">
                  <c:v>-0.8632151196935709</c:v>
                </c:pt>
                <c:pt idx="194">
                  <c:v>-0.8632151196935709</c:v>
                </c:pt>
                <c:pt idx="195">
                  <c:v>-0.8632151196935709</c:v>
                </c:pt>
                <c:pt idx="196">
                  <c:v>-0.8632151196935709</c:v>
                </c:pt>
                <c:pt idx="197">
                  <c:v>-0.8632151196935709</c:v>
                </c:pt>
                <c:pt idx="198">
                  <c:v>-0.8632151196935709</c:v>
                </c:pt>
                <c:pt idx="199">
                  <c:v>-0.8632151196935709</c:v>
                </c:pt>
                <c:pt idx="200">
                  <c:v>-0.8632151196935709</c:v>
                </c:pt>
                <c:pt idx="201">
                  <c:v>-0.8632151196935709</c:v>
                </c:pt>
                <c:pt idx="202">
                  <c:v>-0.8632151196935709</c:v>
                </c:pt>
                <c:pt idx="203">
                  <c:v>-0.79726545816911742</c:v>
                </c:pt>
                <c:pt idx="204">
                  <c:v>-0.79726545816911742</c:v>
                </c:pt>
                <c:pt idx="205">
                  <c:v>-0.79726545816911742</c:v>
                </c:pt>
                <c:pt idx="206">
                  <c:v>-0.79726545816911742</c:v>
                </c:pt>
                <c:pt idx="207">
                  <c:v>-0.79726545816911742</c:v>
                </c:pt>
                <c:pt idx="208">
                  <c:v>-0.79726545816911742</c:v>
                </c:pt>
                <c:pt idx="209">
                  <c:v>-0.79726545816911742</c:v>
                </c:pt>
                <c:pt idx="210">
                  <c:v>-0.79726545816911742</c:v>
                </c:pt>
                <c:pt idx="211">
                  <c:v>-0.79726545816911742</c:v>
                </c:pt>
                <c:pt idx="212">
                  <c:v>-0.79726545816911742</c:v>
                </c:pt>
                <c:pt idx="213">
                  <c:v>-0.79726545816911742</c:v>
                </c:pt>
                <c:pt idx="214">
                  <c:v>-0.79726545816911742</c:v>
                </c:pt>
                <c:pt idx="215">
                  <c:v>-0.79726545816911742</c:v>
                </c:pt>
                <c:pt idx="216">
                  <c:v>-0.79726545816911742</c:v>
                </c:pt>
                <c:pt idx="217">
                  <c:v>-0.79726545816911742</c:v>
                </c:pt>
                <c:pt idx="218">
                  <c:v>-0.79726545816911742</c:v>
                </c:pt>
                <c:pt idx="219">
                  <c:v>-0.79726545816911742</c:v>
                </c:pt>
                <c:pt idx="220">
                  <c:v>-0.79726545816911742</c:v>
                </c:pt>
                <c:pt idx="221">
                  <c:v>-0.73131579664466406</c:v>
                </c:pt>
                <c:pt idx="222">
                  <c:v>-0.73131579664466406</c:v>
                </c:pt>
                <c:pt idx="223">
                  <c:v>-0.73131579664466406</c:v>
                </c:pt>
                <c:pt idx="224">
                  <c:v>-0.73131579664466406</c:v>
                </c:pt>
                <c:pt idx="225">
                  <c:v>-0.73131579664466406</c:v>
                </c:pt>
                <c:pt idx="226">
                  <c:v>-0.73131579664466406</c:v>
                </c:pt>
                <c:pt idx="227">
                  <c:v>-0.73131579664466406</c:v>
                </c:pt>
                <c:pt idx="228">
                  <c:v>-0.73131579664466406</c:v>
                </c:pt>
                <c:pt idx="229">
                  <c:v>-0.73131579664466406</c:v>
                </c:pt>
                <c:pt idx="230">
                  <c:v>-0.73131579664466406</c:v>
                </c:pt>
                <c:pt idx="231">
                  <c:v>-0.73131579664466406</c:v>
                </c:pt>
                <c:pt idx="232">
                  <c:v>-0.73131579664466406</c:v>
                </c:pt>
                <c:pt idx="233">
                  <c:v>-0.73131579664466406</c:v>
                </c:pt>
                <c:pt idx="234">
                  <c:v>-0.73131579664466406</c:v>
                </c:pt>
                <c:pt idx="235">
                  <c:v>-0.73131579664466406</c:v>
                </c:pt>
                <c:pt idx="236">
                  <c:v>-0.73131579664466406</c:v>
                </c:pt>
                <c:pt idx="237">
                  <c:v>-0.73131579664466406</c:v>
                </c:pt>
                <c:pt idx="238">
                  <c:v>-0.73131579664466406</c:v>
                </c:pt>
                <c:pt idx="239">
                  <c:v>-0.66536613512021059</c:v>
                </c:pt>
                <c:pt idx="240">
                  <c:v>-0.66536613512021059</c:v>
                </c:pt>
                <c:pt idx="241">
                  <c:v>-0.66536613512021059</c:v>
                </c:pt>
                <c:pt idx="242">
                  <c:v>-0.66536613512021059</c:v>
                </c:pt>
                <c:pt idx="243">
                  <c:v>-0.66536613512021059</c:v>
                </c:pt>
                <c:pt idx="244">
                  <c:v>-0.66536613512021059</c:v>
                </c:pt>
                <c:pt idx="245">
                  <c:v>-0.66536613512021059</c:v>
                </c:pt>
                <c:pt idx="246">
                  <c:v>-0.66536613512021059</c:v>
                </c:pt>
                <c:pt idx="247">
                  <c:v>-0.66536613512021059</c:v>
                </c:pt>
                <c:pt idx="248">
                  <c:v>-0.59941647359575723</c:v>
                </c:pt>
                <c:pt idx="249">
                  <c:v>-0.59941647359575723</c:v>
                </c:pt>
                <c:pt idx="250">
                  <c:v>-0.59941647359575723</c:v>
                </c:pt>
                <c:pt idx="251">
                  <c:v>-0.59941647359575723</c:v>
                </c:pt>
                <c:pt idx="252">
                  <c:v>-0.59941647359575723</c:v>
                </c:pt>
                <c:pt idx="253">
                  <c:v>-0.59941647359575723</c:v>
                </c:pt>
                <c:pt idx="254">
                  <c:v>-0.59941647359575723</c:v>
                </c:pt>
                <c:pt idx="255">
                  <c:v>-0.59941647359575723</c:v>
                </c:pt>
                <c:pt idx="256">
                  <c:v>-0.59941647359575723</c:v>
                </c:pt>
                <c:pt idx="257">
                  <c:v>-0.59941647359575723</c:v>
                </c:pt>
                <c:pt idx="258">
                  <c:v>-0.59941647359575723</c:v>
                </c:pt>
                <c:pt idx="259">
                  <c:v>-0.59941647359575723</c:v>
                </c:pt>
                <c:pt idx="260">
                  <c:v>-0.59941647359575723</c:v>
                </c:pt>
                <c:pt idx="261">
                  <c:v>-0.59941647359575723</c:v>
                </c:pt>
                <c:pt idx="262">
                  <c:v>-0.59941647359575723</c:v>
                </c:pt>
                <c:pt idx="263">
                  <c:v>-0.59941647359575723</c:v>
                </c:pt>
                <c:pt idx="264">
                  <c:v>-0.59941647359575723</c:v>
                </c:pt>
                <c:pt idx="265">
                  <c:v>-0.59941647359575723</c:v>
                </c:pt>
                <c:pt idx="266">
                  <c:v>-0.53346681207130375</c:v>
                </c:pt>
                <c:pt idx="267">
                  <c:v>-0.53346681207130375</c:v>
                </c:pt>
                <c:pt idx="268">
                  <c:v>-0.53346681207130375</c:v>
                </c:pt>
                <c:pt idx="269">
                  <c:v>-0.53346681207130375</c:v>
                </c:pt>
                <c:pt idx="270">
                  <c:v>-0.53346681207130375</c:v>
                </c:pt>
                <c:pt idx="271">
                  <c:v>-0.53346681207130375</c:v>
                </c:pt>
                <c:pt idx="272">
                  <c:v>-0.53346681207130375</c:v>
                </c:pt>
                <c:pt idx="273">
                  <c:v>-0.53346681207130375</c:v>
                </c:pt>
                <c:pt idx="274">
                  <c:v>-0.53346681207130375</c:v>
                </c:pt>
                <c:pt idx="275">
                  <c:v>-0.53346681207130375</c:v>
                </c:pt>
                <c:pt idx="276">
                  <c:v>-0.53346681207130375</c:v>
                </c:pt>
                <c:pt idx="277">
                  <c:v>-0.53346681207130375</c:v>
                </c:pt>
                <c:pt idx="278">
                  <c:v>-0.53346681207130375</c:v>
                </c:pt>
                <c:pt idx="279">
                  <c:v>-0.53346681207130375</c:v>
                </c:pt>
                <c:pt idx="280">
                  <c:v>-0.53346681207130375</c:v>
                </c:pt>
                <c:pt idx="281">
                  <c:v>-0.53346681207130375</c:v>
                </c:pt>
                <c:pt idx="282">
                  <c:v>-0.53346681207130375</c:v>
                </c:pt>
                <c:pt idx="283">
                  <c:v>-0.53346681207130375</c:v>
                </c:pt>
                <c:pt idx="284">
                  <c:v>-0.53346681207130375</c:v>
                </c:pt>
                <c:pt idx="285">
                  <c:v>-0.53346681207130375</c:v>
                </c:pt>
                <c:pt idx="286">
                  <c:v>-0.53346681207130375</c:v>
                </c:pt>
                <c:pt idx="287">
                  <c:v>-0.53346681207130375</c:v>
                </c:pt>
                <c:pt idx="288">
                  <c:v>-0.53346681207130375</c:v>
                </c:pt>
                <c:pt idx="289">
                  <c:v>-0.53346681207130375</c:v>
                </c:pt>
                <c:pt idx="290">
                  <c:v>-0.53346681207130375</c:v>
                </c:pt>
                <c:pt idx="291">
                  <c:v>-0.46751715054685028</c:v>
                </c:pt>
                <c:pt idx="292">
                  <c:v>-0.46751715054685028</c:v>
                </c:pt>
                <c:pt idx="293">
                  <c:v>-0.46751715054685028</c:v>
                </c:pt>
                <c:pt idx="294">
                  <c:v>-0.46751715054685028</c:v>
                </c:pt>
                <c:pt idx="295">
                  <c:v>-0.46751715054685028</c:v>
                </c:pt>
                <c:pt idx="296">
                  <c:v>-0.46751715054685028</c:v>
                </c:pt>
                <c:pt idx="297">
                  <c:v>-0.46751715054685028</c:v>
                </c:pt>
                <c:pt idx="298">
                  <c:v>-0.46751715054685028</c:v>
                </c:pt>
                <c:pt idx="299">
                  <c:v>-0.46751715054685028</c:v>
                </c:pt>
                <c:pt idx="300">
                  <c:v>-0.46751715054685028</c:v>
                </c:pt>
                <c:pt idx="301">
                  <c:v>-0.46751715054685028</c:v>
                </c:pt>
                <c:pt idx="302">
                  <c:v>-0.46751715054685028</c:v>
                </c:pt>
                <c:pt idx="303">
                  <c:v>-0.46751715054685028</c:v>
                </c:pt>
                <c:pt idx="304">
                  <c:v>-0.46751715054685028</c:v>
                </c:pt>
                <c:pt idx="305">
                  <c:v>-0.46751715054685028</c:v>
                </c:pt>
                <c:pt idx="306">
                  <c:v>-0.46751715054685028</c:v>
                </c:pt>
                <c:pt idx="307">
                  <c:v>-0.46751715054685028</c:v>
                </c:pt>
                <c:pt idx="308">
                  <c:v>-0.46751715054685028</c:v>
                </c:pt>
                <c:pt idx="309">
                  <c:v>-0.46751715054685028</c:v>
                </c:pt>
                <c:pt idx="310">
                  <c:v>-0.46751715054685028</c:v>
                </c:pt>
                <c:pt idx="311">
                  <c:v>-0.46751715054685028</c:v>
                </c:pt>
                <c:pt idx="312">
                  <c:v>-0.46751715054685028</c:v>
                </c:pt>
                <c:pt idx="313">
                  <c:v>-0.46751715054685028</c:v>
                </c:pt>
                <c:pt idx="314">
                  <c:v>-0.46751715054685028</c:v>
                </c:pt>
                <c:pt idx="315">
                  <c:v>-0.46751715054685028</c:v>
                </c:pt>
                <c:pt idx="316">
                  <c:v>-0.46751715054685028</c:v>
                </c:pt>
                <c:pt idx="317">
                  <c:v>-0.46751715054685028</c:v>
                </c:pt>
                <c:pt idx="318">
                  <c:v>-0.46751715054685028</c:v>
                </c:pt>
                <c:pt idx="319">
                  <c:v>-0.46751715054685028</c:v>
                </c:pt>
                <c:pt idx="320">
                  <c:v>-0.46751715054685028</c:v>
                </c:pt>
                <c:pt idx="321">
                  <c:v>-0.46751715054685028</c:v>
                </c:pt>
                <c:pt idx="322">
                  <c:v>-0.46751715054685028</c:v>
                </c:pt>
                <c:pt idx="323">
                  <c:v>-0.40156748902239686</c:v>
                </c:pt>
                <c:pt idx="324">
                  <c:v>-0.40156748902239686</c:v>
                </c:pt>
                <c:pt idx="325">
                  <c:v>-0.40156748902239686</c:v>
                </c:pt>
                <c:pt idx="326">
                  <c:v>-0.40156748902239686</c:v>
                </c:pt>
                <c:pt idx="327">
                  <c:v>-0.40156748902239686</c:v>
                </c:pt>
                <c:pt idx="328">
                  <c:v>-0.40156748902239686</c:v>
                </c:pt>
                <c:pt idx="329">
                  <c:v>-0.40156748902239686</c:v>
                </c:pt>
                <c:pt idx="330">
                  <c:v>-0.40156748902239686</c:v>
                </c:pt>
                <c:pt idx="331">
                  <c:v>-0.40156748902239686</c:v>
                </c:pt>
                <c:pt idx="332">
                  <c:v>-0.40156748902239686</c:v>
                </c:pt>
                <c:pt idx="333">
                  <c:v>-0.40156748902239686</c:v>
                </c:pt>
                <c:pt idx="334">
                  <c:v>-0.40156748902239686</c:v>
                </c:pt>
                <c:pt idx="335">
                  <c:v>-0.40156748902239686</c:v>
                </c:pt>
                <c:pt idx="336">
                  <c:v>-0.40156748902239686</c:v>
                </c:pt>
                <c:pt idx="337">
                  <c:v>-0.40156748902239686</c:v>
                </c:pt>
                <c:pt idx="338">
                  <c:v>-0.40156748902239686</c:v>
                </c:pt>
                <c:pt idx="339">
                  <c:v>-0.33561782749794344</c:v>
                </c:pt>
                <c:pt idx="340">
                  <c:v>-0.33561782749794344</c:v>
                </c:pt>
                <c:pt idx="341">
                  <c:v>-0.33561782749794344</c:v>
                </c:pt>
                <c:pt idx="342">
                  <c:v>-0.33561782749794344</c:v>
                </c:pt>
                <c:pt idx="343">
                  <c:v>-0.33561782749794344</c:v>
                </c:pt>
                <c:pt idx="344">
                  <c:v>-0.33561782749794344</c:v>
                </c:pt>
                <c:pt idx="345">
                  <c:v>-0.33561782749794344</c:v>
                </c:pt>
                <c:pt idx="346">
                  <c:v>-0.33561782749794344</c:v>
                </c:pt>
                <c:pt idx="347">
                  <c:v>-0.33561782749794344</c:v>
                </c:pt>
                <c:pt idx="348">
                  <c:v>-0.33561782749794344</c:v>
                </c:pt>
                <c:pt idx="349">
                  <c:v>-0.33561782749794344</c:v>
                </c:pt>
                <c:pt idx="350">
                  <c:v>-0.33561782749794344</c:v>
                </c:pt>
                <c:pt idx="351">
                  <c:v>-0.33561782749794344</c:v>
                </c:pt>
                <c:pt idx="352">
                  <c:v>-0.33561782749794344</c:v>
                </c:pt>
                <c:pt idx="353">
                  <c:v>-0.33561782749794344</c:v>
                </c:pt>
                <c:pt idx="354">
                  <c:v>-0.33561782749794344</c:v>
                </c:pt>
                <c:pt idx="355">
                  <c:v>-0.33561782749794344</c:v>
                </c:pt>
                <c:pt idx="356">
                  <c:v>-0.33561782749794344</c:v>
                </c:pt>
                <c:pt idx="357">
                  <c:v>-0.33561782749794344</c:v>
                </c:pt>
                <c:pt idx="358">
                  <c:v>-0.33561782749794344</c:v>
                </c:pt>
                <c:pt idx="359">
                  <c:v>-0.33561782749794344</c:v>
                </c:pt>
                <c:pt idx="360">
                  <c:v>-0.33561782749794344</c:v>
                </c:pt>
                <c:pt idx="361">
                  <c:v>-0.33561782749794344</c:v>
                </c:pt>
                <c:pt idx="362">
                  <c:v>-0.33561782749794344</c:v>
                </c:pt>
                <c:pt idx="363">
                  <c:v>-0.33561782749794344</c:v>
                </c:pt>
                <c:pt idx="364">
                  <c:v>-0.33561782749794344</c:v>
                </c:pt>
                <c:pt idx="365">
                  <c:v>-0.33561782749794344</c:v>
                </c:pt>
                <c:pt idx="366">
                  <c:v>-0.26966816597349003</c:v>
                </c:pt>
                <c:pt idx="367">
                  <c:v>-0.26966816597349003</c:v>
                </c:pt>
                <c:pt idx="368">
                  <c:v>-0.26966816597349003</c:v>
                </c:pt>
                <c:pt idx="369">
                  <c:v>-0.26966816597349003</c:v>
                </c:pt>
                <c:pt idx="370">
                  <c:v>-0.26966816597349003</c:v>
                </c:pt>
                <c:pt idx="371">
                  <c:v>-0.26966816597349003</c:v>
                </c:pt>
                <c:pt idx="372">
                  <c:v>-0.26966816597349003</c:v>
                </c:pt>
                <c:pt idx="373">
                  <c:v>-0.26966816597349003</c:v>
                </c:pt>
                <c:pt idx="374">
                  <c:v>-0.26966816597349003</c:v>
                </c:pt>
                <c:pt idx="375">
                  <c:v>-0.26966816597349003</c:v>
                </c:pt>
                <c:pt idx="376">
                  <c:v>-0.26966816597349003</c:v>
                </c:pt>
                <c:pt idx="377">
                  <c:v>-0.26966816597349003</c:v>
                </c:pt>
                <c:pt idx="378">
                  <c:v>-0.26966816597349003</c:v>
                </c:pt>
                <c:pt idx="379">
                  <c:v>-0.26966816597349003</c:v>
                </c:pt>
                <c:pt idx="380">
                  <c:v>-0.26966816597349003</c:v>
                </c:pt>
                <c:pt idx="381">
                  <c:v>-0.26966816597349003</c:v>
                </c:pt>
                <c:pt idx="382">
                  <c:v>-0.26966816597349003</c:v>
                </c:pt>
                <c:pt idx="383">
                  <c:v>-0.26966816597349003</c:v>
                </c:pt>
                <c:pt idx="384">
                  <c:v>-0.26966816597349003</c:v>
                </c:pt>
                <c:pt idx="385">
                  <c:v>-0.26966816597349003</c:v>
                </c:pt>
                <c:pt idx="386">
                  <c:v>-0.26966816597349003</c:v>
                </c:pt>
                <c:pt idx="387">
                  <c:v>-0.26966816597349003</c:v>
                </c:pt>
                <c:pt idx="388">
                  <c:v>-0.26966816597349003</c:v>
                </c:pt>
                <c:pt idx="389">
                  <c:v>-0.26966816597349003</c:v>
                </c:pt>
                <c:pt idx="390">
                  <c:v>-0.26966816597349003</c:v>
                </c:pt>
                <c:pt idx="391">
                  <c:v>-0.26966816597349003</c:v>
                </c:pt>
                <c:pt idx="392">
                  <c:v>-0.26966816597349003</c:v>
                </c:pt>
                <c:pt idx="393">
                  <c:v>-0.26966816597349003</c:v>
                </c:pt>
                <c:pt idx="394">
                  <c:v>-0.26966816597349003</c:v>
                </c:pt>
                <c:pt idx="395">
                  <c:v>-0.26966816597349003</c:v>
                </c:pt>
                <c:pt idx="396">
                  <c:v>-0.26966816597349003</c:v>
                </c:pt>
                <c:pt idx="397">
                  <c:v>-0.26966816597349003</c:v>
                </c:pt>
                <c:pt idx="398">
                  <c:v>-0.26966816597349003</c:v>
                </c:pt>
                <c:pt idx="399">
                  <c:v>-0.26966816597349003</c:v>
                </c:pt>
                <c:pt idx="400">
                  <c:v>-0.26966816597349003</c:v>
                </c:pt>
                <c:pt idx="401">
                  <c:v>-0.20371850444903658</c:v>
                </c:pt>
                <c:pt idx="402">
                  <c:v>-0.20371850444903658</c:v>
                </c:pt>
                <c:pt idx="403">
                  <c:v>-0.20371850444903658</c:v>
                </c:pt>
                <c:pt idx="404">
                  <c:v>-0.20371850444903658</c:v>
                </c:pt>
                <c:pt idx="405">
                  <c:v>-0.20371850444903658</c:v>
                </c:pt>
                <c:pt idx="406">
                  <c:v>-0.20371850444903658</c:v>
                </c:pt>
                <c:pt idx="407">
                  <c:v>-0.20371850444903658</c:v>
                </c:pt>
                <c:pt idx="408">
                  <c:v>-0.20371850444903658</c:v>
                </c:pt>
                <c:pt idx="409">
                  <c:v>-0.20371850444903658</c:v>
                </c:pt>
                <c:pt idx="410">
                  <c:v>-0.20371850444903658</c:v>
                </c:pt>
                <c:pt idx="411">
                  <c:v>-0.20371850444903658</c:v>
                </c:pt>
                <c:pt idx="412">
                  <c:v>-0.20371850444903658</c:v>
                </c:pt>
                <c:pt idx="413">
                  <c:v>-0.20371850444903658</c:v>
                </c:pt>
                <c:pt idx="414">
                  <c:v>-0.20371850444903658</c:v>
                </c:pt>
                <c:pt idx="415">
                  <c:v>-0.20371850444903658</c:v>
                </c:pt>
                <c:pt idx="416">
                  <c:v>-0.20371850444903658</c:v>
                </c:pt>
                <c:pt idx="417">
                  <c:v>-0.20371850444903658</c:v>
                </c:pt>
                <c:pt idx="418">
                  <c:v>-0.20371850444903658</c:v>
                </c:pt>
                <c:pt idx="419">
                  <c:v>-0.20371850444903658</c:v>
                </c:pt>
                <c:pt idx="420">
                  <c:v>-0.20371850444903658</c:v>
                </c:pt>
                <c:pt idx="421">
                  <c:v>-0.20371850444903658</c:v>
                </c:pt>
                <c:pt idx="422">
                  <c:v>-0.20371850444903658</c:v>
                </c:pt>
                <c:pt idx="423">
                  <c:v>-0.20371850444903658</c:v>
                </c:pt>
                <c:pt idx="424">
                  <c:v>-0.20371850444903658</c:v>
                </c:pt>
                <c:pt idx="425">
                  <c:v>-0.20371850444903658</c:v>
                </c:pt>
                <c:pt idx="426">
                  <c:v>-0.20371850444903658</c:v>
                </c:pt>
                <c:pt idx="427">
                  <c:v>-0.13776884292458313</c:v>
                </c:pt>
                <c:pt idx="428">
                  <c:v>-0.13776884292458313</c:v>
                </c:pt>
                <c:pt idx="429">
                  <c:v>-0.13776884292458313</c:v>
                </c:pt>
                <c:pt idx="430">
                  <c:v>-0.13776884292458313</c:v>
                </c:pt>
                <c:pt idx="431">
                  <c:v>-0.13776884292458313</c:v>
                </c:pt>
                <c:pt idx="432">
                  <c:v>-0.13776884292458313</c:v>
                </c:pt>
                <c:pt idx="433">
                  <c:v>-0.13776884292458313</c:v>
                </c:pt>
                <c:pt idx="434">
                  <c:v>-0.13776884292458313</c:v>
                </c:pt>
                <c:pt idx="435">
                  <c:v>-0.13776884292458313</c:v>
                </c:pt>
                <c:pt idx="436">
                  <c:v>-0.13776884292458313</c:v>
                </c:pt>
                <c:pt idx="437">
                  <c:v>-0.13776884292458313</c:v>
                </c:pt>
                <c:pt idx="438">
                  <c:v>-0.13776884292458313</c:v>
                </c:pt>
                <c:pt idx="439">
                  <c:v>-0.13776884292458313</c:v>
                </c:pt>
                <c:pt idx="440">
                  <c:v>-0.13776884292458313</c:v>
                </c:pt>
                <c:pt idx="441">
                  <c:v>-0.13776884292458313</c:v>
                </c:pt>
                <c:pt idx="442">
                  <c:v>-0.13776884292458313</c:v>
                </c:pt>
                <c:pt idx="443">
                  <c:v>-0.13776884292458313</c:v>
                </c:pt>
                <c:pt idx="444">
                  <c:v>-0.13776884292458313</c:v>
                </c:pt>
                <c:pt idx="445">
                  <c:v>-0.13776884292458313</c:v>
                </c:pt>
                <c:pt idx="446">
                  <c:v>-0.13776884292458313</c:v>
                </c:pt>
                <c:pt idx="447">
                  <c:v>-7.1819181400129703E-2</c:v>
                </c:pt>
                <c:pt idx="448">
                  <c:v>-7.1819181400129703E-2</c:v>
                </c:pt>
                <c:pt idx="449">
                  <c:v>-7.1819181400129703E-2</c:v>
                </c:pt>
                <c:pt idx="450">
                  <c:v>-7.1819181400129703E-2</c:v>
                </c:pt>
                <c:pt idx="451">
                  <c:v>-7.1819181400129703E-2</c:v>
                </c:pt>
                <c:pt idx="452">
                  <c:v>-7.1819181400129703E-2</c:v>
                </c:pt>
                <c:pt idx="453">
                  <c:v>-7.1819181400129703E-2</c:v>
                </c:pt>
                <c:pt idx="454">
                  <c:v>-7.1819181400129703E-2</c:v>
                </c:pt>
                <c:pt idx="455">
                  <c:v>-7.1819181400129703E-2</c:v>
                </c:pt>
                <c:pt idx="456">
                  <c:v>-7.1819181400129703E-2</c:v>
                </c:pt>
                <c:pt idx="457">
                  <c:v>-7.1819181400129703E-2</c:v>
                </c:pt>
                <c:pt idx="458">
                  <c:v>-7.1819181400129703E-2</c:v>
                </c:pt>
                <c:pt idx="459">
                  <c:v>-7.1819181400129703E-2</c:v>
                </c:pt>
                <c:pt idx="460">
                  <c:v>-7.1819181400129703E-2</c:v>
                </c:pt>
                <c:pt idx="461">
                  <c:v>-7.1819181400129703E-2</c:v>
                </c:pt>
                <c:pt idx="462">
                  <c:v>-7.1819181400129703E-2</c:v>
                </c:pt>
                <c:pt idx="463">
                  <c:v>-7.1819181400129703E-2</c:v>
                </c:pt>
                <c:pt idx="464">
                  <c:v>-7.1819181400129703E-2</c:v>
                </c:pt>
                <c:pt idx="465">
                  <c:v>-7.1819181400129703E-2</c:v>
                </c:pt>
                <c:pt idx="466">
                  <c:v>-7.1819181400129703E-2</c:v>
                </c:pt>
                <c:pt idx="467">
                  <c:v>-7.1819181400129703E-2</c:v>
                </c:pt>
                <c:pt idx="468">
                  <c:v>-7.1819181400129703E-2</c:v>
                </c:pt>
                <c:pt idx="469">
                  <c:v>-7.1819181400129703E-2</c:v>
                </c:pt>
                <c:pt idx="470">
                  <c:v>-7.1819181400129703E-2</c:v>
                </c:pt>
                <c:pt idx="471">
                  <c:v>-7.1819181400129703E-2</c:v>
                </c:pt>
                <c:pt idx="472">
                  <c:v>-7.1819181400129703E-2</c:v>
                </c:pt>
                <c:pt idx="473">
                  <c:v>-7.1819181400129703E-2</c:v>
                </c:pt>
                <c:pt idx="474">
                  <c:v>-7.1819181400129703E-2</c:v>
                </c:pt>
                <c:pt idx="475">
                  <c:v>-7.1819181400129703E-2</c:v>
                </c:pt>
                <c:pt idx="476">
                  <c:v>-7.1819181400129703E-2</c:v>
                </c:pt>
                <c:pt idx="477">
                  <c:v>-7.1819181400129703E-2</c:v>
                </c:pt>
                <c:pt idx="478">
                  <c:v>-7.1819181400129703E-2</c:v>
                </c:pt>
                <c:pt idx="479">
                  <c:v>-7.1819181400129703E-2</c:v>
                </c:pt>
                <c:pt idx="480">
                  <c:v>-7.1819181400129703E-2</c:v>
                </c:pt>
                <c:pt idx="481">
                  <c:v>-7.1819181400129703E-2</c:v>
                </c:pt>
                <c:pt idx="482">
                  <c:v>-7.1819181400129703E-2</c:v>
                </c:pt>
                <c:pt idx="483">
                  <c:v>-5.869519875676266E-3</c:v>
                </c:pt>
                <c:pt idx="484">
                  <c:v>-5.869519875676266E-3</c:v>
                </c:pt>
                <c:pt idx="485">
                  <c:v>-5.869519875676266E-3</c:v>
                </c:pt>
                <c:pt idx="486">
                  <c:v>-5.869519875676266E-3</c:v>
                </c:pt>
                <c:pt idx="487">
                  <c:v>-5.869519875676266E-3</c:v>
                </c:pt>
                <c:pt idx="488">
                  <c:v>-5.869519875676266E-3</c:v>
                </c:pt>
                <c:pt idx="489">
                  <c:v>-5.869519875676266E-3</c:v>
                </c:pt>
                <c:pt idx="490">
                  <c:v>-5.869519875676266E-3</c:v>
                </c:pt>
                <c:pt idx="491">
                  <c:v>-5.869519875676266E-3</c:v>
                </c:pt>
                <c:pt idx="492">
                  <c:v>-5.869519875676266E-3</c:v>
                </c:pt>
                <c:pt idx="493">
                  <c:v>-5.869519875676266E-3</c:v>
                </c:pt>
                <c:pt idx="494">
                  <c:v>-5.869519875676266E-3</c:v>
                </c:pt>
                <c:pt idx="495">
                  <c:v>-5.869519875676266E-3</c:v>
                </c:pt>
                <c:pt idx="496">
                  <c:v>-5.869519875676266E-3</c:v>
                </c:pt>
                <c:pt idx="497">
                  <c:v>-5.869519875676266E-3</c:v>
                </c:pt>
                <c:pt idx="498">
                  <c:v>-5.869519875676266E-3</c:v>
                </c:pt>
                <c:pt idx="499">
                  <c:v>-5.869519875676266E-3</c:v>
                </c:pt>
                <c:pt idx="500">
                  <c:v>-5.869519875676266E-3</c:v>
                </c:pt>
                <c:pt idx="501">
                  <c:v>-5.869519875676266E-3</c:v>
                </c:pt>
                <c:pt idx="502">
                  <c:v>-5.869519875676266E-3</c:v>
                </c:pt>
                <c:pt idx="503">
                  <c:v>-5.869519875676266E-3</c:v>
                </c:pt>
                <c:pt idx="504">
                  <c:v>-5.869519875676266E-3</c:v>
                </c:pt>
                <c:pt idx="505">
                  <c:v>-5.869519875676266E-3</c:v>
                </c:pt>
                <c:pt idx="506">
                  <c:v>-5.869519875676266E-3</c:v>
                </c:pt>
                <c:pt idx="507">
                  <c:v>6.0080141648777168E-2</c:v>
                </c:pt>
                <c:pt idx="508">
                  <c:v>6.0080141648777168E-2</c:v>
                </c:pt>
                <c:pt idx="509">
                  <c:v>6.0080141648777168E-2</c:v>
                </c:pt>
                <c:pt idx="510">
                  <c:v>6.0080141648777168E-2</c:v>
                </c:pt>
                <c:pt idx="511">
                  <c:v>6.0080141648777168E-2</c:v>
                </c:pt>
                <c:pt idx="512">
                  <c:v>6.0080141648777168E-2</c:v>
                </c:pt>
                <c:pt idx="513">
                  <c:v>6.0080141648777168E-2</c:v>
                </c:pt>
                <c:pt idx="514">
                  <c:v>6.0080141648777168E-2</c:v>
                </c:pt>
                <c:pt idx="515">
                  <c:v>6.0080141648777168E-2</c:v>
                </c:pt>
                <c:pt idx="516">
                  <c:v>6.0080141648777168E-2</c:v>
                </c:pt>
                <c:pt idx="517">
                  <c:v>6.0080141648777168E-2</c:v>
                </c:pt>
                <c:pt idx="518">
                  <c:v>6.0080141648777168E-2</c:v>
                </c:pt>
                <c:pt idx="519">
                  <c:v>6.0080141648777168E-2</c:v>
                </c:pt>
                <c:pt idx="520">
                  <c:v>6.0080141648777168E-2</c:v>
                </c:pt>
                <c:pt idx="521">
                  <c:v>6.0080141648777168E-2</c:v>
                </c:pt>
                <c:pt idx="522">
                  <c:v>6.0080141648777168E-2</c:v>
                </c:pt>
                <c:pt idx="523">
                  <c:v>6.0080141648777168E-2</c:v>
                </c:pt>
                <c:pt idx="524">
                  <c:v>6.0080141648777168E-2</c:v>
                </c:pt>
                <c:pt idx="525">
                  <c:v>6.0080141648777168E-2</c:v>
                </c:pt>
                <c:pt idx="526">
                  <c:v>6.0080141648777168E-2</c:v>
                </c:pt>
                <c:pt idx="527">
                  <c:v>6.0080141648777168E-2</c:v>
                </c:pt>
                <c:pt idx="528">
                  <c:v>6.0080141648777168E-2</c:v>
                </c:pt>
                <c:pt idx="529">
                  <c:v>6.0080141648777168E-2</c:v>
                </c:pt>
                <c:pt idx="530">
                  <c:v>6.0080141648777168E-2</c:v>
                </c:pt>
                <c:pt idx="531">
                  <c:v>6.0080141648777168E-2</c:v>
                </c:pt>
                <c:pt idx="532">
                  <c:v>6.0080141648777168E-2</c:v>
                </c:pt>
                <c:pt idx="533">
                  <c:v>0.12602980317323059</c:v>
                </c:pt>
                <c:pt idx="534">
                  <c:v>0.12602980317323059</c:v>
                </c:pt>
                <c:pt idx="535">
                  <c:v>0.12602980317323059</c:v>
                </c:pt>
                <c:pt idx="536">
                  <c:v>0.12602980317323059</c:v>
                </c:pt>
                <c:pt idx="537">
                  <c:v>0.12602980317323059</c:v>
                </c:pt>
                <c:pt idx="538">
                  <c:v>0.12602980317323059</c:v>
                </c:pt>
                <c:pt idx="539">
                  <c:v>0.12602980317323059</c:v>
                </c:pt>
                <c:pt idx="540">
                  <c:v>0.12602980317323059</c:v>
                </c:pt>
                <c:pt idx="541">
                  <c:v>0.12602980317323059</c:v>
                </c:pt>
                <c:pt idx="542">
                  <c:v>0.12602980317323059</c:v>
                </c:pt>
                <c:pt idx="543">
                  <c:v>0.12602980317323059</c:v>
                </c:pt>
                <c:pt idx="544">
                  <c:v>0.12602980317323059</c:v>
                </c:pt>
                <c:pt idx="545">
                  <c:v>0.12602980317323059</c:v>
                </c:pt>
                <c:pt idx="546">
                  <c:v>0.12602980317323059</c:v>
                </c:pt>
                <c:pt idx="547">
                  <c:v>0.12602980317323059</c:v>
                </c:pt>
                <c:pt idx="548">
                  <c:v>0.12602980317323059</c:v>
                </c:pt>
                <c:pt idx="549">
                  <c:v>0.12602980317323059</c:v>
                </c:pt>
                <c:pt idx="550">
                  <c:v>0.12602980317323059</c:v>
                </c:pt>
                <c:pt idx="551">
                  <c:v>0.12602980317323059</c:v>
                </c:pt>
                <c:pt idx="552">
                  <c:v>0.12602980317323059</c:v>
                </c:pt>
                <c:pt idx="553">
                  <c:v>0.12602980317323059</c:v>
                </c:pt>
                <c:pt idx="554">
                  <c:v>0.12602980317323059</c:v>
                </c:pt>
                <c:pt idx="555">
                  <c:v>0.12602980317323059</c:v>
                </c:pt>
                <c:pt idx="556">
                  <c:v>0.12602980317323059</c:v>
                </c:pt>
                <c:pt idx="557">
                  <c:v>0.12602980317323059</c:v>
                </c:pt>
                <c:pt idx="558">
                  <c:v>0.12602980317323059</c:v>
                </c:pt>
                <c:pt idx="559">
                  <c:v>0.19197946469768404</c:v>
                </c:pt>
                <c:pt idx="560">
                  <c:v>0.19197946469768404</c:v>
                </c:pt>
                <c:pt idx="561">
                  <c:v>0.19197946469768404</c:v>
                </c:pt>
                <c:pt idx="562">
                  <c:v>0.19197946469768404</c:v>
                </c:pt>
                <c:pt idx="563">
                  <c:v>0.19197946469768404</c:v>
                </c:pt>
                <c:pt idx="564">
                  <c:v>0.19197946469768404</c:v>
                </c:pt>
                <c:pt idx="565">
                  <c:v>0.19197946469768404</c:v>
                </c:pt>
                <c:pt idx="566">
                  <c:v>0.19197946469768404</c:v>
                </c:pt>
                <c:pt idx="567">
                  <c:v>0.19197946469768404</c:v>
                </c:pt>
                <c:pt idx="568">
                  <c:v>0.19197946469768404</c:v>
                </c:pt>
                <c:pt idx="569">
                  <c:v>0.19197946469768404</c:v>
                </c:pt>
                <c:pt idx="570">
                  <c:v>0.19197946469768404</c:v>
                </c:pt>
                <c:pt idx="571">
                  <c:v>0.19197946469768404</c:v>
                </c:pt>
                <c:pt idx="572">
                  <c:v>0.19197946469768404</c:v>
                </c:pt>
                <c:pt idx="573">
                  <c:v>0.19197946469768404</c:v>
                </c:pt>
                <c:pt idx="574">
                  <c:v>0.19197946469768404</c:v>
                </c:pt>
                <c:pt idx="575">
                  <c:v>0.19197946469768404</c:v>
                </c:pt>
                <c:pt idx="576">
                  <c:v>0.19197946469768404</c:v>
                </c:pt>
                <c:pt idx="577">
                  <c:v>0.19197946469768404</c:v>
                </c:pt>
                <c:pt idx="578">
                  <c:v>0.19197946469768404</c:v>
                </c:pt>
                <c:pt idx="579">
                  <c:v>0.19197946469768404</c:v>
                </c:pt>
                <c:pt idx="580">
                  <c:v>0.19197946469768404</c:v>
                </c:pt>
                <c:pt idx="581">
                  <c:v>0.19197946469768404</c:v>
                </c:pt>
                <c:pt idx="582">
                  <c:v>0.19197946469768404</c:v>
                </c:pt>
                <c:pt idx="583">
                  <c:v>0.19197946469768404</c:v>
                </c:pt>
                <c:pt idx="584">
                  <c:v>0.19197946469768404</c:v>
                </c:pt>
                <c:pt idx="585">
                  <c:v>0.19197946469768404</c:v>
                </c:pt>
                <c:pt idx="586">
                  <c:v>0.19197946469768404</c:v>
                </c:pt>
                <c:pt idx="587">
                  <c:v>0.19197946469768404</c:v>
                </c:pt>
                <c:pt idx="588">
                  <c:v>0.19197946469768404</c:v>
                </c:pt>
                <c:pt idx="589">
                  <c:v>0.19197946469768404</c:v>
                </c:pt>
                <c:pt idx="590">
                  <c:v>0.19197946469768404</c:v>
                </c:pt>
                <c:pt idx="591">
                  <c:v>0.25792912622213748</c:v>
                </c:pt>
                <c:pt idx="592">
                  <c:v>0.25792912622213748</c:v>
                </c:pt>
                <c:pt idx="593">
                  <c:v>0.25792912622213748</c:v>
                </c:pt>
                <c:pt idx="594">
                  <c:v>0.25792912622213748</c:v>
                </c:pt>
                <c:pt idx="595">
                  <c:v>0.25792912622213748</c:v>
                </c:pt>
                <c:pt idx="596">
                  <c:v>0.25792912622213748</c:v>
                </c:pt>
                <c:pt idx="597">
                  <c:v>0.25792912622213748</c:v>
                </c:pt>
                <c:pt idx="598">
                  <c:v>0.25792912622213748</c:v>
                </c:pt>
                <c:pt idx="599">
                  <c:v>0.25792912622213748</c:v>
                </c:pt>
                <c:pt idx="600">
                  <c:v>0.25792912622213748</c:v>
                </c:pt>
                <c:pt idx="601">
                  <c:v>0.25792912622213748</c:v>
                </c:pt>
                <c:pt idx="602">
                  <c:v>0.25792912622213748</c:v>
                </c:pt>
                <c:pt idx="603">
                  <c:v>0.25792912622213748</c:v>
                </c:pt>
                <c:pt idx="604">
                  <c:v>0.25792912622213748</c:v>
                </c:pt>
                <c:pt idx="605">
                  <c:v>0.25792912622213748</c:v>
                </c:pt>
                <c:pt idx="606">
                  <c:v>0.25792912622213748</c:v>
                </c:pt>
                <c:pt idx="607">
                  <c:v>0.25792912622213748</c:v>
                </c:pt>
                <c:pt idx="608">
                  <c:v>0.25792912622213748</c:v>
                </c:pt>
                <c:pt idx="609">
                  <c:v>0.3238787877465909</c:v>
                </c:pt>
                <c:pt idx="610">
                  <c:v>0.3238787877465909</c:v>
                </c:pt>
                <c:pt idx="611">
                  <c:v>0.3238787877465909</c:v>
                </c:pt>
                <c:pt idx="612">
                  <c:v>0.3238787877465909</c:v>
                </c:pt>
                <c:pt idx="613">
                  <c:v>0.3238787877465909</c:v>
                </c:pt>
                <c:pt idx="614">
                  <c:v>0.3238787877465909</c:v>
                </c:pt>
                <c:pt idx="615">
                  <c:v>0.3238787877465909</c:v>
                </c:pt>
                <c:pt idx="616">
                  <c:v>0.3238787877465909</c:v>
                </c:pt>
                <c:pt idx="617">
                  <c:v>0.3238787877465909</c:v>
                </c:pt>
                <c:pt idx="618">
                  <c:v>0.3238787877465909</c:v>
                </c:pt>
                <c:pt idx="619">
                  <c:v>0.3238787877465909</c:v>
                </c:pt>
                <c:pt idx="620">
                  <c:v>0.3238787877465909</c:v>
                </c:pt>
                <c:pt idx="621">
                  <c:v>0.3238787877465909</c:v>
                </c:pt>
                <c:pt idx="622">
                  <c:v>0.3238787877465909</c:v>
                </c:pt>
                <c:pt idx="623">
                  <c:v>0.3238787877465909</c:v>
                </c:pt>
                <c:pt idx="624">
                  <c:v>0.3238787877465909</c:v>
                </c:pt>
                <c:pt idx="625">
                  <c:v>0.3238787877465909</c:v>
                </c:pt>
                <c:pt idx="626">
                  <c:v>0.3238787877465909</c:v>
                </c:pt>
                <c:pt idx="627">
                  <c:v>0.3238787877465909</c:v>
                </c:pt>
                <c:pt idx="628">
                  <c:v>0.3238787877465909</c:v>
                </c:pt>
                <c:pt idx="629">
                  <c:v>0.3238787877465909</c:v>
                </c:pt>
                <c:pt idx="630">
                  <c:v>0.3238787877465909</c:v>
                </c:pt>
                <c:pt idx="631">
                  <c:v>0.3238787877465909</c:v>
                </c:pt>
                <c:pt idx="632">
                  <c:v>0.3238787877465909</c:v>
                </c:pt>
                <c:pt idx="633">
                  <c:v>0.3238787877465909</c:v>
                </c:pt>
                <c:pt idx="634">
                  <c:v>0.3238787877465909</c:v>
                </c:pt>
                <c:pt idx="635">
                  <c:v>0.38982844927104432</c:v>
                </c:pt>
                <c:pt idx="636">
                  <c:v>0.38982844927104432</c:v>
                </c:pt>
                <c:pt idx="637">
                  <c:v>0.38982844927104432</c:v>
                </c:pt>
                <c:pt idx="638">
                  <c:v>0.38982844927104432</c:v>
                </c:pt>
                <c:pt idx="639">
                  <c:v>0.38982844927104432</c:v>
                </c:pt>
                <c:pt idx="640">
                  <c:v>0.38982844927104432</c:v>
                </c:pt>
                <c:pt idx="641">
                  <c:v>0.38982844927104432</c:v>
                </c:pt>
                <c:pt idx="642">
                  <c:v>0.38982844927104432</c:v>
                </c:pt>
                <c:pt idx="643">
                  <c:v>0.38982844927104432</c:v>
                </c:pt>
                <c:pt idx="644">
                  <c:v>0.38982844927104432</c:v>
                </c:pt>
                <c:pt idx="645">
                  <c:v>0.38982844927104432</c:v>
                </c:pt>
                <c:pt idx="646">
                  <c:v>0.38982844927104432</c:v>
                </c:pt>
                <c:pt idx="647">
                  <c:v>0.38982844927104432</c:v>
                </c:pt>
                <c:pt idx="648">
                  <c:v>0.38982844927104432</c:v>
                </c:pt>
                <c:pt idx="649">
                  <c:v>0.38982844927104432</c:v>
                </c:pt>
                <c:pt idx="650">
                  <c:v>0.38982844927104432</c:v>
                </c:pt>
                <c:pt idx="651">
                  <c:v>0.38982844927104432</c:v>
                </c:pt>
                <c:pt idx="652">
                  <c:v>0.38982844927104432</c:v>
                </c:pt>
                <c:pt idx="653">
                  <c:v>0.45577811079549779</c:v>
                </c:pt>
                <c:pt idx="654">
                  <c:v>0.45577811079549779</c:v>
                </c:pt>
                <c:pt idx="655">
                  <c:v>0.45577811079549779</c:v>
                </c:pt>
                <c:pt idx="656">
                  <c:v>0.45577811079549779</c:v>
                </c:pt>
                <c:pt idx="657">
                  <c:v>0.45577811079549779</c:v>
                </c:pt>
                <c:pt idx="658">
                  <c:v>0.45577811079549779</c:v>
                </c:pt>
                <c:pt idx="659">
                  <c:v>0.45577811079549779</c:v>
                </c:pt>
                <c:pt idx="660">
                  <c:v>0.45577811079549779</c:v>
                </c:pt>
                <c:pt idx="661">
                  <c:v>0.45577811079549779</c:v>
                </c:pt>
                <c:pt idx="662">
                  <c:v>0.45577811079549779</c:v>
                </c:pt>
                <c:pt idx="663">
                  <c:v>0.45577811079549779</c:v>
                </c:pt>
                <c:pt idx="664">
                  <c:v>0.45577811079549779</c:v>
                </c:pt>
                <c:pt idx="665">
                  <c:v>0.45577811079549779</c:v>
                </c:pt>
                <c:pt idx="666">
                  <c:v>0.45577811079549779</c:v>
                </c:pt>
                <c:pt idx="667">
                  <c:v>0.45577811079549779</c:v>
                </c:pt>
                <c:pt idx="668">
                  <c:v>0.45577811079549779</c:v>
                </c:pt>
                <c:pt idx="669">
                  <c:v>0.45577811079549779</c:v>
                </c:pt>
                <c:pt idx="670">
                  <c:v>0.45577811079549779</c:v>
                </c:pt>
                <c:pt idx="671">
                  <c:v>0.45577811079549779</c:v>
                </c:pt>
                <c:pt idx="672">
                  <c:v>0.45577811079549779</c:v>
                </c:pt>
                <c:pt idx="673">
                  <c:v>0.45577811079549779</c:v>
                </c:pt>
                <c:pt idx="674">
                  <c:v>0.45577811079549779</c:v>
                </c:pt>
                <c:pt idx="675">
                  <c:v>0.45577811079549779</c:v>
                </c:pt>
                <c:pt idx="676">
                  <c:v>0.45577811079549779</c:v>
                </c:pt>
                <c:pt idx="677">
                  <c:v>0.45577811079549779</c:v>
                </c:pt>
                <c:pt idx="678">
                  <c:v>0.45577811079549779</c:v>
                </c:pt>
                <c:pt idx="679">
                  <c:v>0.45577811079549779</c:v>
                </c:pt>
                <c:pt idx="680">
                  <c:v>0.52172777231995116</c:v>
                </c:pt>
                <c:pt idx="681">
                  <c:v>0.52172777231995116</c:v>
                </c:pt>
                <c:pt idx="682">
                  <c:v>0.52172777231995116</c:v>
                </c:pt>
                <c:pt idx="683">
                  <c:v>0.52172777231995116</c:v>
                </c:pt>
                <c:pt idx="684">
                  <c:v>0.52172777231995116</c:v>
                </c:pt>
                <c:pt idx="685">
                  <c:v>0.52172777231995116</c:v>
                </c:pt>
                <c:pt idx="686">
                  <c:v>0.52172777231995116</c:v>
                </c:pt>
                <c:pt idx="687">
                  <c:v>0.52172777231995116</c:v>
                </c:pt>
                <c:pt idx="688">
                  <c:v>0.52172777231995116</c:v>
                </c:pt>
                <c:pt idx="689">
                  <c:v>0.52172777231995116</c:v>
                </c:pt>
                <c:pt idx="690">
                  <c:v>0.52172777231995116</c:v>
                </c:pt>
                <c:pt idx="691">
                  <c:v>0.52172777231995116</c:v>
                </c:pt>
                <c:pt idx="692">
                  <c:v>0.52172777231995116</c:v>
                </c:pt>
                <c:pt idx="693">
                  <c:v>0.52172777231995116</c:v>
                </c:pt>
                <c:pt idx="694">
                  <c:v>0.52172777231995116</c:v>
                </c:pt>
                <c:pt idx="695">
                  <c:v>0.52172777231995116</c:v>
                </c:pt>
                <c:pt idx="696">
                  <c:v>0.52172777231995116</c:v>
                </c:pt>
                <c:pt idx="697">
                  <c:v>0.52172777231995116</c:v>
                </c:pt>
                <c:pt idx="698">
                  <c:v>0.52172777231995116</c:v>
                </c:pt>
                <c:pt idx="699">
                  <c:v>0.52172777231995116</c:v>
                </c:pt>
                <c:pt idx="700">
                  <c:v>0.52172777231995116</c:v>
                </c:pt>
                <c:pt idx="701">
                  <c:v>0.52172777231995116</c:v>
                </c:pt>
                <c:pt idx="702">
                  <c:v>0.52172777231995116</c:v>
                </c:pt>
                <c:pt idx="703">
                  <c:v>0.52172777231995116</c:v>
                </c:pt>
                <c:pt idx="704">
                  <c:v>0.52172777231995116</c:v>
                </c:pt>
                <c:pt idx="705">
                  <c:v>0.58767743384440463</c:v>
                </c:pt>
                <c:pt idx="706">
                  <c:v>0.58767743384440463</c:v>
                </c:pt>
                <c:pt idx="707">
                  <c:v>0.58767743384440463</c:v>
                </c:pt>
                <c:pt idx="708">
                  <c:v>0.58767743384440463</c:v>
                </c:pt>
                <c:pt idx="709">
                  <c:v>0.58767743384440463</c:v>
                </c:pt>
                <c:pt idx="710">
                  <c:v>0.58767743384440463</c:v>
                </c:pt>
                <c:pt idx="711">
                  <c:v>0.58767743384440463</c:v>
                </c:pt>
                <c:pt idx="712">
                  <c:v>0.58767743384440463</c:v>
                </c:pt>
                <c:pt idx="713">
                  <c:v>0.58767743384440463</c:v>
                </c:pt>
                <c:pt idx="714">
                  <c:v>0.58767743384440463</c:v>
                </c:pt>
                <c:pt idx="715">
                  <c:v>0.58767743384440463</c:v>
                </c:pt>
                <c:pt idx="716">
                  <c:v>0.58767743384440463</c:v>
                </c:pt>
                <c:pt idx="717">
                  <c:v>0.58767743384440463</c:v>
                </c:pt>
                <c:pt idx="718">
                  <c:v>0.58767743384440463</c:v>
                </c:pt>
                <c:pt idx="719">
                  <c:v>0.58767743384440463</c:v>
                </c:pt>
                <c:pt idx="720">
                  <c:v>0.58767743384440463</c:v>
                </c:pt>
                <c:pt idx="721">
                  <c:v>0.58767743384440463</c:v>
                </c:pt>
                <c:pt idx="722">
                  <c:v>0.58767743384440463</c:v>
                </c:pt>
                <c:pt idx="723">
                  <c:v>0.58767743384440463</c:v>
                </c:pt>
                <c:pt idx="724">
                  <c:v>0.58767743384440463</c:v>
                </c:pt>
                <c:pt idx="725">
                  <c:v>0.58767743384440463</c:v>
                </c:pt>
                <c:pt idx="726">
                  <c:v>0.6536270953688581</c:v>
                </c:pt>
                <c:pt idx="727">
                  <c:v>0.6536270953688581</c:v>
                </c:pt>
                <c:pt idx="728">
                  <c:v>0.6536270953688581</c:v>
                </c:pt>
                <c:pt idx="729">
                  <c:v>0.6536270953688581</c:v>
                </c:pt>
                <c:pt idx="730">
                  <c:v>0.6536270953688581</c:v>
                </c:pt>
                <c:pt idx="731">
                  <c:v>0.6536270953688581</c:v>
                </c:pt>
                <c:pt idx="732">
                  <c:v>0.6536270953688581</c:v>
                </c:pt>
                <c:pt idx="733">
                  <c:v>0.6536270953688581</c:v>
                </c:pt>
                <c:pt idx="734">
                  <c:v>0.6536270953688581</c:v>
                </c:pt>
                <c:pt idx="735">
                  <c:v>0.6536270953688581</c:v>
                </c:pt>
                <c:pt idx="736">
                  <c:v>0.6536270953688581</c:v>
                </c:pt>
                <c:pt idx="737">
                  <c:v>0.6536270953688581</c:v>
                </c:pt>
                <c:pt idx="738">
                  <c:v>0.6536270953688581</c:v>
                </c:pt>
                <c:pt idx="739">
                  <c:v>0.6536270953688581</c:v>
                </c:pt>
                <c:pt idx="740">
                  <c:v>0.6536270953688581</c:v>
                </c:pt>
                <c:pt idx="741">
                  <c:v>0.6536270953688581</c:v>
                </c:pt>
                <c:pt idx="742">
                  <c:v>0.6536270953688581</c:v>
                </c:pt>
                <c:pt idx="743">
                  <c:v>0.6536270953688581</c:v>
                </c:pt>
                <c:pt idx="744">
                  <c:v>0.6536270953688581</c:v>
                </c:pt>
                <c:pt idx="745">
                  <c:v>0.6536270953688581</c:v>
                </c:pt>
                <c:pt idx="746">
                  <c:v>0.6536270953688581</c:v>
                </c:pt>
                <c:pt idx="747">
                  <c:v>0.71957675689331146</c:v>
                </c:pt>
                <c:pt idx="748">
                  <c:v>0.71957675689331146</c:v>
                </c:pt>
                <c:pt idx="749">
                  <c:v>0.71957675689331146</c:v>
                </c:pt>
                <c:pt idx="750">
                  <c:v>0.71957675689331146</c:v>
                </c:pt>
                <c:pt idx="751">
                  <c:v>0.71957675689331146</c:v>
                </c:pt>
                <c:pt idx="752">
                  <c:v>0.71957675689331146</c:v>
                </c:pt>
                <c:pt idx="753">
                  <c:v>0.71957675689331146</c:v>
                </c:pt>
                <c:pt idx="754">
                  <c:v>0.71957675689331146</c:v>
                </c:pt>
                <c:pt idx="755">
                  <c:v>0.71957675689331146</c:v>
                </c:pt>
                <c:pt idx="756">
                  <c:v>0.71957675689331146</c:v>
                </c:pt>
                <c:pt idx="757">
                  <c:v>0.71957675689331146</c:v>
                </c:pt>
                <c:pt idx="758">
                  <c:v>0.71957675689331146</c:v>
                </c:pt>
                <c:pt idx="759">
                  <c:v>0.71957675689331146</c:v>
                </c:pt>
                <c:pt idx="760">
                  <c:v>0.71957675689331146</c:v>
                </c:pt>
                <c:pt idx="761">
                  <c:v>0.71957675689331146</c:v>
                </c:pt>
                <c:pt idx="762">
                  <c:v>0.71957675689331146</c:v>
                </c:pt>
                <c:pt idx="763">
                  <c:v>0.71957675689331146</c:v>
                </c:pt>
                <c:pt idx="764">
                  <c:v>0.71957675689331146</c:v>
                </c:pt>
                <c:pt idx="765">
                  <c:v>0.71957675689331146</c:v>
                </c:pt>
                <c:pt idx="766">
                  <c:v>0.71957675689331146</c:v>
                </c:pt>
                <c:pt idx="767">
                  <c:v>0.71957675689331146</c:v>
                </c:pt>
                <c:pt idx="768">
                  <c:v>0.71957675689331146</c:v>
                </c:pt>
                <c:pt idx="769">
                  <c:v>0.71957675689331146</c:v>
                </c:pt>
                <c:pt idx="770">
                  <c:v>0.71957675689331146</c:v>
                </c:pt>
                <c:pt idx="771">
                  <c:v>0.78552641841776494</c:v>
                </c:pt>
                <c:pt idx="772">
                  <c:v>0.78552641841776494</c:v>
                </c:pt>
                <c:pt idx="773">
                  <c:v>0.78552641841776494</c:v>
                </c:pt>
                <c:pt idx="774">
                  <c:v>0.78552641841776494</c:v>
                </c:pt>
                <c:pt idx="775">
                  <c:v>0.78552641841776494</c:v>
                </c:pt>
                <c:pt idx="776">
                  <c:v>0.78552641841776494</c:v>
                </c:pt>
                <c:pt idx="777">
                  <c:v>0.78552641841776494</c:v>
                </c:pt>
                <c:pt idx="778">
                  <c:v>0.78552641841776494</c:v>
                </c:pt>
                <c:pt idx="779">
                  <c:v>0.78552641841776494</c:v>
                </c:pt>
                <c:pt idx="780">
                  <c:v>0.78552641841776494</c:v>
                </c:pt>
                <c:pt idx="781">
                  <c:v>0.78552641841776494</c:v>
                </c:pt>
                <c:pt idx="782">
                  <c:v>0.78552641841776494</c:v>
                </c:pt>
                <c:pt idx="783">
                  <c:v>0.78552641841776494</c:v>
                </c:pt>
                <c:pt idx="784">
                  <c:v>0.78552641841776494</c:v>
                </c:pt>
                <c:pt idx="785">
                  <c:v>0.85147607994221841</c:v>
                </c:pt>
                <c:pt idx="786">
                  <c:v>0.85147607994221841</c:v>
                </c:pt>
                <c:pt idx="787">
                  <c:v>0.85147607994221841</c:v>
                </c:pt>
                <c:pt idx="788">
                  <c:v>0.85147607994221841</c:v>
                </c:pt>
                <c:pt idx="789">
                  <c:v>0.85147607994221841</c:v>
                </c:pt>
                <c:pt idx="790">
                  <c:v>0.85147607994221841</c:v>
                </c:pt>
                <c:pt idx="791">
                  <c:v>0.85147607994221841</c:v>
                </c:pt>
                <c:pt idx="792">
                  <c:v>0.85147607994221841</c:v>
                </c:pt>
                <c:pt idx="793">
                  <c:v>0.85147607994221841</c:v>
                </c:pt>
                <c:pt idx="794">
                  <c:v>0.85147607994221841</c:v>
                </c:pt>
                <c:pt idx="795">
                  <c:v>0.85147607994221841</c:v>
                </c:pt>
                <c:pt idx="796">
                  <c:v>0.85147607994221841</c:v>
                </c:pt>
                <c:pt idx="797">
                  <c:v>0.85147607994221841</c:v>
                </c:pt>
                <c:pt idx="798">
                  <c:v>0.85147607994221841</c:v>
                </c:pt>
                <c:pt idx="799">
                  <c:v>0.85147607994221841</c:v>
                </c:pt>
                <c:pt idx="800">
                  <c:v>0.85147607994221841</c:v>
                </c:pt>
                <c:pt idx="801">
                  <c:v>0.85147607994221841</c:v>
                </c:pt>
                <c:pt idx="802">
                  <c:v>0.85147607994221841</c:v>
                </c:pt>
                <c:pt idx="803">
                  <c:v>0.85147607994221841</c:v>
                </c:pt>
                <c:pt idx="804">
                  <c:v>0.85147607994221841</c:v>
                </c:pt>
                <c:pt idx="805">
                  <c:v>0.85147607994221841</c:v>
                </c:pt>
                <c:pt idx="806">
                  <c:v>0.85147607994221841</c:v>
                </c:pt>
                <c:pt idx="807">
                  <c:v>0.91742574146667177</c:v>
                </c:pt>
                <c:pt idx="808">
                  <c:v>0.91742574146667177</c:v>
                </c:pt>
                <c:pt idx="809">
                  <c:v>0.91742574146667177</c:v>
                </c:pt>
                <c:pt idx="810">
                  <c:v>0.91742574146667177</c:v>
                </c:pt>
                <c:pt idx="811">
                  <c:v>0.91742574146667177</c:v>
                </c:pt>
                <c:pt idx="812">
                  <c:v>0.91742574146667177</c:v>
                </c:pt>
                <c:pt idx="813">
                  <c:v>0.91742574146667177</c:v>
                </c:pt>
                <c:pt idx="814">
                  <c:v>0.91742574146667177</c:v>
                </c:pt>
                <c:pt idx="815">
                  <c:v>0.91742574146667177</c:v>
                </c:pt>
                <c:pt idx="816">
                  <c:v>0.91742574146667177</c:v>
                </c:pt>
                <c:pt idx="817">
                  <c:v>0.91742574146667177</c:v>
                </c:pt>
                <c:pt idx="818">
                  <c:v>0.91742574146667177</c:v>
                </c:pt>
                <c:pt idx="819">
                  <c:v>0.91742574146667177</c:v>
                </c:pt>
                <c:pt idx="820">
                  <c:v>0.91742574146667177</c:v>
                </c:pt>
                <c:pt idx="821">
                  <c:v>0.91742574146667177</c:v>
                </c:pt>
                <c:pt idx="822">
                  <c:v>0.91742574146667177</c:v>
                </c:pt>
                <c:pt idx="823">
                  <c:v>0.91742574146667177</c:v>
                </c:pt>
                <c:pt idx="824">
                  <c:v>0.98337540299112525</c:v>
                </c:pt>
                <c:pt idx="825">
                  <c:v>0.98337540299112525</c:v>
                </c:pt>
                <c:pt idx="826">
                  <c:v>0.98337540299112525</c:v>
                </c:pt>
                <c:pt idx="827">
                  <c:v>0.98337540299112525</c:v>
                </c:pt>
                <c:pt idx="828">
                  <c:v>0.98337540299112525</c:v>
                </c:pt>
                <c:pt idx="829">
                  <c:v>0.98337540299112525</c:v>
                </c:pt>
                <c:pt idx="830">
                  <c:v>0.98337540299112525</c:v>
                </c:pt>
                <c:pt idx="831">
                  <c:v>0.98337540299112525</c:v>
                </c:pt>
                <c:pt idx="832">
                  <c:v>0.98337540299112525</c:v>
                </c:pt>
                <c:pt idx="833">
                  <c:v>0.98337540299112525</c:v>
                </c:pt>
                <c:pt idx="834">
                  <c:v>0.98337540299112525</c:v>
                </c:pt>
                <c:pt idx="835">
                  <c:v>0.98337540299112525</c:v>
                </c:pt>
                <c:pt idx="836">
                  <c:v>0.98337540299112525</c:v>
                </c:pt>
                <c:pt idx="837">
                  <c:v>0.98337540299112525</c:v>
                </c:pt>
                <c:pt idx="838">
                  <c:v>0.98337540299112525</c:v>
                </c:pt>
                <c:pt idx="839">
                  <c:v>0.98337540299112525</c:v>
                </c:pt>
                <c:pt idx="840">
                  <c:v>0.98337540299112525</c:v>
                </c:pt>
                <c:pt idx="841">
                  <c:v>0.98337540299112525</c:v>
                </c:pt>
                <c:pt idx="842">
                  <c:v>0.98337540299112525</c:v>
                </c:pt>
                <c:pt idx="843">
                  <c:v>0.98337540299112525</c:v>
                </c:pt>
                <c:pt idx="844">
                  <c:v>0.98337540299112525</c:v>
                </c:pt>
                <c:pt idx="845">
                  <c:v>0.98337540299112525</c:v>
                </c:pt>
                <c:pt idx="846">
                  <c:v>1.0493250645155787</c:v>
                </c:pt>
                <c:pt idx="847">
                  <c:v>1.0493250645155787</c:v>
                </c:pt>
                <c:pt idx="848">
                  <c:v>1.0493250645155787</c:v>
                </c:pt>
                <c:pt idx="849">
                  <c:v>1.0493250645155787</c:v>
                </c:pt>
                <c:pt idx="850">
                  <c:v>1.0493250645155787</c:v>
                </c:pt>
                <c:pt idx="851">
                  <c:v>1.0493250645155787</c:v>
                </c:pt>
                <c:pt idx="852">
                  <c:v>1.0493250645155787</c:v>
                </c:pt>
                <c:pt idx="853">
                  <c:v>1.0493250645155787</c:v>
                </c:pt>
                <c:pt idx="854">
                  <c:v>1.0493250645155787</c:v>
                </c:pt>
                <c:pt idx="855">
                  <c:v>1.0493250645155787</c:v>
                </c:pt>
                <c:pt idx="856">
                  <c:v>1.0493250645155787</c:v>
                </c:pt>
                <c:pt idx="857">
                  <c:v>1.0493250645155787</c:v>
                </c:pt>
                <c:pt idx="858">
                  <c:v>1.0493250645155787</c:v>
                </c:pt>
                <c:pt idx="859">
                  <c:v>1.0493250645155787</c:v>
                </c:pt>
                <c:pt idx="860">
                  <c:v>1.0493250645155787</c:v>
                </c:pt>
                <c:pt idx="861">
                  <c:v>1.0493250645155787</c:v>
                </c:pt>
                <c:pt idx="862">
                  <c:v>1.0493250645155787</c:v>
                </c:pt>
                <c:pt idx="863">
                  <c:v>1.0493250645155787</c:v>
                </c:pt>
                <c:pt idx="864">
                  <c:v>1.1152747260400322</c:v>
                </c:pt>
                <c:pt idx="865">
                  <c:v>1.1152747260400322</c:v>
                </c:pt>
                <c:pt idx="866">
                  <c:v>1.1152747260400322</c:v>
                </c:pt>
                <c:pt idx="867">
                  <c:v>1.1152747260400322</c:v>
                </c:pt>
                <c:pt idx="868">
                  <c:v>1.1152747260400322</c:v>
                </c:pt>
                <c:pt idx="869">
                  <c:v>1.1152747260400322</c:v>
                </c:pt>
                <c:pt idx="870">
                  <c:v>1.1152747260400322</c:v>
                </c:pt>
                <c:pt idx="871">
                  <c:v>1.1152747260400322</c:v>
                </c:pt>
                <c:pt idx="872">
                  <c:v>1.1812243875644854</c:v>
                </c:pt>
                <c:pt idx="873">
                  <c:v>1.1812243875644854</c:v>
                </c:pt>
                <c:pt idx="874">
                  <c:v>1.1812243875644854</c:v>
                </c:pt>
                <c:pt idx="875">
                  <c:v>1.1812243875644854</c:v>
                </c:pt>
                <c:pt idx="876">
                  <c:v>1.1812243875644854</c:v>
                </c:pt>
                <c:pt idx="877">
                  <c:v>1.1812243875644854</c:v>
                </c:pt>
                <c:pt idx="878">
                  <c:v>1.1812243875644854</c:v>
                </c:pt>
                <c:pt idx="879">
                  <c:v>1.1812243875644854</c:v>
                </c:pt>
                <c:pt idx="880">
                  <c:v>1.1812243875644854</c:v>
                </c:pt>
                <c:pt idx="881">
                  <c:v>1.1812243875644854</c:v>
                </c:pt>
                <c:pt idx="882">
                  <c:v>1.1812243875644854</c:v>
                </c:pt>
                <c:pt idx="883">
                  <c:v>1.2471740490889389</c:v>
                </c:pt>
                <c:pt idx="884">
                  <c:v>1.2471740490889389</c:v>
                </c:pt>
                <c:pt idx="885">
                  <c:v>1.2471740490889389</c:v>
                </c:pt>
                <c:pt idx="886">
                  <c:v>1.2471740490889389</c:v>
                </c:pt>
                <c:pt idx="887">
                  <c:v>1.2471740490889389</c:v>
                </c:pt>
                <c:pt idx="888">
                  <c:v>1.2471740490889389</c:v>
                </c:pt>
                <c:pt idx="889">
                  <c:v>1.2471740490889389</c:v>
                </c:pt>
                <c:pt idx="890">
                  <c:v>1.2471740490889389</c:v>
                </c:pt>
                <c:pt idx="891">
                  <c:v>1.2471740490889389</c:v>
                </c:pt>
                <c:pt idx="892">
                  <c:v>1.2471740490889389</c:v>
                </c:pt>
                <c:pt idx="893">
                  <c:v>1.2471740490889389</c:v>
                </c:pt>
                <c:pt idx="894">
                  <c:v>1.2471740490889389</c:v>
                </c:pt>
                <c:pt idx="895">
                  <c:v>1.2471740490889389</c:v>
                </c:pt>
                <c:pt idx="896">
                  <c:v>1.2471740490889389</c:v>
                </c:pt>
                <c:pt idx="897">
                  <c:v>1.3131237106133924</c:v>
                </c:pt>
                <c:pt idx="898">
                  <c:v>1.3131237106133924</c:v>
                </c:pt>
                <c:pt idx="899">
                  <c:v>1.3131237106133924</c:v>
                </c:pt>
                <c:pt idx="900">
                  <c:v>1.3131237106133924</c:v>
                </c:pt>
                <c:pt idx="901">
                  <c:v>1.3131237106133924</c:v>
                </c:pt>
                <c:pt idx="902">
                  <c:v>1.3131237106133924</c:v>
                </c:pt>
                <c:pt idx="903">
                  <c:v>1.3131237106133924</c:v>
                </c:pt>
                <c:pt idx="904">
                  <c:v>1.3131237106133924</c:v>
                </c:pt>
                <c:pt idx="905">
                  <c:v>1.3790733721378459</c:v>
                </c:pt>
                <c:pt idx="906">
                  <c:v>1.3790733721378459</c:v>
                </c:pt>
                <c:pt idx="907">
                  <c:v>1.3790733721378459</c:v>
                </c:pt>
                <c:pt idx="908">
                  <c:v>1.3790733721378459</c:v>
                </c:pt>
                <c:pt idx="909">
                  <c:v>1.3790733721378459</c:v>
                </c:pt>
                <c:pt idx="910">
                  <c:v>1.3790733721378459</c:v>
                </c:pt>
                <c:pt idx="911">
                  <c:v>1.3790733721378459</c:v>
                </c:pt>
                <c:pt idx="912">
                  <c:v>1.3790733721378459</c:v>
                </c:pt>
                <c:pt idx="913">
                  <c:v>1.3790733721378459</c:v>
                </c:pt>
                <c:pt idx="914">
                  <c:v>1.3790733721378459</c:v>
                </c:pt>
                <c:pt idx="915">
                  <c:v>1.3790733721378459</c:v>
                </c:pt>
                <c:pt idx="916">
                  <c:v>1.3790733721378459</c:v>
                </c:pt>
                <c:pt idx="917">
                  <c:v>1.3790733721378459</c:v>
                </c:pt>
                <c:pt idx="918">
                  <c:v>1.3790733721378459</c:v>
                </c:pt>
                <c:pt idx="919">
                  <c:v>1.3790733721378459</c:v>
                </c:pt>
                <c:pt idx="920">
                  <c:v>1.3790733721378459</c:v>
                </c:pt>
                <c:pt idx="921">
                  <c:v>1.4450230336622993</c:v>
                </c:pt>
                <c:pt idx="922">
                  <c:v>1.4450230336622993</c:v>
                </c:pt>
                <c:pt idx="923">
                  <c:v>1.4450230336622993</c:v>
                </c:pt>
                <c:pt idx="924">
                  <c:v>1.4450230336622993</c:v>
                </c:pt>
                <c:pt idx="925">
                  <c:v>1.4450230336622993</c:v>
                </c:pt>
                <c:pt idx="926">
                  <c:v>1.4450230336622993</c:v>
                </c:pt>
                <c:pt idx="927">
                  <c:v>1.4450230336622993</c:v>
                </c:pt>
                <c:pt idx="928">
                  <c:v>1.4450230336622993</c:v>
                </c:pt>
                <c:pt idx="929">
                  <c:v>1.4450230336622993</c:v>
                </c:pt>
                <c:pt idx="930">
                  <c:v>1.4450230336622993</c:v>
                </c:pt>
                <c:pt idx="931">
                  <c:v>1.4450230336622993</c:v>
                </c:pt>
                <c:pt idx="932">
                  <c:v>1.4450230336622993</c:v>
                </c:pt>
                <c:pt idx="933">
                  <c:v>1.4450230336622993</c:v>
                </c:pt>
                <c:pt idx="934">
                  <c:v>1.4450230336622993</c:v>
                </c:pt>
                <c:pt idx="935">
                  <c:v>1.4450230336622993</c:v>
                </c:pt>
                <c:pt idx="936">
                  <c:v>1.5109726951867528</c:v>
                </c:pt>
                <c:pt idx="937">
                  <c:v>1.5109726951867528</c:v>
                </c:pt>
                <c:pt idx="938">
                  <c:v>1.5109726951867528</c:v>
                </c:pt>
                <c:pt idx="939">
                  <c:v>1.5109726951867528</c:v>
                </c:pt>
                <c:pt idx="940">
                  <c:v>1.5109726951867528</c:v>
                </c:pt>
                <c:pt idx="941">
                  <c:v>1.5109726951867528</c:v>
                </c:pt>
                <c:pt idx="942">
                  <c:v>1.5769223567112061</c:v>
                </c:pt>
                <c:pt idx="943">
                  <c:v>1.5769223567112061</c:v>
                </c:pt>
                <c:pt idx="944">
                  <c:v>1.5769223567112061</c:v>
                </c:pt>
                <c:pt idx="945">
                  <c:v>1.5769223567112061</c:v>
                </c:pt>
                <c:pt idx="946">
                  <c:v>1.5769223567112061</c:v>
                </c:pt>
                <c:pt idx="947">
                  <c:v>1.5769223567112061</c:v>
                </c:pt>
                <c:pt idx="948">
                  <c:v>1.5769223567112061</c:v>
                </c:pt>
                <c:pt idx="949">
                  <c:v>1.5769223567112061</c:v>
                </c:pt>
                <c:pt idx="950">
                  <c:v>1.6428720182356595</c:v>
                </c:pt>
                <c:pt idx="951">
                  <c:v>1.6428720182356595</c:v>
                </c:pt>
                <c:pt idx="952">
                  <c:v>1.6428720182356595</c:v>
                </c:pt>
                <c:pt idx="953">
                  <c:v>1.6428720182356595</c:v>
                </c:pt>
                <c:pt idx="954">
                  <c:v>1.6428720182356595</c:v>
                </c:pt>
                <c:pt idx="955">
                  <c:v>1.6428720182356595</c:v>
                </c:pt>
                <c:pt idx="956">
                  <c:v>1.6428720182356595</c:v>
                </c:pt>
                <c:pt idx="957">
                  <c:v>1.6428720182356595</c:v>
                </c:pt>
                <c:pt idx="958">
                  <c:v>1.6428720182356595</c:v>
                </c:pt>
                <c:pt idx="959">
                  <c:v>1.708821679760113</c:v>
                </c:pt>
                <c:pt idx="960">
                  <c:v>1.708821679760113</c:v>
                </c:pt>
                <c:pt idx="961">
                  <c:v>1.708821679760113</c:v>
                </c:pt>
                <c:pt idx="962">
                  <c:v>1.708821679760113</c:v>
                </c:pt>
                <c:pt idx="963">
                  <c:v>1.708821679760113</c:v>
                </c:pt>
                <c:pt idx="964">
                  <c:v>1.708821679760113</c:v>
                </c:pt>
                <c:pt idx="965">
                  <c:v>1.7747713412845665</c:v>
                </c:pt>
                <c:pt idx="966">
                  <c:v>1.7747713412845665</c:v>
                </c:pt>
                <c:pt idx="967">
                  <c:v>1.7747713412845665</c:v>
                </c:pt>
                <c:pt idx="968">
                  <c:v>1.7747713412845665</c:v>
                </c:pt>
                <c:pt idx="969">
                  <c:v>1.84072100280902</c:v>
                </c:pt>
                <c:pt idx="970">
                  <c:v>1.84072100280902</c:v>
                </c:pt>
                <c:pt idx="971">
                  <c:v>1.84072100280902</c:v>
                </c:pt>
                <c:pt idx="972">
                  <c:v>1.84072100280902</c:v>
                </c:pt>
                <c:pt idx="973">
                  <c:v>1.84072100280902</c:v>
                </c:pt>
                <c:pt idx="974">
                  <c:v>1.84072100280902</c:v>
                </c:pt>
                <c:pt idx="975">
                  <c:v>1.84072100280902</c:v>
                </c:pt>
                <c:pt idx="976">
                  <c:v>1.9066706643334734</c:v>
                </c:pt>
                <c:pt idx="977">
                  <c:v>1.9066706643334734</c:v>
                </c:pt>
                <c:pt idx="978">
                  <c:v>1.9726203258579267</c:v>
                </c:pt>
                <c:pt idx="979">
                  <c:v>1.9726203258579267</c:v>
                </c:pt>
                <c:pt idx="980">
                  <c:v>1.9726203258579267</c:v>
                </c:pt>
                <c:pt idx="981">
                  <c:v>2.0385699873823802</c:v>
                </c:pt>
                <c:pt idx="982">
                  <c:v>2.0385699873823802</c:v>
                </c:pt>
                <c:pt idx="983">
                  <c:v>2.0385699873823802</c:v>
                </c:pt>
                <c:pt idx="984">
                  <c:v>2.0385699873823802</c:v>
                </c:pt>
                <c:pt idx="985">
                  <c:v>2.0385699873823802</c:v>
                </c:pt>
                <c:pt idx="986">
                  <c:v>2.0385699873823802</c:v>
                </c:pt>
                <c:pt idx="987">
                  <c:v>2.1045196489068339</c:v>
                </c:pt>
                <c:pt idx="988">
                  <c:v>2.1045196489068339</c:v>
                </c:pt>
                <c:pt idx="989">
                  <c:v>2.1045196489068339</c:v>
                </c:pt>
                <c:pt idx="990">
                  <c:v>2.1704693104312871</c:v>
                </c:pt>
                <c:pt idx="991">
                  <c:v>2.1704693104312871</c:v>
                </c:pt>
                <c:pt idx="992">
                  <c:v>2.1704693104312871</c:v>
                </c:pt>
                <c:pt idx="993">
                  <c:v>2.2364189719557404</c:v>
                </c:pt>
                <c:pt idx="994">
                  <c:v>2.2364189719557404</c:v>
                </c:pt>
                <c:pt idx="995">
                  <c:v>2.2364189719557404</c:v>
                </c:pt>
                <c:pt idx="996">
                  <c:v>2.2364189719557404</c:v>
                </c:pt>
                <c:pt idx="997">
                  <c:v>2.2364189719557404</c:v>
                </c:pt>
                <c:pt idx="998">
                  <c:v>2.2364189719557404</c:v>
                </c:pt>
                <c:pt idx="999">
                  <c:v>2.2364189719557404</c:v>
                </c:pt>
              </c:numCache>
            </c:numRef>
          </c:yVal>
          <c:smooth val="0"/>
          <c:extLst>
            <c:ext xmlns:c16="http://schemas.microsoft.com/office/drawing/2014/chart" uri="{C3380CC4-5D6E-409C-BE32-E72D297353CC}">
              <c16:uniqueId val="{00000000-2E29-46AF-84A1-3F47166E7FFE}"/>
            </c:ext>
          </c:extLst>
        </c:ser>
        <c:dLbls>
          <c:showLegendKey val="0"/>
          <c:showVal val="0"/>
          <c:showCatName val="0"/>
          <c:showSerName val="0"/>
          <c:showPercent val="0"/>
          <c:showBubbleSize val="0"/>
        </c:dLbls>
        <c:axId val="764491528"/>
        <c:axId val="764490216"/>
      </c:scatterChart>
      <c:valAx>
        <c:axId val="7644915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fr-FR" b="1" baseline="0">
                    <a:solidFill>
                      <a:sysClr val="windowText" lastClr="000000"/>
                    </a:solidFill>
                  </a:rPr>
                  <a:t>Normal theorotical Quantiles (Z-scores)</a:t>
                </a:r>
                <a:endParaRPr lang="fr-FR" b="1">
                  <a:solidFill>
                    <a:sysClr val="windowText" lastClr="000000"/>
                  </a:solidFill>
                </a:endParaRP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crossAx val="764490216"/>
        <c:crossesAt val="-5"/>
        <c:crossBetween val="midCat"/>
      </c:valAx>
      <c:valAx>
        <c:axId val="764490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fr-FR" b="1">
                    <a:solidFill>
                      <a:sysClr val="windowText" lastClr="000000"/>
                    </a:solidFill>
                  </a:rPr>
                  <a:t>Data</a:t>
                </a:r>
                <a:r>
                  <a:rPr lang="fr-FR" b="1" baseline="0">
                    <a:solidFill>
                      <a:sysClr val="windowText" lastClr="000000"/>
                    </a:solidFill>
                  </a:rPr>
                  <a:t> Quantiles (Z -scores)</a:t>
                </a:r>
                <a:endParaRPr lang="fr-FR" b="1">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crossAx val="764491528"/>
        <c:crossesAt val="-4"/>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800" b="1" i="0" baseline="0">
                <a:solidFill>
                  <a:sysClr val="windowText" lastClr="000000"/>
                </a:solidFill>
                <a:effectLst/>
                <a:latin typeface="+mn-lt"/>
                <a:ea typeface="+mn-ea"/>
                <a:cs typeface="+mn-cs"/>
              </a:rPr>
              <a:t>QQ plot of reading score</a:t>
            </a:r>
            <a:endParaRPr lang="fr-FR">
              <a:solidFill>
                <a:sysClr val="windowText" lastClr="000000"/>
              </a:solidFill>
              <a:effectLst/>
            </a:endParaRPr>
          </a:p>
        </c:rich>
      </c:tx>
      <c:overlay val="0"/>
      <c:spPr>
        <a:solidFill>
          <a:schemeClr val="accent6"/>
        </a:solidFill>
        <a:ln w="12700" cap="flat" cmpd="sng" algn="ctr">
          <a:solidFill>
            <a:schemeClr val="accent6">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fr-FR"/>
        </a:p>
      </c:txPr>
    </c:title>
    <c:autoTitleDeleted val="0"/>
    <c:plotArea>
      <c:layout/>
      <c:scatterChart>
        <c:scatterStyle val="lineMarker"/>
        <c:varyColors val="0"/>
        <c:ser>
          <c:idx val="0"/>
          <c:order val="0"/>
          <c:tx>
            <c:strRef>
              <c:f>Normality!$R$1</c:f>
              <c:strCache>
                <c:ptCount val="1"/>
                <c:pt idx="0">
                  <c:v>Data quantiles (Z-scores)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6350" cap="flat" cmpd="sng" algn="ctr">
                <a:solidFill>
                  <a:schemeClr val="dk1"/>
                </a:solidFill>
                <a:prstDash val="solid"/>
                <a:miter lim="800000"/>
              </a:ln>
              <a:effectLst/>
            </c:spPr>
            <c:trendlineType val="linear"/>
            <c:dispRSqr val="0"/>
            <c:dispEq val="0"/>
          </c:trendline>
          <c:xVal>
            <c:numRef>
              <c:f>Normality!$Q$2:$Q$1002</c:f>
              <c:numCache>
                <c:formatCode>General</c:formatCode>
                <c:ptCount val="1001"/>
                <c:pt idx="0">
                  <c:v>-3.2905267314918945</c:v>
                </c:pt>
                <c:pt idx="1">
                  <c:v>-2.9677379253417828</c:v>
                </c:pt>
                <c:pt idx="2">
                  <c:v>-2.7477813854449931</c:v>
                </c:pt>
                <c:pt idx="3">
                  <c:v>-2.7477813854449931</c:v>
                </c:pt>
                <c:pt idx="4">
                  <c:v>-2.6120541412292777</c:v>
                </c:pt>
                <c:pt idx="5">
                  <c:v>-2.5426988193990474</c:v>
                </c:pt>
                <c:pt idx="6">
                  <c:v>-2.4572633902054375</c:v>
                </c:pt>
                <c:pt idx="7">
                  <c:v>-2.4572633902054375</c:v>
                </c:pt>
                <c:pt idx="8">
                  <c:v>-2.365618126864292</c:v>
                </c:pt>
                <c:pt idx="9">
                  <c:v>-2.365618126864292</c:v>
                </c:pt>
                <c:pt idx="10">
                  <c:v>-2.307984474945957</c:v>
                </c:pt>
                <c:pt idx="11">
                  <c:v>-2.226211769317175</c:v>
                </c:pt>
                <c:pt idx="12">
                  <c:v>-2.226211769317175</c:v>
                </c:pt>
                <c:pt idx="13">
                  <c:v>-2.226211769317175</c:v>
                </c:pt>
                <c:pt idx="14">
                  <c:v>-2.226211769317175</c:v>
                </c:pt>
                <c:pt idx="15">
                  <c:v>-2.1320832908064999</c:v>
                </c:pt>
                <c:pt idx="16">
                  <c:v>-2.1320832908064999</c:v>
                </c:pt>
                <c:pt idx="17">
                  <c:v>-2.1320832908064999</c:v>
                </c:pt>
                <c:pt idx="18">
                  <c:v>-2.0748547343933095</c:v>
                </c:pt>
                <c:pt idx="19">
                  <c:v>-2.0748547343933095</c:v>
                </c:pt>
                <c:pt idx="20">
                  <c:v>-1.9953933101678247</c:v>
                </c:pt>
                <c:pt idx="21">
                  <c:v>-1.9953933101678247</c:v>
                </c:pt>
                <c:pt idx="22">
                  <c:v>-1.9953933101678247</c:v>
                </c:pt>
                <c:pt idx="23">
                  <c:v>-1.9953933101678247</c:v>
                </c:pt>
                <c:pt idx="24">
                  <c:v>-1.9953933101678247</c:v>
                </c:pt>
                <c:pt idx="25">
                  <c:v>-1.9953933101678247</c:v>
                </c:pt>
                <c:pt idx="26">
                  <c:v>-1.9349209248873931</c:v>
                </c:pt>
                <c:pt idx="27">
                  <c:v>-1.8807936081512509</c:v>
                </c:pt>
                <c:pt idx="28">
                  <c:v>-1.8807936081512509</c:v>
                </c:pt>
                <c:pt idx="29">
                  <c:v>-1.8807936081512509</c:v>
                </c:pt>
                <c:pt idx="30">
                  <c:v>-1.8807936081512509</c:v>
                </c:pt>
                <c:pt idx="31">
                  <c:v>-1.8807936081512509</c:v>
                </c:pt>
                <c:pt idx="32">
                  <c:v>-1.8807936081512509</c:v>
                </c:pt>
                <c:pt idx="33">
                  <c:v>-1.7928306937637517</c:v>
                </c:pt>
                <c:pt idx="34">
                  <c:v>-1.7928306937637517</c:v>
                </c:pt>
                <c:pt idx="35">
                  <c:v>-1.7928306937637517</c:v>
                </c:pt>
                <c:pt idx="36">
                  <c:v>-1.7928306937637517</c:v>
                </c:pt>
                <c:pt idx="37">
                  <c:v>-1.7928306937637517</c:v>
                </c:pt>
                <c:pt idx="38">
                  <c:v>-1.7928306937637517</c:v>
                </c:pt>
                <c:pt idx="39">
                  <c:v>-1.7928306937637517</c:v>
                </c:pt>
                <c:pt idx="40">
                  <c:v>-1.7006964611109074</c:v>
                </c:pt>
                <c:pt idx="41">
                  <c:v>-1.7006964611109074</c:v>
                </c:pt>
                <c:pt idx="42">
                  <c:v>-1.7006964611109074</c:v>
                </c:pt>
                <c:pt idx="43">
                  <c:v>-1.7006964611109074</c:v>
                </c:pt>
                <c:pt idx="44">
                  <c:v>-1.7006964611109074</c:v>
                </c:pt>
                <c:pt idx="45">
                  <c:v>-1.7006964611109074</c:v>
                </c:pt>
                <c:pt idx="46">
                  <c:v>-1.7006964611109074</c:v>
                </c:pt>
                <c:pt idx="47">
                  <c:v>-1.7006964611109074</c:v>
                </c:pt>
                <c:pt idx="48">
                  <c:v>-1.7006964611109074</c:v>
                </c:pt>
                <c:pt idx="49">
                  <c:v>-1.63523401538865</c:v>
                </c:pt>
                <c:pt idx="50">
                  <c:v>-1.63523401538865</c:v>
                </c:pt>
                <c:pt idx="51">
                  <c:v>-1.63523401538865</c:v>
                </c:pt>
                <c:pt idx="52">
                  <c:v>-1.63523401538865</c:v>
                </c:pt>
                <c:pt idx="53">
                  <c:v>-1.5848518438340826</c:v>
                </c:pt>
                <c:pt idx="54">
                  <c:v>-1.5848518438340826</c:v>
                </c:pt>
                <c:pt idx="55">
                  <c:v>-1.5848518438340826</c:v>
                </c:pt>
                <c:pt idx="56">
                  <c:v>-1.5848518438340826</c:v>
                </c:pt>
                <c:pt idx="57">
                  <c:v>-1.5848518438340826</c:v>
                </c:pt>
                <c:pt idx="58">
                  <c:v>-1.5848518438340826</c:v>
                </c:pt>
                <c:pt idx="59">
                  <c:v>-1.5848518438340826</c:v>
                </c:pt>
                <c:pt idx="60">
                  <c:v>-1.5300675881378281</c:v>
                </c:pt>
                <c:pt idx="61">
                  <c:v>-1.5300675881378281</c:v>
                </c:pt>
                <c:pt idx="62">
                  <c:v>-1.5300675881378281</c:v>
                </c:pt>
                <c:pt idx="63">
                  <c:v>-1.5300675881378281</c:v>
                </c:pt>
                <c:pt idx="64">
                  <c:v>-1.5300675881378281</c:v>
                </c:pt>
                <c:pt idx="65">
                  <c:v>-1.5300675881378281</c:v>
                </c:pt>
                <c:pt idx="66">
                  <c:v>-1.4908533552466607</c:v>
                </c:pt>
                <c:pt idx="67">
                  <c:v>-1.4908533552466607</c:v>
                </c:pt>
                <c:pt idx="68">
                  <c:v>-1.4908533552466607</c:v>
                </c:pt>
                <c:pt idx="69">
                  <c:v>-1.4908533552466607</c:v>
                </c:pt>
                <c:pt idx="70">
                  <c:v>-1.4395314709384572</c:v>
                </c:pt>
                <c:pt idx="71">
                  <c:v>-1.4395314709384572</c:v>
                </c:pt>
                <c:pt idx="72">
                  <c:v>-1.4395314709384572</c:v>
                </c:pt>
                <c:pt idx="73">
                  <c:v>-1.4395314709384572</c:v>
                </c:pt>
                <c:pt idx="74">
                  <c:v>-1.4395314709384572</c:v>
                </c:pt>
                <c:pt idx="75">
                  <c:v>-1.4395314709384572</c:v>
                </c:pt>
                <c:pt idx="76">
                  <c:v>-1.4395314709384572</c:v>
                </c:pt>
                <c:pt idx="77">
                  <c:v>-1.4395314709384572</c:v>
                </c:pt>
                <c:pt idx="78">
                  <c:v>-1.4395314709384572</c:v>
                </c:pt>
                <c:pt idx="79">
                  <c:v>-1.4395314709384572</c:v>
                </c:pt>
                <c:pt idx="80">
                  <c:v>-1.3722038089987272</c:v>
                </c:pt>
                <c:pt idx="81">
                  <c:v>-1.3722038089987272</c:v>
                </c:pt>
                <c:pt idx="82">
                  <c:v>-1.3722038089987272</c:v>
                </c:pt>
                <c:pt idx="83">
                  <c:v>-1.3722038089987272</c:v>
                </c:pt>
                <c:pt idx="84">
                  <c:v>-1.3722038089987272</c:v>
                </c:pt>
                <c:pt idx="85">
                  <c:v>-1.3722038089987272</c:v>
                </c:pt>
                <c:pt idx="86">
                  <c:v>-1.3722038089987272</c:v>
                </c:pt>
                <c:pt idx="87">
                  <c:v>-1.3722038089987272</c:v>
                </c:pt>
                <c:pt idx="88">
                  <c:v>-1.3722038089987272</c:v>
                </c:pt>
                <c:pt idx="89">
                  <c:v>-1.3722038089987272</c:v>
                </c:pt>
                <c:pt idx="90">
                  <c:v>-1.3195060166546382</c:v>
                </c:pt>
                <c:pt idx="91">
                  <c:v>-1.3195060166546382</c:v>
                </c:pt>
                <c:pt idx="92">
                  <c:v>-1.3195060166546382</c:v>
                </c:pt>
                <c:pt idx="93">
                  <c:v>-1.3195060166546382</c:v>
                </c:pt>
                <c:pt idx="94">
                  <c:v>-1.3195060166546382</c:v>
                </c:pt>
                <c:pt idx="95">
                  <c:v>-1.3195060166546382</c:v>
                </c:pt>
                <c:pt idx="96">
                  <c:v>-1.3195060166546382</c:v>
                </c:pt>
                <c:pt idx="97">
                  <c:v>-1.2535654384704511</c:v>
                </c:pt>
                <c:pt idx="98">
                  <c:v>-1.2535654384704511</c:v>
                </c:pt>
                <c:pt idx="99">
                  <c:v>-1.2535654384704511</c:v>
                </c:pt>
                <c:pt idx="100">
                  <c:v>-1.2535654384704511</c:v>
                </c:pt>
                <c:pt idx="101">
                  <c:v>-1.2535654384704511</c:v>
                </c:pt>
                <c:pt idx="102">
                  <c:v>-1.2535654384704511</c:v>
                </c:pt>
                <c:pt idx="103">
                  <c:v>-1.2535654384704511</c:v>
                </c:pt>
                <c:pt idx="104">
                  <c:v>-1.2535654384704511</c:v>
                </c:pt>
                <c:pt idx="105">
                  <c:v>-1.2535654384704511</c:v>
                </c:pt>
                <c:pt idx="106">
                  <c:v>-1.2535654384704511</c:v>
                </c:pt>
                <c:pt idx="107">
                  <c:v>-1.2535654384704511</c:v>
                </c:pt>
                <c:pt idx="108">
                  <c:v>-1.2535654384704511</c:v>
                </c:pt>
                <c:pt idx="109">
                  <c:v>-1.2535654384704511</c:v>
                </c:pt>
                <c:pt idx="110">
                  <c:v>-1.2535654384704511</c:v>
                </c:pt>
                <c:pt idx="111">
                  <c:v>-1.2535654384704511</c:v>
                </c:pt>
                <c:pt idx="112">
                  <c:v>-1.2535654384704511</c:v>
                </c:pt>
                <c:pt idx="113">
                  <c:v>-1.1700024075004791</c:v>
                </c:pt>
                <c:pt idx="114">
                  <c:v>-1.1700024075004791</c:v>
                </c:pt>
                <c:pt idx="115">
                  <c:v>-1.1700024075004791</c:v>
                </c:pt>
                <c:pt idx="116">
                  <c:v>-1.1700024075004791</c:v>
                </c:pt>
                <c:pt idx="117">
                  <c:v>-1.1700024075004791</c:v>
                </c:pt>
                <c:pt idx="118">
                  <c:v>-1.1700024075004791</c:v>
                </c:pt>
                <c:pt idx="119">
                  <c:v>-1.1700024075004791</c:v>
                </c:pt>
                <c:pt idx="120">
                  <c:v>-1.1700024075004791</c:v>
                </c:pt>
                <c:pt idx="121">
                  <c:v>-1.1700024075004791</c:v>
                </c:pt>
                <c:pt idx="122">
                  <c:v>-1.1700024075004791</c:v>
                </c:pt>
                <c:pt idx="123">
                  <c:v>-1.1700024075004791</c:v>
                </c:pt>
                <c:pt idx="124">
                  <c:v>-1.1700024075004791</c:v>
                </c:pt>
                <c:pt idx="125">
                  <c:v>-1.1700024075004791</c:v>
                </c:pt>
                <c:pt idx="126">
                  <c:v>-1.1700024075004791</c:v>
                </c:pt>
                <c:pt idx="127">
                  <c:v>-1.1700024075004791</c:v>
                </c:pt>
                <c:pt idx="128">
                  <c:v>-1.1700024075004791</c:v>
                </c:pt>
                <c:pt idx="129">
                  <c:v>-1.1007625841705075</c:v>
                </c:pt>
                <c:pt idx="130">
                  <c:v>-1.1007625841705075</c:v>
                </c:pt>
                <c:pt idx="131">
                  <c:v>-1.1007625841705075</c:v>
                </c:pt>
                <c:pt idx="132">
                  <c:v>-1.1007625841705075</c:v>
                </c:pt>
                <c:pt idx="133">
                  <c:v>-1.1007625841705075</c:v>
                </c:pt>
                <c:pt idx="134">
                  <c:v>-1.1007625841705075</c:v>
                </c:pt>
                <c:pt idx="135">
                  <c:v>-1.1007625841705075</c:v>
                </c:pt>
                <c:pt idx="136">
                  <c:v>-1.1007625841705075</c:v>
                </c:pt>
                <c:pt idx="137">
                  <c:v>-1.1007625841705075</c:v>
                </c:pt>
                <c:pt idx="138">
                  <c:v>-1.1007625841705075</c:v>
                </c:pt>
                <c:pt idx="139">
                  <c:v>-1.1007625841705075</c:v>
                </c:pt>
                <c:pt idx="140">
                  <c:v>-1.1007625841705075</c:v>
                </c:pt>
                <c:pt idx="141">
                  <c:v>-1.1007625841705075</c:v>
                </c:pt>
                <c:pt idx="142">
                  <c:v>-1.0321539579593055</c:v>
                </c:pt>
                <c:pt idx="143">
                  <c:v>-1.0321539579593055</c:v>
                </c:pt>
                <c:pt idx="144">
                  <c:v>-1.0321539579593055</c:v>
                </c:pt>
                <c:pt idx="145">
                  <c:v>-1.0321539579593055</c:v>
                </c:pt>
                <c:pt idx="146">
                  <c:v>-1.0321539579593055</c:v>
                </c:pt>
                <c:pt idx="147">
                  <c:v>-1.0321539579593055</c:v>
                </c:pt>
                <c:pt idx="148">
                  <c:v>-1.0321539579593055</c:v>
                </c:pt>
                <c:pt idx="149">
                  <c:v>-1.0321539579593055</c:v>
                </c:pt>
                <c:pt idx="150">
                  <c:v>-1.0321539579593055</c:v>
                </c:pt>
                <c:pt idx="151">
                  <c:v>-1.0321539579593055</c:v>
                </c:pt>
                <c:pt idx="152">
                  <c:v>-1.0321539579593055</c:v>
                </c:pt>
                <c:pt idx="153">
                  <c:v>-1.0321539579593055</c:v>
                </c:pt>
                <c:pt idx="154">
                  <c:v>-1.0321539579593055</c:v>
                </c:pt>
                <c:pt idx="155">
                  <c:v>-1.0321539579593055</c:v>
                </c:pt>
                <c:pt idx="156">
                  <c:v>-1.0321539579593055</c:v>
                </c:pt>
                <c:pt idx="157">
                  <c:v>-1.0321539579593055</c:v>
                </c:pt>
                <c:pt idx="158">
                  <c:v>-1.0321539579593055</c:v>
                </c:pt>
                <c:pt idx="159">
                  <c:v>-1.0321539579593055</c:v>
                </c:pt>
                <c:pt idx="160">
                  <c:v>-0.96209875391314137</c:v>
                </c:pt>
                <c:pt idx="161">
                  <c:v>-0.96209875391314137</c:v>
                </c:pt>
                <c:pt idx="162">
                  <c:v>-0.96209875391314137</c:v>
                </c:pt>
                <c:pt idx="163">
                  <c:v>-0.96209875391314137</c:v>
                </c:pt>
                <c:pt idx="164">
                  <c:v>-0.96209875391314137</c:v>
                </c:pt>
                <c:pt idx="165">
                  <c:v>-0.96209875391314137</c:v>
                </c:pt>
                <c:pt idx="166">
                  <c:v>-0.96209875391314137</c:v>
                </c:pt>
                <c:pt idx="167">
                  <c:v>-0.96209875391314137</c:v>
                </c:pt>
                <c:pt idx="168">
                  <c:v>-0.96209875391314137</c:v>
                </c:pt>
                <c:pt idx="169">
                  <c:v>-0.96209875391314137</c:v>
                </c:pt>
                <c:pt idx="170">
                  <c:v>-0.96209875391314137</c:v>
                </c:pt>
                <c:pt idx="171">
                  <c:v>-0.96209875391314137</c:v>
                </c:pt>
                <c:pt idx="172">
                  <c:v>-0.96209875391314137</c:v>
                </c:pt>
                <c:pt idx="173">
                  <c:v>-0.96209875391314137</c:v>
                </c:pt>
                <c:pt idx="174">
                  <c:v>-0.96209875391314137</c:v>
                </c:pt>
                <c:pt idx="175">
                  <c:v>-0.96209875391314137</c:v>
                </c:pt>
                <c:pt idx="176">
                  <c:v>-0.90022598570143386</c:v>
                </c:pt>
                <c:pt idx="177">
                  <c:v>-0.90022598570143386</c:v>
                </c:pt>
                <c:pt idx="178">
                  <c:v>-0.90022598570143386</c:v>
                </c:pt>
                <c:pt idx="179">
                  <c:v>-0.90022598570143386</c:v>
                </c:pt>
                <c:pt idx="180">
                  <c:v>-0.90022598570143386</c:v>
                </c:pt>
                <c:pt idx="181">
                  <c:v>-0.90022598570143386</c:v>
                </c:pt>
                <c:pt idx="182">
                  <c:v>-0.90022598570143386</c:v>
                </c:pt>
                <c:pt idx="183">
                  <c:v>-0.90022598570143386</c:v>
                </c:pt>
                <c:pt idx="184">
                  <c:v>-0.90022598570143386</c:v>
                </c:pt>
                <c:pt idx="185">
                  <c:v>-0.90022598570143386</c:v>
                </c:pt>
                <c:pt idx="186">
                  <c:v>-0.90022598570143386</c:v>
                </c:pt>
                <c:pt idx="187">
                  <c:v>-0.90022598570143386</c:v>
                </c:pt>
                <c:pt idx="188">
                  <c:v>-0.90022598570143386</c:v>
                </c:pt>
                <c:pt idx="189">
                  <c:v>-0.90022598570143386</c:v>
                </c:pt>
                <c:pt idx="190">
                  <c:v>-0.90022598570143386</c:v>
                </c:pt>
                <c:pt idx="191">
                  <c:v>-0.90022598570143386</c:v>
                </c:pt>
                <c:pt idx="192">
                  <c:v>-0.83983661634484308</c:v>
                </c:pt>
                <c:pt idx="193">
                  <c:v>-0.83983661634484308</c:v>
                </c:pt>
                <c:pt idx="194">
                  <c:v>-0.83983661634484308</c:v>
                </c:pt>
                <c:pt idx="195">
                  <c:v>-0.83983661634484308</c:v>
                </c:pt>
                <c:pt idx="196">
                  <c:v>-0.83983661634484308</c:v>
                </c:pt>
                <c:pt idx="197">
                  <c:v>-0.83983661634484308</c:v>
                </c:pt>
                <c:pt idx="198">
                  <c:v>-0.83983661634484308</c:v>
                </c:pt>
                <c:pt idx="199">
                  <c:v>-0.83983661634484308</c:v>
                </c:pt>
                <c:pt idx="200">
                  <c:v>-0.83983661634484308</c:v>
                </c:pt>
                <c:pt idx="201">
                  <c:v>-0.83983661634484308</c:v>
                </c:pt>
                <c:pt idx="202">
                  <c:v>-0.83983661634484308</c:v>
                </c:pt>
                <c:pt idx="203">
                  <c:v>-0.83983661634484308</c:v>
                </c:pt>
                <c:pt idx="204">
                  <c:v>-0.83983661634484308</c:v>
                </c:pt>
                <c:pt idx="205">
                  <c:v>-0.83983661634484308</c:v>
                </c:pt>
                <c:pt idx="206">
                  <c:v>-0.83983661634484308</c:v>
                </c:pt>
                <c:pt idx="207">
                  <c:v>-0.83983661634484308</c:v>
                </c:pt>
                <c:pt idx="208">
                  <c:v>-0.83983661634484308</c:v>
                </c:pt>
                <c:pt idx="209">
                  <c:v>-0.76210054099506697</c:v>
                </c:pt>
                <c:pt idx="210">
                  <c:v>-0.76210054099506697</c:v>
                </c:pt>
                <c:pt idx="211">
                  <c:v>-0.76210054099506697</c:v>
                </c:pt>
                <c:pt idx="212">
                  <c:v>-0.76210054099506697</c:v>
                </c:pt>
                <c:pt idx="213">
                  <c:v>-0.76210054099506697</c:v>
                </c:pt>
                <c:pt idx="214">
                  <c:v>-0.76210054099506697</c:v>
                </c:pt>
                <c:pt idx="215">
                  <c:v>-0.76210054099506697</c:v>
                </c:pt>
                <c:pt idx="216">
                  <c:v>-0.76210054099506697</c:v>
                </c:pt>
                <c:pt idx="217">
                  <c:v>-0.76210054099506697</c:v>
                </c:pt>
                <c:pt idx="218">
                  <c:v>-0.76210054099506697</c:v>
                </c:pt>
                <c:pt idx="219">
                  <c:v>-0.76210054099506697</c:v>
                </c:pt>
                <c:pt idx="220">
                  <c:v>-0.76210054099506697</c:v>
                </c:pt>
                <c:pt idx="221">
                  <c:v>-0.76210054099506697</c:v>
                </c:pt>
                <c:pt idx="222">
                  <c:v>-0.76210054099506697</c:v>
                </c:pt>
                <c:pt idx="223">
                  <c:v>-0.76210054099506697</c:v>
                </c:pt>
                <c:pt idx="224">
                  <c:v>-0.76210054099506697</c:v>
                </c:pt>
                <c:pt idx="225">
                  <c:v>-0.76210054099506697</c:v>
                </c:pt>
                <c:pt idx="226">
                  <c:v>-0.76210054099506697</c:v>
                </c:pt>
                <c:pt idx="227">
                  <c:v>-0.76210054099506697</c:v>
                </c:pt>
                <c:pt idx="228">
                  <c:v>-0.76210054099506697</c:v>
                </c:pt>
                <c:pt idx="229">
                  <c:v>-0.76210054099506697</c:v>
                </c:pt>
                <c:pt idx="230">
                  <c:v>-0.76210054099506697</c:v>
                </c:pt>
                <c:pt idx="231">
                  <c:v>-0.76210054099506697</c:v>
                </c:pt>
                <c:pt idx="232">
                  <c:v>-0.76210054099506697</c:v>
                </c:pt>
                <c:pt idx="233">
                  <c:v>-0.76210054099506697</c:v>
                </c:pt>
                <c:pt idx="234">
                  <c:v>-0.76210054099506697</c:v>
                </c:pt>
                <c:pt idx="235">
                  <c:v>-0.76210054099506697</c:v>
                </c:pt>
                <c:pt idx="236">
                  <c:v>-0.76210054099506697</c:v>
                </c:pt>
                <c:pt idx="237">
                  <c:v>-0.6887191861363624</c:v>
                </c:pt>
                <c:pt idx="238">
                  <c:v>-0.6887191861363624</c:v>
                </c:pt>
                <c:pt idx="239">
                  <c:v>-0.6887191861363624</c:v>
                </c:pt>
                <c:pt idx="240">
                  <c:v>-0.6887191861363624</c:v>
                </c:pt>
                <c:pt idx="241">
                  <c:v>-0.6887191861363624</c:v>
                </c:pt>
                <c:pt idx="242">
                  <c:v>-0.6887191861363624</c:v>
                </c:pt>
                <c:pt idx="243">
                  <c:v>-0.6887191861363624</c:v>
                </c:pt>
                <c:pt idx="244">
                  <c:v>-0.6887191861363624</c:v>
                </c:pt>
                <c:pt idx="245">
                  <c:v>-0.6887191861363624</c:v>
                </c:pt>
                <c:pt idx="246">
                  <c:v>-0.6887191861363624</c:v>
                </c:pt>
                <c:pt idx="247">
                  <c:v>-0.6887191861363624</c:v>
                </c:pt>
                <c:pt idx="248">
                  <c:v>-0.6887191861363624</c:v>
                </c:pt>
                <c:pt idx="249">
                  <c:v>-0.6887191861363624</c:v>
                </c:pt>
                <c:pt idx="250">
                  <c:v>-0.6887191861363624</c:v>
                </c:pt>
                <c:pt idx="251">
                  <c:v>-0.6887191861363624</c:v>
                </c:pt>
                <c:pt idx="252">
                  <c:v>-0.6887191861363624</c:v>
                </c:pt>
                <c:pt idx="253">
                  <c:v>-0.6887191861363624</c:v>
                </c:pt>
                <c:pt idx="254">
                  <c:v>-0.62953326185314051</c:v>
                </c:pt>
                <c:pt idx="255">
                  <c:v>-0.62953326185314051</c:v>
                </c:pt>
                <c:pt idx="256">
                  <c:v>-0.62953326185314051</c:v>
                </c:pt>
                <c:pt idx="257">
                  <c:v>-0.62953326185314051</c:v>
                </c:pt>
                <c:pt idx="258">
                  <c:v>-0.62953326185314051</c:v>
                </c:pt>
                <c:pt idx="259">
                  <c:v>-0.62953326185314051</c:v>
                </c:pt>
                <c:pt idx="260">
                  <c:v>-0.62953326185314051</c:v>
                </c:pt>
                <c:pt idx="261">
                  <c:v>-0.62953326185314051</c:v>
                </c:pt>
                <c:pt idx="262">
                  <c:v>-0.62953326185314051</c:v>
                </c:pt>
                <c:pt idx="263">
                  <c:v>-0.62953326185314051</c:v>
                </c:pt>
                <c:pt idx="264">
                  <c:v>-0.62953326185314051</c:v>
                </c:pt>
                <c:pt idx="265">
                  <c:v>-0.62953326185314051</c:v>
                </c:pt>
                <c:pt idx="266">
                  <c:v>-0.62953326185314051</c:v>
                </c:pt>
                <c:pt idx="267">
                  <c:v>-0.62953326185314051</c:v>
                </c:pt>
                <c:pt idx="268">
                  <c:v>-0.62953326185314051</c:v>
                </c:pt>
                <c:pt idx="269">
                  <c:v>-0.62953326185314051</c:v>
                </c:pt>
                <c:pt idx="270">
                  <c:v>-0.62953326185314051</c:v>
                </c:pt>
                <c:pt idx="271">
                  <c:v>-0.62953326185314051</c:v>
                </c:pt>
                <c:pt idx="272">
                  <c:v>-0.62953326185314051</c:v>
                </c:pt>
                <c:pt idx="273">
                  <c:v>-0.62953326185314051</c:v>
                </c:pt>
                <c:pt idx="274">
                  <c:v>-0.62953326185314051</c:v>
                </c:pt>
                <c:pt idx="275">
                  <c:v>-0.56217029225792647</c:v>
                </c:pt>
                <c:pt idx="276">
                  <c:v>-0.56217029225792647</c:v>
                </c:pt>
                <c:pt idx="277">
                  <c:v>-0.56217029225792647</c:v>
                </c:pt>
                <c:pt idx="278">
                  <c:v>-0.56217029225792647</c:v>
                </c:pt>
                <c:pt idx="279">
                  <c:v>-0.56217029225792647</c:v>
                </c:pt>
                <c:pt idx="280">
                  <c:v>-0.56217029225792647</c:v>
                </c:pt>
                <c:pt idx="281">
                  <c:v>-0.56217029225792647</c:v>
                </c:pt>
                <c:pt idx="282">
                  <c:v>-0.56217029225792647</c:v>
                </c:pt>
                <c:pt idx="283">
                  <c:v>-0.56217029225792647</c:v>
                </c:pt>
                <c:pt idx="284">
                  <c:v>-0.56217029225792647</c:v>
                </c:pt>
                <c:pt idx="285">
                  <c:v>-0.56217029225792647</c:v>
                </c:pt>
                <c:pt idx="286">
                  <c:v>-0.56217029225792647</c:v>
                </c:pt>
                <c:pt idx="287">
                  <c:v>-0.56217029225792647</c:v>
                </c:pt>
                <c:pt idx="288">
                  <c:v>-0.56217029225792647</c:v>
                </c:pt>
                <c:pt idx="289">
                  <c:v>-0.56217029225792647</c:v>
                </c:pt>
                <c:pt idx="290">
                  <c:v>-0.56217029225792647</c:v>
                </c:pt>
                <c:pt idx="291">
                  <c:v>-0.56217029225792647</c:v>
                </c:pt>
                <c:pt idx="292">
                  <c:v>-0.56217029225792647</c:v>
                </c:pt>
                <c:pt idx="293">
                  <c:v>-0.56217029225792647</c:v>
                </c:pt>
                <c:pt idx="294">
                  <c:v>-0.56217029225792647</c:v>
                </c:pt>
                <c:pt idx="295">
                  <c:v>-0.56217029225792647</c:v>
                </c:pt>
                <c:pt idx="296">
                  <c:v>-0.56217029225792647</c:v>
                </c:pt>
                <c:pt idx="297">
                  <c:v>-0.56217029225792647</c:v>
                </c:pt>
                <c:pt idx="298">
                  <c:v>-0.56217029225792647</c:v>
                </c:pt>
                <c:pt idx="299">
                  <c:v>-0.49585034734745354</c:v>
                </c:pt>
                <c:pt idx="300">
                  <c:v>-0.49585034734745354</c:v>
                </c:pt>
                <c:pt idx="301">
                  <c:v>-0.49585034734745354</c:v>
                </c:pt>
                <c:pt idx="302">
                  <c:v>-0.49585034734745354</c:v>
                </c:pt>
                <c:pt idx="303">
                  <c:v>-0.49585034734745354</c:v>
                </c:pt>
                <c:pt idx="304">
                  <c:v>-0.49585034734745354</c:v>
                </c:pt>
                <c:pt idx="305">
                  <c:v>-0.49585034734745354</c:v>
                </c:pt>
                <c:pt idx="306">
                  <c:v>-0.49585034734745354</c:v>
                </c:pt>
                <c:pt idx="307">
                  <c:v>-0.49585034734745354</c:v>
                </c:pt>
                <c:pt idx="308">
                  <c:v>-0.49585034734745354</c:v>
                </c:pt>
                <c:pt idx="309">
                  <c:v>-0.49585034734745354</c:v>
                </c:pt>
                <c:pt idx="310">
                  <c:v>-0.49585034734745354</c:v>
                </c:pt>
                <c:pt idx="311">
                  <c:v>-0.49585034734745354</c:v>
                </c:pt>
                <c:pt idx="312">
                  <c:v>-0.49585034734745354</c:v>
                </c:pt>
                <c:pt idx="313">
                  <c:v>-0.49585034734745354</c:v>
                </c:pt>
                <c:pt idx="314">
                  <c:v>-0.49585034734745354</c:v>
                </c:pt>
                <c:pt idx="315">
                  <c:v>-0.49585034734745354</c:v>
                </c:pt>
                <c:pt idx="316">
                  <c:v>-0.49585034734745354</c:v>
                </c:pt>
                <c:pt idx="317">
                  <c:v>-0.49585034734745354</c:v>
                </c:pt>
                <c:pt idx="318">
                  <c:v>-0.49585034734745354</c:v>
                </c:pt>
                <c:pt idx="319">
                  <c:v>-0.49585034734745354</c:v>
                </c:pt>
                <c:pt idx="320">
                  <c:v>-0.49585034734745354</c:v>
                </c:pt>
                <c:pt idx="321">
                  <c:v>-0.43715354139172241</c:v>
                </c:pt>
                <c:pt idx="322">
                  <c:v>-0.43715354139172241</c:v>
                </c:pt>
                <c:pt idx="323">
                  <c:v>-0.43715354139172241</c:v>
                </c:pt>
                <c:pt idx="324">
                  <c:v>-0.43715354139172241</c:v>
                </c:pt>
                <c:pt idx="325">
                  <c:v>-0.43715354139172241</c:v>
                </c:pt>
                <c:pt idx="326">
                  <c:v>-0.43715354139172241</c:v>
                </c:pt>
                <c:pt idx="327">
                  <c:v>-0.43715354139172241</c:v>
                </c:pt>
                <c:pt idx="328">
                  <c:v>-0.43715354139172241</c:v>
                </c:pt>
                <c:pt idx="329">
                  <c:v>-0.43715354139172241</c:v>
                </c:pt>
                <c:pt idx="330">
                  <c:v>-0.43715354139172241</c:v>
                </c:pt>
                <c:pt idx="331">
                  <c:v>-0.43715354139172241</c:v>
                </c:pt>
                <c:pt idx="332">
                  <c:v>-0.43715354139172241</c:v>
                </c:pt>
                <c:pt idx="333">
                  <c:v>-0.43715354139172241</c:v>
                </c:pt>
                <c:pt idx="334">
                  <c:v>-0.43715354139172241</c:v>
                </c:pt>
                <c:pt idx="335">
                  <c:v>-0.43715354139172241</c:v>
                </c:pt>
                <c:pt idx="336">
                  <c:v>-0.43715354139172241</c:v>
                </c:pt>
                <c:pt idx="337">
                  <c:v>-0.43715354139172241</c:v>
                </c:pt>
                <c:pt idx="338">
                  <c:v>-0.43715354139172241</c:v>
                </c:pt>
                <c:pt idx="339">
                  <c:v>-0.43715354139172241</c:v>
                </c:pt>
                <c:pt idx="340">
                  <c:v>-0.43715354139172241</c:v>
                </c:pt>
                <c:pt idx="341">
                  <c:v>-0.36648929388943369</c:v>
                </c:pt>
                <c:pt idx="342">
                  <c:v>-0.36648929388943369</c:v>
                </c:pt>
                <c:pt idx="343">
                  <c:v>-0.36648929388943369</c:v>
                </c:pt>
                <c:pt idx="344">
                  <c:v>-0.36648929388943369</c:v>
                </c:pt>
                <c:pt idx="345">
                  <c:v>-0.36648929388943369</c:v>
                </c:pt>
                <c:pt idx="346">
                  <c:v>-0.36648929388943369</c:v>
                </c:pt>
                <c:pt idx="347">
                  <c:v>-0.36648929388943369</c:v>
                </c:pt>
                <c:pt idx="348">
                  <c:v>-0.36648929388943369</c:v>
                </c:pt>
                <c:pt idx="349">
                  <c:v>-0.36648929388943369</c:v>
                </c:pt>
                <c:pt idx="350">
                  <c:v>-0.36648929388943369</c:v>
                </c:pt>
                <c:pt idx="351">
                  <c:v>-0.36648929388943369</c:v>
                </c:pt>
                <c:pt idx="352">
                  <c:v>-0.36648929388943369</c:v>
                </c:pt>
                <c:pt idx="353">
                  <c:v>-0.36648929388943369</c:v>
                </c:pt>
                <c:pt idx="354">
                  <c:v>-0.36648929388943369</c:v>
                </c:pt>
                <c:pt idx="355">
                  <c:v>-0.36648929388943369</c:v>
                </c:pt>
                <c:pt idx="356">
                  <c:v>-0.36648929388943369</c:v>
                </c:pt>
                <c:pt idx="357">
                  <c:v>-0.36648929388943369</c:v>
                </c:pt>
                <c:pt idx="358">
                  <c:v>-0.36648929388943369</c:v>
                </c:pt>
                <c:pt idx="359">
                  <c:v>-0.36648929388943369</c:v>
                </c:pt>
                <c:pt idx="360">
                  <c:v>-0.36648929388943369</c:v>
                </c:pt>
                <c:pt idx="361">
                  <c:v>-0.36648929388943369</c:v>
                </c:pt>
                <c:pt idx="362">
                  <c:v>-0.36648929388943369</c:v>
                </c:pt>
                <c:pt idx="363">
                  <c:v>-0.36648929388943369</c:v>
                </c:pt>
                <c:pt idx="364">
                  <c:v>-0.36648929388943369</c:v>
                </c:pt>
                <c:pt idx="365">
                  <c:v>-0.36648929388943369</c:v>
                </c:pt>
                <c:pt idx="366">
                  <c:v>-0.36648929388943369</c:v>
                </c:pt>
                <c:pt idx="367">
                  <c:v>-0.36648929388943369</c:v>
                </c:pt>
                <c:pt idx="368">
                  <c:v>-0.36648929388943369</c:v>
                </c:pt>
                <c:pt idx="369">
                  <c:v>-0.36648929388943369</c:v>
                </c:pt>
                <c:pt idx="370">
                  <c:v>-0.36648929388943369</c:v>
                </c:pt>
                <c:pt idx="371">
                  <c:v>-0.36648929388943369</c:v>
                </c:pt>
                <c:pt idx="372">
                  <c:v>-0.36648929388943369</c:v>
                </c:pt>
                <c:pt idx="373">
                  <c:v>-0.29892142409085731</c:v>
                </c:pt>
                <c:pt idx="374">
                  <c:v>-0.29892142409085731</c:v>
                </c:pt>
                <c:pt idx="375">
                  <c:v>-0.29892142409085731</c:v>
                </c:pt>
                <c:pt idx="376">
                  <c:v>-0.29892142409085731</c:v>
                </c:pt>
                <c:pt idx="377">
                  <c:v>-0.29892142409085731</c:v>
                </c:pt>
                <c:pt idx="378">
                  <c:v>-0.29892142409085731</c:v>
                </c:pt>
                <c:pt idx="379">
                  <c:v>-0.29892142409085731</c:v>
                </c:pt>
                <c:pt idx="380">
                  <c:v>-0.29892142409085731</c:v>
                </c:pt>
                <c:pt idx="381">
                  <c:v>-0.29892142409085731</c:v>
                </c:pt>
                <c:pt idx="382">
                  <c:v>-0.29892142409085731</c:v>
                </c:pt>
                <c:pt idx="383">
                  <c:v>-0.29892142409085731</c:v>
                </c:pt>
                <c:pt idx="384">
                  <c:v>-0.29892142409085731</c:v>
                </c:pt>
                <c:pt idx="385">
                  <c:v>-0.29892142409085731</c:v>
                </c:pt>
                <c:pt idx="386">
                  <c:v>-0.29892142409085731</c:v>
                </c:pt>
                <c:pt idx="387">
                  <c:v>-0.29892142409085731</c:v>
                </c:pt>
                <c:pt idx="388">
                  <c:v>-0.29892142409085731</c:v>
                </c:pt>
                <c:pt idx="389">
                  <c:v>-0.29892142409085731</c:v>
                </c:pt>
                <c:pt idx="390">
                  <c:v>-0.29892142409085731</c:v>
                </c:pt>
                <c:pt idx="391">
                  <c:v>-0.29892142409085731</c:v>
                </c:pt>
                <c:pt idx="392">
                  <c:v>-0.23913616440915003</c:v>
                </c:pt>
                <c:pt idx="393">
                  <c:v>-0.23913616440915003</c:v>
                </c:pt>
                <c:pt idx="394">
                  <c:v>-0.23913616440915003</c:v>
                </c:pt>
                <c:pt idx="395">
                  <c:v>-0.23913616440915003</c:v>
                </c:pt>
                <c:pt idx="396">
                  <c:v>-0.23913616440915003</c:v>
                </c:pt>
                <c:pt idx="397">
                  <c:v>-0.23913616440915003</c:v>
                </c:pt>
                <c:pt idx="398">
                  <c:v>-0.23913616440915003</c:v>
                </c:pt>
                <c:pt idx="399">
                  <c:v>-0.23913616440915003</c:v>
                </c:pt>
                <c:pt idx="400">
                  <c:v>-0.23913616440915003</c:v>
                </c:pt>
                <c:pt idx="401">
                  <c:v>-0.23913616440915003</c:v>
                </c:pt>
                <c:pt idx="402">
                  <c:v>-0.23913616440915003</c:v>
                </c:pt>
                <c:pt idx="403">
                  <c:v>-0.23913616440915003</c:v>
                </c:pt>
                <c:pt idx="404">
                  <c:v>-0.23913616440915003</c:v>
                </c:pt>
                <c:pt idx="405">
                  <c:v>-0.23913616440915003</c:v>
                </c:pt>
                <c:pt idx="406">
                  <c:v>-0.23913616440915003</c:v>
                </c:pt>
                <c:pt idx="407">
                  <c:v>-0.23913616440915003</c:v>
                </c:pt>
                <c:pt idx="408">
                  <c:v>-0.23913616440915003</c:v>
                </c:pt>
                <c:pt idx="409">
                  <c:v>-0.23913616440915003</c:v>
                </c:pt>
                <c:pt idx="410">
                  <c:v>-0.23913616440915003</c:v>
                </c:pt>
                <c:pt idx="411">
                  <c:v>-0.23913616440915003</c:v>
                </c:pt>
                <c:pt idx="412">
                  <c:v>-0.23913616440915003</c:v>
                </c:pt>
                <c:pt idx="413">
                  <c:v>-0.23913616440915003</c:v>
                </c:pt>
                <c:pt idx="414">
                  <c:v>-0.23913616440915003</c:v>
                </c:pt>
                <c:pt idx="415">
                  <c:v>-0.23913616440915003</c:v>
                </c:pt>
                <c:pt idx="416">
                  <c:v>-0.23913616440915003</c:v>
                </c:pt>
                <c:pt idx="417">
                  <c:v>-0.23913616440915003</c:v>
                </c:pt>
                <c:pt idx="418">
                  <c:v>-0.23913616440915003</c:v>
                </c:pt>
                <c:pt idx="419">
                  <c:v>-0.16619944017035887</c:v>
                </c:pt>
                <c:pt idx="420">
                  <c:v>-0.16619944017035887</c:v>
                </c:pt>
                <c:pt idx="421">
                  <c:v>-0.16619944017035887</c:v>
                </c:pt>
                <c:pt idx="422">
                  <c:v>-0.16619944017035887</c:v>
                </c:pt>
                <c:pt idx="423">
                  <c:v>-0.16619944017035887</c:v>
                </c:pt>
                <c:pt idx="424">
                  <c:v>-0.16619944017035887</c:v>
                </c:pt>
                <c:pt idx="425">
                  <c:v>-0.16619944017035887</c:v>
                </c:pt>
                <c:pt idx="426">
                  <c:v>-0.16619944017035887</c:v>
                </c:pt>
                <c:pt idx="427">
                  <c:v>-0.16619944017035887</c:v>
                </c:pt>
                <c:pt idx="428">
                  <c:v>-0.16619944017035887</c:v>
                </c:pt>
                <c:pt idx="429">
                  <c:v>-0.16619944017035887</c:v>
                </c:pt>
                <c:pt idx="430">
                  <c:v>-0.16619944017035887</c:v>
                </c:pt>
                <c:pt idx="431">
                  <c:v>-0.16619944017035887</c:v>
                </c:pt>
                <c:pt idx="432">
                  <c:v>-0.16619944017035887</c:v>
                </c:pt>
                <c:pt idx="433">
                  <c:v>-0.16619944017035887</c:v>
                </c:pt>
                <c:pt idx="434">
                  <c:v>-0.16619944017035887</c:v>
                </c:pt>
                <c:pt idx="435">
                  <c:v>-0.16619944017035887</c:v>
                </c:pt>
                <c:pt idx="436">
                  <c:v>-0.16619944017035887</c:v>
                </c:pt>
                <c:pt idx="437">
                  <c:v>-0.16619944017035887</c:v>
                </c:pt>
                <c:pt idx="438">
                  <c:v>-0.16619944017035887</c:v>
                </c:pt>
                <c:pt idx="439">
                  <c:v>-0.16619944017035887</c:v>
                </c:pt>
                <c:pt idx="440">
                  <c:v>-0.16619944017035887</c:v>
                </c:pt>
                <c:pt idx="441">
                  <c:v>-0.16619944017035887</c:v>
                </c:pt>
                <c:pt idx="442">
                  <c:v>-0.16619944017035887</c:v>
                </c:pt>
                <c:pt idx="443">
                  <c:v>-0.16619944017035887</c:v>
                </c:pt>
                <c:pt idx="444">
                  <c:v>-0.16619944017035887</c:v>
                </c:pt>
                <c:pt idx="445">
                  <c:v>-0.16619944017035887</c:v>
                </c:pt>
                <c:pt idx="446">
                  <c:v>-0.16619944017035887</c:v>
                </c:pt>
                <c:pt idx="447">
                  <c:v>-0.16619944017035887</c:v>
                </c:pt>
                <c:pt idx="448">
                  <c:v>-0.16619944017035887</c:v>
                </c:pt>
                <c:pt idx="449">
                  <c:v>-9.9174148700337278E-2</c:v>
                </c:pt>
                <c:pt idx="450">
                  <c:v>-9.9174148700337278E-2</c:v>
                </c:pt>
                <c:pt idx="451">
                  <c:v>-9.9174148700337278E-2</c:v>
                </c:pt>
                <c:pt idx="452">
                  <c:v>-9.9174148700337278E-2</c:v>
                </c:pt>
                <c:pt idx="453">
                  <c:v>-9.9174148700337278E-2</c:v>
                </c:pt>
                <c:pt idx="454">
                  <c:v>-9.9174148700337278E-2</c:v>
                </c:pt>
                <c:pt idx="455">
                  <c:v>-9.9174148700337278E-2</c:v>
                </c:pt>
                <c:pt idx="456">
                  <c:v>-9.9174148700337278E-2</c:v>
                </c:pt>
                <c:pt idx="457">
                  <c:v>-9.9174148700337278E-2</c:v>
                </c:pt>
                <c:pt idx="458">
                  <c:v>-9.9174148700337278E-2</c:v>
                </c:pt>
                <c:pt idx="459">
                  <c:v>-9.9174148700337278E-2</c:v>
                </c:pt>
                <c:pt idx="460">
                  <c:v>-9.9174148700337278E-2</c:v>
                </c:pt>
                <c:pt idx="461">
                  <c:v>-9.9174148700337278E-2</c:v>
                </c:pt>
                <c:pt idx="462">
                  <c:v>-9.9174148700337278E-2</c:v>
                </c:pt>
                <c:pt idx="463">
                  <c:v>-9.9174148700337278E-2</c:v>
                </c:pt>
                <c:pt idx="464">
                  <c:v>-9.9174148700337278E-2</c:v>
                </c:pt>
                <c:pt idx="465">
                  <c:v>-9.9174148700337278E-2</c:v>
                </c:pt>
                <c:pt idx="466">
                  <c:v>-9.9174148700337278E-2</c:v>
                </c:pt>
                <c:pt idx="467">
                  <c:v>-9.9174148700337278E-2</c:v>
                </c:pt>
                <c:pt idx="468">
                  <c:v>-9.9174148700337278E-2</c:v>
                </c:pt>
                <c:pt idx="469">
                  <c:v>-9.9174148700337278E-2</c:v>
                </c:pt>
                <c:pt idx="470">
                  <c:v>-9.9174148700337278E-2</c:v>
                </c:pt>
                <c:pt idx="471">
                  <c:v>-9.9174148700337278E-2</c:v>
                </c:pt>
                <c:pt idx="472">
                  <c:v>-5.1408514696362095E-2</c:v>
                </c:pt>
                <c:pt idx="473">
                  <c:v>-5.1408514696362095E-2</c:v>
                </c:pt>
                <c:pt idx="474">
                  <c:v>-5.1408514696362095E-2</c:v>
                </c:pt>
                <c:pt idx="475">
                  <c:v>-5.1408514696362095E-2</c:v>
                </c:pt>
                <c:pt idx="476">
                  <c:v>-5.1408514696362095E-2</c:v>
                </c:pt>
                <c:pt idx="477">
                  <c:v>-5.1408514696362095E-2</c:v>
                </c:pt>
                <c:pt idx="478">
                  <c:v>-5.1408514696362095E-2</c:v>
                </c:pt>
                <c:pt idx="479">
                  <c:v>-5.1408514696362095E-2</c:v>
                </c:pt>
                <c:pt idx="480">
                  <c:v>-5.1408514696362095E-2</c:v>
                </c:pt>
                <c:pt idx="481">
                  <c:v>-5.1408514696362095E-2</c:v>
                </c:pt>
                <c:pt idx="482">
                  <c:v>-5.1408514696362095E-2</c:v>
                </c:pt>
                <c:pt idx="483">
                  <c:v>-5.1408514696362095E-2</c:v>
                </c:pt>
                <c:pt idx="484">
                  <c:v>-5.1408514696362095E-2</c:v>
                </c:pt>
                <c:pt idx="485">
                  <c:v>-5.1408514696362095E-2</c:v>
                </c:pt>
                <c:pt idx="486">
                  <c:v>-5.1408514696362095E-2</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5.7684425107984168E-2</c:v>
                </c:pt>
                <c:pt idx="514">
                  <c:v>5.7684425107984168E-2</c:v>
                </c:pt>
                <c:pt idx="515">
                  <c:v>5.7684425107984168E-2</c:v>
                </c:pt>
                <c:pt idx="516">
                  <c:v>5.7684425107984168E-2</c:v>
                </c:pt>
                <c:pt idx="517">
                  <c:v>5.7684425107984168E-2</c:v>
                </c:pt>
                <c:pt idx="518">
                  <c:v>5.7684425107984168E-2</c:v>
                </c:pt>
                <c:pt idx="519">
                  <c:v>5.7684425107984168E-2</c:v>
                </c:pt>
                <c:pt idx="520">
                  <c:v>5.7684425107984168E-2</c:v>
                </c:pt>
                <c:pt idx="521">
                  <c:v>5.7684425107984168E-2</c:v>
                </c:pt>
                <c:pt idx="522">
                  <c:v>5.7684425107984168E-2</c:v>
                </c:pt>
                <c:pt idx="523">
                  <c:v>5.7684425107984168E-2</c:v>
                </c:pt>
                <c:pt idx="524">
                  <c:v>5.7684425107984168E-2</c:v>
                </c:pt>
                <c:pt idx="525">
                  <c:v>5.7684425107984168E-2</c:v>
                </c:pt>
                <c:pt idx="526">
                  <c:v>5.7684425107984168E-2</c:v>
                </c:pt>
                <c:pt idx="527">
                  <c:v>5.7684425107984168E-2</c:v>
                </c:pt>
                <c:pt idx="528">
                  <c:v>5.7684425107984168E-2</c:v>
                </c:pt>
                <c:pt idx="529">
                  <c:v>5.7684425107984168E-2</c:v>
                </c:pt>
                <c:pt idx="530">
                  <c:v>5.7684425107984168E-2</c:v>
                </c:pt>
                <c:pt idx="531">
                  <c:v>5.7684425107984168E-2</c:v>
                </c:pt>
                <c:pt idx="532">
                  <c:v>5.7684425107984168E-2</c:v>
                </c:pt>
                <c:pt idx="533">
                  <c:v>0.12566134685507416</c:v>
                </c:pt>
                <c:pt idx="534">
                  <c:v>0.12566134685507416</c:v>
                </c:pt>
                <c:pt idx="535">
                  <c:v>0.12566134685507416</c:v>
                </c:pt>
                <c:pt idx="536">
                  <c:v>0.12566134685507416</c:v>
                </c:pt>
                <c:pt idx="537">
                  <c:v>0.12566134685507416</c:v>
                </c:pt>
                <c:pt idx="538">
                  <c:v>0.12566134685507416</c:v>
                </c:pt>
                <c:pt idx="539">
                  <c:v>0.12566134685507416</c:v>
                </c:pt>
                <c:pt idx="540">
                  <c:v>0.12566134685507416</c:v>
                </c:pt>
                <c:pt idx="541">
                  <c:v>0.12566134685507416</c:v>
                </c:pt>
                <c:pt idx="542">
                  <c:v>0.12566134685507416</c:v>
                </c:pt>
                <c:pt idx="543">
                  <c:v>0.12566134685507416</c:v>
                </c:pt>
                <c:pt idx="544">
                  <c:v>0.12566134685507416</c:v>
                </c:pt>
                <c:pt idx="545">
                  <c:v>0.12566134685507416</c:v>
                </c:pt>
                <c:pt idx="546">
                  <c:v>0.12566134685507416</c:v>
                </c:pt>
                <c:pt idx="547">
                  <c:v>0.12566134685507416</c:v>
                </c:pt>
                <c:pt idx="548">
                  <c:v>0.12566134685507416</c:v>
                </c:pt>
                <c:pt idx="549">
                  <c:v>0.12566134685507416</c:v>
                </c:pt>
                <c:pt idx="550">
                  <c:v>0.12566134685507416</c:v>
                </c:pt>
                <c:pt idx="551">
                  <c:v>0.12566134685507416</c:v>
                </c:pt>
                <c:pt idx="552">
                  <c:v>0.12566134685507416</c:v>
                </c:pt>
                <c:pt idx="553">
                  <c:v>0.12566134685507416</c:v>
                </c:pt>
                <c:pt idx="554">
                  <c:v>0.12566134685507416</c:v>
                </c:pt>
                <c:pt idx="555">
                  <c:v>0.12566134685507416</c:v>
                </c:pt>
                <c:pt idx="556">
                  <c:v>0.12566134685507416</c:v>
                </c:pt>
                <c:pt idx="557">
                  <c:v>0.12566134685507416</c:v>
                </c:pt>
                <c:pt idx="558">
                  <c:v>0.12566134685507416</c:v>
                </c:pt>
                <c:pt idx="559">
                  <c:v>0.12566134685507416</c:v>
                </c:pt>
                <c:pt idx="560">
                  <c:v>0.12566134685507416</c:v>
                </c:pt>
                <c:pt idx="561">
                  <c:v>0.12566134685507416</c:v>
                </c:pt>
                <c:pt idx="562">
                  <c:v>0.12566134685507416</c:v>
                </c:pt>
                <c:pt idx="563">
                  <c:v>0.12566134685507416</c:v>
                </c:pt>
                <c:pt idx="564">
                  <c:v>0.12566134685507416</c:v>
                </c:pt>
                <c:pt idx="565">
                  <c:v>0.12566134685507416</c:v>
                </c:pt>
                <c:pt idx="566">
                  <c:v>0.12566134685507416</c:v>
                </c:pt>
                <c:pt idx="567">
                  <c:v>0.20701262338518714</c:v>
                </c:pt>
                <c:pt idx="568">
                  <c:v>0.20701262338518714</c:v>
                </c:pt>
                <c:pt idx="569">
                  <c:v>0.20701262338518714</c:v>
                </c:pt>
                <c:pt idx="570">
                  <c:v>0.20701262338518714</c:v>
                </c:pt>
                <c:pt idx="571">
                  <c:v>0.20701262338518714</c:v>
                </c:pt>
                <c:pt idx="572">
                  <c:v>0.20701262338518714</c:v>
                </c:pt>
                <c:pt idx="573">
                  <c:v>0.20701262338518714</c:v>
                </c:pt>
                <c:pt idx="574">
                  <c:v>0.20701262338518714</c:v>
                </c:pt>
                <c:pt idx="575">
                  <c:v>0.20701262338518714</c:v>
                </c:pt>
                <c:pt idx="576">
                  <c:v>0.20701262338518714</c:v>
                </c:pt>
                <c:pt idx="577">
                  <c:v>0.20701262338518714</c:v>
                </c:pt>
                <c:pt idx="578">
                  <c:v>0.20701262338518714</c:v>
                </c:pt>
                <c:pt idx="579">
                  <c:v>0.20701262338518714</c:v>
                </c:pt>
                <c:pt idx="580">
                  <c:v>0.20701262338518714</c:v>
                </c:pt>
                <c:pt idx="581">
                  <c:v>0.20701262338518714</c:v>
                </c:pt>
                <c:pt idx="582">
                  <c:v>0.20701262338518714</c:v>
                </c:pt>
                <c:pt idx="583">
                  <c:v>0.20701262338518714</c:v>
                </c:pt>
                <c:pt idx="584">
                  <c:v>0.20701262338518714</c:v>
                </c:pt>
                <c:pt idx="585">
                  <c:v>0.20701262338518714</c:v>
                </c:pt>
                <c:pt idx="586">
                  <c:v>0.20701262338518714</c:v>
                </c:pt>
                <c:pt idx="587">
                  <c:v>0.20701262338518714</c:v>
                </c:pt>
                <c:pt idx="588">
                  <c:v>0.20701262338518714</c:v>
                </c:pt>
                <c:pt idx="589">
                  <c:v>0.20701262338518714</c:v>
                </c:pt>
                <c:pt idx="590">
                  <c:v>0.20701262338518714</c:v>
                </c:pt>
                <c:pt idx="591">
                  <c:v>0.20701262338518714</c:v>
                </c:pt>
                <c:pt idx="592">
                  <c:v>0.20701262338518714</c:v>
                </c:pt>
                <c:pt idx="593">
                  <c:v>0.20701262338518714</c:v>
                </c:pt>
                <c:pt idx="594">
                  <c:v>0.20701262338518714</c:v>
                </c:pt>
                <c:pt idx="595">
                  <c:v>0.20701262338518714</c:v>
                </c:pt>
                <c:pt idx="596">
                  <c:v>0.20701262338518714</c:v>
                </c:pt>
                <c:pt idx="597">
                  <c:v>0.28845300356452103</c:v>
                </c:pt>
                <c:pt idx="598">
                  <c:v>0.28845300356452103</c:v>
                </c:pt>
                <c:pt idx="599">
                  <c:v>0.28845300356452103</c:v>
                </c:pt>
                <c:pt idx="600">
                  <c:v>0.28845300356452103</c:v>
                </c:pt>
                <c:pt idx="601">
                  <c:v>0.28845300356452103</c:v>
                </c:pt>
                <c:pt idx="602">
                  <c:v>0.28845300356452103</c:v>
                </c:pt>
                <c:pt idx="603">
                  <c:v>0.28845300356452103</c:v>
                </c:pt>
                <c:pt idx="604">
                  <c:v>0.28845300356452103</c:v>
                </c:pt>
                <c:pt idx="605">
                  <c:v>0.28845300356452103</c:v>
                </c:pt>
                <c:pt idx="606">
                  <c:v>0.28845300356452103</c:v>
                </c:pt>
                <c:pt idx="607">
                  <c:v>0.28845300356452103</c:v>
                </c:pt>
                <c:pt idx="608">
                  <c:v>0.28845300356452103</c:v>
                </c:pt>
                <c:pt idx="609">
                  <c:v>0.28845300356452103</c:v>
                </c:pt>
                <c:pt idx="610">
                  <c:v>0.28845300356452103</c:v>
                </c:pt>
                <c:pt idx="611">
                  <c:v>0.28845300356452103</c:v>
                </c:pt>
                <c:pt idx="612">
                  <c:v>0.28845300356452103</c:v>
                </c:pt>
                <c:pt idx="613">
                  <c:v>0.28845300356452103</c:v>
                </c:pt>
                <c:pt idx="614">
                  <c:v>0.28845300356452103</c:v>
                </c:pt>
                <c:pt idx="615">
                  <c:v>0.28845300356452103</c:v>
                </c:pt>
                <c:pt idx="616">
                  <c:v>0.28845300356452103</c:v>
                </c:pt>
                <c:pt idx="617">
                  <c:v>0.28845300356452103</c:v>
                </c:pt>
                <c:pt idx="618">
                  <c:v>0.28845300356452103</c:v>
                </c:pt>
                <c:pt idx="619">
                  <c:v>0.28845300356452103</c:v>
                </c:pt>
                <c:pt idx="620">
                  <c:v>0.28845300356452103</c:v>
                </c:pt>
                <c:pt idx="621">
                  <c:v>0.28845300356452103</c:v>
                </c:pt>
                <c:pt idx="622">
                  <c:v>0.28845300356452103</c:v>
                </c:pt>
                <c:pt idx="623">
                  <c:v>0.28845300356452103</c:v>
                </c:pt>
                <c:pt idx="624">
                  <c:v>0.28845300356452103</c:v>
                </c:pt>
                <c:pt idx="625">
                  <c:v>0.28845300356452103</c:v>
                </c:pt>
                <c:pt idx="626">
                  <c:v>0.28845300356452103</c:v>
                </c:pt>
                <c:pt idx="627">
                  <c:v>0.28845300356452103</c:v>
                </c:pt>
                <c:pt idx="628">
                  <c:v>0.28845300356452103</c:v>
                </c:pt>
                <c:pt idx="629">
                  <c:v>0.28845300356452103</c:v>
                </c:pt>
                <c:pt idx="630">
                  <c:v>0.36648929388943369</c:v>
                </c:pt>
                <c:pt idx="631">
                  <c:v>0.36648929388943369</c:v>
                </c:pt>
                <c:pt idx="632">
                  <c:v>0.36648929388943369</c:v>
                </c:pt>
                <c:pt idx="633">
                  <c:v>0.36648929388943369</c:v>
                </c:pt>
                <c:pt idx="634">
                  <c:v>0.36648929388943369</c:v>
                </c:pt>
                <c:pt idx="635">
                  <c:v>0.36648929388943369</c:v>
                </c:pt>
                <c:pt idx="636">
                  <c:v>0.36648929388943369</c:v>
                </c:pt>
                <c:pt idx="637">
                  <c:v>0.36648929388943369</c:v>
                </c:pt>
                <c:pt idx="638">
                  <c:v>0.36648929388943369</c:v>
                </c:pt>
                <c:pt idx="639">
                  <c:v>0.36648929388943369</c:v>
                </c:pt>
                <c:pt idx="640">
                  <c:v>0.36648929388943369</c:v>
                </c:pt>
                <c:pt idx="641">
                  <c:v>0.36648929388943369</c:v>
                </c:pt>
                <c:pt idx="642">
                  <c:v>0.36648929388943369</c:v>
                </c:pt>
                <c:pt idx="643">
                  <c:v>0.36648929388943369</c:v>
                </c:pt>
                <c:pt idx="644">
                  <c:v>0.36648929388943369</c:v>
                </c:pt>
                <c:pt idx="645">
                  <c:v>0.36648929388943369</c:v>
                </c:pt>
                <c:pt idx="646">
                  <c:v>0.36648929388943369</c:v>
                </c:pt>
                <c:pt idx="647">
                  <c:v>0.36648929388943369</c:v>
                </c:pt>
                <c:pt idx="648">
                  <c:v>0.36648929388943369</c:v>
                </c:pt>
                <c:pt idx="649">
                  <c:v>0.36648929388943369</c:v>
                </c:pt>
                <c:pt idx="650">
                  <c:v>0.36648929388943369</c:v>
                </c:pt>
                <c:pt idx="651">
                  <c:v>0.36648929388943369</c:v>
                </c:pt>
                <c:pt idx="652">
                  <c:v>0.36648929388943369</c:v>
                </c:pt>
                <c:pt idx="653">
                  <c:v>0.36648929388943369</c:v>
                </c:pt>
                <c:pt idx="654">
                  <c:v>0.36648929388943369</c:v>
                </c:pt>
                <c:pt idx="655">
                  <c:v>0.36648929388943369</c:v>
                </c:pt>
                <c:pt idx="656">
                  <c:v>0.43577497799269449</c:v>
                </c:pt>
                <c:pt idx="657">
                  <c:v>0.43577497799269449</c:v>
                </c:pt>
                <c:pt idx="658">
                  <c:v>0.43577497799269449</c:v>
                </c:pt>
                <c:pt idx="659">
                  <c:v>0.43577497799269449</c:v>
                </c:pt>
                <c:pt idx="660">
                  <c:v>0.43577497799269449</c:v>
                </c:pt>
                <c:pt idx="661">
                  <c:v>0.43577497799269449</c:v>
                </c:pt>
                <c:pt idx="662">
                  <c:v>0.43577497799269449</c:v>
                </c:pt>
                <c:pt idx="663">
                  <c:v>0.43577497799269449</c:v>
                </c:pt>
                <c:pt idx="664">
                  <c:v>0.43577497799269449</c:v>
                </c:pt>
                <c:pt idx="665">
                  <c:v>0.43577497799269449</c:v>
                </c:pt>
                <c:pt idx="666">
                  <c:v>0.43577497799269449</c:v>
                </c:pt>
                <c:pt idx="667">
                  <c:v>0.43577497799269449</c:v>
                </c:pt>
                <c:pt idx="668">
                  <c:v>0.43577497799269449</c:v>
                </c:pt>
                <c:pt idx="669">
                  <c:v>0.43577497799269449</c:v>
                </c:pt>
                <c:pt idx="670">
                  <c:v>0.43577497799269449</c:v>
                </c:pt>
                <c:pt idx="671">
                  <c:v>0.43577497799269449</c:v>
                </c:pt>
                <c:pt idx="672">
                  <c:v>0.43577497799269449</c:v>
                </c:pt>
                <c:pt idx="673">
                  <c:v>0.43577497799269449</c:v>
                </c:pt>
                <c:pt idx="674">
                  <c:v>0.43577497799269449</c:v>
                </c:pt>
                <c:pt idx="675">
                  <c:v>0.43577497799269449</c:v>
                </c:pt>
                <c:pt idx="676">
                  <c:v>0.43577497799269449</c:v>
                </c:pt>
                <c:pt idx="677">
                  <c:v>0.43577497799269449</c:v>
                </c:pt>
                <c:pt idx="678">
                  <c:v>0.43577497799269449</c:v>
                </c:pt>
                <c:pt idx="679">
                  <c:v>0.43577497799269449</c:v>
                </c:pt>
                <c:pt idx="680">
                  <c:v>0.43577497799269449</c:v>
                </c:pt>
                <c:pt idx="681">
                  <c:v>0.50437198623838142</c:v>
                </c:pt>
                <c:pt idx="682">
                  <c:v>0.50437198623838142</c:v>
                </c:pt>
                <c:pt idx="683">
                  <c:v>0.50437198623838142</c:v>
                </c:pt>
                <c:pt idx="684">
                  <c:v>0.50437198623838142</c:v>
                </c:pt>
                <c:pt idx="685">
                  <c:v>0.50437198623838142</c:v>
                </c:pt>
                <c:pt idx="686">
                  <c:v>0.50437198623838142</c:v>
                </c:pt>
                <c:pt idx="687">
                  <c:v>0.50437198623838142</c:v>
                </c:pt>
                <c:pt idx="688">
                  <c:v>0.50437198623838142</c:v>
                </c:pt>
                <c:pt idx="689">
                  <c:v>0.50437198623838142</c:v>
                </c:pt>
                <c:pt idx="690">
                  <c:v>0.50437198623838142</c:v>
                </c:pt>
                <c:pt idx="691">
                  <c:v>0.50437198623838142</c:v>
                </c:pt>
                <c:pt idx="692">
                  <c:v>0.50437198623838142</c:v>
                </c:pt>
                <c:pt idx="693">
                  <c:v>0.50437198623838142</c:v>
                </c:pt>
                <c:pt idx="694">
                  <c:v>0.50437198623838142</c:v>
                </c:pt>
                <c:pt idx="695">
                  <c:v>0.50437198623838142</c:v>
                </c:pt>
                <c:pt idx="696">
                  <c:v>0.50437198623838142</c:v>
                </c:pt>
                <c:pt idx="697">
                  <c:v>0.50437198623838142</c:v>
                </c:pt>
                <c:pt idx="698">
                  <c:v>0.50437198623838142</c:v>
                </c:pt>
                <c:pt idx="699">
                  <c:v>0.50437198623838142</c:v>
                </c:pt>
                <c:pt idx="700">
                  <c:v>0.50437198623838142</c:v>
                </c:pt>
                <c:pt idx="701">
                  <c:v>0.50437198623838142</c:v>
                </c:pt>
                <c:pt idx="702">
                  <c:v>0.50437198623838142</c:v>
                </c:pt>
                <c:pt idx="703">
                  <c:v>0.50437198623838142</c:v>
                </c:pt>
                <c:pt idx="704">
                  <c:v>0.50437198623838142</c:v>
                </c:pt>
                <c:pt idx="705">
                  <c:v>0.57839125013497406</c:v>
                </c:pt>
                <c:pt idx="706">
                  <c:v>0.57839125013497406</c:v>
                </c:pt>
                <c:pt idx="707">
                  <c:v>0.57839125013497406</c:v>
                </c:pt>
                <c:pt idx="708">
                  <c:v>0.57839125013497406</c:v>
                </c:pt>
                <c:pt idx="709">
                  <c:v>0.57839125013497406</c:v>
                </c:pt>
                <c:pt idx="710">
                  <c:v>0.57839125013497406</c:v>
                </c:pt>
                <c:pt idx="711">
                  <c:v>0.57839125013497406</c:v>
                </c:pt>
                <c:pt idx="712">
                  <c:v>0.57839125013497406</c:v>
                </c:pt>
                <c:pt idx="713">
                  <c:v>0.57839125013497406</c:v>
                </c:pt>
                <c:pt idx="714">
                  <c:v>0.57839125013497406</c:v>
                </c:pt>
                <c:pt idx="715">
                  <c:v>0.57839125013497406</c:v>
                </c:pt>
                <c:pt idx="716">
                  <c:v>0.57839125013497406</c:v>
                </c:pt>
                <c:pt idx="717">
                  <c:v>0.57839125013497406</c:v>
                </c:pt>
                <c:pt idx="718">
                  <c:v>0.57839125013497406</c:v>
                </c:pt>
                <c:pt idx="719">
                  <c:v>0.57839125013497406</c:v>
                </c:pt>
                <c:pt idx="720">
                  <c:v>0.57839125013497406</c:v>
                </c:pt>
                <c:pt idx="721">
                  <c:v>0.57839125013497406</c:v>
                </c:pt>
                <c:pt idx="722">
                  <c:v>0.57839125013497406</c:v>
                </c:pt>
                <c:pt idx="723">
                  <c:v>0.57839125013497406</c:v>
                </c:pt>
                <c:pt idx="724">
                  <c:v>0.57839125013497406</c:v>
                </c:pt>
                <c:pt idx="725">
                  <c:v>0.57839125013497406</c:v>
                </c:pt>
                <c:pt idx="726">
                  <c:v>0.57839125013497406</c:v>
                </c:pt>
                <c:pt idx="727">
                  <c:v>0.57839125013497406</c:v>
                </c:pt>
                <c:pt idx="728">
                  <c:v>0.57839125013497406</c:v>
                </c:pt>
                <c:pt idx="729">
                  <c:v>0.57839125013497406</c:v>
                </c:pt>
                <c:pt idx="730">
                  <c:v>0.57839125013497406</c:v>
                </c:pt>
                <c:pt idx="731">
                  <c:v>0.57839125013497406</c:v>
                </c:pt>
                <c:pt idx="732">
                  <c:v>0.64797673162433467</c:v>
                </c:pt>
                <c:pt idx="733">
                  <c:v>0.64797673162433467</c:v>
                </c:pt>
                <c:pt idx="734">
                  <c:v>0.64797673162433467</c:v>
                </c:pt>
                <c:pt idx="735">
                  <c:v>0.64797673162433467</c:v>
                </c:pt>
                <c:pt idx="736">
                  <c:v>0.64797673162433467</c:v>
                </c:pt>
                <c:pt idx="737">
                  <c:v>0.64797673162433467</c:v>
                </c:pt>
                <c:pt idx="738">
                  <c:v>0.64797673162433467</c:v>
                </c:pt>
                <c:pt idx="739">
                  <c:v>0.64797673162433467</c:v>
                </c:pt>
                <c:pt idx="740">
                  <c:v>0.64797673162433467</c:v>
                </c:pt>
                <c:pt idx="741">
                  <c:v>0.64797673162433467</c:v>
                </c:pt>
                <c:pt idx="742">
                  <c:v>0.64797673162433467</c:v>
                </c:pt>
                <c:pt idx="743">
                  <c:v>0.64797673162433467</c:v>
                </c:pt>
                <c:pt idx="744">
                  <c:v>0.64797673162433467</c:v>
                </c:pt>
                <c:pt idx="745">
                  <c:v>0.64797673162433467</c:v>
                </c:pt>
                <c:pt idx="746">
                  <c:v>0.64797673162433467</c:v>
                </c:pt>
                <c:pt idx="747">
                  <c:v>0.64797673162433467</c:v>
                </c:pt>
                <c:pt idx="748">
                  <c:v>0.64797673162433467</c:v>
                </c:pt>
                <c:pt idx="749">
                  <c:v>0.64797673162433467</c:v>
                </c:pt>
                <c:pt idx="750">
                  <c:v>0.64797673162433467</c:v>
                </c:pt>
                <c:pt idx="751">
                  <c:v>0.69988360019734119</c:v>
                </c:pt>
                <c:pt idx="752">
                  <c:v>0.69988360019734119</c:v>
                </c:pt>
                <c:pt idx="753">
                  <c:v>0.69988360019734119</c:v>
                </c:pt>
                <c:pt idx="754">
                  <c:v>0.69988360019734119</c:v>
                </c:pt>
                <c:pt idx="755">
                  <c:v>0.69988360019734119</c:v>
                </c:pt>
                <c:pt idx="756">
                  <c:v>0.69988360019734119</c:v>
                </c:pt>
                <c:pt idx="757">
                  <c:v>0.69988360019734119</c:v>
                </c:pt>
                <c:pt idx="758">
                  <c:v>0.69988360019734119</c:v>
                </c:pt>
                <c:pt idx="759">
                  <c:v>0.69988360019734119</c:v>
                </c:pt>
                <c:pt idx="760">
                  <c:v>0.69988360019734119</c:v>
                </c:pt>
                <c:pt idx="761">
                  <c:v>0.69988360019734119</c:v>
                </c:pt>
                <c:pt idx="762">
                  <c:v>0.69988360019734119</c:v>
                </c:pt>
                <c:pt idx="763">
                  <c:v>0.69988360019734119</c:v>
                </c:pt>
                <c:pt idx="764">
                  <c:v>0.69988360019734119</c:v>
                </c:pt>
                <c:pt idx="765">
                  <c:v>0.76377724384952272</c:v>
                </c:pt>
                <c:pt idx="766">
                  <c:v>0.76377724384952272</c:v>
                </c:pt>
                <c:pt idx="767">
                  <c:v>0.76377724384952272</c:v>
                </c:pt>
                <c:pt idx="768">
                  <c:v>0.76377724384952272</c:v>
                </c:pt>
                <c:pt idx="769">
                  <c:v>0.76377724384952272</c:v>
                </c:pt>
                <c:pt idx="770">
                  <c:v>0.76377724384952272</c:v>
                </c:pt>
                <c:pt idx="771">
                  <c:v>0.76377724384952272</c:v>
                </c:pt>
                <c:pt idx="772">
                  <c:v>0.76377724384952272</c:v>
                </c:pt>
                <c:pt idx="773">
                  <c:v>0.76377724384952272</c:v>
                </c:pt>
                <c:pt idx="774">
                  <c:v>0.76377724384952272</c:v>
                </c:pt>
                <c:pt idx="775">
                  <c:v>0.76377724384952272</c:v>
                </c:pt>
                <c:pt idx="776">
                  <c:v>0.76377724384952272</c:v>
                </c:pt>
                <c:pt idx="777">
                  <c:v>0.76377724384952272</c:v>
                </c:pt>
                <c:pt idx="778">
                  <c:v>0.76377724384952272</c:v>
                </c:pt>
                <c:pt idx="779">
                  <c:v>0.76377724384952272</c:v>
                </c:pt>
                <c:pt idx="780">
                  <c:v>0.76377724384952272</c:v>
                </c:pt>
                <c:pt idx="781">
                  <c:v>0.76377724384952272</c:v>
                </c:pt>
                <c:pt idx="782">
                  <c:v>0.76377724384952272</c:v>
                </c:pt>
                <c:pt idx="783">
                  <c:v>0.76377724384952272</c:v>
                </c:pt>
                <c:pt idx="784">
                  <c:v>0.76377724384952272</c:v>
                </c:pt>
                <c:pt idx="785">
                  <c:v>0.76377724384952272</c:v>
                </c:pt>
                <c:pt idx="786">
                  <c:v>0.76377724384952272</c:v>
                </c:pt>
                <c:pt idx="787">
                  <c:v>0.76377724384952272</c:v>
                </c:pt>
                <c:pt idx="788">
                  <c:v>0.76377724384952272</c:v>
                </c:pt>
                <c:pt idx="789">
                  <c:v>0.76377724384952272</c:v>
                </c:pt>
                <c:pt idx="790">
                  <c:v>0.84162123357291474</c:v>
                </c:pt>
                <c:pt idx="791">
                  <c:v>0.84162123357291474</c:v>
                </c:pt>
                <c:pt idx="792">
                  <c:v>0.84162123357291474</c:v>
                </c:pt>
                <c:pt idx="793">
                  <c:v>0.84162123357291474</c:v>
                </c:pt>
                <c:pt idx="794">
                  <c:v>0.84162123357291474</c:v>
                </c:pt>
                <c:pt idx="795">
                  <c:v>0.84162123357291474</c:v>
                </c:pt>
                <c:pt idx="796">
                  <c:v>0.84162123357291474</c:v>
                </c:pt>
                <c:pt idx="797">
                  <c:v>0.84162123357291474</c:v>
                </c:pt>
                <c:pt idx="798">
                  <c:v>0.84162123357291474</c:v>
                </c:pt>
                <c:pt idx="799">
                  <c:v>0.84162123357291474</c:v>
                </c:pt>
                <c:pt idx="800">
                  <c:v>0.84162123357291474</c:v>
                </c:pt>
                <c:pt idx="801">
                  <c:v>0.84162123357291474</c:v>
                </c:pt>
                <c:pt idx="802">
                  <c:v>0.84162123357291474</c:v>
                </c:pt>
                <c:pt idx="803">
                  <c:v>0.84162123357291474</c:v>
                </c:pt>
                <c:pt idx="804">
                  <c:v>0.84162123357291474</c:v>
                </c:pt>
                <c:pt idx="805">
                  <c:v>0.84162123357291474</c:v>
                </c:pt>
                <c:pt idx="806">
                  <c:v>0.84162123357291474</c:v>
                </c:pt>
                <c:pt idx="807">
                  <c:v>0.84162123357291474</c:v>
                </c:pt>
                <c:pt idx="808">
                  <c:v>0.84162123357291474</c:v>
                </c:pt>
                <c:pt idx="809">
                  <c:v>0.84162123357291474</c:v>
                </c:pt>
                <c:pt idx="810">
                  <c:v>0.90399132756440204</c:v>
                </c:pt>
                <c:pt idx="811">
                  <c:v>0.90399132756440204</c:v>
                </c:pt>
                <c:pt idx="812">
                  <c:v>0.90399132756440204</c:v>
                </c:pt>
                <c:pt idx="813">
                  <c:v>0.90399132756440204</c:v>
                </c:pt>
                <c:pt idx="814">
                  <c:v>0.90399132756440204</c:v>
                </c:pt>
                <c:pt idx="815">
                  <c:v>0.90399132756440204</c:v>
                </c:pt>
                <c:pt idx="816">
                  <c:v>0.90399132756440204</c:v>
                </c:pt>
                <c:pt idx="817">
                  <c:v>0.90399132756440204</c:v>
                </c:pt>
                <c:pt idx="818">
                  <c:v>0.90399132756440204</c:v>
                </c:pt>
                <c:pt idx="819">
                  <c:v>0.90399132756440204</c:v>
                </c:pt>
                <c:pt idx="820">
                  <c:v>0.90399132756440204</c:v>
                </c:pt>
                <c:pt idx="821">
                  <c:v>0.90399132756440204</c:v>
                </c:pt>
                <c:pt idx="822">
                  <c:v>0.90399132756440204</c:v>
                </c:pt>
                <c:pt idx="823">
                  <c:v>0.90399132756440204</c:v>
                </c:pt>
                <c:pt idx="824">
                  <c:v>0.98220269533346871</c:v>
                </c:pt>
                <c:pt idx="825">
                  <c:v>0.98220269533346871</c:v>
                </c:pt>
                <c:pt idx="826">
                  <c:v>0.98220269533346871</c:v>
                </c:pt>
                <c:pt idx="827">
                  <c:v>0.98220269533346871</c:v>
                </c:pt>
                <c:pt idx="828">
                  <c:v>0.98220269533346871</c:v>
                </c:pt>
                <c:pt idx="829">
                  <c:v>0.98220269533346871</c:v>
                </c:pt>
                <c:pt idx="830">
                  <c:v>0.98220269533346871</c:v>
                </c:pt>
                <c:pt idx="831">
                  <c:v>0.98220269533346871</c:v>
                </c:pt>
                <c:pt idx="832">
                  <c:v>0.98220269533346871</c:v>
                </c:pt>
                <c:pt idx="833">
                  <c:v>0.98220269533346871</c:v>
                </c:pt>
                <c:pt idx="834">
                  <c:v>0.98220269533346871</c:v>
                </c:pt>
                <c:pt idx="835">
                  <c:v>0.98220269533346871</c:v>
                </c:pt>
                <c:pt idx="836">
                  <c:v>0.98220269533346871</c:v>
                </c:pt>
                <c:pt idx="837">
                  <c:v>0.98220269533346871</c:v>
                </c:pt>
                <c:pt idx="838">
                  <c:v>0.98220269533346871</c:v>
                </c:pt>
                <c:pt idx="839">
                  <c:v>0.98220269533346871</c:v>
                </c:pt>
                <c:pt idx="840">
                  <c:v>0.98220269533346871</c:v>
                </c:pt>
                <c:pt idx="841">
                  <c:v>0.98220269533346871</c:v>
                </c:pt>
                <c:pt idx="842">
                  <c:v>0.98220269533346871</c:v>
                </c:pt>
                <c:pt idx="843">
                  <c:v>0.98220269533346871</c:v>
                </c:pt>
                <c:pt idx="844">
                  <c:v>0.98220269533346871</c:v>
                </c:pt>
                <c:pt idx="845">
                  <c:v>0.98220269533346871</c:v>
                </c:pt>
                <c:pt idx="846">
                  <c:v>0.98220269533346871</c:v>
                </c:pt>
                <c:pt idx="847">
                  <c:v>0.98220269533346871</c:v>
                </c:pt>
                <c:pt idx="848">
                  <c:v>0.98220269533346871</c:v>
                </c:pt>
                <c:pt idx="849">
                  <c:v>0.98220269533346871</c:v>
                </c:pt>
                <c:pt idx="850">
                  <c:v>1.0758373610404319</c:v>
                </c:pt>
                <c:pt idx="851">
                  <c:v>1.0758373610404319</c:v>
                </c:pt>
                <c:pt idx="852">
                  <c:v>1.0758373610404319</c:v>
                </c:pt>
                <c:pt idx="853">
                  <c:v>1.0758373610404319</c:v>
                </c:pt>
                <c:pt idx="854">
                  <c:v>1.0758373610404319</c:v>
                </c:pt>
                <c:pt idx="855">
                  <c:v>1.0758373610404319</c:v>
                </c:pt>
                <c:pt idx="856">
                  <c:v>1.0758373610404319</c:v>
                </c:pt>
                <c:pt idx="857">
                  <c:v>1.0758373610404319</c:v>
                </c:pt>
                <c:pt idx="858">
                  <c:v>1.0758373610404319</c:v>
                </c:pt>
                <c:pt idx="859">
                  <c:v>1.0758373610404319</c:v>
                </c:pt>
                <c:pt idx="860">
                  <c:v>1.0758373610404319</c:v>
                </c:pt>
                <c:pt idx="861">
                  <c:v>1.0758373610404319</c:v>
                </c:pt>
                <c:pt idx="862">
                  <c:v>1.0758373610404319</c:v>
                </c:pt>
                <c:pt idx="863">
                  <c:v>1.0758373610404319</c:v>
                </c:pt>
                <c:pt idx="864">
                  <c:v>1.0758373610404319</c:v>
                </c:pt>
                <c:pt idx="865">
                  <c:v>1.0758373610404319</c:v>
                </c:pt>
                <c:pt idx="866">
                  <c:v>1.0758373610404319</c:v>
                </c:pt>
                <c:pt idx="867">
                  <c:v>1.0758373610404319</c:v>
                </c:pt>
                <c:pt idx="868">
                  <c:v>1.1625798748436227</c:v>
                </c:pt>
                <c:pt idx="869">
                  <c:v>1.1625798748436227</c:v>
                </c:pt>
                <c:pt idx="870">
                  <c:v>1.1625798748436227</c:v>
                </c:pt>
                <c:pt idx="871">
                  <c:v>1.1625798748436227</c:v>
                </c:pt>
                <c:pt idx="872">
                  <c:v>1.1625798748436227</c:v>
                </c:pt>
                <c:pt idx="873">
                  <c:v>1.1625798748436227</c:v>
                </c:pt>
                <c:pt idx="874">
                  <c:v>1.1625798748436227</c:v>
                </c:pt>
                <c:pt idx="875">
                  <c:v>1.1625798748436227</c:v>
                </c:pt>
                <c:pt idx="876">
                  <c:v>1.1625798748436227</c:v>
                </c:pt>
                <c:pt idx="877">
                  <c:v>1.1625798748436227</c:v>
                </c:pt>
                <c:pt idx="878">
                  <c:v>1.1625798748436227</c:v>
                </c:pt>
                <c:pt idx="879">
                  <c:v>1.1625798748436227</c:v>
                </c:pt>
                <c:pt idx="880">
                  <c:v>1.1625798748436227</c:v>
                </c:pt>
                <c:pt idx="881">
                  <c:v>1.1625798748436227</c:v>
                </c:pt>
                <c:pt idx="882">
                  <c:v>1.1625798748436227</c:v>
                </c:pt>
                <c:pt idx="883">
                  <c:v>1.1625798748436227</c:v>
                </c:pt>
                <c:pt idx="884">
                  <c:v>1.1625798748436227</c:v>
                </c:pt>
                <c:pt idx="885">
                  <c:v>1.1625798748436227</c:v>
                </c:pt>
                <c:pt idx="886">
                  <c:v>1.1625798748436227</c:v>
                </c:pt>
                <c:pt idx="887">
                  <c:v>1.2453585022751221</c:v>
                </c:pt>
                <c:pt idx="888">
                  <c:v>1.2453585022751221</c:v>
                </c:pt>
                <c:pt idx="889">
                  <c:v>1.2453585022751221</c:v>
                </c:pt>
                <c:pt idx="890">
                  <c:v>1.2453585022751221</c:v>
                </c:pt>
                <c:pt idx="891">
                  <c:v>1.2453585022751221</c:v>
                </c:pt>
                <c:pt idx="892">
                  <c:v>1.2453585022751221</c:v>
                </c:pt>
                <c:pt idx="893">
                  <c:v>1.2453585022751221</c:v>
                </c:pt>
                <c:pt idx="894">
                  <c:v>1.2453585022751221</c:v>
                </c:pt>
                <c:pt idx="895">
                  <c:v>1.2453585022751221</c:v>
                </c:pt>
                <c:pt idx="896">
                  <c:v>1.2453585022751221</c:v>
                </c:pt>
                <c:pt idx="897">
                  <c:v>1.2453585022751221</c:v>
                </c:pt>
                <c:pt idx="898">
                  <c:v>1.2453585022751221</c:v>
                </c:pt>
                <c:pt idx="899">
                  <c:v>1.2453585022751221</c:v>
                </c:pt>
                <c:pt idx="900">
                  <c:v>1.3076265709827963</c:v>
                </c:pt>
                <c:pt idx="901">
                  <c:v>1.3076265709827963</c:v>
                </c:pt>
                <c:pt idx="902">
                  <c:v>1.3076265709827963</c:v>
                </c:pt>
                <c:pt idx="903">
                  <c:v>1.3076265709827963</c:v>
                </c:pt>
                <c:pt idx="904">
                  <c:v>1.3076265709827963</c:v>
                </c:pt>
                <c:pt idx="905">
                  <c:v>1.3076265709827963</c:v>
                </c:pt>
                <c:pt idx="906">
                  <c:v>1.3076265709827963</c:v>
                </c:pt>
                <c:pt idx="907">
                  <c:v>1.3076265709827963</c:v>
                </c:pt>
                <c:pt idx="908">
                  <c:v>1.3076265709827963</c:v>
                </c:pt>
                <c:pt idx="909">
                  <c:v>1.3722038089987258</c:v>
                </c:pt>
                <c:pt idx="910">
                  <c:v>1.3722038089987258</c:v>
                </c:pt>
                <c:pt idx="911">
                  <c:v>1.3722038089987258</c:v>
                </c:pt>
                <c:pt idx="912">
                  <c:v>1.3722038089987258</c:v>
                </c:pt>
                <c:pt idx="913">
                  <c:v>1.3722038089987258</c:v>
                </c:pt>
                <c:pt idx="914">
                  <c:v>1.3722038089987258</c:v>
                </c:pt>
                <c:pt idx="915">
                  <c:v>1.3722038089987258</c:v>
                </c:pt>
                <c:pt idx="916">
                  <c:v>1.3722038089987258</c:v>
                </c:pt>
                <c:pt idx="917">
                  <c:v>1.3722038089987258</c:v>
                </c:pt>
                <c:pt idx="918">
                  <c:v>1.3722038089987258</c:v>
                </c:pt>
                <c:pt idx="919">
                  <c:v>1.3722038089987258</c:v>
                </c:pt>
                <c:pt idx="920">
                  <c:v>1.3722038089987258</c:v>
                </c:pt>
                <c:pt idx="921">
                  <c:v>1.4720773171593673</c:v>
                </c:pt>
                <c:pt idx="922">
                  <c:v>1.4720773171593673</c:v>
                </c:pt>
                <c:pt idx="923">
                  <c:v>1.4720773171593673</c:v>
                </c:pt>
                <c:pt idx="924">
                  <c:v>1.4720773171593673</c:v>
                </c:pt>
                <c:pt idx="925">
                  <c:v>1.4720773171593673</c:v>
                </c:pt>
                <c:pt idx="926">
                  <c:v>1.4720773171593673</c:v>
                </c:pt>
                <c:pt idx="927">
                  <c:v>1.4720773171593673</c:v>
                </c:pt>
                <c:pt idx="928">
                  <c:v>1.4720773171593673</c:v>
                </c:pt>
                <c:pt idx="929">
                  <c:v>1.4720773171593673</c:v>
                </c:pt>
                <c:pt idx="930">
                  <c:v>1.4720773171593673</c:v>
                </c:pt>
                <c:pt idx="931">
                  <c:v>1.4720773171593673</c:v>
                </c:pt>
                <c:pt idx="932">
                  <c:v>1.4720773171593673</c:v>
                </c:pt>
                <c:pt idx="933">
                  <c:v>1.4720773171593673</c:v>
                </c:pt>
                <c:pt idx="934">
                  <c:v>1.4720773171593673</c:v>
                </c:pt>
                <c:pt idx="935">
                  <c:v>1.4720773171593673</c:v>
                </c:pt>
                <c:pt idx="936">
                  <c:v>1.4720773171593673</c:v>
                </c:pt>
                <c:pt idx="937">
                  <c:v>1.4720773171593673</c:v>
                </c:pt>
                <c:pt idx="938">
                  <c:v>1.5632236468662757</c:v>
                </c:pt>
                <c:pt idx="939">
                  <c:v>1.5632236468662757</c:v>
                </c:pt>
                <c:pt idx="940">
                  <c:v>1.5632236468662757</c:v>
                </c:pt>
                <c:pt idx="941">
                  <c:v>1.5632236468662757</c:v>
                </c:pt>
                <c:pt idx="942">
                  <c:v>1.5632236468662757</c:v>
                </c:pt>
                <c:pt idx="943">
                  <c:v>1.5632236468662757</c:v>
                </c:pt>
                <c:pt idx="944">
                  <c:v>1.6352340153886491</c:v>
                </c:pt>
                <c:pt idx="945">
                  <c:v>1.6352340153886491</c:v>
                </c:pt>
                <c:pt idx="946">
                  <c:v>1.6352340153886491</c:v>
                </c:pt>
                <c:pt idx="947">
                  <c:v>1.6352340153886491</c:v>
                </c:pt>
                <c:pt idx="948">
                  <c:v>1.6352340153886491</c:v>
                </c:pt>
                <c:pt idx="949">
                  <c:v>1.6352340153886491</c:v>
                </c:pt>
                <c:pt idx="950">
                  <c:v>1.6352340153886491</c:v>
                </c:pt>
                <c:pt idx="951">
                  <c:v>1.6352340153886491</c:v>
                </c:pt>
                <c:pt idx="952">
                  <c:v>1.6352340153886491</c:v>
                </c:pt>
                <c:pt idx="953">
                  <c:v>1.6352340153886491</c:v>
                </c:pt>
                <c:pt idx="954">
                  <c:v>1.7168860184310404</c:v>
                </c:pt>
                <c:pt idx="955">
                  <c:v>1.7168860184310404</c:v>
                </c:pt>
                <c:pt idx="956">
                  <c:v>1.7168860184310404</c:v>
                </c:pt>
                <c:pt idx="957">
                  <c:v>1.7168860184310404</c:v>
                </c:pt>
                <c:pt idx="958">
                  <c:v>1.7168860184310404</c:v>
                </c:pt>
                <c:pt idx="959">
                  <c:v>1.7168860184310404</c:v>
                </c:pt>
                <c:pt idx="960">
                  <c:v>1.7683644242721615</c:v>
                </c:pt>
                <c:pt idx="961">
                  <c:v>1.7683644242721615</c:v>
                </c:pt>
                <c:pt idx="962">
                  <c:v>1.7683644242721615</c:v>
                </c:pt>
                <c:pt idx="963">
                  <c:v>1.8384236692477764</c:v>
                </c:pt>
                <c:pt idx="964">
                  <c:v>1.8384236692477764</c:v>
                </c:pt>
                <c:pt idx="965">
                  <c:v>1.8384236692477764</c:v>
                </c:pt>
                <c:pt idx="966">
                  <c:v>1.8384236692477764</c:v>
                </c:pt>
                <c:pt idx="967">
                  <c:v>1.8384236692477764</c:v>
                </c:pt>
                <c:pt idx="968">
                  <c:v>1.8384236692477764</c:v>
                </c:pt>
                <c:pt idx="969">
                  <c:v>1.8384236692477764</c:v>
                </c:pt>
                <c:pt idx="970">
                  <c:v>1.8384236692477764</c:v>
                </c:pt>
                <c:pt idx="971">
                  <c:v>1.9268365732639101</c:v>
                </c:pt>
                <c:pt idx="972">
                  <c:v>1.9268365732639101</c:v>
                </c:pt>
                <c:pt idx="973">
                  <c:v>1.9268365732639101</c:v>
                </c:pt>
                <c:pt idx="974">
                  <c:v>1.9268365732639101</c:v>
                </c:pt>
                <c:pt idx="975">
                  <c:v>2.0046544617650963</c:v>
                </c:pt>
                <c:pt idx="976">
                  <c:v>2.0046544617650963</c:v>
                </c:pt>
                <c:pt idx="977">
                  <c:v>2.0046544617650963</c:v>
                </c:pt>
                <c:pt idx="978">
                  <c:v>2.0046544617650963</c:v>
                </c:pt>
                <c:pt idx="979">
                  <c:v>2.0046544617650963</c:v>
                </c:pt>
                <c:pt idx="980">
                  <c:v>2.0857640650923526</c:v>
                </c:pt>
                <c:pt idx="981">
                  <c:v>2.0857640650923526</c:v>
                </c:pt>
                <c:pt idx="982">
                  <c:v>2.0857640650923526</c:v>
                </c:pt>
                <c:pt idx="983">
                  <c:v>2.3867077344922523</c:v>
                </c:pt>
                <c:pt idx="984">
                  <c:v>2.3867077344922523</c:v>
                </c:pt>
                <c:pt idx="985">
                  <c:v>2.3867077344922523</c:v>
                </c:pt>
                <c:pt idx="986">
                  <c:v>2.3867077344922523</c:v>
                </c:pt>
                <c:pt idx="987">
                  <c:v>2.3867077344922523</c:v>
                </c:pt>
                <c:pt idx="988">
                  <c:v>2.3867077344922523</c:v>
                </c:pt>
                <c:pt idx="989">
                  <c:v>2.3867077344922523</c:v>
                </c:pt>
                <c:pt idx="990">
                  <c:v>2.3867077344922523</c:v>
                </c:pt>
                <c:pt idx="991">
                  <c:v>2.3867077344922523</c:v>
                </c:pt>
                <c:pt idx="992">
                  <c:v>2.3867077344922523</c:v>
                </c:pt>
                <c:pt idx="993">
                  <c:v>2.3867077344922523</c:v>
                </c:pt>
                <c:pt idx="994">
                  <c:v>2.3867077344922523</c:v>
                </c:pt>
                <c:pt idx="995">
                  <c:v>2.3867077344922523</c:v>
                </c:pt>
                <c:pt idx="996">
                  <c:v>2.3867077344922523</c:v>
                </c:pt>
                <c:pt idx="997">
                  <c:v>2.3867077344922523</c:v>
                </c:pt>
                <c:pt idx="998">
                  <c:v>2.3867077344922523</c:v>
                </c:pt>
                <c:pt idx="999">
                  <c:v>2.3867077344922523</c:v>
                </c:pt>
              </c:numCache>
            </c:numRef>
          </c:xVal>
          <c:yVal>
            <c:numRef>
              <c:f>Normality!$R$2:$R$1002</c:f>
              <c:numCache>
                <c:formatCode>General</c:formatCode>
                <c:ptCount val="1001"/>
                <c:pt idx="0">
                  <c:v>-3.5731722037770877</c:v>
                </c:pt>
                <c:pt idx="1">
                  <c:v>-3.1622187022213257</c:v>
                </c:pt>
                <c:pt idx="2">
                  <c:v>-3.0937264519620324</c:v>
                </c:pt>
                <c:pt idx="3">
                  <c:v>-3.0937264519620324</c:v>
                </c:pt>
                <c:pt idx="4">
                  <c:v>-2.956741951443445</c:v>
                </c:pt>
                <c:pt idx="5">
                  <c:v>-2.819757450924858</c:v>
                </c:pt>
                <c:pt idx="6">
                  <c:v>-2.7512652006655642</c:v>
                </c:pt>
                <c:pt idx="7">
                  <c:v>-2.7512652006655642</c:v>
                </c:pt>
                <c:pt idx="8">
                  <c:v>-2.6142807001469772</c:v>
                </c:pt>
                <c:pt idx="9">
                  <c:v>-2.6142807001469772</c:v>
                </c:pt>
                <c:pt idx="10">
                  <c:v>-2.5457884498876835</c:v>
                </c:pt>
                <c:pt idx="11">
                  <c:v>-2.4088039493690965</c:v>
                </c:pt>
                <c:pt idx="12">
                  <c:v>-2.4088039493690965</c:v>
                </c:pt>
                <c:pt idx="13">
                  <c:v>-2.4088039493690965</c:v>
                </c:pt>
                <c:pt idx="14">
                  <c:v>-2.4088039493690965</c:v>
                </c:pt>
                <c:pt idx="15">
                  <c:v>-2.2033271985912157</c:v>
                </c:pt>
                <c:pt idx="16">
                  <c:v>-2.2033271985912157</c:v>
                </c:pt>
                <c:pt idx="17">
                  <c:v>-2.2033271985912157</c:v>
                </c:pt>
                <c:pt idx="18">
                  <c:v>-2.134834948331922</c:v>
                </c:pt>
                <c:pt idx="19">
                  <c:v>-2.134834948331922</c:v>
                </c:pt>
                <c:pt idx="20">
                  <c:v>-2.0663426980726283</c:v>
                </c:pt>
                <c:pt idx="21">
                  <c:v>-2.0663426980726283</c:v>
                </c:pt>
                <c:pt idx="22">
                  <c:v>-2.0663426980726283</c:v>
                </c:pt>
                <c:pt idx="23">
                  <c:v>-2.0663426980726283</c:v>
                </c:pt>
                <c:pt idx="24">
                  <c:v>-2.0663426980726283</c:v>
                </c:pt>
                <c:pt idx="25">
                  <c:v>-2.0663426980726283</c:v>
                </c:pt>
                <c:pt idx="26">
                  <c:v>-1.9978504478133348</c:v>
                </c:pt>
                <c:pt idx="27">
                  <c:v>-1.9293581975540413</c:v>
                </c:pt>
                <c:pt idx="28">
                  <c:v>-1.9293581975540413</c:v>
                </c:pt>
                <c:pt idx="29">
                  <c:v>-1.9293581975540413</c:v>
                </c:pt>
                <c:pt idx="30">
                  <c:v>-1.9293581975540413</c:v>
                </c:pt>
                <c:pt idx="31">
                  <c:v>-1.9293581975540413</c:v>
                </c:pt>
                <c:pt idx="32">
                  <c:v>-1.9293581975540413</c:v>
                </c:pt>
                <c:pt idx="33">
                  <c:v>-1.8608659472947475</c:v>
                </c:pt>
                <c:pt idx="34">
                  <c:v>-1.8608659472947475</c:v>
                </c:pt>
                <c:pt idx="35">
                  <c:v>-1.8608659472947475</c:v>
                </c:pt>
                <c:pt idx="36">
                  <c:v>-1.8608659472947475</c:v>
                </c:pt>
                <c:pt idx="37">
                  <c:v>-1.8608659472947475</c:v>
                </c:pt>
                <c:pt idx="38">
                  <c:v>-1.8608659472947475</c:v>
                </c:pt>
                <c:pt idx="39">
                  <c:v>-1.8608659472947475</c:v>
                </c:pt>
                <c:pt idx="40">
                  <c:v>-1.792373697035454</c:v>
                </c:pt>
                <c:pt idx="41">
                  <c:v>-1.792373697035454</c:v>
                </c:pt>
                <c:pt idx="42">
                  <c:v>-1.792373697035454</c:v>
                </c:pt>
                <c:pt idx="43">
                  <c:v>-1.792373697035454</c:v>
                </c:pt>
                <c:pt idx="44">
                  <c:v>-1.792373697035454</c:v>
                </c:pt>
                <c:pt idx="45">
                  <c:v>-1.792373697035454</c:v>
                </c:pt>
                <c:pt idx="46">
                  <c:v>-1.792373697035454</c:v>
                </c:pt>
                <c:pt idx="47">
                  <c:v>-1.792373697035454</c:v>
                </c:pt>
                <c:pt idx="48">
                  <c:v>-1.792373697035454</c:v>
                </c:pt>
                <c:pt idx="49">
                  <c:v>-1.7238814467761603</c:v>
                </c:pt>
                <c:pt idx="50">
                  <c:v>-1.7238814467761603</c:v>
                </c:pt>
                <c:pt idx="51">
                  <c:v>-1.7238814467761603</c:v>
                </c:pt>
                <c:pt idx="52">
                  <c:v>-1.7238814467761603</c:v>
                </c:pt>
                <c:pt idx="53">
                  <c:v>-1.6553891965168668</c:v>
                </c:pt>
                <c:pt idx="54">
                  <c:v>-1.6553891965168668</c:v>
                </c:pt>
                <c:pt idx="55">
                  <c:v>-1.6553891965168668</c:v>
                </c:pt>
                <c:pt idx="56">
                  <c:v>-1.6553891965168668</c:v>
                </c:pt>
                <c:pt idx="57">
                  <c:v>-1.6553891965168668</c:v>
                </c:pt>
                <c:pt idx="58">
                  <c:v>-1.6553891965168668</c:v>
                </c:pt>
                <c:pt idx="59">
                  <c:v>-1.6553891965168668</c:v>
                </c:pt>
                <c:pt idx="60">
                  <c:v>-1.5868969462575733</c:v>
                </c:pt>
                <c:pt idx="61">
                  <c:v>-1.5868969462575733</c:v>
                </c:pt>
                <c:pt idx="62">
                  <c:v>-1.5868969462575733</c:v>
                </c:pt>
                <c:pt idx="63">
                  <c:v>-1.5868969462575733</c:v>
                </c:pt>
                <c:pt idx="64">
                  <c:v>-1.5868969462575733</c:v>
                </c:pt>
                <c:pt idx="65">
                  <c:v>-1.5868969462575733</c:v>
                </c:pt>
                <c:pt idx="66">
                  <c:v>-1.5184046959982795</c:v>
                </c:pt>
                <c:pt idx="67">
                  <c:v>-1.5184046959982795</c:v>
                </c:pt>
                <c:pt idx="68">
                  <c:v>-1.5184046959982795</c:v>
                </c:pt>
                <c:pt idx="69">
                  <c:v>-1.5184046959982795</c:v>
                </c:pt>
                <c:pt idx="70">
                  <c:v>-1.449912445738986</c:v>
                </c:pt>
                <c:pt idx="71">
                  <c:v>-1.449912445738986</c:v>
                </c:pt>
                <c:pt idx="72">
                  <c:v>-1.449912445738986</c:v>
                </c:pt>
                <c:pt idx="73">
                  <c:v>-1.449912445738986</c:v>
                </c:pt>
                <c:pt idx="74">
                  <c:v>-1.449912445738986</c:v>
                </c:pt>
                <c:pt idx="75">
                  <c:v>-1.449912445738986</c:v>
                </c:pt>
                <c:pt idx="76">
                  <c:v>-1.449912445738986</c:v>
                </c:pt>
                <c:pt idx="77">
                  <c:v>-1.449912445738986</c:v>
                </c:pt>
                <c:pt idx="78">
                  <c:v>-1.449912445738986</c:v>
                </c:pt>
                <c:pt idx="79">
                  <c:v>-1.449912445738986</c:v>
                </c:pt>
                <c:pt idx="80">
                  <c:v>-1.3814201954796923</c:v>
                </c:pt>
                <c:pt idx="81">
                  <c:v>-1.3814201954796923</c:v>
                </c:pt>
                <c:pt idx="82">
                  <c:v>-1.3814201954796923</c:v>
                </c:pt>
                <c:pt idx="83">
                  <c:v>-1.3814201954796923</c:v>
                </c:pt>
                <c:pt idx="84">
                  <c:v>-1.3814201954796923</c:v>
                </c:pt>
                <c:pt idx="85">
                  <c:v>-1.3814201954796923</c:v>
                </c:pt>
                <c:pt idx="86">
                  <c:v>-1.3814201954796923</c:v>
                </c:pt>
                <c:pt idx="87">
                  <c:v>-1.3814201954796923</c:v>
                </c:pt>
                <c:pt idx="88">
                  <c:v>-1.3814201954796923</c:v>
                </c:pt>
                <c:pt idx="89">
                  <c:v>-1.3814201954796923</c:v>
                </c:pt>
                <c:pt idx="90">
                  <c:v>-1.3129279452203988</c:v>
                </c:pt>
                <c:pt idx="91">
                  <c:v>-1.3129279452203988</c:v>
                </c:pt>
                <c:pt idx="92">
                  <c:v>-1.3129279452203988</c:v>
                </c:pt>
                <c:pt idx="93">
                  <c:v>-1.3129279452203988</c:v>
                </c:pt>
                <c:pt idx="94">
                  <c:v>-1.3129279452203988</c:v>
                </c:pt>
                <c:pt idx="95">
                  <c:v>-1.3129279452203988</c:v>
                </c:pt>
                <c:pt idx="96">
                  <c:v>-1.3129279452203988</c:v>
                </c:pt>
                <c:pt idx="97">
                  <c:v>-1.2444356949611051</c:v>
                </c:pt>
                <c:pt idx="98">
                  <c:v>-1.2444356949611051</c:v>
                </c:pt>
                <c:pt idx="99">
                  <c:v>-1.2444356949611051</c:v>
                </c:pt>
                <c:pt idx="100">
                  <c:v>-1.2444356949611051</c:v>
                </c:pt>
                <c:pt idx="101">
                  <c:v>-1.2444356949611051</c:v>
                </c:pt>
                <c:pt idx="102">
                  <c:v>-1.2444356949611051</c:v>
                </c:pt>
                <c:pt idx="103">
                  <c:v>-1.2444356949611051</c:v>
                </c:pt>
                <c:pt idx="104">
                  <c:v>-1.2444356949611051</c:v>
                </c:pt>
                <c:pt idx="105">
                  <c:v>-1.2444356949611051</c:v>
                </c:pt>
                <c:pt idx="106">
                  <c:v>-1.2444356949611051</c:v>
                </c:pt>
                <c:pt idx="107">
                  <c:v>-1.2444356949611051</c:v>
                </c:pt>
                <c:pt idx="108">
                  <c:v>-1.2444356949611051</c:v>
                </c:pt>
                <c:pt idx="109">
                  <c:v>-1.2444356949611051</c:v>
                </c:pt>
                <c:pt idx="110">
                  <c:v>-1.2444356949611051</c:v>
                </c:pt>
                <c:pt idx="111">
                  <c:v>-1.2444356949611051</c:v>
                </c:pt>
                <c:pt idx="112">
                  <c:v>-1.2444356949611051</c:v>
                </c:pt>
                <c:pt idx="113">
                  <c:v>-1.1759434447018116</c:v>
                </c:pt>
                <c:pt idx="114">
                  <c:v>-1.1759434447018116</c:v>
                </c:pt>
                <c:pt idx="115">
                  <c:v>-1.1759434447018116</c:v>
                </c:pt>
                <c:pt idx="116">
                  <c:v>-1.1759434447018116</c:v>
                </c:pt>
                <c:pt idx="117">
                  <c:v>-1.1759434447018116</c:v>
                </c:pt>
                <c:pt idx="118">
                  <c:v>-1.1759434447018116</c:v>
                </c:pt>
                <c:pt idx="119">
                  <c:v>-1.1759434447018116</c:v>
                </c:pt>
                <c:pt idx="120">
                  <c:v>-1.1759434447018116</c:v>
                </c:pt>
                <c:pt idx="121">
                  <c:v>-1.1759434447018116</c:v>
                </c:pt>
                <c:pt idx="122">
                  <c:v>-1.1759434447018116</c:v>
                </c:pt>
                <c:pt idx="123">
                  <c:v>-1.1759434447018116</c:v>
                </c:pt>
                <c:pt idx="124">
                  <c:v>-1.1759434447018116</c:v>
                </c:pt>
                <c:pt idx="125">
                  <c:v>-1.1759434447018116</c:v>
                </c:pt>
                <c:pt idx="126">
                  <c:v>-1.1759434447018116</c:v>
                </c:pt>
                <c:pt idx="127">
                  <c:v>-1.1759434447018116</c:v>
                </c:pt>
                <c:pt idx="128">
                  <c:v>-1.1759434447018116</c:v>
                </c:pt>
                <c:pt idx="129">
                  <c:v>-1.107451194442518</c:v>
                </c:pt>
                <c:pt idx="130">
                  <c:v>-1.107451194442518</c:v>
                </c:pt>
                <c:pt idx="131">
                  <c:v>-1.107451194442518</c:v>
                </c:pt>
                <c:pt idx="132">
                  <c:v>-1.107451194442518</c:v>
                </c:pt>
                <c:pt idx="133">
                  <c:v>-1.107451194442518</c:v>
                </c:pt>
                <c:pt idx="134">
                  <c:v>-1.107451194442518</c:v>
                </c:pt>
                <c:pt idx="135">
                  <c:v>-1.107451194442518</c:v>
                </c:pt>
                <c:pt idx="136">
                  <c:v>-1.107451194442518</c:v>
                </c:pt>
                <c:pt idx="137">
                  <c:v>-1.107451194442518</c:v>
                </c:pt>
                <c:pt idx="138">
                  <c:v>-1.107451194442518</c:v>
                </c:pt>
                <c:pt idx="139">
                  <c:v>-1.107451194442518</c:v>
                </c:pt>
                <c:pt idx="140">
                  <c:v>-1.107451194442518</c:v>
                </c:pt>
                <c:pt idx="141">
                  <c:v>-1.107451194442518</c:v>
                </c:pt>
                <c:pt idx="142">
                  <c:v>-1.0389589441832243</c:v>
                </c:pt>
                <c:pt idx="143">
                  <c:v>-1.0389589441832243</c:v>
                </c:pt>
                <c:pt idx="144">
                  <c:v>-1.0389589441832243</c:v>
                </c:pt>
                <c:pt idx="145">
                  <c:v>-1.0389589441832243</c:v>
                </c:pt>
                <c:pt idx="146">
                  <c:v>-1.0389589441832243</c:v>
                </c:pt>
                <c:pt idx="147">
                  <c:v>-1.0389589441832243</c:v>
                </c:pt>
                <c:pt idx="148">
                  <c:v>-1.0389589441832243</c:v>
                </c:pt>
                <c:pt idx="149">
                  <c:v>-1.0389589441832243</c:v>
                </c:pt>
                <c:pt idx="150">
                  <c:v>-1.0389589441832243</c:v>
                </c:pt>
                <c:pt idx="151">
                  <c:v>-1.0389589441832243</c:v>
                </c:pt>
                <c:pt idx="152">
                  <c:v>-1.0389589441832243</c:v>
                </c:pt>
                <c:pt idx="153">
                  <c:v>-1.0389589441832243</c:v>
                </c:pt>
                <c:pt idx="154">
                  <c:v>-1.0389589441832243</c:v>
                </c:pt>
                <c:pt idx="155">
                  <c:v>-1.0389589441832243</c:v>
                </c:pt>
                <c:pt idx="156">
                  <c:v>-1.0389589441832243</c:v>
                </c:pt>
                <c:pt idx="157">
                  <c:v>-1.0389589441832243</c:v>
                </c:pt>
                <c:pt idx="158">
                  <c:v>-1.0389589441832243</c:v>
                </c:pt>
                <c:pt idx="159">
                  <c:v>-1.0389589441832243</c:v>
                </c:pt>
                <c:pt idx="160">
                  <c:v>-0.97046669392393081</c:v>
                </c:pt>
                <c:pt idx="161">
                  <c:v>-0.97046669392393081</c:v>
                </c:pt>
                <c:pt idx="162">
                  <c:v>-0.97046669392393081</c:v>
                </c:pt>
                <c:pt idx="163">
                  <c:v>-0.97046669392393081</c:v>
                </c:pt>
                <c:pt idx="164">
                  <c:v>-0.97046669392393081</c:v>
                </c:pt>
                <c:pt idx="165">
                  <c:v>-0.97046669392393081</c:v>
                </c:pt>
                <c:pt idx="166">
                  <c:v>-0.97046669392393081</c:v>
                </c:pt>
                <c:pt idx="167">
                  <c:v>-0.97046669392393081</c:v>
                </c:pt>
                <c:pt idx="168">
                  <c:v>-0.97046669392393081</c:v>
                </c:pt>
                <c:pt idx="169">
                  <c:v>-0.97046669392393081</c:v>
                </c:pt>
                <c:pt idx="170">
                  <c:v>-0.97046669392393081</c:v>
                </c:pt>
                <c:pt idx="171">
                  <c:v>-0.97046669392393081</c:v>
                </c:pt>
                <c:pt idx="172">
                  <c:v>-0.97046669392393081</c:v>
                </c:pt>
                <c:pt idx="173">
                  <c:v>-0.97046669392393081</c:v>
                </c:pt>
                <c:pt idx="174">
                  <c:v>-0.97046669392393081</c:v>
                </c:pt>
                <c:pt idx="175">
                  <c:v>-0.97046669392393081</c:v>
                </c:pt>
                <c:pt idx="176">
                  <c:v>-0.90197444366463719</c:v>
                </c:pt>
                <c:pt idx="177">
                  <c:v>-0.90197444366463719</c:v>
                </c:pt>
                <c:pt idx="178">
                  <c:v>-0.90197444366463719</c:v>
                </c:pt>
                <c:pt idx="179">
                  <c:v>-0.90197444366463719</c:v>
                </c:pt>
                <c:pt idx="180">
                  <c:v>-0.90197444366463719</c:v>
                </c:pt>
                <c:pt idx="181">
                  <c:v>-0.90197444366463719</c:v>
                </c:pt>
                <c:pt idx="182">
                  <c:v>-0.90197444366463719</c:v>
                </c:pt>
                <c:pt idx="183">
                  <c:v>-0.90197444366463719</c:v>
                </c:pt>
                <c:pt idx="184">
                  <c:v>-0.90197444366463719</c:v>
                </c:pt>
                <c:pt idx="185">
                  <c:v>-0.90197444366463719</c:v>
                </c:pt>
                <c:pt idx="186">
                  <c:v>-0.90197444366463719</c:v>
                </c:pt>
                <c:pt idx="187">
                  <c:v>-0.90197444366463719</c:v>
                </c:pt>
                <c:pt idx="188">
                  <c:v>-0.90197444366463719</c:v>
                </c:pt>
                <c:pt idx="189">
                  <c:v>-0.90197444366463719</c:v>
                </c:pt>
                <c:pt idx="190">
                  <c:v>-0.90197444366463719</c:v>
                </c:pt>
                <c:pt idx="191">
                  <c:v>-0.90197444366463719</c:v>
                </c:pt>
                <c:pt idx="192">
                  <c:v>-0.83348219340534357</c:v>
                </c:pt>
                <c:pt idx="193">
                  <c:v>-0.83348219340534357</c:v>
                </c:pt>
                <c:pt idx="194">
                  <c:v>-0.83348219340534357</c:v>
                </c:pt>
                <c:pt idx="195">
                  <c:v>-0.83348219340534357</c:v>
                </c:pt>
                <c:pt idx="196">
                  <c:v>-0.83348219340534357</c:v>
                </c:pt>
                <c:pt idx="197">
                  <c:v>-0.83348219340534357</c:v>
                </c:pt>
                <c:pt idx="198">
                  <c:v>-0.83348219340534357</c:v>
                </c:pt>
                <c:pt idx="199">
                  <c:v>-0.83348219340534357</c:v>
                </c:pt>
                <c:pt idx="200">
                  <c:v>-0.83348219340534357</c:v>
                </c:pt>
                <c:pt idx="201">
                  <c:v>-0.83348219340534357</c:v>
                </c:pt>
                <c:pt idx="202">
                  <c:v>-0.83348219340534357</c:v>
                </c:pt>
                <c:pt idx="203">
                  <c:v>-0.83348219340534357</c:v>
                </c:pt>
                <c:pt idx="204">
                  <c:v>-0.83348219340534357</c:v>
                </c:pt>
                <c:pt idx="205">
                  <c:v>-0.83348219340534357</c:v>
                </c:pt>
                <c:pt idx="206">
                  <c:v>-0.83348219340534357</c:v>
                </c:pt>
                <c:pt idx="207">
                  <c:v>-0.83348219340534357</c:v>
                </c:pt>
                <c:pt idx="208">
                  <c:v>-0.83348219340534357</c:v>
                </c:pt>
                <c:pt idx="209">
                  <c:v>-0.76498994314604996</c:v>
                </c:pt>
                <c:pt idx="210">
                  <c:v>-0.76498994314604996</c:v>
                </c:pt>
                <c:pt idx="211">
                  <c:v>-0.76498994314604996</c:v>
                </c:pt>
                <c:pt idx="212">
                  <c:v>-0.76498994314604996</c:v>
                </c:pt>
                <c:pt idx="213">
                  <c:v>-0.76498994314604996</c:v>
                </c:pt>
                <c:pt idx="214">
                  <c:v>-0.76498994314604996</c:v>
                </c:pt>
                <c:pt idx="215">
                  <c:v>-0.76498994314604996</c:v>
                </c:pt>
                <c:pt idx="216">
                  <c:v>-0.76498994314604996</c:v>
                </c:pt>
                <c:pt idx="217">
                  <c:v>-0.76498994314604996</c:v>
                </c:pt>
                <c:pt idx="218">
                  <c:v>-0.76498994314604996</c:v>
                </c:pt>
                <c:pt idx="219">
                  <c:v>-0.76498994314604996</c:v>
                </c:pt>
                <c:pt idx="220">
                  <c:v>-0.76498994314604996</c:v>
                </c:pt>
                <c:pt idx="221">
                  <c:v>-0.76498994314604996</c:v>
                </c:pt>
                <c:pt idx="222">
                  <c:v>-0.76498994314604996</c:v>
                </c:pt>
                <c:pt idx="223">
                  <c:v>-0.76498994314604996</c:v>
                </c:pt>
                <c:pt idx="224">
                  <c:v>-0.76498994314604996</c:v>
                </c:pt>
                <c:pt idx="225">
                  <c:v>-0.76498994314604996</c:v>
                </c:pt>
                <c:pt idx="226">
                  <c:v>-0.76498994314604996</c:v>
                </c:pt>
                <c:pt idx="227">
                  <c:v>-0.76498994314604996</c:v>
                </c:pt>
                <c:pt idx="228">
                  <c:v>-0.76498994314604996</c:v>
                </c:pt>
                <c:pt idx="229">
                  <c:v>-0.76498994314604996</c:v>
                </c:pt>
                <c:pt idx="230">
                  <c:v>-0.76498994314604996</c:v>
                </c:pt>
                <c:pt idx="231">
                  <c:v>-0.76498994314604996</c:v>
                </c:pt>
                <c:pt idx="232">
                  <c:v>-0.76498994314604996</c:v>
                </c:pt>
                <c:pt idx="233">
                  <c:v>-0.76498994314604996</c:v>
                </c:pt>
                <c:pt idx="234">
                  <c:v>-0.76498994314604996</c:v>
                </c:pt>
                <c:pt idx="235">
                  <c:v>-0.76498994314604996</c:v>
                </c:pt>
                <c:pt idx="236">
                  <c:v>-0.76498994314604996</c:v>
                </c:pt>
                <c:pt idx="237">
                  <c:v>-0.69649769288675634</c:v>
                </c:pt>
                <c:pt idx="238">
                  <c:v>-0.69649769288675634</c:v>
                </c:pt>
                <c:pt idx="239">
                  <c:v>-0.69649769288675634</c:v>
                </c:pt>
                <c:pt idx="240">
                  <c:v>-0.69649769288675634</c:v>
                </c:pt>
                <c:pt idx="241">
                  <c:v>-0.69649769288675634</c:v>
                </c:pt>
                <c:pt idx="242">
                  <c:v>-0.69649769288675634</c:v>
                </c:pt>
                <c:pt idx="243">
                  <c:v>-0.69649769288675634</c:v>
                </c:pt>
                <c:pt idx="244">
                  <c:v>-0.69649769288675634</c:v>
                </c:pt>
                <c:pt idx="245">
                  <c:v>-0.69649769288675634</c:v>
                </c:pt>
                <c:pt idx="246">
                  <c:v>-0.69649769288675634</c:v>
                </c:pt>
                <c:pt idx="247">
                  <c:v>-0.69649769288675634</c:v>
                </c:pt>
                <c:pt idx="248">
                  <c:v>-0.69649769288675634</c:v>
                </c:pt>
                <c:pt idx="249">
                  <c:v>-0.69649769288675634</c:v>
                </c:pt>
                <c:pt idx="250">
                  <c:v>-0.69649769288675634</c:v>
                </c:pt>
                <c:pt idx="251">
                  <c:v>-0.69649769288675634</c:v>
                </c:pt>
                <c:pt idx="252">
                  <c:v>-0.69649769288675634</c:v>
                </c:pt>
                <c:pt idx="253">
                  <c:v>-0.69649769288675634</c:v>
                </c:pt>
                <c:pt idx="254">
                  <c:v>-0.62800544262746283</c:v>
                </c:pt>
                <c:pt idx="255">
                  <c:v>-0.62800544262746283</c:v>
                </c:pt>
                <c:pt idx="256">
                  <c:v>-0.62800544262746283</c:v>
                </c:pt>
                <c:pt idx="257">
                  <c:v>-0.62800544262746283</c:v>
                </c:pt>
                <c:pt idx="258">
                  <c:v>-0.62800544262746283</c:v>
                </c:pt>
                <c:pt idx="259">
                  <c:v>-0.62800544262746283</c:v>
                </c:pt>
                <c:pt idx="260">
                  <c:v>-0.62800544262746283</c:v>
                </c:pt>
                <c:pt idx="261">
                  <c:v>-0.62800544262746283</c:v>
                </c:pt>
                <c:pt idx="262">
                  <c:v>-0.62800544262746283</c:v>
                </c:pt>
                <c:pt idx="263">
                  <c:v>-0.62800544262746283</c:v>
                </c:pt>
                <c:pt idx="264">
                  <c:v>-0.62800544262746283</c:v>
                </c:pt>
                <c:pt idx="265">
                  <c:v>-0.62800544262746283</c:v>
                </c:pt>
                <c:pt idx="266">
                  <c:v>-0.62800544262746283</c:v>
                </c:pt>
                <c:pt idx="267">
                  <c:v>-0.62800544262746283</c:v>
                </c:pt>
                <c:pt idx="268">
                  <c:v>-0.62800544262746283</c:v>
                </c:pt>
                <c:pt idx="269">
                  <c:v>-0.62800544262746283</c:v>
                </c:pt>
                <c:pt idx="270">
                  <c:v>-0.62800544262746283</c:v>
                </c:pt>
                <c:pt idx="271">
                  <c:v>-0.62800544262746283</c:v>
                </c:pt>
                <c:pt idx="272">
                  <c:v>-0.62800544262746283</c:v>
                </c:pt>
                <c:pt idx="273">
                  <c:v>-0.62800544262746283</c:v>
                </c:pt>
                <c:pt idx="274">
                  <c:v>-0.62800544262746283</c:v>
                </c:pt>
                <c:pt idx="275">
                  <c:v>-0.55951319236816921</c:v>
                </c:pt>
                <c:pt idx="276">
                  <c:v>-0.55951319236816921</c:v>
                </c:pt>
                <c:pt idx="277">
                  <c:v>-0.55951319236816921</c:v>
                </c:pt>
                <c:pt idx="278">
                  <c:v>-0.55951319236816921</c:v>
                </c:pt>
                <c:pt idx="279">
                  <c:v>-0.55951319236816921</c:v>
                </c:pt>
                <c:pt idx="280">
                  <c:v>-0.55951319236816921</c:v>
                </c:pt>
                <c:pt idx="281">
                  <c:v>-0.55951319236816921</c:v>
                </c:pt>
                <c:pt idx="282">
                  <c:v>-0.55951319236816921</c:v>
                </c:pt>
                <c:pt idx="283">
                  <c:v>-0.55951319236816921</c:v>
                </c:pt>
                <c:pt idx="284">
                  <c:v>-0.55951319236816921</c:v>
                </c:pt>
                <c:pt idx="285">
                  <c:v>-0.55951319236816921</c:v>
                </c:pt>
                <c:pt idx="286">
                  <c:v>-0.55951319236816921</c:v>
                </c:pt>
                <c:pt idx="287">
                  <c:v>-0.55951319236816921</c:v>
                </c:pt>
                <c:pt idx="288">
                  <c:v>-0.55951319236816921</c:v>
                </c:pt>
                <c:pt idx="289">
                  <c:v>-0.55951319236816921</c:v>
                </c:pt>
                <c:pt idx="290">
                  <c:v>-0.55951319236816921</c:v>
                </c:pt>
                <c:pt idx="291">
                  <c:v>-0.55951319236816921</c:v>
                </c:pt>
                <c:pt idx="292">
                  <c:v>-0.55951319236816921</c:v>
                </c:pt>
                <c:pt idx="293">
                  <c:v>-0.55951319236816921</c:v>
                </c:pt>
                <c:pt idx="294">
                  <c:v>-0.55951319236816921</c:v>
                </c:pt>
                <c:pt idx="295">
                  <c:v>-0.55951319236816921</c:v>
                </c:pt>
                <c:pt idx="296">
                  <c:v>-0.55951319236816921</c:v>
                </c:pt>
                <c:pt idx="297">
                  <c:v>-0.55951319236816921</c:v>
                </c:pt>
                <c:pt idx="298">
                  <c:v>-0.55951319236816921</c:v>
                </c:pt>
                <c:pt idx="299">
                  <c:v>-0.49102094210887559</c:v>
                </c:pt>
                <c:pt idx="300">
                  <c:v>-0.49102094210887559</c:v>
                </c:pt>
                <c:pt idx="301">
                  <c:v>-0.49102094210887559</c:v>
                </c:pt>
                <c:pt idx="302">
                  <c:v>-0.49102094210887559</c:v>
                </c:pt>
                <c:pt idx="303">
                  <c:v>-0.49102094210887559</c:v>
                </c:pt>
                <c:pt idx="304">
                  <c:v>-0.49102094210887559</c:v>
                </c:pt>
                <c:pt idx="305">
                  <c:v>-0.49102094210887559</c:v>
                </c:pt>
                <c:pt idx="306">
                  <c:v>-0.49102094210887559</c:v>
                </c:pt>
                <c:pt idx="307">
                  <c:v>-0.49102094210887559</c:v>
                </c:pt>
                <c:pt idx="308">
                  <c:v>-0.49102094210887559</c:v>
                </c:pt>
                <c:pt idx="309">
                  <c:v>-0.49102094210887559</c:v>
                </c:pt>
                <c:pt idx="310">
                  <c:v>-0.49102094210887559</c:v>
                </c:pt>
                <c:pt idx="311">
                  <c:v>-0.49102094210887559</c:v>
                </c:pt>
                <c:pt idx="312">
                  <c:v>-0.49102094210887559</c:v>
                </c:pt>
                <c:pt idx="313">
                  <c:v>-0.49102094210887559</c:v>
                </c:pt>
                <c:pt idx="314">
                  <c:v>-0.49102094210887559</c:v>
                </c:pt>
                <c:pt idx="315">
                  <c:v>-0.49102094210887559</c:v>
                </c:pt>
                <c:pt idx="316">
                  <c:v>-0.49102094210887559</c:v>
                </c:pt>
                <c:pt idx="317">
                  <c:v>-0.49102094210887559</c:v>
                </c:pt>
                <c:pt idx="318">
                  <c:v>-0.49102094210887559</c:v>
                </c:pt>
                <c:pt idx="319">
                  <c:v>-0.49102094210887559</c:v>
                </c:pt>
                <c:pt idx="320">
                  <c:v>-0.49102094210887559</c:v>
                </c:pt>
                <c:pt idx="321">
                  <c:v>-0.42252869184958197</c:v>
                </c:pt>
                <c:pt idx="322">
                  <c:v>-0.42252869184958197</c:v>
                </c:pt>
                <c:pt idx="323">
                  <c:v>-0.42252869184958197</c:v>
                </c:pt>
                <c:pt idx="324">
                  <c:v>-0.42252869184958197</c:v>
                </c:pt>
                <c:pt idx="325">
                  <c:v>-0.42252869184958197</c:v>
                </c:pt>
                <c:pt idx="326">
                  <c:v>-0.42252869184958197</c:v>
                </c:pt>
                <c:pt idx="327">
                  <c:v>-0.42252869184958197</c:v>
                </c:pt>
                <c:pt idx="328">
                  <c:v>-0.42252869184958197</c:v>
                </c:pt>
                <c:pt idx="329">
                  <c:v>-0.42252869184958197</c:v>
                </c:pt>
                <c:pt idx="330">
                  <c:v>-0.42252869184958197</c:v>
                </c:pt>
                <c:pt idx="331">
                  <c:v>-0.42252869184958197</c:v>
                </c:pt>
                <c:pt idx="332">
                  <c:v>-0.42252869184958197</c:v>
                </c:pt>
                <c:pt idx="333">
                  <c:v>-0.42252869184958197</c:v>
                </c:pt>
                <c:pt idx="334">
                  <c:v>-0.42252869184958197</c:v>
                </c:pt>
                <c:pt idx="335">
                  <c:v>-0.42252869184958197</c:v>
                </c:pt>
                <c:pt idx="336">
                  <c:v>-0.42252869184958197</c:v>
                </c:pt>
                <c:pt idx="337">
                  <c:v>-0.42252869184958197</c:v>
                </c:pt>
                <c:pt idx="338">
                  <c:v>-0.42252869184958197</c:v>
                </c:pt>
                <c:pt idx="339">
                  <c:v>-0.42252869184958197</c:v>
                </c:pt>
                <c:pt idx="340">
                  <c:v>-0.42252869184958197</c:v>
                </c:pt>
                <c:pt idx="341">
                  <c:v>-0.35403644159028841</c:v>
                </c:pt>
                <c:pt idx="342">
                  <c:v>-0.35403644159028841</c:v>
                </c:pt>
                <c:pt idx="343">
                  <c:v>-0.35403644159028841</c:v>
                </c:pt>
                <c:pt idx="344">
                  <c:v>-0.35403644159028841</c:v>
                </c:pt>
                <c:pt idx="345">
                  <c:v>-0.35403644159028841</c:v>
                </c:pt>
                <c:pt idx="346">
                  <c:v>-0.35403644159028841</c:v>
                </c:pt>
                <c:pt idx="347">
                  <c:v>-0.35403644159028841</c:v>
                </c:pt>
                <c:pt idx="348">
                  <c:v>-0.35403644159028841</c:v>
                </c:pt>
                <c:pt idx="349">
                  <c:v>-0.35403644159028841</c:v>
                </c:pt>
                <c:pt idx="350">
                  <c:v>-0.35403644159028841</c:v>
                </c:pt>
                <c:pt idx="351">
                  <c:v>-0.35403644159028841</c:v>
                </c:pt>
                <c:pt idx="352">
                  <c:v>-0.35403644159028841</c:v>
                </c:pt>
                <c:pt idx="353">
                  <c:v>-0.35403644159028841</c:v>
                </c:pt>
                <c:pt idx="354">
                  <c:v>-0.35403644159028841</c:v>
                </c:pt>
                <c:pt idx="355">
                  <c:v>-0.35403644159028841</c:v>
                </c:pt>
                <c:pt idx="356">
                  <c:v>-0.35403644159028841</c:v>
                </c:pt>
                <c:pt idx="357">
                  <c:v>-0.35403644159028841</c:v>
                </c:pt>
                <c:pt idx="358">
                  <c:v>-0.35403644159028841</c:v>
                </c:pt>
                <c:pt idx="359">
                  <c:v>-0.35403644159028841</c:v>
                </c:pt>
                <c:pt idx="360">
                  <c:v>-0.35403644159028841</c:v>
                </c:pt>
                <c:pt idx="361">
                  <c:v>-0.35403644159028841</c:v>
                </c:pt>
                <c:pt idx="362">
                  <c:v>-0.35403644159028841</c:v>
                </c:pt>
                <c:pt idx="363">
                  <c:v>-0.35403644159028841</c:v>
                </c:pt>
                <c:pt idx="364">
                  <c:v>-0.35403644159028841</c:v>
                </c:pt>
                <c:pt idx="365">
                  <c:v>-0.35403644159028841</c:v>
                </c:pt>
                <c:pt idx="366">
                  <c:v>-0.35403644159028841</c:v>
                </c:pt>
                <c:pt idx="367">
                  <c:v>-0.35403644159028841</c:v>
                </c:pt>
                <c:pt idx="368">
                  <c:v>-0.35403644159028841</c:v>
                </c:pt>
                <c:pt idx="369">
                  <c:v>-0.35403644159028841</c:v>
                </c:pt>
                <c:pt idx="370">
                  <c:v>-0.35403644159028841</c:v>
                </c:pt>
                <c:pt idx="371">
                  <c:v>-0.35403644159028841</c:v>
                </c:pt>
                <c:pt idx="372">
                  <c:v>-0.35403644159028841</c:v>
                </c:pt>
                <c:pt idx="373">
                  <c:v>-0.28554419133099479</c:v>
                </c:pt>
                <c:pt idx="374">
                  <c:v>-0.28554419133099479</c:v>
                </c:pt>
                <c:pt idx="375">
                  <c:v>-0.28554419133099479</c:v>
                </c:pt>
                <c:pt idx="376">
                  <c:v>-0.28554419133099479</c:v>
                </c:pt>
                <c:pt idx="377">
                  <c:v>-0.28554419133099479</c:v>
                </c:pt>
                <c:pt idx="378">
                  <c:v>-0.28554419133099479</c:v>
                </c:pt>
                <c:pt idx="379">
                  <c:v>-0.28554419133099479</c:v>
                </c:pt>
                <c:pt idx="380">
                  <c:v>-0.28554419133099479</c:v>
                </c:pt>
                <c:pt idx="381">
                  <c:v>-0.28554419133099479</c:v>
                </c:pt>
                <c:pt idx="382">
                  <c:v>-0.28554419133099479</c:v>
                </c:pt>
                <c:pt idx="383">
                  <c:v>-0.28554419133099479</c:v>
                </c:pt>
                <c:pt idx="384">
                  <c:v>-0.28554419133099479</c:v>
                </c:pt>
                <c:pt idx="385">
                  <c:v>-0.28554419133099479</c:v>
                </c:pt>
                <c:pt idx="386">
                  <c:v>-0.28554419133099479</c:v>
                </c:pt>
                <c:pt idx="387">
                  <c:v>-0.28554419133099479</c:v>
                </c:pt>
                <c:pt idx="388">
                  <c:v>-0.28554419133099479</c:v>
                </c:pt>
                <c:pt idx="389">
                  <c:v>-0.28554419133099479</c:v>
                </c:pt>
                <c:pt idx="390">
                  <c:v>-0.28554419133099479</c:v>
                </c:pt>
                <c:pt idx="391">
                  <c:v>-0.28554419133099479</c:v>
                </c:pt>
                <c:pt idx="392">
                  <c:v>-0.2170519410717012</c:v>
                </c:pt>
                <c:pt idx="393">
                  <c:v>-0.2170519410717012</c:v>
                </c:pt>
                <c:pt idx="394">
                  <c:v>-0.2170519410717012</c:v>
                </c:pt>
                <c:pt idx="395">
                  <c:v>-0.2170519410717012</c:v>
                </c:pt>
                <c:pt idx="396">
                  <c:v>-0.2170519410717012</c:v>
                </c:pt>
                <c:pt idx="397">
                  <c:v>-0.2170519410717012</c:v>
                </c:pt>
                <c:pt idx="398">
                  <c:v>-0.2170519410717012</c:v>
                </c:pt>
                <c:pt idx="399">
                  <c:v>-0.2170519410717012</c:v>
                </c:pt>
                <c:pt idx="400">
                  <c:v>-0.2170519410717012</c:v>
                </c:pt>
                <c:pt idx="401">
                  <c:v>-0.2170519410717012</c:v>
                </c:pt>
                <c:pt idx="402">
                  <c:v>-0.2170519410717012</c:v>
                </c:pt>
                <c:pt idx="403">
                  <c:v>-0.2170519410717012</c:v>
                </c:pt>
                <c:pt idx="404">
                  <c:v>-0.2170519410717012</c:v>
                </c:pt>
                <c:pt idx="405">
                  <c:v>-0.2170519410717012</c:v>
                </c:pt>
                <c:pt idx="406">
                  <c:v>-0.2170519410717012</c:v>
                </c:pt>
                <c:pt idx="407">
                  <c:v>-0.2170519410717012</c:v>
                </c:pt>
                <c:pt idx="408">
                  <c:v>-0.2170519410717012</c:v>
                </c:pt>
                <c:pt idx="409">
                  <c:v>-0.2170519410717012</c:v>
                </c:pt>
                <c:pt idx="410">
                  <c:v>-0.2170519410717012</c:v>
                </c:pt>
                <c:pt idx="411">
                  <c:v>-0.2170519410717012</c:v>
                </c:pt>
                <c:pt idx="412">
                  <c:v>-0.2170519410717012</c:v>
                </c:pt>
                <c:pt idx="413">
                  <c:v>-0.2170519410717012</c:v>
                </c:pt>
                <c:pt idx="414">
                  <c:v>-0.2170519410717012</c:v>
                </c:pt>
                <c:pt idx="415">
                  <c:v>-0.2170519410717012</c:v>
                </c:pt>
                <c:pt idx="416">
                  <c:v>-0.2170519410717012</c:v>
                </c:pt>
                <c:pt idx="417">
                  <c:v>-0.2170519410717012</c:v>
                </c:pt>
                <c:pt idx="418">
                  <c:v>-0.2170519410717012</c:v>
                </c:pt>
                <c:pt idx="419">
                  <c:v>-0.14855969081240761</c:v>
                </c:pt>
                <c:pt idx="420">
                  <c:v>-0.14855969081240761</c:v>
                </c:pt>
                <c:pt idx="421">
                  <c:v>-0.14855969081240761</c:v>
                </c:pt>
                <c:pt idx="422">
                  <c:v>-0.14855969081240761</c:v>
                </c:pt>
                <c:pt idx="423">
                  <c:v>-0.14855969081240761</c:v>
                </c:pt>
                <c:pt idx="424">
                  <c:v>-0.14855969081240761</c:v>
                </c:pt>
                <c:pt idx="425">
                  <c:v>-0.14855969081240761</c:v>
                </c:pt>
                <c:pt idx="426">
                  <c:v>-0.14855969081240761</c:v>
                </c:pt>
                <c:pt idx="427">
                  <c:v>-0.14855969081240761</c:v>
                </c:pt>
                <c:pt idx="428">
                  <c:v>-0.14855969081240761</c:v>
                </c:pt>
                <c:pt idx="429">
                  <c:v>-0.14855969081240761</c:v>
                </c:pt>
                <c:pt idx="430">
                  <c:v>-0.14855969081240761</c:v>
                </c:pt>
                <c:pt idx="431">
                  <c:v>-0.14855969081240761</c:v>
                </c:pt>
                <c:pt idx="432">
                  <c:v>-0.14855969081240761</c:v>
                </c:pt>
                <c:pt idx="433">
                  <c:v>-0.14855969081240761</c:v>
                </c:pt>
                <c:pt idx="434">
                  <c:v>-0.14855969081240761</c:v>
                </c:pt>
                <c:pt idx="435">
                  <c:v>-0.14855969081240761</c:v>
                </c:pt>
                <c:pt idx="436">
                  <c:v>-0.14855969081240761</c:v>
                </c:pt>
                <c:pt idx="437">
                  <c:v>-0.14855969081240761</c:v>
                </c:pt>
                <c:pt idx="438">
                  <c:v>-0.14855969081240761</c:v>
                </c:pt>
                <c:pt idx="439">
                  <c:v>-0.14855969081240761</c:v>
                </c:pt>
                <c:pt idx="440">
                  <c:v>-0.14855969081240761</c:v>
                </c:pt>
                <c:pt idx="441">
                  <c:v>-0.14855969081240761</c:v>
                </c:pt>
                <c:pt idx="442">
                  <c:v>-0.14855969081240761</c:v>
                </c:pt>
                <c:pt idx="443">
                  <c:v>-0.14855969081240761</c:v>
                </c:pt>
                <c:pt idx="444">
                  <c:v>-0.14855969081240761</c:v>
                </c:pt>
                <c:pt idx="445">
                  <c:v>-0.14855969081240761</c:v>
                </c:pt>
                <c:pt idx="446">
                  <c:v>-0.14855969081240761</c:v>
                </c:pt>
                <c:pt idx="447">
                  <c:v>-0.14855969081240761</c:v>
                </c:pt>
                <c:pt idx="448">
                  <c:v>-0.14855969081240761</c:v>
                </c:pt>
                <c:pt idx="449">
                  <c:v>-8.0067440553114003E-2</c:v>
                </c:pt>
                <c:pt idx="450">
                  <c:v>-8.0067440553114003E-2</c:v>
                </c:pt>
                <c:pt idx="451">
                  <c:v>-8.0067440553114003E-2</c:v>
                </c:pt>
                <c:pt idx="452">
                  <c:v>-8.0067440553114003E-2</c:v>
                </c:pt>
                <c:pt idx="453">
                  <c:v>-8.0067440553114003E-2</c:v>
                </c:pt>
                <c:pt idx="454">
                  <c:v>-8.0067440553114003E-2</c:v>
                </c:pt>
                <c:pt idx="455">
                  <c:v>-8.0067440553114003E-2</c:v>
                </c:pt>
                <c:pt idx="456">
                  <c:v>-8.0067440553114003E-2</c:v>
                </c:pt>
                <c:pt idx="457">
                  <c:v>-8.0067440553114003E-2</c:v>
                </c:pt>
                <c:pt idx="458">
                  <c:v>-8.0067440553114003E-2</c:v>
                </c:pt>
                <c:pt idx="459">
                  <c:v>-8.0067440553114003E-2</c:v>
                </c:pt>
                <c:pt idx="460">
                  <c:v>-8.0067440553114003E-2</c:v>
                </c:pt>
                <c:pt idx="461">
                  <c:v>-8.0067440553114003E-2</c:v>
                </c:pt>
                <c:pt idx="462">
                  <c:v>-8.0067440553114003E-2</c:v>
                </c:pt>
                <c:pt idx="463">
                  <c:v>-8.0067440553114003E-2</c:v>
                </c:pt>
                <c:pt idx="464">
                  <c:v>-8.0067440553114003E-2</c:v>
                </c:pt>
                <c:pt idx="465">
                  <c:v>-8.0067440553114003E-2</c:v>
                </c:pt>
                <c:pt idx="466">
                  <c:v>-8.0067440553114003E-2</c:v>
                </c:pt>
                <c:pt idx="467">
                  <c:v>-8.0067440553114003E-2</c:v>
                </c:pt>
                <c:pt idx="468">
                  <c:v>-8.0067440553114003E-2</c:v>
                </c:pt>
                <c:pt idx="469">
                  <c:v>-8.0067440553114003E-2</c:v>
                </c:pt>
                <c:pt idx="470">
                  <c:v>-8.0067440553114003E-2</c:v>
                </c:pt>
                <c:pt idx="471">
                  <c:v>-8.0067440553114003E-2</c:v>
                </c:pt>
                <c:pt idx="472">
                  <c:v>-1.1575190293820408E-2</c:v>
                </c:pt>
                <c:pt idx="473">
                  <c:v>-1.1575190293820408E-2</c:v>
                </c:pt>
                <c:pt idx="474">
                  <c:v>-1.1575190293820408E-2</c:v>
                </c:pt>
                <c:pt idx="475">
                  <c:v>-1.1575190293820408E-2</c:v>
                </c:pt>
                <c:pt idx="476">
                  <c:v>-1.1575190293820408E-2</c:v>
                </c:pt>
                <c:pt idx="477">
                  <c:v>-1.1575190293820408E-2</c:v>
                </c:pt>
                <c:pt idx="478">
                  <c:v>-1.1575190293820408E-2</c:v>
                </c:pt>
                <c:pt idx="479">
                  <c:v>-1.1575190293820408E-2</c:v>
                </c:pt>
                <c:pt idx="480">
                  <c:v>-1.1575190293820408E-2</c:v>
                </c:pt>
                <c:pt idx="481">
                  <c:v>-1.1575190293820408E-2</c:v>
                </c:pt>
                <c:pt idx="482">
                  <c:v>-1.1575190293820408E-2</c:v>
                </c:pt>
                <c:pt idx="483">
                  <c:v>-1.1575190293820408E-2</c:v>
                </c:pt>
                <c:pt idx="484">
                  <c:v>-1.1575190293820408E-2</c:v>
                </c:pt>
                <c:pt idx="485">
                  <c:v>-1.1575190293820408E-2</c:v>
                </c:pt>
                <c:pt idx="486">
                  <c:v>-1.1575190293820408E-2</c:v>
                </c:pt>
                <c:pt idx="487">
                  <c:v>5.6917059965473193E-2</c:v>
                </c:pt>
                <c:pt idx="488">
                  <c:v>5.6917059965473193E-2</c:v>
                </c:pt>
                <c:pt idx="489">
                  <c:v>5.6917059965473193E-2</c:v>
                </c:pt>
                <c:pt idx="490">
                  <c:v>5.6917059965473193E-2</c:v>
                </c:pt>
                <c:pt idx="491">
                  <c:v>5.6917059965473193E-2</c:v>
                </c:pt>
                <c:pt idx="492">
                  <c:v>5.6917059965473193E-2</c:v>
                </c:pt>
                <c:pt idx="493">
                  <c:v>5.6917059965473193E-2</c:v>
                </c:pt>
                <c:pt idx="494">
                  <c:v>5.6917059965473193E-2</c:v>
                </c:pt>
                <c:pt idx="495">
                  <c:v>5.6917059965473193E-2</c:v>
                </c:pt>
                <c:pt idx="496">
                  <c:v>5.6917059965473193E-2</c:v>
                </c:pt>
                <c:pt idx="497">
                  <c:v>5.6917059965473193E-2</c:v>
                </c:pt>
                <c:pt idx="498">
                  <c:v>5.6917059965473193E-2</c:v>
                </c:pt>
                <c:pt idx="499">
                  <c:v>5.6917059965473193E-2</c:v>
                </c:pt>
                <c:pt idx="500">
                  <c:v>5.6917059965473193E-2</c:v>
                </c:pt>
                <c:pt idx="501">
                  <c:v>5.6917059965473193E-2</c:v>
                </c:pt>
                <c:pt idx="502">
                  <c:v>5.6917059965473193E-2</c:v>
                </c:pt>
                <c:pt idx="503">
                  <c:v>5.6917059965473193E-2</c:v>
                </c:pt>
                <c:pt idx="504">
                  <c:v>5.6917059965473193E-2</c:v>
                </c:pt>
                <c:pt idx="505">
                  <c:v>5.6917059965473193E-2</c:v>
                </c:pt>
                <c:pt idx="506">
                  <c:v>5.6917059965473193E-2</c:v>
                </c:pt>
                <c:pt idx="507">
                  <c:v>5.6917059965473193E-2</c:v>
                </c:pt>
                <c:pt idx="508">
                  <c:v>5.6917059965473193E-2</c:v>
                </c:pt>
                <c:pt idx="509">
                  <c:v>5.6917059965473193E-2</c:v>
                </c:pt>
                <c:pt idx="510">
                  <c:v>5.6917059965473193E-2</c:v>
                </c:pt>
                <c:pt idx="511">
                  <c:v>5.6917059965473193E-2</c:v>
                </c:pt>
                <c:pt idx="512">
                  <c:v>5.6917059965473193E-2</c:v>
                </c:pt>
                <c:pt idx="513">
                  <c:v>0.12540931022476678</c:v>
                </c:pt>
                <c:pt idx="514">
                  <c:v>0.12540931022476678</c:v>
                </c:pt>
                <c:pt idx="515">
                  <c:v>0.12540931022476678</c:v>
                </c:pt>
                <c:pt idx="516">
                  <c:v>0.12540931022476678</c:v>
                </c:pt>
                <c:pt idx="517">
                  <c:v>0.12540931022476678</c:v>
                </c:pt>
                <c:pt idx="518">
                  <c:v>0.12540931022476678</c:v>
                </c:pt>
                <c:pt idx="519">
                  <c:v>0.12540931022476678</c:v>
                </c:pt>
                <c:pt idx="520">
                  <c:v>0.12540931022476678</c:v>
                </c:pt>
                <c:pt idx="521">
                  <c:v>0.12540931022476678</c:v>
                </c:pt>
                <c:pt idx="522">
                  <c:v>0.12540931022476678</c:v>
                </c:pt>
                <c:pt idx="523">
                  <c:v>0.12540931022476678</c:v>
                </c:pt>
                <c:pt idx="524">
                  <c:v>0.12540931022476678</c:v>
                </c:pt>
                <c:pt idx="525">
                  <c:v>0.12540931022476678</c:v>
                </c:pt>
                <c:pt idx="526">
                  <c:v>0.12540931022476678</c:v>
                </c:pt>
                <c:pt idx="527">
                  <c:v>0.12540931022476678</c:v>
                </c:pt>
                <c:pt idx="528">
                  <c:v>0.12540931022476678</c:v>
                </c:pt>
                <c:pt idx="529">
                  <c:v>0.12540931022476678</c:v>
                </c:pt>
                <c:pt idx="530">
                  <c:v>0.12540931022476678</c:v>
                </c:pt>
                <c:pt idx="531">
                  <c:v>0.12540931022476678</c:v>
                </c:pt>
                <c:pt idx="532">
                  <c:v>0.12540931022476678</c:v>
                </c:pt>
                <c:pt idx="533">
                  <c:v>0.19390156048406038</c:v>
                </c:pt>
                <c:pt idx="534">
                  <c:v>0.19390156048406038</c:v>
                </c:pt>
                <c:pt idx="535">
                  <c:v>0.19390156048406038</c:v>
                </c:pt>
                <c:pt idx="536">
                  <c:v>0.19390156048406038</c:v>
                </c:pt>
                <c:pt idx="537">
                  <c:v>0.19390156048406038</c:v>
                </c:pt>
                <c:pt idx="538">
                  <c:v>0.19390156048406038</c:v>
                </c:pt>
                <c:pt idx="539">
                  <c:v>0.19390156048406038</c:v>
                </c:pt>
                <c:pt idx="540">
                  <c:v>0.19390156048406038</c:v>
                </c:pt>
                <c:pt idx="541">
                  <c:v>0.19390156048406038</c:v>
                </c:pt>
                <c:pt idx="542">
                  <c:v>0.19390156048406038</c:v>
                </c:pt>
                <c:pt idx="543">
                  <c:v>0.19390156048406038</c:v>
                </c:pt>
                <c:pt idx="544">
                  <c:v>0.19390156048406038</c:v>
                </c:pt>
                <c:pt idx="545">
                  <c:v>0.19390156048406038</c:v>
                </c:pt>
                <c:pt idx="546">
                  <c:v>0.19390156048406038</c:v>
                </c:pt>
                <c:pt idx="547">
                  <c:v>0.19390156048406038</c:v>
                </c:pt>
                <c:pt idx="548">
                  <c:v>0.19390156048406038</c:v>
                </c:pt>
                <c:pt idx="549">
                  <c:v>0.19390156048406038</c:v>
                </c:pt>
                <c:pt idx="550">
                  <c:v>0.19390156048406038</c:v>
                </c:pt>
                <c:pt idx="551">
                  <c:v>0.19390156048406038</c:v>
                </c:pt>
                <c:pt idx="552">
                  <c:v>0.19390156048406038</c:v>
                </c:pt>
                <c:pt idx="553">
                  <c:v>0.19390156048406038</c:v>
                </c:pt>
                <c:pt idx="554">
                  <c:v>0.19390156048406038</c:v>
                </c:pt>
                <c:pt idx="555">
                  <c:v>0.19390156048406038</c:v>
                </c:pt>
                <c:pt idx="556">
                  <c:v>0.19390156048406038</c:v>
                </c:pt>
                <c:pt idx="557">
                  <c:v>0.19390156048406038</c:v>
                </c:pt>
                <c:pt idx="558">
                  <c:v>0.19390156048406038</c:v>
                </c:pt>
                <c:pt idx="559">
                  <c:v>0.19390156048406038</c:v>
                </c:pt>
                <c:pt idx="560">
                  <c:v>0.19390156048406038</c:v>
                </c:pt>
                <c:pt idx="561">
                  <c:v>0.19390156048406038</c:v>
                </c:pt>
                <c:pt idx="562">
                  <c:v>0.19390156048406038</c:v>
                </c:pt>
                <c:pt idx="563">
                  <c:v>0.19390156048406038</c:v>
                </c:pt>
                <c:pt idx="564">
                  <c:v>0.19390156048406038</c:v>
                </c:pt>
                <c:pt idx="565">
                  <c:v>0.19390156048406038</c:v>
                </c:pt>
                <c:pt idx="566">
                  <c:v>0.19390156048406038</c:v>
                </c:pt>
                <c:pt idx="567">
                  <c:v>0.26239381074335399</c:v>
                </c:pt>
                <c:pt idx="568">
                  <c:v>0.26239381074335399</c:v>
                </c:pt>
                <c:pt idx="569">
                  <c:v>0.26239381074335399</c:v>
                </c:pt>
                <c:pt idx="570">
                  <c:v>0.26239381074335399</c:v>
                </c:pt>
                <c:pt idx="571">
                  <c:v>0.26239381074335399</c:v>
                </c:pt>
                <c:pt idx="572">
                  <c:v>0.26239381074335399</c:v>
                </c:pt>
                <c:pt idx="573">
                  <c:v>0.26239381074335399</c:v>
                </c:pt>
                <c:pt idx="574">
                  <c:v>0.26239381074335399</c:v>
                </c:pt>
                <c:pt idx="575">
                  <c:v>0.26239381074335399</c:v>
                </c:pt>
                <c:pt idx="576">
                  <c:v>0.26239381074335399</c:v>
                </c:pt>
                <c:pt idx="577">
                  <c:v>0.26239381074335399</c:v>
                </c:pt>
                <c:pt idx="578">
                  <c:v>0.26239381074335399</c:v>
                </c:pt>
                <c:pt idx="579">
                  <c:v>0.26239381074335399</c:v>
                </c:pt>
                <c:pt idx="580">
                  <c:v>0.26239381074335399</c:v>
                </c:pt>
                <c:pt idx="581">
                  <c:v>0.26239381074335399</c:v>
                </c:pt>
                <c:pt idx="582">
                  <c:v>0.26239381074335399</c:v>
                </c:pt>
                <c:pt idx="583">
                  <c:v>0.26239381074335399</c:v>
                </c:pt>
                <c:pt idx="584">
                  <c:v>0.26239381074335399</c:v>
                </c:pt>
                <c:pt idx="585">
                  <c:v>0.26239381074335399</c:v>
                </c:pt>
                <c:pt idx="586">
                  <c:v>0.26239381074335399</c:v>
                </c:pt>
                <c:pt idx="587">
                  <c:v>0.26239381074335399</c:v>
                </c:pt>
                <c:pt idx="588">
                  <c:v>0.26239381074335399</c:v>
                </c:pt>
                <c:pt idx="589">
                  <c:v>0.26239381074335399</c:v>
                </c:pt>
                <c:pt idx="590">
                  <c:v>0.26239381074335399</c:v>
                </c:pt>
                <c:pt idx="591">
                  <c:v>0.26239381074335399</c:v>
                </c:pt>
                <c:pt idx="592">
                  <c:v>0.26239381074335399</c:v>
                </c:pt>
                <c:pt idx="593">
                  <c:v>0.26239381074335399</c:v>
                </c:pt>
                <c:pt idx="594">
                  <c:v>0.26239381074335399</c:v>
                </c:pt>
                <c:pt idx="595">
                  <c:v>0.26239381074335399</c:v>
                </c:pt>
                <c:pt idx="596">
                  <c:v>0.26239381074335399</c:v>
                </c:pt>
                <c:pt idx="597">
                  <c:v>0.33088606100264756</c:v>
                </c:pt>
                <c:pt idx="598">
                  <c:v>0.33088606100264756</c:v>
                </c:pt>
                <c:pt idx="599">
                  <c:v>0.33088606100264756</c:v>
                </c:pt>
                <c:pt idx="600">
                  <c:v>0.33088606100264756</c:v>
                </c:pt>
                <c:pt idx="601">
                  <c:v>0.33088606100264756</c:v>
                </c:pt>
                <c:pt idx="602">
                  <c:v>0.33088606100264756</c:v>
                </c:pt>
                <c:pt idx="603">
                  <c:v>0.33088606100264756</c:v>
                </c:pt>
                <c:pt idx="604">
                  <c:v>0.33088606100264756</c:v>
                </c:pt>
                <c:pt idx="605">
                  <c:v>0.33088606100264756</c:v>
                </c:pt>
                <c:pt idx="606">
                  <c:v>0.33088606100264756</c:v>
                </c:pt>
                <c:pt idx="607">
                  <c:v>0.33088606100264756</c:v>
                </c:pt>
                <c:pt idx="608">
                  <c:v>0.33088606100264756</c:v>
                </c:pt>
                <c:pt idx="609">
                  <c:v>0.33088606100264756</c:v>
                </c:pt>
                <c:pt idx="610">
                  <c:v>0.33088606100264756</c:v>
                </c:pt>
                <c:pt idx="611">
                  <c:v>0.33088606100264756</c:v>
                </c:pt>
                <c:pt idx="612">
                  <c:v>0.33088606100264756</c:v>
                </c:pt>
                <c:pt idx="613">
                  <c:v>0.33088606100264756</c:v>
                </c:pt>
                <c:pt idx="614">
                  <c:v>0.33088606100264756</c:v>
                </c:pt>
                <c:pt idx="615">
                  <c:v>0.33088606100264756</c:v>
                </c:pt>
                <c:pt idx="616">
                  <c:v>0.33088606100264756</c:v>
                </c:pt>
                <c:pt idx="617">
                  <c:v>0.33088606100264756</c:v>
                </c:pt>
                <c:pt idx="618">
                  <c:v>0.33088606100264756</c:v>
                </c:pt>
                <c:pt idx="619">
                  <c:v>0.33088606100264756</c:v>
                </c:pt>
                <c:pt idx="620">
                  <c:v>0.33088606100264756</c:v>
                </c:pt>
                <c:pt idx="621">
                  <c:v>0.33088606100264756</c:v>
                </c:pt>
                <c:pt idx="622">
                  <c:v>0.33088606100264756</c:v>
                </c:pt>
                <c:pt idx="623">
                  <c:v>0.33088606100264756</c:v>
                </c:pt>
                <c:pt idx="624">
                  <c:v>0.33088606100264756</c:v>
                </c:pt>
                <c:pt idx="625">
                  <c:v>0.33088606100264756</c:v>
                </c:pt>
                <c:pt idx="626">
                  <c:v>0.33088606100264756</c:v>
                </c:pt>
                <c:pt idx="627">
                  <c:v>0.33088606100264756</c:v>
                </c:pt>
                <c:pt idx="628">
                  <c:v>0.33088606100264756</c:v>
                </c:pt>
                <c:pt idx="629">
                  <c:v>0.33088606100264756</c:v>
                </c:pt>
                <c:pt idx="630">
                  <c:v>0.39937831126194118</c:v>
                </c:pt>
                <c:pt idx="631">
                  <c:v>0.39937831126194118</c:v>
                </c:pt>
                <c:pt idx="632">
                  <c:v>0.39937831126194118</c:v>
                </c:pt>
                <c:pt idx="633">
                  <c:v>0.39937831126194118</c:v>
                </c:pt>
                <c:pt idx="634">
                  <c:v>0.39937831126194118</c:v>
                </c:pt>
                <c:pt idx="635">
                  <c:v>0.39937831126194118</c:v>
                </c:pt>
                <c:pt idx="636">
                  <c:v>0.39937831126194118</c:v>
                </c:pt>
                <c:pt idx="637">
                  <c:v>0.39937831126194118</c:v>
                </c:pt>
                <c:pt idx="638">
                  <c:v>0.39937831126194118</c:v>
                </c:pt>
                <c:pt idx="639">
                  <c:v>0.39937831126194118</c:v>
                </c:pt>
                <c:pt idx="640">
                  <c:v>0.39937831126194118</c:v>
                </c:pt>
                <c:pt idx="641">
                  <c:v>0.39937831126194118</c:v>
                </c:pt>
                <c:pt idx="642">
                  <c:v>0.39937831126194118</c:v>
                </c:pt>
                <c:pt idx="643">
                  <c:v>0.39937831126194118</c:v>
                </c:pt>
                <c:pt idx="644">
                  <c:v>0.39937831126194118</c:v>
                </c:pt>
                <c:pt idx="645">
                  <c:v>0.39937831126194118</c:v>
                </c:pt>
                <c:pt idx="646">
                  <c:v>0.39937831126194118</c:v>
                </c:pt>
                <c:pt idx="647">
                  <c:v>0.39937831126194118</c:v>
                </c:pt>
                <c:pt idx="648">
                  <c:v>0.39937831126194118</c:v>
                </c:pt>
                <c:pt idx="649">
                  <c:v>0.39937831126194118</c:v>
                </c:pt>
                <c:pt idx="650">
                  <c:v>0.39937831126194118</c:v>
                </c:pt>
                <c:pt idx="651">
                  <c:v>0.39937831126194118</c:v>
                </c:pt>
                <c:pt idx="652">
                  <c:v>0.39937831126194118</c:v>
                </c:pt>
                <c:pt idx="653">
                  <c:v>0.39937831126194118</c:v>
                </c:pt>
                <c:pt idx="654">
                  <c:v>0.39937831126194118</c:v>
                </c:pt>
                <c:pt idx="655">
                  <c:v>0.39937831126194118</c:v>
                </c:pt>
                <c:pt idx="656">
                  <c:v>0.4678705615212348</c:v>
                </c:pt>
                <c:pt idx="657">
                  <c:v>0.4678705615212348</c:v>
                </c:pt>
                <c:pt idx="658">
                  <c:v>0.4678705615212348</c:v>
                </c:pt>
                <c:pt idx="659">
                  <c:v>0.4678705615212348</c:v>
                </c:pt>
                <c:pt idx="660">
                  <c:v>0.4678705615212348</c:v>
                </c:pt>
                <c:pt idx="661">
                  <c:v>0.4678705615212348</c:v>
                </c:pt>
                <c:pt idx="662">
                  <c:v>0.4678705615212348</c:v>
                </c:pt>
                <c:pt idx="663">
                  <c:v>0.4678705615212348</c:v>
                </c:pt>
                <c:pt idx="664">
                  <c:v>0.4678705615212348</c:v>
                </c:pt>
                <c:pt idx="665">
                  <c:v>0.4678705615212348</c:v>
                </c:pt>
                <c:pt idx="666">
                  <c:v>0.4678705615212348</c:v>
                </c:pt>
                <c:pt idx="667">
                  <c:v>0.4678705615212348</c:v>
                </c:pt>
                <c:pt idx="668">
                  <c:v>0.4678705615212348</c:v>
                </c:pt>
                <c:pt idx="669">
                  <c:v>0.4678705615212348</c:v>
                </c:pt>
                <c:pt idx="670">
                  <c:v>0.4678705615212348</c:v>
                </c:pt>
                <c:pt idx="671">
                  <c:v>0.4678705615212348</c:v>
                </c:pt>
                <c:pt idx="672">
                  <c:v>0.4678705615212348</c:v>
                </c:pt>
                <c:pt idx="673">
                  <c:v>0.4678705615212348</c:v>
                </c:pt>
                <c:pt idx="674">
                  <c:v>0.4678705615212348</c:v>
                </c:pt>
                <c:pt idx="675">
                  <c:v>0.4678705615212348</c:v>
                </c:pt>
                <c:pt idx="676">
                  <c:v>0.4678705615212348</c:v>
                </c:pt>
                <c:pt idx="677">
                  <c:v>0.4678705615212348</c:v>
                </c:pt>
                <c:pt idx="678">
                  <c:v>0.4678705615212348</c:v>
                </c:pt>
                <c:pt idx="679">
                  <c:v>0.4678705615212348</c:v>
                </c:pt>
                <c:pt idx="680">
                  <c:v>0.4678705615212348</c:v>
                </c:pt>
                <c:pt idx="681">
                  <c:v>0.53636281178052836</c:v>
                </c:pt>
                <c:pt idx="682">
                  <c:v>0.53636281178052836</c:v>
                </c:pt>
                <c:pt idx="683">
                  <c:v>0.53636281178052836</c:v>
                </c:pt>
                <c:pt idx="684">
                  <c:v>0.53636281178052836</c:v>
                </c:pt>
                <c:pt idx="685">
                  <c:v>0.53636281178052836</c:v>
                </c:pt>
                <c:pt idx="686">
                  <c:v>0.53636281178052836</c:v>
                </c:pt>
                <c:pt idx="687">
                  <c:v>0.53636281178052836</c:v>
                </c:pt>
                <c:pt idx="688">
                  <c:v>0.53636281178052836</c:v>
                </c:pt>
                <c:pt idx="689">
                  <c:v>0.53636281178052836</c:v>
                </c:pt>
                <c:pt idx="690">
                  <c:v>0.53636281178052836</c:v>
                </c:pt>
                <c:pt idx="691">
                  <c:v>0.53636281178052836</c:v>
                </c:pt>
                <c:pt idx="692">
                  <c:v>0.53636281178052836</c:v>
                </c:pt>
                <c:pt idx="693">
                  <c:v>0.53636281178052836</c:v>
                </c:pt>
                <c:pt idx="694">
                  <c:v>0.53636281178052836</c:v>
                </c:pt>
                <c:pt idx="695">
                  <c:v>0.53636281178052836</c:v>
                </c:pt>
                <c:pt idx="696">
                  <c:v>0.53636281178052836</c:v>
                </c:pt>
                <c:pt idx="697">
                  <c:v>0.53636281178052836</c:v>
                </c:pt>
                <c:pt idx="698">
                  <c:v>0.53636281178052836</c:v>
                </c:pt>
                <c:pt idx="699">
                  <c:v>0.53636281178052836</c:v>
                </c:pt>
                <c:pt idx="700">
                  <c:v>0.53636281178052836</c:v>
                </c:pt>
                <c:pt idx="701">
                  <c:v>0.53636281178052836</c:v>
                </c:pt>
                <c:pt idx="702">
                  <c:v>0.53636281178052836</c:v>
                </c:pt>
                <c:pt idx="703">
                  <c:v>0.53636281178052836</c:v>
                </c:pt>
                <c:pt idx="704">
                  <c:v>0.53636281178052836</c:v>
                </c:pt>
                <c:pt idx="705">
                  <c:v>0.60485506203982198</c:v>
                </c:pt>
                <c:pt idx="706">
                  <c:v>0.60485506203982198</c:v>
                </c:pt>
                <c:pt idx="707">
                  <c:v>0.60485506203982198</c:v>
                </c:pt>
                <c:pt idx="708">
                  <c:v>0.60485506203982198</c:v>
                </c:pt>
                <c:pt idx="709">
                  <c:v>0.60485506203982198</c:v>
                </c:pt>
                <c:pt idx="710">
                  <c:v>0.60485506203982198</c:v>
                </c:pt>
                <c:pt idx="711">
                  <c:v>0.60485506203982198</c:v>
                </c:pt>
                <c:pt idx="712">
                  <c:v>0.60485506203982198</c:v>
                </c:pt>
                <c:pt idx="713">
                  <c:v>0.60485506203982198</c:v>
                </c:pt>
                <c:pt idx="714">
                  <c:v>0.60485506203982198</c:v>
                </c:pt>
                <c:pt idx="715">
                  <c:v>0.60485506203982198</c:v>
                </c:pt>
                <c:pt idx="716">
                  <c:v>0.60485506203982198</c:v>
                </c:pt>
                <c:pt idx="717">
                  <c:v>0.60485506203982198</c:v>
                </c:pt>
                <c:pt idx="718">
                  <c:v>0.60485506203982198</c:v>
                </c:pt>
                <c:pt idx="719">
                  <c:v>0.60485506203982198</c:v>
                </c:pt>
                <c:pt idx="720">
                  <c:v>0.60485506203982198</c:v>
                </c:pt>
                <c:pt idx="721">
                  <c:v>0.60485506203982198</c:v>
                </c:pt>
                <c:pt idx="722">
                  <c:v>0.60485506203982198</c:v>
                </c:pt>
                <c:pt idx="723">
                  <c:v>0.60485506203982198</c:v>
                </c:pt>
                <c:pt idx="724">
                  <c:v>0.60485506203982198</c:v>
                </c:pt>
                <c:pt idx="725">
                  <c:v>0.60485506203982198</c:v>
                </c:pt>
                <c:pt idx="726">
                  <c:v>0.60485506203982198</c:v>
                </c:pt>
                <c:pt idx="727">
                  <c:v>0.60485506203982198</c:v>
                </c:pt>
                <c:pt idx="728">
                  <c:v>0.60485506203982198</c:v>
                </c:pt>
                <c:pt idx="729">
                  <c:v>0.60485506203982198</c:v>
                </c:pt>
                <c:pt idx="730">
                  <c:v>0.60485506203982198</c:v>
                </c:pt>
                <c:pt idx="731">
                  <c:v>0.60485506203982198</c:v>
                </c:pt>
                <c:pt idx="732">
                  <c:v>0.6733473122991156</c:v>
                </c:pt>
                <c:pt idx="733">
                  <c:v>0.6733473122991156</c:v>
                </c:pt>
                <c:pt idx="734">
                  <c:v>0.6733473122991156</c:v>
                </c:pt>
                <c:pt idx="735">
                  <c:v>0.6733473122991156</c:v>
                </c:pt>
                <c:pt idx="736">
                  <c:v>0.6733473122991156</c:v>
                </c:pt>
                <c:pt idx="737">
                  <c:v>0.6733473122991156</c:v>
                </c:pt>
                <c:pt idx="738">
                  <c:v>0.6733473122991156</c:v>
                </c:pt>
                <c:pt idx="739">
                  <c:v>0.6733473122991156</c:v>
                </c:pt>
                <c:pt idx="740">
                  <c:v>0.6733473122991156</c:v>
                </c:pt>
                <c:pt idx="741">
                  <c:v>0.6733473122991156</c:v>
                </c:pt>
                <c:pt idx="742">
                  <c:v>0.6733473122991156</c:v>
                </c:pt>
                <c:pt idx="743">
                  <c:v>0.6733473122991156</c:v>
                </c:pt>
                <c:pt idx="744">
                  <c:v>0.6733473122991156</c:v>
                </c:pt>
                <c:pt idx="745">
                  <c:v>0.6733473122991156</c:v>
                </c:pt>
                <c:pt idx="746">
                  <c:v>0.6733473122991156</c:v>
                </c:pt>
                <c:pt idx="747">
                  <c:v>0.6733473122991156</c:v>
                </c:pt>
                <c:pt idx="748">
                  <c:v>0.6733473122991156</c:v>
                </c:pt>
                <c:pt idx="749">
                  <c:v>0.6733473122991156</c:v>
                </c:pt>
                <c:pt idx="750">
                  <c:v>0.6733473122991156</c:v>
                </c:pt>
                <c:pt idx="751">
                  <c:v>0.74183956255840922</c:v>
                </c:pt>
                <c:pt idx="752">
                  <c:v>0.74183956255840922</c:v>
                </c:pt>
                <c:pt idx="753">
                  <c:v>0.74183956255840922</c:v>
                </c:pt>
                <c:pt idx="754">
                  <c:v>0.74183956255840922</c:v>
                </c:pt>
                <c:pt idx="755">
                  <c:v>0.74183956255840922</c:v>
                </c:pt>
                <c:pt idx="756">
                  <c:v>0.74183956255840922</c:v>
                </c:pt>
                <c:pt idx="757">
                  <c:v>0.74183956255840922</c:v>
                </c:pt>
                <c:pt idx="758">
                  <c:v>0.74183956255840922</c:v>
                </c:pt>
                <c:pt idx="759">
                  <c:v>0.74183956255840922</c:v>
                </c:pt>
                <c:pt idx="760">
                  <c:v>0.74183956255840922</c:v>
                </c:pt>
                <c:pt idx="761">
                  <c:v>0.74183956255840922</c:v>
                </c:pt>
                <c:pt idx="762">
                  <c:v>0.74183956255840922</c:v>
                </c:pt>
                <c:pt idx="763">
                  <c:v>0.74183956255840922</c:v>
                </c:pt>
                <c:pt idx="764">
                  <c:v>0.74183956255840922</c:v>
                </c:pt>
                <c:pt idx="765">
                  <c:v>0.81033181281770272</c:v>
                </c:pt>
                <c:pt idx="766">
                  <c:v>0.81033181281770272</c:v>
                </c:pt>
                <c:pt idx="767">
                  <c:v>0.81033181281770272</c:v>
                </c:pt>
                <c:pt idx="768">
                  <c:v>0.81033181281770272</c:v>
                </c:pt>
                <c:pt idx="769">
                  <c:v>0.81033181281770272</c:v>
                </c:pt>
                <c:pt idx="770">
                  <c:v>0.81033181281770272</c:v>
                </c:pt>
                <c:pt idx="771">
                  <c:v>0.81033181281770272</c:v>
                </c:pt>
                <c:pt idx="772">
                  <c:v>0.81033181281770272</c:v>
                </c:pt>
                <c:pt idx="773">
                  <c:v>0.81033181281770272</c:v>
                </c:pt>
                <c:pt idx="774">
                  <c:v>0.81033181281770272</c:v>
                </c:pt>
                <c:pt idx="775">
                  <c:v>0.81033181281770272</c:v>
                </c:pt>
                <c:pt idx="776">
                  <c:v>0.81033181281770272</c:v>
                </c:pt>
                <c:pt idx="777">
                  <c:v>0.81033181281770272</c:v>
                </c:pt>
                <c:pt idx="778">
                  <c:v>0.81033181281770272</c:v>
                </c:pt>
                <c:pt idx="779">
                  <c:v>0.81033181281770272</c:v>
                </c:pt>
                <c:pt idx="780">
                  <c:v>0.81033181281770272</c:v>
                </c:pt>
                <c:pt idx="781">
                  <c:v>0.81033181281770272</c:v>
                </c:pt>
                <c:pt idx="782">
                  <c:v>0.81033181281770272</c:v>
                </c:pt>
                <c:pt idx="783">
                  <c:v>0.81033181281770272</c:v>
                </c:pt>
                <c:pt idx="784">
                  <c:v>0.81033181281770272</c:v>
                </c:pt>
                <c:pt idx="785">
                  <c:v>0.81033181281770272</c:v>
                </c:pt>
                <c:pt idx="786">
                  <c:v>0.81033181281770272</c:v>
                </c:pt>
                <c:pt idx="787">
                  <c:v>0.81033181281770272</c:v>
                </c:pt>
                <c:pt idx="788">
                  <c:v>0.81033181281770272</c:v>
                </c:pt>
                <c:pt idx="789">
                  <c:v>0.81033181281770272</c:v>
                </c:pt>
                <c:pt idx="790">
                  <c:v>0.87882406307699634</c:v>
                </c:pt>
                <c:pt idx="791">
                  <c:v>0.87882406307699634</c:v>
                </c:pt>
                <c:pt idx="792">
                  <c:v>0.87882406307699634</c:v>
                </c:pt>
                <c:pt idx="793">
                  <c:v>0.87882406307699634</c:v>
                </c:pt>
                <c:pt idx="794">
                  <c:v>0.87882406307699634</c:v>
                </c:pt>
                <c:pt idx="795">
                  <c:v>0.87882406307699634</c:v>
                </c:pt>
                <c:pt idx="796">
                  <c:v>0.87882406307699634</c:v>
                </c:pt>
                <c:pt idx="797">
                  <c:v>0.87882406307699634</c:v>
                </c:pt>
                <c:pt idx="798">
                  <c:v>0.87882406307699634</c:v>
                </c:pt>
                <c:pt idx="799">
                  <c:v>0.87882406307699634</c:v>
                </c:pt>
                <c:pt idx="800">
                  <c:v>0.87882406307699634</c:v>
                </c:pt>
                <c:pt idx="801">
                  <c:v>0.87882406307699634</c:v>
                </c:pt>
                <c:pt idx="802">
                  <c:v>0.87882406307699634</c:v>
                </c:pt>
                <c:pt idx="803">
                  <c:v>0.87882406307699634</c:v>
                </c:pt>
                <c:pt idx="804">
                  <c:v>0.87882406307699634</c:v>
                </c:pt>
                <c:pt idx="805">
                  <c:v>0.87882406307699634</c:v>
                </c:pt>
                <c:pt idx="806">
                  <c:v>0.87882406307699634</c:v>
                </c:pt>
                <c:pt idx="807">
                  <c:v>0.87882406307699634</c:v>
                </c:pt>
                <c:pt idx="808">
                  <c:v>0.87882406307699634</c:v>
                </c:pt>
                <c:pt idx="809">
                  <c:v>0.87882406307699634</c:v>
                </c:pt>
                <c:pt idx="810">
                  <c:v>0.94731631333628996</c:v>
                </c:pt>
                <c:pt idx="811">
                  <c:v>0.94731631333628996</c:v>
                </c:pt>
                <c:pt idx="812">
                  <c:v>0.94731631333628996</c:v>
                </c:pt>
                <c:pt idx="813">
                  <c:v>0.94731631333628996</c:v>
                </c:pt>
                <c:pt idx="814">
                  <c:v>0.94731631333628996</c:v>
                </c:pt>
                <c:pt idx="815">
                  <c:v>0.94731631333628996</c:v>
                </c:pt>
                <c:pt idx="816">
                  <c:v>0.94731631333628996</c:v>
                </c:pt>
                <c:pt idx="817">
                  <c:v>0.94731631333628996</c:v>
                </c:pt>
                <c:pt idx="818">
                  <c:v>0.94731631333628996</c:v>
                </c:pt>
                <c:pt idx="819">
                  <c:v>0.94731631333628996</c:v>
                </c:pt>
                <c:pt idx="820">
                  <c:v>0.94731631333628996</c:v>
                </c:pt>
                <c:pt idx="821">
                  <c:v>0.94731631333628996</c:v>
                </c:pt>
                <c:pt idx="822">
                  <c:v>0.94731631333628996</c:v>
                </c:pt>
                <c:pt idx="823">
                  <c:v>0.94731631333628996</c:v>
                </c:pt>
                <c:pt idx="824">
                  <c:v>1.0158085635955836</c:v>
                </c:pt>
                <c:pt idx="825">
                  <c:v>1.0158085635955836</c:v>
                </c:pt>
                <c:pt idx="826">
                  <c:v>1.0158085635955836</c:v>
                </c:pt>
                <c:pt idx="827">
                  <c:v>1.0158085635955836</c:v>
                </c:pt>
                <c:pt idx="828">
                  <c:v>1.0158085635955836</c:v>
                </c:pt>
                <c:pt idx="829">
                  <c:v>1.0158085635955836</c:v>
                </c:pt>
                <c:pt idx="830">
                  <c:v>1.0158085635955836</c:v>
                </c:pt>
                <c:pt idx="831">
                  <c:v>1.0158085635955836</c:v>
                </c:pt>
                <c:pt idx="832">
                  <c:v>1.0158085635955836</c:v>
                </c:pt>
                <c:pt idx="833">
                  <c:v>1.0158085635955836</c:v>
                </c:pt>
                <c:pt idx="834">
                  <c:v>1.0158085635955836</c:v>
                </c:pt>
                <c:pt idx="835">
                  <c:v>1.0158085635955836</c:v>
                </c:pt>
                <c:pt idx="836">
                  <c:v>1.0158085635955836</c:v>
                </c:pt>
                <c:pt idx="837">
                  <c:v>1.0158085635955836</c:v>
                </c:pt>
                <c:pt idx="838">
                  <c:v>1.0158085635955836</c:v>
                </c:pt>
                <c:pt idx="839">
                  <c:v>1.0158085635955836</c:v>
                </c:pt>
                <c:pt idx="840">
                  <c:v>1.0158085635955836</c:v>
                </c:pt>
                <c:pt idx="841">
                  <c:v>1.0158085635955836</c:v>
                </c:pt>
                <c:pt idx="842">
                  <c:v>1.0158085635955836</c:v>
                </c:pt>
                <c:pt idx="843">
                  <c:v>1.0158085635955836</c:v>
                </c:pt>
                <c:pt idx="844">
                  <c:v>1.0158085635955836</c:v>
                </c:pt>
                <c:pt idx="845">
                  <c:v>1.0158085635955836</c:v>
                </c:pt>
                <c:pt idx="846">
                  <c:v>1.0158085635955836</c:v>
                </c:pt>
                <c:pt idx="847">
                  <c:v>1.0158085635955836</c:v>
                </c:pt>
                <c:pt idx="848">
                  <c:v>1.0158085635955836</c:v>
                </c:pt>
                <c:pt idx="849">
                  <c:v>1.0158085635955836</c:v>
                </c:pt>
                <c:pt idx="850">
                  <c:v>1.0843008138548771</c:v>
                </c:pt>
                <c:pt idx="851">
                  <c:v>1.0843008138548771</c:v>
                </c:pt>
                <c:pt idx="852">
                  <c:v>1.0843008138548771</c:v>
                </c:pt>
                <c:pt idx="853">
                  <c:v>1.0843008138548771</c:v>
                </c:pt>
                <c:pt idx="854">
                  <c:v>1.0843008138548771</c:v>
                </c:pt>
                <c:pt idx="855">
                  <c:v>1.0843008138548771</c:v>
                </c:pt>
                <c:pt idx="856">
                  <c:v>1.0843008138548771</c:v>
                </c:pt>
                <c:pt idx="857">
                  <c:v>1.0843008138548771</c:v>
                </c:pt>
                <c:pt idx="858">
                  <c:v>1.0843008138548771</c:v>
                </c:pt>
                <c:pt idx="859">
                  <c:v>1.0843008138548771</c:v>
                </c:pt>
                <c:pt idx="860">
                  <c:v>1.0843008138548771</c:v>
                </c:pt>
                <c:pt idx="861">
                  <c:v>1.0843008138548771</c:v>
                </c:pt>
                <c:pt idx="862">
                  <c:v>1.0843008138548771</c:v>
                </c:pt>
                <c:pt idx="863">
                  <c:v>1.0843008138548771</c:v>
                </c:pt>
                <c:pt idx="864">
                  <c:v>1.0843008138548771</c:v>
                </c:pt>
                <c:pt idx="865">
                  <c:v>1.0843008138548771</c:v>
                </c:pt>
                <c:pt idx="866">
                  <c:v>1.0843008138548771</c:v>
                </c:pt>
                <c:pt idx="867">
                  <c:v>1.0843008138548771</c:v>
                </c:pt>
                <c:pt idx="868">
                  <c:v>1.1527930641141708</c:v>
                </c:pt>
                <c:pt idx="869">
                  <c:v>1.1527930641141708</c:v>
                </c:pt>
                <c:pt idx="870">
                  <c:v>1.1527930641141708</c:v>
                </c:pt>
                <c:pt idx="871">
                  <c:v>1.1527930641141708</c:v>
                </c:pt>
                <c:pt idx="872">
                  <c:v>1.1527930641141708</c:v>
                </c:pt>
                <c:pt idx="873">
                  <c:v>1.1527930641141708</c:v>
                </c:pt>
                <c:pt idx="874">
                  <c:v>1.1527930641141708</c:v>
                </c:pt>
                <c:pt idx="875">
                  <c:v>1.1527930641141708</c:v>
                </c:pt>
                <c:pt idx="876">
                  <c:v>1.1527930641141708</c:v>
                </c:pt>
                <c:pt idx="877">
                  <c:v>1.1527930641141708</c:v>
                </c:pt>
                <c:pt idx="878">
                  <c:v>1.1527930641141708</c:v>
                </c:pt>
                <c:pt idx="879">
                  <c:v>1.1527930641141708</c:v>
                </c:pt>
                <c:pt idx="880">
                  <c:v>1.1527930641141708</c:v>
                </c:pt>
                <c:pt idx="881">
                  <c:v>1.1527930641141708</c:v>
                </c:pt>
                <c:pt idx="882">
                  <c:v>1.1527930641141708</c:v>
                </c:pt>
                <c:pt idx="883">
                  <c:v>1.1527930641141708</c:v>
                </c:pt>
                <c:pt idx="884">
                  <c:v>1.1527930641141708</c:v>
                </c:pt>
                <c:pt idx="885">
                  <c:v>1.1527930641141708</c:v>
                </c:pt>
                <c:pt idx="886">
                  <c:v>1.1527930641141708</c:v>
                </c:pt>
                <c:pt idx="887">
                  <c:v>1.2212853143734643</c:v>
                </c:pt>
                <c:pt idx="888">
                  <c:v>1.2212853143734643</c:v>
                </c:pt>
                <c:pt idx="889">
                  <c:v>1.2212853143734643</c:v>
                </c:pt>
                <c:pt idx="890">
                  <c:v>1.2212853143734643</c:v>
                </c:pt>
                <c:pt idx="891">
                  <c:v>1.2212853143734643</c:v>
                </c:pt>
                <c:pt idx="892">
                  <c:v>1.2212853143734643</c:v>
                </c:pt>
                <c:pt idx="893">
                  <c:v>1.2212853143734643</c:v>
                </c:pt>
                <c:pt idx="894">
                  <c:v>1.2212853143734643</c:v>
                </c:pt>
                <c:pt idx="895">
                  <c:v>1.2212853143734643</c:v>
                </c:pt>
                <c:pt idx="896">
                  <c:v>1.2212853143734643</c:v>
                </c:pt>
                <c:pt idx="897">
                  <c:v>1.2212853143734643</c:v>
                </c:pt>
                <c:pt idx="898">
                  <c:v>1.2212853143734643</c:v>
                </c:pt>
                <c:pt idx="899">
                  <c:v>1.2212853143734643</c:v>
                </c:pt>
                <c:pt idx="900">
                  <c:v>1.2897775646327581</c:v>
                </c:pt>
                <c:pt idx="901">
                  <c:v>1.2897775646327581</c:v>
                </c:pt>
                <c:pt idx="902">
                  <c:v>1.2897775646327581</c:v>
                </c:pt>
                <c:pt idx="903">
                  <c:v>1.2897775646327581</c:v>
                </c:pt>
                <c:pt idx="904">
                  <c:v>1.2897775646327581</c:v>
                </c:pt>
                <c:pt idx="905">
                  <c:v>1.2897775646327581</c:v>
                </c:pt>
                <c:pt idx="906">
                  <c:v>1.2897775646327581</c:v>
                </c:pt>
                <c:pt idx="907">
                  <c:v>1.2897775646327581</c:v>
                </c:pt>
                <c:pt idx="908">
                  <c:v>1.2897775646327581</c:v>
                </c:pt>
                <c:pt idx="909">
                  <c:v>1.3582698148920516</c:v>
                </c:pt>
                <c:pt idx="910">
                  <c:v>1.3582698148920516</c:v>
                </c:pt>
                <c:pt idx="911">
                  <c:v>1.3582698148920516</c:v>
                </c:pt>
                <c:pt idx="912">
                  <c:v>1.3582698148920516</c:v>
                </c:pt>
                <c:pt idx="913">
                  <c:v>1.3582698148920516</c:v>
                </c:pt>
                <c:pt idx="914">
                  <c:v>1.3582698148920516</c:v>
                </c:pt>
                <c:pt idx="915">
                  <c:v>1.3582698148920516</c:v>
                </c:pt>
                <c:pt idx="916">
                  <c:v>1.3582698148920516</c:v>
                </c:pt>
                <c:pt idx="917">
                  <c:v>1.3582698148920516</c:v>
                </c:pt>
                <c:pt idx="918">
                  <c:v>1.3582698148920516</c:v>
                </c:pt>
                <c:pt idx="919">
                  <c:v>1.3582698148920516</c:v>
                </c:pt>
                <c:pt idx="920">
                  <c:v>1.3582698148920516</c:v>
                </c:pt>
                <c:pt idx="921">
                  <c:v>1.4267620651513451</c:v>
                </c:pt>
                <c:pt idx="922">
                  <c:v>1.4267620651513451</c:v>
                </c:pt>
                <c:pt idx="923">
                  <c:v>1.4267620651513451</c:v>
                </c:pt>
                <c:pt idx="924">
                  <c:v>1.4267620651513451</c:v>
                </c:pt>
                <c:pt idx="925">
                  <c:v>1.4267620651513451</c:v>
                </c:pt>
                <c:pt idx="926">
                  <c:v>1.4267620651513451</c:v>
                </c:pt>
                <c:pt idx="927">
                  <c:v>1.4267620651513451</c:v>
                </c:pt>
                <c:pt idx="928">
                  <c:v>1.4267620651513451</c:v>
                </c:pt>
                <c:pt idx="929">
                  <c:v>1.4267620651513451</c:v>
                </c:pt>
                <c:pt idx="930">
                  <c:v>1.4267620651513451</c:v>
                </c:pt>
                <c:pt idx="931">
                  <c:v>1.4267620651513451</c:v>
                </c:pt>
                <c:pt idx="932">
                  <c:v>1.4267620651513451</c:v>
                </c:pt>
                <c:pt idx="933">
                  <c:v>1.4267620651513451</c:v>
                </c:pt>
                <c:pt idx="934">
                  <c:v>1.4267620651513451</c:v>
                </c:pt>
                <c:pt idx="935">
                  <c:v>1.4267620651513451</c:v>
                </c:pt>
                <c:pt idx="936">
                  <c:v>1.4267620651513451</c:v>
                </c:pt>
                <c:pt idx="937">
                  <c:v>1.4267620651513451</c:v>
                </c:pt>
                <c:pt idx="938">
                  <c:v>1.4952543154106388</c:v>
                </c:pt>
                <c:pt idx="939">
                  <c:v>1.4952543154106388</c:v>
                </c:pt>
                <c:pt idx="940">
                  <c:v>1.4952543154106388</c:v>
                </c:pt>
                <c:pt idx="941">
                  <c:v>1.4952543154106388</c:v>
                </c:pt>
                <c:pt idx="942">
                  <c:v>1.4952543154106388</c:v>
                </c:pt>
                <c:pt idx="943">
                  <c:v>1.4952543154106388</c:v>
                </c:pt>
                <c:pt idx="944">
                  <c:v>1.5637465656699323</c:v>
                </c:pt>
                <c:pt idx="945">
                  <c:v>1.5637465656699323</c:v>
                </c:pt>
                <c:pt idx="946">
                  <c:v>1.5637465656699323</c:v>
                </c:pt>
                <c:pt idx="947">
                  <c:v>1.5637465656699323</c:v>
                </c:pt>
                <c:pt idx="948">
                  <c:v>1.5637465656699323</c:v>
                </c:pt>
                <c:pt idx="949">
                  <c:v>1.5637465656699323</c:v>
                </c:pt>
                <c:pt idx="950">
                  <c:v>1.5637465656699323</c:v>
                </c:pt>
                <c:pt idx="951">
                  <c:v>1.5637465656699323</c:v>
                </c:pt>
                <c:pt idx="952">
                  <c:v>1.5637465656699323</c:v>
                </c:pt>
                <c:pt idx="953">
                  <c:v>1.5637465656699323</c:v>
                </c:pt>
                <c:pt idx="954">
                  <c:v>1.632238815929226</c:v>
                </c:pt>
                <c:pt idx="955">
                  <c:v>1.632238815929226</c:v>
                </c:pt>
                <c:pt idx="956">
                  <c:v>1.632238815929226</c:v>
                </c:pt>
                <c:pt idx="957">
                  <c:v>1.632238815929226</c:v>
                </c:pt>
                <c:pt idx="958">
                  <c:v>1.632238815929226</c:v>
                </c:pt>
                <c:pt idx="959">
                  <c:v>1.632238815929226</c:v>
                </c:pt>
                <c:pt idx="960">
                  <c:v>1.7007310661885195</c:v>
                </c:pt>
                <c:pt idx="961">
                  <c:v>1.7007310661885195</c:v>
                </c:pt>
                <c:pt idx="962">
                  <c:v>1.7007310661885195</c:v>
                </c:pt>
                <c:pt idx="963">
                  <c:v>1.7692233164478131</c:v>
                </c:pt>
                <c:pt idx="964">
                  <c:v>1.7692233164478131</c:v>
                </c:pt>
                <c:pt idx="965">
                  <c:v>1.7692233164478131</c:v>
                </c:pt>
                <c:pt idx="966">
                  <c:v>1.7692233164478131</c:v>
                </c:pt>
                <c:pt idx="967">
                  <c:v>1.7692233164478131</c:v>
                </c:pt>
                <c:pt idx="968">
                  <c:v>1.7692233164478131</c:v>
                </c:pt>
                <c:pt idx="969">
                  <c:v>1.7692233164478131</c:v>
                </c:pt>
                <c:pt idx="970">
                  <c:v>1.7692233164478131</c:v>
                </c:pt>
                <c:pt idx="971">
                  <c:v>1.8377155667071068</c:v>
                </c:pt>
                <c:pt idx="972">
                  <c:v>1.8377155667071068</c:v>
                </c:pt>
                <c:pt idx="973">
                  <c:v>1.8377155667071068</c:v>
                </c:pt>
                <c:pt idx="974">
                  <c:v>1.8377155667071068</c:v>
                </c:pt>
                <c:pt idx="975">
                  <c:v>1.9062078169664003</c:v>
                </c:pt>
                <c:pt idx="976">
                  <c:v>1.9062078169664003</c:v>
                </c:pt>
                <c:pt idx="977">
                  <c:v>1.9062078169664003</c:v>
                </c:pt>
                <c:pt idx="978">
                  <c:v>1.9062078169664003</c:v>
                </c:pt>
                <c:pt idx="979">
                  <c:v>1.9062078169664003</c:v>
                </c:pt>
                <c:pt idx="980">
                  <c:v>2.0431923174849875</c:v>
                </c:pt>
                <c:pt idx="981">
                  <c:v>2.0431923174849875</c:v>
                </c:pt>
                <c:pt idx="982">
                  <c:v>2.0431923174849875</c:v>
                </c:pt>
                <c:pt idx="983">
                  <c:v>2.1116845677442813</c:v>
                </c:pt>
                <c:pt idx="984">
                  <c:v>2.1116845677442813</c:v>
                </c:pt>
                <c:pt idx="985">
                  <c:v>2.1116845677442813</c:v>
                </c:pt>
                <c:pt idx="986">
                  <c:v>2.1116845677442813</c:v>
                </c:pt>
                <c:pt idx="987">
                  <c:v>2.1116845677442813</c:v>
                </c:pt>
                <c:pt idx="988">
                  <c:v>2.1116845677442813</c:v>
                </c:pt>
                <c:pt idx="989">
                  <c:v>2.1116845677442813</c:v>
                </c:pt>
                <c:pt idx="990">
                  <c:v>2.1116845677442813</c:v>
                </c:pt>
                <c:pt idx="991">
                  <c:v>2.1116845677442813</c:v>
                </c:pt>
                <c:pt idx="992">
                  <c:v>2.1116845677442813</c:v>
                </c:pt>
                <c:pt idx="993">
                  <c:v>2.1116845677442813</c:v>
                </c:pt>
                <c:pt idx="994">
                  <c:v>2.1116845677442813</c:v>
                </c:pt>
                <c:pt idx="995">
                  <c:v>2.1116845677442813</c:v>
                </c:pt>
                <c:pt idx="996">
                  <c:v>2.1116845677442813</c:v>
                </c:pt>
                <c:pt idx="997">
                  <c:v>2.1116845677442813</c:v>
                </c:pt>
                <c:pt idx="998">
                  <c:v>2.1116845677442813</c:v>
                </c:pt>
                <c:pt idx="999">
                  <c:v>2.1116845677442813</c:v>
                </c:pt>
              </c:numCache>
            </c:numRef>
          </c:yVal>
          <c:smooth val="0"/>
          <c:extLst>
            <c:ext xmlns:c16="http://schemas.microsoft.com/office/drawing/2014/chart" uri="{C3380CC4-5D6E-409C-BE32-E72D297353CC}">
              <c16:uniqueId val="{00000000-8621-4A89-8B68-30A70B5C3582}"/>
            </c:ext>
          </c:extLst>
        </c:ser>
        <c:dLbls>
          <c:showLegendKey val="0"/>
          <c:showVal val="0"/>
          <c:showCatName val="0"/>
          <c:showSerName val="0"/>
          <c:showPercent val="0"/>
          <c:showBubbleSize val="0"/>
        </c:dLbls>
        <c:axId val="874236672"/>
        <c:axId val="468985312"/>
      </c:scatterChart>
      <c:valAx>
        <c:axId val="8742366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fr-FR" sz="1000" b="1" i="0" u="none" strike="noStrike" baseline="0">
                    <a:solidFill>
                      <a:sysClr val="windowText" lastClr="000000"/>
                    </a:solidFill>
                    <a:effectLst/>
                  </a:rPr>
                  <a:t>Normal theorotical Quantiles (Z-scores)</a:t>
                </a:r>
                <a:endParaRPr lang="fr-FR" b="1">
                  <a:solidFill>
                    <a:sysClr val="windowText" lastClr="000000"/>
                  </a:solidFill>
                </a:endParaRP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crossAx val="468985312"/>
        <c:crossesAt val="-4"/>
        <c:crossBetween val="midCat"/>
      </c:valAx>
      <c:valAx>
        <c:axId val="4689853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fr-FR" sz="1000" b="1" i="0" u="none" strike="noStrike" baseline="0">
                    <a:solidFill>
                      <a:sysClr val="windowText" lastClr="000000"/>
                    </a:solidFill>
                    <a:effectLst/>
                  </a:rPr>
                  <a:t>Data Quantiles (Z -scores)</a:t>
                </a:r>
                <a:endParaRPr lang="fr-FR" b="1">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crossAx val="874236672"/>
        <c:crossesAt val="-4"/>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800" b="1" i="0" baseline="0">
                <a:solidFill>
                  <a:sysClr val="windowText" lastClr="000000"/>
                </a:solidFill>
                <a:effectLst/>
                <a:latin typeface="+mn-lt"/>
                <a:ea typeface="+mn-ea"/>
                <a:cs typeface="+mn-cs"/>
              </a:rPr>
              <a:t>QQ plot of writing score</a:t>
            </a:r>
            <a:endParaRPr lang="fr-FR">
              <a:solidFill>
                <a:sysClr val="windowText" lastClr="000000"/>
              </a:solidFill>
              <a:effectLst/>
            </a:endParaRPr>
          </a:p>
        </c:rich>
      </c:tx>
      <c:overlay val="0"/>
      <c:spPr>
        <a:solidFill>
          <a:schemeClr val="accent6"/>
        </a:solidFill>
        <a:ln w="12700" cap="flat" cmpd="sng" algn="ctr">
          <a:solidFill>
            <a:schemeClr val="accent6">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fr-FR"/>
        </a:p>
      </c:txPr>
    </c:title>
    <c:autoTitleDeleted val="0"/>
    <c:plotArea>
      <c:layout/>
      <c:scatterChart>
        <c:scatterStyle val="lineMarker"/>
        <c:varyColors val="0"/>
        <c:ser>
          <c:idx val="0"/>
          <c:order val="0"/>
          <c:tx>
            <c:strRef>
              <c:f>Normality!$AD$1</c:f>
              <c:strCache>
                <c:ptCount val="1"/>
                <c:pt idx="0">
                  <c:v>Data quantiles (Z-scores)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6350" cap="flat" cmpd="sng" algn="ctr">
                <a:solidFill>
                  <a:schemeClr val="dk1"/>
                </a:solidFill>
                <a:prstDash val="solid"/>
                <a:miter lim="800000"/>
              </a:ln>
              <a:effectLst/>
            </c:spPr>
            <c:trendlineType val="linear"/>
            <c:dispRSqr val="0"/>
            <c:dispEq val="0"/>
          </c:trendline>
          <c:xVal>
            <c:numRef>
              <c:f>Normality!$AC$2:$AC$1001</c:f>
              <c:numCache>
                <c:formatCode>General</c:formatCode>
                <c:ptCount val="1000"/>
                <c:pt idx="0">
                  <c:v>-3.2905267314918945</c:v>
                </c:pt>
                <c:pt idx="1">
                  <c:v>-2.9677379253417828</c:v>
                </c:pt>
                <c:pt idx="2">
                  <c:v>-2.8070337683438042</c:v>
                </c:pt>
                <c:pt idx="3">
                  <c:v>-2.6968442608781253</c:v>
                </c:pt>
                <c:pt idx="4">
                  <c:v>-2.6120541412292777</c:v>
                </c:pt>
                <c:pt idx="5">
                  <c:v>-2.483769293250532</c:v>
                </c:pt>
                <c:pt idx="6">
                  <c:v>-2.483769293250532</c:v>
                </c:pt>
                <c:pt idx="7">
                  <c:v>-2.483769293250532</c:v>
                </c:pt>
                <c:pt idx="8">
                  <c:v>-2.38670773449225</c:v>
                </c:pt>
                <c:pt idx="9">
                  <c:v>-2.3455309708066738</c:v>
                </c:pt>
                <c:pt idx="10">
                  <c:v>-2.290367877855267</c:v>
                </c:pt>
                <c:pt idx="11">
                  <c:v>-2.290367877855267</c:v>
                </c:pt>
                <c:pt idx="12">
                  <c:v>-2.226211769317175</c:v>
                </c:pt>
                <c:pt idx="13">
                  <c:v>-2.226211769317175</c:v>
                </c:pt>
                <c:pt idx="14">
                  <c:v>-2.1570727044790092</c:v>
                </c:pt>
                <c:pt idx="15">
                  <c:v>-2.1570727044790092</c:v>
                </c:pt>
                <c:pt idx="16">
                  <c:v>-2.1570727044790092</c:v>
                </c:pt>
                <c:pt idx="17">
                  <c:v>-2.1083583991691093</c:v>
                </c:pt>
                <c:pt idx="18">
                  <c:v>-2.0537489106318225</c:v>
                </c:pt>
                <c:pt idx="19">
                  <c:v>-2.0537489106318225</c:v>
                </c:pt>
                <c:pt idx="20">
                  <c:v>-2.0537489106318225</c:v>
                </c:pt>
                <c:pt idx="21">
                  <c:v>-2.0537489106318225</c:v>
                </c:pt>
                <c:pt idx="22">
                  <c:v>-1.9953933101678247</c:v>
                </c:pt>
                <c:pt idx="23">
                  <c:v>-1.9953933101678247</c:v>
                </c:pt>
                <c:pt idx="24">
                  <c:v>-1.9268365732639106</c:v>
                </c:pt>
                <c:pt idx="25">
                  <c:v>-1.9268365732639106</c:v>
                </c:pt>
                <c:pt idx="26">
                  <c:v>-1.9268365732639106</c:v>
                </c:pt>
                <c:pt idx="27">
                  <c:v>-1.9268365732639106</c:v>
                </c:pt>
                <c:pt idx="28">
                  <c:v>-1.9268365732639106</c:v>
                </c:pt>
                <c:pt idx="29">
                  <c:v>-1.9268365732639106</c:v>
                </c:pt>
                <c:pt idx="30">
                  <c:v>-1.8662957434581073</c:v>
                </c:pt>
                <c:pt idx="31">
                  <c:v>-1.8662957434581073</c:v>
                </c:pt>
                <c:pt idx="32">
                  <c:v>-1.8316740304001811</c:v>
                </c:pt>
                <c:pt idx="33">
                  <c:v>-1.8316740304001811</c:v>
                </c:pt>
                <c:pt idx="34">
                  <c:v>-1.8316740304001811</c:v>
                </c:pt>
                <c:pt idx="35">
                  <c:v>-1.7624102978623895</c:v>
                </c:pt>
                <c:pt idx="36">
                  <c:v>-1.7624102978623895</c:v>
                </c:pt>
                <c:pt idx="37">
                  <c:v>-1.7624102978623895</c:v>
                </c:pt>
                <c:pt idx="38">
                  <c:v>-1.7624102978623895</c:v>
                </c:pt>
                <c:pt idx="39">
                  <c:v>-1.7624102978623895</c:v>
                </c:pt>
                <c:pt idx="40">
                  <c:v>-1.7624102978623895</c:v>
                </c:pt>
                <c:pt idx="41">
                  <c:v>-1.7624102978623895</c:v>
                </c:pt>
                <c:pt idx="42">
                  <c:v>-1.7624102978623895</c:v>
                </c:pt>
                <c:pt idx="43">
                  <c:v>-1.6797806567981284</c:v>
                </c:pt>
                <c:pt idx="44">
                  <c:v>-1.6797806567981284</c:v>
                </c:pt>
                <c:pt idx="45">
                  <c:v>-1.6797806567981284</c:v>
                </c:pt>
                <c:pt idx="46">
                  <c:v>-1.6797806567981284</c:v>
                </c:pt>
                <c:pt idx="47">
                  <c:v>-1.6797806567981284</c:v>
                </c:pt>
                <c:pt idx="48">
                  <c:v>-1.6797806567981284</c:v>
                </c:pt>
                <c:pt idx="49">
                  <c:v>-1.6797806567981284</c:v>
                </c:pt>
                <c:pt idx="50">
                  <c:v>-1.5892675570513919</c:v>
                </c:pt>
                <c:pt idx="51">
                  <c:v>-1.5892675570513919</c:v>
                </c:pt>
                <c:pt idx="52">
                  <c:v>-1.5892675570513919</c:v>
                </c:pt>
                <c:pt idx="53">
                  <c:v>-1.5892675570513919</c:v>
                </c:pt>
                <c:pt idx="54">
                  <c:v>-1.5892675570513919</c:v>
                </c:pt>
                <c:pt idx="55">
                  <c:v>-1.5892675570513919</c:v>
                </c:pt>
                <c:pt idx="56">
                  <c:v>-1.5892675570513919</c:v>
                </c:pt>
                <c:pt idx="57">
                  <c:v>-1.5892675570513919</c:v>
                </c:pt>
                <c:pt idx="58">
                  <c:v>-1.5892675570513919</c:v>
                </c:pt>
                <c:pt idx="59">
                  <c:v>-1.5892675570513919</c:v>
                </c:pt>
                <c:pt idx="60">
                  <c:v>-1.5892675570513919</c:v>
                </c:pt>
                <c:pt idx="61">
                  <c:v>-1.5892675570513919</c:v>
                </c:pt>
                <c:pt idx="62">
                  <c:v>-1.5062617232782443</c:v>
                </c:pt>
                <c:pt idx="63">
                  <c:v>-1.5062617232782443</c:v>
                </c:pt>
                <c:pt idx="64">
                  <c:v>-1.5062617232782443</c:v>
                </c:pt>
                <c:pt idx="65">
                  <c:v>-1.5062617232782443</c:v>
                </c:pt>
                <c:pt idx="66">
                  <c:v>-1.5062617232782443</c:v>
                </c:pt>
                <c:pt idx="67">
                  <c:v>-1.5062617232782443</c:v>
                </c:pt>
                <c:pt idx="68">
                  <c:v>-1.5062617232782443</c:v>
                </c:pt>
                <c:pt idx="69">
                  <c:v>-1.5062617232782443</c:v>
                </c:pt>
                <c:pt idx="70">
                  <c:v>-1.4502098826901595</c:v>
                </c:pt>
                <c:pt idx="71">
                  <c:v>-1.4502098826901595</c:v>
                </c:pt>
                <c:pt idx="72">
                  <c:v>-1.4502098826901595</c:v>
                </c:pt>
                <c:pt idx="73">
                  <c:v>-1.4502098826901595</c:v>
                </c:pt>
                <c:pt idx="74">
                  <c:v>-1.4502098826901595</c:v>
                </c:pt>
                <c:pt idx="75">
                  <c:v>-1.4502098826901595</c:v>
                </c:pt>
                <c:pt idx="76">
                  <c:v>-1.4502098826901595</c:v>
                </c:pt>
                <c:pt idx="77">
                  <c:v>-1.3917437793963254</c:v>
                </c:pt>
                <c:pt idx="78">
                  <c:v>-1.3917437793963254</c:v>
                </c:pt>
                <c:pt idx="79">
                  <c:v>-1.3917437793963254</c:v>
                </c:pt>
                <c:pt idx="80">
                  <c:v>-1.3917437793963254</c:v>
                </c:pt>
                <c:pt idx="81">
                  <c:v>-1.3917437793963254</c:v>
                </c:pt>
                <c:pt idx="82">
                  <c:v>-1.3917437793963254</c:v>
                </c:pt>
                <c:pt idx="83">
                  <c:v>-1.3917437793963254</c:v>
                </c:pt>
                <c:pt idx="84">
                  <c:v>-1.3917437793963254</c:v>
                </c:pt>
                <c:pt idx="85">
                  <c:v>-1.3917437793963254</c:v>
                </c:pt>
                <c:pt idx="86">
                  <c:v>-1.3917437793963254</c:v>
                </c:pt>
                <c:pt idx="87">
                  <c:v>-1.3285393288568097</c:v>
                </c:pt>
                <c:pt idx="88">
                  <c:v>-1.3285393288568097</c:v>
                </c:pt>
                <c:pt idx="89">
                  <c:v>-1.3285393288568097</c:v>
                </c:pt>
                <c:pt idx="90">
                  <c:v>-1.3285393288568097</c:v>
                </c:pt>
                <c:pt idx="91">
                  <c:v>-1.3285393288568097</c:v>
                </c:pt>
                <c:pt idx="92">
                  <c:v>-1.3285393288568097</c:v>
                </c:pt>
                <c:pt idx="93">
                  <c:v>-1.3285393288568097</c:v>
                </c:pt>
                <c:pt idx="94">
                  <c:v>-1.3285393288568097</c:v>
                </c:pt>
                <c:pt idx="95">
                  <c:v>-1.3285393288568097</c:v>
                </c:pt>
                <c:pt idx="96">
                  <c:v>-1.3285393288568097</c:v>
                </c:pt>
                <c:pt idx="97">
                  <c:v>-1.2758741791491304</c:v>
                </c:pt>
                <c:pt idx="98">
                  <c:v>-1.2758741791491304</c:v>
                </c:pt>
                <c:pt idx="99">
                  <c:v>-1.2758741791491304</c:v>
                </c:pt>
                <c:pt idx="100">
                  <c:v>-1.2758741791491304</c:v>
                </c:pt>
                <c:pt idx="101">
                  <c:v>-1.2758741791491304</c:v>
                </c:pt>
                <c:pt idx="102">
                  <c:v>-1.2758741791491304</c:v>
                </c:pt>
                <c:pt idx="103">
                  <c:v>-1.2758741791491304</c:v>
                </c:pt>
                <c:pt idx="104">
                  <c:v>-1.2758741791491304</c:v>
                </c:pt>
                <c:pt idx="105">
                  <c:v>-1.2291915402298943</c:v>
                </c:pt>
                <c:pt idx="106">
                  <c:v>-1.2291915402298943</c:v>
                </c:pt>
                <c:pt idx="107">
                  <c:v>-1.2291915402298943</c:v>
                </c:pt>
                <c:pt idx="108">
                  <c:v>-1.2291915402298943</c:v>
                </c:pt>
                <c:pt idx="109">
                  <c:v>-1.2291915402298943</c:v>
                </c:pt>
                <c:pt idx="110">
                  <c:v>-1.2291915402298943</c:v>
                </c:pt>
                <c:pt idx="111">
                  <c:v>-1.2291915402298943</c:v>
                </c:pt>
                <c:pt idx="112">
                  <c:v>-1.2291915402298943</c:v>
                </c:pt>
                <c:pt idx="113">
                  <c:v>-1.2291915402298943</c:v>
                </c:pt>
                <c:pt idx="114">
                  <c:v>-1.1800005403477298</c:v>
                </c:pt>
                <c:pt idx="115">
                  <c:v>-1.1800005403477298</c:v>
                </c:pt>
                <c:pt idx="116">
                  <c:v>-1.1800005403477298</c:v>
                </c:pt>
                <c:pt idx="117">
                  <c:v>-1.1800005403477298</c:v>
                </c:pt>
                <c:pt idx="118">
                  <c:v>-1.1800005403477298</c:v>
                </c:pt>
                <c:pt idx="119">
                  <c:v>-1.1800005403477298</c:v>
                </c:pt>
                <c:pt idx="120">
                  <c:v>-1.1800005403477298</c:v>
                </c:pt>
                <c:pt idx="121">
                  <c:v>-1.1800005403477298</c:v>
                </c:pt>
                <c:pt idx="122">
                  <c:v>-1.1800005403477298</c:v>
                </c:pt>
                <c:pt idx="123">
                  <c:v>-1.1800005403477298</c:v>
                </c:pt>
                <c:pt idx="124">
                  <c:v>-1.1146510149326594</c:v>
                </c:pt>
                <c:pt idx="125">
                  <c:v>-1.1146510149326594</c:v>
                </c:pt>
                <c:pt idx="126">
                  <c:v>-1.1146510149326594</c:v>
                </c:pt>
                <c:pt idx="127">
                  <c:v>-1.1146510149326594</c:v>
                </c:pt>
                <c:pt idx="128">
                  <c:v>-1.1146510149326594</c:v>
                </c:pt>
                <c:pt idx="129">
                  <c:v>-1.1146510149326594</c:v>
                </c:pt>
                <c:pt idx="130">
                  <c:v>-1.1146510149326594</c:v>
                </c:pt>
                <c:pt idx="131">
                  <c:v>-1.1146510149326594</c:v>
                </c:pt>
                <c:pt idx="132">
                  <c:v>-1.1146510149326594</c:v>
                </c:pt>
                <c:pt idx="133">
                  <c:v>-1.1146510149326594</c:v>
                </c:pt>
                <c:pt idx="134">
                  <c:v>-1.1146510149326594</c:v>
                </c:pt>
                <c:pt idx="135">
                  <c:v>-1.1146510149326594</c:v>
                </c:pt>
                <c:pt idx="136">
                  <c:v>-1.1146510149326594</c:v>
                </c:pt>
                <c:pt idx="137">
                  <c:v>-1.1146510149326594</c:v>
                </c:pt>
                <c:pt idx="138">
                  <c:v>-1.1146510149326594</c:v>
                </c:pt>
                <c:pt idx="139">
                  <c:v>-1.1146510149326594</c:v>
                </c:pt>
                <c:pt idx="140">
                  <c:v>-1.1146510149326594</c:v>
                </c:pt>
                <c:pt idx="141">
                  <c:v>-1.0321539579593055</c:v>
                </c:pt>
                <c:pt idx="142">
                  <c:v>-1.0321539579593055</c:v>
                </c:pt>
                <c:pt idx="143">
                  <c:v>-1.0321539579593055</c:v>
                </c:pt>
                <c:pt idx="144">
                  <c:v>-1.0321539579593055</c:v>
                </c:pt>
                <c:pt idx="145">
                  <c:v>-1.0321539579593055</c:v>
                </c:pt>
                <c:pt idx="146">
                  <c:v>-1.0321539579593055</c:v>
                </c:pt>
                <c:pt idx="147">
                  <c:v>-1.0321539579593055</c:v>
                </c:pt>
                <c:pt idx="148">
                  <c:v>-1.0321539579593055</c:v>
                </c:pt>
                <c:pt idx="149">
                  <c:v>-1.0321539579593055</c:v>
                </c:pt>
                <c:pt idx="150">
                  <c:v>-1.0321539579593055</c:v>
                </c:pt>
                <c:pt idx="151">
                  <c:v>-1.0321539579593055</c:v>
                </c:pt>
                <c:pt idx="152">
                  <c:v>-1.0321539579593055</c:v>
                </c:pt>
                <c:pt idx="153">
                  <c:v>-1.0321539579593055</c:v>
                </c:pt>
                <c:pt idx="154">
                  <c:v>-1.0321539579593055</c:v>
                </c:pt>
                <c:pt idx="155">
                  <c:v>-1.0321539579593055</c:v>
                </c:pt>
                <c:pt idx="156">
                  <c:v>-1.0321539579593055</c:v>
                </c:pt>
                <c:pt idx="157">
                  <c:v>-1.0321539579593055</c:v>
                </c:pt>
                <c:pt idx="158">
                  <c:v>-1.0321539579593055</c:v>
                </c:pt>
                <c:pt idx="159">
                  <c:v>-1.0321539579593055</c:v>
                </c:pt>
                <c:pt idx="160">
                  <c:v>-1.0321539579593055</c:v>
                </c:pt>
                <c:pt idx="161">
                  <c:v>-0.95614298579742218</c:v>
                </c:pt>
                <c:pt idx="162">
                  <c:v>-0.95614298579742218</c:v>
                </c:pt>
                <c:pt idx="163">
                  <c:v>-0.95614298579742218</c:v>
                </c:pt>
                <c:pt idx="164">
                  <c:v>-0.95614298579742218</c:v>
                </c:pt>
                <c:pt idx="165">
                  <c:v>-0.95614298579742218</c:v>
                </c:pt>
                <c:pt idx="166">
                  <c:v>-0.95614298579742218</c:v>
                </c:pt>
                <c:pt idx="167">
                  <c:v>-0.95614298579742218</c:v>
                </c:pt>
                <c:pt idx="168">
                  <c:v>-0.95614298579742218</c:v>
                </c:pt>
                <c:pt idx="169">
                  <c:v>-0.95614298579742218</c:v>
                </c:pt>
                <c:pt idx="170">
                  <c:v>-0.95614298579742218</c:v>
                </c:pt>
                <c:pt idx="171">
                  <c:v>-0.95614298579742218</c:v>
                </c:pt>
                <c:pt idx="172">
                  <c:v>-0.95614298579742218</c:v>
                </c:pt>
                <c:pt idx="173">
                  <c:v>-0.95614298579742218</c:v>
                </c:pt>
                <c:pt idx="174">
                  <c:v>-0.95614298579742218</c:v>
                </c:pt>
                <c:pt idx="175">
                  <c:v>-0.95614298579742218</c:v>
                </c:pt>
                <c:pt idx="176">
                  <c:v>-0.95614298579742218</c:v>
                </c:pt>
                <c:pt idx="177">
                  <c:v>-0.95614298579742218</c:v>
                </c:pt>
                <c:pt idx="178">
                  <c:v>-0.87605524767288345</c:v>
                </c:pt>
                <c:pt idx="179">
                  <c:v>-0.87605524767288345</c:v>
                </c:pt>
                <c:pt idx="180">
                  <c:v>-0.87605524767288345</c:v>
                </c:pt>
                <c:pt idx="181">
                  <c:v>-0.87605524767288345</c:v>
                </c:pt>
                <c:pt idx="182">
                  <c:v>-0.87605524767288345</c:v>
                </c:pt>
                <c:pt idx="183">
                  <c:v>-0.87605524767288345</c:v>
                </c:pt>
                <c:pt idx="184">
                  <c:v>-0.87605524767288345</c:v>
                </c:pt>
                <c:pt idx="185">
                  <c:v>-0.87605524767288345</c:v>
                </c:pt>
                <c:pt idx="186">
                  <c:v>-0.87605524767288345</c:v>
                </c:pt>
                <c:pt idx="187">
                  <c:v>-0.87605524767288345</c:v>
                </c:pt>
                <c:pt idx="188">
                  <c:v>-0.87605524767288345</c:v>
                </c:pt>
                <c:pt idx="189">
                  <c:v>-0.87605524767288345</c:v>
                </c:pt>
                <c:pt idx="190">
                  <c:v>-0.87605524767288345</c:v>
                </c:pt>
                <c:pt idx="191">
                  <c:v>-0.87605524767288345</c:v>
                </c:pt>
                <c:pt idx="192">
                  <c:v>-0.87605524767288345</c:v>
                </c:pt>
                <c:pt idx="193">
                  <c:v>-0.87605524767288345</c:v>
                </c:pt>
                <c:pt idx="194">
                  <c:v>-0.87605524767288345</c:v>
                </c:pt>
                <c:pt idx="195">
                  <c:v>-0.87605524767288345</c:v>
                </c:pt>
                <c:pt idx="196">
                  <c:v>-0.87605524767288345</c:v>
                </c:pt>
                <c:pt idx="197">
                  <c:v>-0.87605524767288345</c:v>
                </c:pt>
                <c:pt idx="198">
                  <c:v>-0.87605524767288345</c:v>
                </c:pt>
                <c:pt idx="199">
                  <c:v>-0.87605524767288345</c:v>
                </c:pt>
                <c:pt idx="200">
                  <c:v>-0.87605524767288345</c:v>
                </c:pt>
                <c:pt idx="201">
                  <c:v>-0.87605524767288345</c:v>
                </c:pt>
                <c:pt idx="202">
                  <c:v>-0.87605524767288345</c:v>
                </c:pt>
                <c:pt idx="203">
                  <c:v>-0.80642124701824058</c:v>
                </c:pt>
                <c:pt idx="204">
                  <c:v>-0.80642124701824058</c:v>
                </c:pt>
                <c:pt idx="205">
                  <c:v>-0.80642124701824058</c:v>
                </c:pt>
                <c:pt idx="206">
                  <c:v>-0.80642124701824058</c:v>
                </c:pt>
                <c:pt idx="207">
                  <c:v>-0.80642124701824058</c:v>
                </c:pt>
                <c:pt idx="208">
                  <c:v>-0.80642124701824058</c:v>
                </c:pt>
                <c:pt idx="209">
                  <c:v>-0.80642124701824058</c:v>
                </c:pt>
                <c:pt idx="210">
                  <c:v>-0.80642124701824058</c:v>
                </c:pt>
                <c:pt idx="211">
                  <c:v>-0.80642124701824058</c:v>
                </c:pt>
                <c:pt idx="212">
                  <c:v>-0.80642124701824058</c:v>
                </c:pt>
                <c:pt idx="213">
                  <c:v>-0.80642124701824058</c:v>
                </c:pt>
                <c:pt idx="214">
                  <c:v>-0.80642124701824058</c:v>
                </c:pt>
                <c:pt idx="215">
                  <c:v>-0.80642124701824058</c:v>
                </c:pt>
                <c:pt idx="216">
                  <c:v>-0.80642124701824058</c:v>
                </c:pt>
                <c:pt idx="217">
                  <c:v>-0.75875354450437071</c:v>
                </c:pt>
                <c:pt idx="218">
                  <c:v>-0.75875354450437071</c:v>
                </c:pt>
                <c:pt idx="219">
                  <c:v>-0.75875354450437071</c:v>
                </c:pt>
                <c:pt idx="220">
                  <c:v>-0.75875354450437071</c:v>
                </c:pt>
                <c:pt idx="221">
                  <c:v>-0.75875354450437071</c:v>
                </c:pt>
                <c:pt idx="222">
                  <c:v>-0.75875354450437071</c:v>
                </c:pt>
                <c:pt idx="223">
                  <c:v>-0.75875354450437071</c:v>
                </c:pt>
                <c:pt idx="224">
                  <c:v>-0.75875354450437071</c:v>
                </c:pt>
                <c:pt idx="225">
                  <c:v>-0.75875354450437071</c:v>
                </c:pt>
                <c:pt idx="226">
                  <c:v>-0.75875354450437071</c:v>
                </c:pt>
                <c:pt idx="227">
                  <c:v>-0.75875354450437071</c:v>
                </c:pt>
                <c:pt idx="228">
                  <c:v>-0.75875354450437071</c:v>
                </c:pt>
                <c:pt idx="229">
                  <c:v>-0.75875354450437071</c:v>
                </c:pt>
                <c:pt idx="230">
                  <c:v>-0.75875354450437071</c:v>
                </c:pt>
                <c:pt idx="231">
                  <c:v>-0.70469510217364362</c:v>
                </c:pt>
                <c:pt idx="232">
                  <c:v>-0.70469510217364362</c:v>
                </c:pt>
                <c:pt idx="233">
                  <c:v>-0.70469510217364362</c:v>
                </c:pt>
                <c:pt idx="234">
                  <c:v>-0.70469510217364362</c:v>
                </c:pt>
                <c:pt idx="235">
                  <c:v>-0.70469510217364362</c:v>
                </c:pt>
                <c:pt idx="236">
                  <c:v>-0.70469510217364362</c:v>
                </c:pt>
                <c:pt idx="237">
                  <c:v>-0.70469510217364362</c:v>
                </c:pt>
                <c:pt idx="238">
                  <c:v>-0.70469510217364362</c:v>
                </c:pt>
                <c:pt idx="239">
                  <c:v>-0.70469510217364362</c:v>
                </c:pt>
                <c:pt idx="240">
                  <c:v>-0.70469510217364362</c:v>
                </c:pt>
                <c:pt idx="241">
                  <c:v>-0.70469510217364362</c:v>
                </c:pt>
                <c:pt idx="242">
                  <c:v>-0.70469510217364362</c:v>
                </c:pt>
                <c:pt idx="243">
                  <c:v>-0.70469510217364362</c:v>
                </c:pt>
                <c:pt idx="244">
                  <c:v>-0.70469510217364362</c:v>
                </c:pt>
                <c:pt idx="245">
                  <c:v>-0.70469510217364362</c:v>
                </c:pt>
                <c:pt idx="246">
                  <c:v>-0.70469510217364362</c:v>
                </c:pt>
                <c:pt idx="247">
                  <c:v>-0.70469510217364362</c:v>
                </c:pt>
                <c:pt idx="248">
                  <c:v>-0.70469510217364362</c:v>
                </c:pt>
                <c:pt idx="249">
                  <c:v>-0.70469510217364362</c:v>
                </c:pt>
                <c:pt idx="250">
                  <c:v>-0.64643141632440781</c:v>
                </c:pt>
                <c:pt idx="251">
                  <c:v>-0.64643141632440781</c:v>
                </c:pt>
                <c:pt idx="252">
                  <c:v>-0.64643141632440781</c:v>
                </c:pt>
                <c:pt idx="253">
                  <c:v>-0.64643141632440781</c:v>
                </c:pt>
                <c:pt idx="254">
                  <c:v>-0.64643141632440781</c:v>
                </c:pt>
                <c:pt idx="255">
                  <c:v>-0.64643141632440781</c:v>
                </c:pt>
                <c:pt idx="256">
                  <c:v>-0.64643141632440781</c:v>
                </c:pt>
                <c:pt idx="257">
                  <c:v>-0.64643141632440781</c:v>
                </c:pt>
                <c:pt idx="258">
                  <c:v>-0.64643141632440781</c:v>
                </c:pt>
                <c:pt idx="259">
                  <c:v>-0.64643141632440781</c:v>
                </c:pt>
                <c:pt idx="260">
                  <c:v>-0.64643141632440781</c:v>
                </c:pt>
                <c:pt idx="261">
                  <c:v>-0.64643141632440781</c:v>
                </c:pt>
                <c:pt idx="262">
                  <c:v>-0.64643141632440781</c:v>
                </c:pt>
                <c:pt idx="263">
                  <c:v>-0.64643141632440781</c:v>
                </c:pt>
                <c:pt idx="264">
                  <c:v>-0.64643141632440781</c:v>
                </c:pt>
                <c:pt idx="265">
                  <c:v>-0.64643141632440781</c:v>
                </c:pt>
                <c:pt idx="266">
                  <c:v>-0.64643141632440781</c:v>
                </c:pt>
                <c:pt idx="267">
                  <c:v>-0.64643141632440781</c:v>
                </c:pt>
                <c:pt idx="268">
                  <c:v>-0.5992592761370269</c:v>
                </c:pt>
                <c:pt idx="269">
                  <c:v>-0.5992592761370269</c:v>
                </c:pt>
                <c:pt idx="270">
                  <c:v>-0.5992592761370269</c:v>
                </c:pt>
                <c:pt idx="271">
                  <c:v>-0.5992592761370269</c:v>
                </c:pt>
                <c:pt idx="272">
                  <c:v>-0.5992592761370269</c:v>
                </c:pt>
                <c:pt idx="273">
                  <c:v>-0.5992592761370269</c:v>
                </c:pt>
                <c:pt idx="274">
                  <c:v>-0.5992592761370269</c:v>
                </c:pt>
                <c:pt idx="275">
                  <c:v>-0.5992592761370269</c:v>
                </c:pt>
                <c:pt idx="276">
                  <c:v>-0.5992592761370269</c:v>
                </c:pt>
                <c:pt idx="277">
                  <c:v>-0.5992592761370269</c:v>
                </c:pt>
                <c:pt idx="278">
                  <c:v>-0.5992592761370269</c:v>
                </c:pt>
                <c:pt idx="279">
                  <c:v>-0.5992592761370269</c:v>
                </c:pt>
                <c:pt idx="280">
                  <c:v>-0.5992592761370269</c:v>
                </c:pt>
                <c:pt idx="281">
                  <c:v>-0.55046569502011278</c:v>
                </c:pt>
                <c:pt idx="282">
                  <c:v>-0.55046569502011278</c:v>
                </c:pt>
                <c:pt idx="283">
                  <c:v>-0.55046569502011278</c:v>
                </c:pt>
                <c:pt idx="284">
                  <c:v>-0.55046569502011278</c:v>
                </c:pt>
                <c:pt idx="285">
                  <c:v>-0.55046569502011278</c:v>
                </c:pt>
                <c:pt idx="286">
                  <c:v>-0.55046569502011278</c:v>
                </c:pt>
                <c:pt idx="287">
                  <c:v>-0.55046569502011278</c:v>
                </c:pt>
                <c:pt idx="288">
                  <c:v>-0.55046569502011278</c:v>
                </c:pt>
                <c:pt idx="289">
                  <c:v>-0.55046569502011278</c:v>
                </c:pt>
                <c:pt idx="290">
                  <c:v>-0.55046569502011278</c:v>
                </c:pt>
                <c:pt idx="291">
                  <c:v>-0.55046569502011278</c:v>
                </c:pt>
                <c:pt idx="292">
                  <c:v>-0.55046569502011278</c:v>
                </c:pt>
                <c:pt idx="293">
                  <c:v>-0.55046569502011278</c:v>
                </c:pt>
                <c:pt idx="294">
                  <c:v>-0.55046569502011278</c:v>
                </c:pt>
                <c:pt idx="295">
                  <c:v>-0.55046569502011278</c:v>
                </c:pt>
                <c:pt idx="296">
                  <c:v>-0.55046569502011278</c:v>
                </c:pt>
                <c:pt idx="297">
                  <c:v>-0.55046569502011278</c:v>
                </c:pt>
                <c:pt idx="298">
                  <c:v>-0.55046569502011278</c:v>
                </c:pt>
                <c:pt idx="299">
                  <c:v>-0.55046569502011278</c:v>
                </c:pt>
                <c:pt idx="300">
                  <c:v>-0.55046569502011278</c:v>
                </c:pt>
                <c:pt idx="301">
                  <c:v>-0.49160303144249357</c:v>
                </c:pt>
                <c:pt idx="302">
                  <c:v>-0.49160303144249357</c:v>
                </c:pt>
                <c:pt idx="303">
                  <c:v>-0.49160303144249357</c:v>
                </c:pt>
                <c:pt idx="304">
                  <c:v>-0.49160303144249357</c:v>
                </c:pt>
                <c:pt idx="305">
                  <c:v>-0.49160303144249357</c:v>
                </c:pt>
                <c:pt idx="306">
                  <c:v>-0.49160303144249357</c:v>
                </c:pt>
                <c:pt idx="307">
                  <c:v>-0.49160303144249357</c:v>
                </c:pt>
                <c:pt idx="308">
                  <c:v>-0.49160303144249357</c:v>
                </c:pt>
                <c:pt idx="309">
                  <c:v>-0.49160303144249357</c:v>
                </c:pt>
                <c:pt idx="310">
                  <c:v>-0.49160303144249357</c:v>
                </c:pt>
                <c:pt idx="311">
                  <c:v>-0.49160303144249357</c:v>
                </c:pt>
                <c:pt idx="312">
                  <c:v>-0.49160303144249357</c:v>
                </c:pt>
                <c:pt idx="313">
                  <c:v>-0.49160303144249357</c:v>
                </c:pt>
                <c:pt idx="314">
                  <c:v>-0.49160303144249357</c:v>
                </c:pt>
                <c:pt idx="315">
                  <c:v>-0.49160303144249357</c:v>
                </c:pt>
                <c:pt idx="316">
                  <c:v>-0.49160303144249357</c:v>
                </c:pt>
                <c:pt idx="317">
                  <c:v>-0.49160303144249357</c:v>
                </c:pt>
                <c:pt idx="318">
                  <c:v>-0.49160303144249357</c:v>
                </c:pt>
                <c:pt idx="319">
                  <c:v>-0.49160303144249357</c:v>
                </c:pt>
                <c:pt idx="320">
                  <c:v>-0.49160303144249357</c:v>
                </c:pt>
                <c:pt idx="321">
                  <c:v>-0.49160303144249357</c:v>
                </c:pt>
                <c:pt idx="322">
                  <c:v>-0.42477596553001545</c:v>
                </c:pt>
                <c:pt idx="323">
                  <c:v>-0.42477596553001545</c:v>
                </c:pt>
                <c:pt idx="324">
                  <c:v>-0.42477596553001545</c:v>
                </c:pt>
                <c:pt idx="325">
                  <c:v>-0.42477596553001545</c:v>
                </c:pt>
                <c:pt idx="326">
                  <c:v>-0.42477596553001545</c:v>
                </c:pt>
                <c:pt idx="327">
                  <c:v>-0.42477596553001545</c:v>
                </c:pt>
                <c:pt idx="328">
                  <c:v>-0.42477596553001545</c:v>
                </c:pt>
                <c:pt idx="329">
                  <c:v>-0.42477596553001545</c:v>
                </c:pt>
                <c:pt idx="330">
                  <c:v>-0.42477596553001545</c:v>
                </c:pt>
                <c:pt idx="331">
                  <c:v>-0.42477596553001545</c:v>
                </c:pt>
                <c:pt idx="332">
                  <c:v>-0.42477596553001545</c:v>
                </c:pt>
                <c:pt idx="333">
                  <c:v>-0.42477596553001545</c:v>
                </c:pt>
                <c:pt idx="334">
                  <c:v>-0.42477596553001545</c:v>
                </c:pt>
                <c:pt idx="335">
                  <c:v>-0.42477596553001545</c:v>
                </c:pt>
                <c:pt idx="336">
                  <c:v>-0.42477596553001545</c:v>
                </c:pt>
                <c:pt idx="337">
                  <c:v>-0.42477596553001545</c:v>
                </c:pt>
                <c:pt idx="338">
                  <c:v>-0.42477596553001545</c:v>
                </c:pt>
                <c:pt idx="339">
                  <c:v>-0.42477596553001545</c:v>
                </c:pt>
                <c:pt idx="340">
                  <c:v>-0.42477596553001545</c:v>
                </c:pt>
                <c:pt idx="341">
                  <c:v>-0.42477596553001545</c:v>
                </c:pt>
                <c:pt idx="342">
                  <c:v>-0.42477596553001545</c:v>
                </c:pt>
                <c:pt idx="343">
                  <c:v>-0.42477596553001545</c:v>
                </c:pt>
                <c:pt idx="344">
                  <c:v>-0.42477596553001545</c:v>
                </c:pt>
                <c:pt idx="345">
                  <c:v>-0.42477596553001545</c:v>
                </c:pt>
                <c:pt idx="346">
                  <c:v>-0.42477596553001545</c:v>
                </c:pt>
                <c:pt idx="347">
                  <c:v>-0.42477596553001545</c:v>
                </c:pt>
                <c:pt idx="348">
                  <c:v>-0.42477596553001545</c:v>
                </c:pt>
                <c:pt idx="349">
                  <c:v>-0.36782999744835626</c:v>
                </c:pt>
                <c:pt idx="350">
                  <c:v>-0.36782999744835626</c:v>
                </c:pt>
                <c:pt idx="351">
                  <c:v>-0.36782999744835626</c:v>
                </c:pt>
                <c:pt idx="352">
                  <c:v>-0.36782999744835626</c:v>
                </c:pt>
                <c:pt idx="353">
                  <c:v>-0.36782999744835626</c:v>
                </c:pt>
                <c:pt idx="354">
                  <c:v>-0.36782999744835626</c:v>
                </c:pt>
                <c:pt idx="355">
                  <c:v>-0.36782999744835626</c:v>
                </c:pt>
                <c:pt idx="356">
                  <c:v>-0.36782999744835626</c:v>
                </c:pt>
                <c:pt idx="357">
                  <c:v>-0.36782999744835626</c:v>
                </c:pt>
                <c:pt idx="358">
                  <c:v>-0.36782999744835626</c:v>
                </c:pt>
                <c:pt idx="359">
                  <c:v>-0.36782999744835626</c:v>
                </c:pt>
                <c:pt idx="360">
                  <c:v>-0.36782999744835626</c:v>
                </c:pt>
                <c:pt idx="361">
                  <c:v>-0.36782999744835626</c:v>
                </c:pt>
                <c:pt idx="362">
                  <c:v>-0.36782999744835626</c:v>
                </c:pt>
                <c:pt idx="363">
                  <c:v>-0.36782999744835626</c:v>
                </c:pt>
                <c:pt idx="364">
                  <c:v>-0.3186393639643752</c:v>
                </c:pt>
                <c:pt idx="365">
                  <c:v>-0.3186393639643752</c:v>
                </c:pt>
                <c:pt idx="366">
                  <c:v>-0.3186393639643752</c:v>
                </c:pt>
                <c:pt idx="367">
                  <c:v>-0.3186393639643752</c:v>
                </c:pt>
                <c:pt idx="368">
                  <c:v>-0.3186393639643752</c:v>
                </c:pt>
                <c:pt idx="369">
                  <c:v>-0.3186393639643752</c:v>
                </c:pt>
                <c:pt idx="370">
                  <c:v>-0.3186393639643752</c:v>
                </c:pt>
                <c:pt idx="371">
                  <c:v>-0.3186393639643752</c:v>
                </c:pt>
                <c:pt idx="372">
                  <c:v>-0.3186393639643752</c:v>
                </c:pt>
                <c:pt idx="373">
                  <c:v>-0.3186393639643752</c:v>
                </c:pt>
                <c:pt idx="374">
                  <c:v>-0.3186393639643752</c:v>
                </c:pt>
                <c:pt idx="375">
                  <c:v>-0.3186393639643752</c:v>
                </c:pt>
                <c:pt idx="376">
                  <c:v>-0.3186393639643752</c:v>
                </c:pt>
                <c:pt idx="377">
                  <c:v>-0.3186393639643752</c:v>
                </c:pt>
                <c:pt idx="378">
                  <c:v>-0.3186393639643752</c:v>
                </c:pt>
                <c:pt idx="379">
                  <c:v>-0.3186393639643752</c:v>
                </c:pt>
                <c:pt idx="380">
                  <c:v>-0.3186393639643752</c:v>
                </c:pt>
                <c:pt idx="381">
                  <c:v>-0.3186393639643752</c:v>
                </c:pt>
                <c:pt idx="382">
                  <c:v>-0.3186393639643752</c:v>
                </c:pt>
                <c:pt idx="383">
                  <c:v>-0.3186393639643752</c:v>
                </c:pt>
                <c:pt idx="384">
                  <c:v>-0.3186393639643752</c:v>
                </c:pt>
                <c:pt idx="385">
                  <c:v>-0.3186393639643752</c:v>
                </c:pt>
                <c:pt idx="386">
                  <c:v>-0.26111995954851813</c:v>
                </c:pt>
                <c:pt idx="387">
                  <c:v>-0.26111995954851813</c:v>
                </c:pt>
                <c:pt idx="388">
                  <c:v>-0.26111995954851813</c:v>
                </c:pt>
                <c:pt idx="389">
                  <c:v>-0.26111995954851813</c:v>
                </c:pt>
                <c:pt idx="390">
                  <c:v>-0.26111995954851813</c:v>
                </c:pt>
                <c:pt idx="391">
                  <c:v>-0.26111995954851813</c:v>
                </c:pt>
                <c:pt idx="392">
                  <c:v>-0.26111995954851813</c:v>
                </c:pt>
                <c:pt idx="393">
                  <c:v>-0.26111995954851813</c:v>
                </c:pt>
                <c:pt idx="394">
                  <c:v>-0.26111995954851813</c:v>
                </c:pt>
                <c:pt idx="395">
                  <c:v>-0.26111995954851813</c:v>
                </c:pt>
                <c:pt idx="396">
                  <c:v>-0.26111995954851813</c:v>
                </c:pt>
                <c:pt idx="397">
                  <c:v>-0.26111995954851813</c:v>
                </c:pt>
                <c:pt idx="398">
                  <c:v>-0.26111995954851813</c:v>
                </c:pt>
                <c:pt idx="399">
                  <c:v>-0.26111995954851813</c:v>
                </c:pt>
                <c:pt idx="400">
                  <c:v>-0.26111995954851813</c:v>
                </c:pt>
                <c:pt idx="401">
                  <c:v>-0.26111995954851813</c:v>
                </c:pt>
                <c:pt idx="402">
                  <c:v>-0.26111995954851813</c:v>
                </c:pt>
                <c:pt idx="403">
                  <c:v>-0.26111995954851813</c:v>
                </c:pt>
                <c:pt idx="404">
                  <c:v>-0.26111995954851813</c:v>
                </c:pt>
                <c:pt idx="405">
                  <c:v>-0.26111995954851813</c:v>
                </c:pt>
                <c:pt idx="406">
                  <c:v>-0.26111995954851813</c:v>
                </c:pt>
                <c:pt idx="407">
                  <c:v>-0.26111995954851813</c:v>
                </c:pt>
                <c:pt idx="408">
                  <c:v>-0.20189347914185088</c:v>
                </c:pt>
                <c:pt idx="409">
                  <c:v>-0.20189347914185088</c:v>
                </c:pt>
                <c:pt idx="410">
                  <c:v>-0.20189347914185088</c:v>
                </c:pt>
                <c:pt idx="411">
                  <c:v>-0.20189347914185088</c:v>
                </c:pt>
                <c:pt idx="412">
                  <c:v>-0.20189347914185088</c:v>
                </c:pt>
                <c:pt idx="413">
                  <c:v>-0.20189347914185088</c:v>
                </c:pt>
                <c:pt idx="414">
                  <c:v>-0.20189347914185088</c:v>
                </c:pt>
                <c:pt idx="415">
                  <c:v>-0.20189347914185088</c:v>
                </c:pt>
                <c:pt idx="416">
                  <c:v>-0.20189347914185088</c:v>
                </c:pt>
                <c:pt idx="417">
                  <c:v>-0.20189347914185088</c:v>
                </c:pt>
                <c:pt idx="418">
                  <c:v>-0.20189347914185088</c:v>
                </c:pt>
                <c:pt idx="419">
                  <c:v>-0.20189347914185088</c:v>
                </c:pt>
                <c:pt idx="420">
                  <c:v>-0.20189347914185088</c:v>
                </c:pt>
                <c:pt idx="421">
                  <c:v>-0.20189347914185088</c:v>
                </c:pt>
                <c:pt idx="422">
                  <c:v>-0.20189347914185088</c:v>
                </c:pt>
                <c:pt idx="423">
                  <c:v>-0.20189347914185088</c:v>
                </c:pt>
                <c:pt idx="424">
                  <c:v>-0.20189347914185088</c:v>
                </c:pt>
                <c:pt idx="425">
                  <c:v>-0.20189347914185088</c:v>
                </c:pt>
                <c:pt idx="426">
                  <c:v>-0.20189347914185088</c:v>
                </c:pt>
                <c:pt idx="427">
                  <c:v>-0.20189347914185088</c:v>
                </c:pt>
                <c:pt idx="428">
                  <c:v>-0.20189347914185088</c:v>
                </c:pt>
                <c:pt idx="429">
                  <c:v>-0.20189347914185088</c:v>
                </c:pt>
                <c:pt idx="430">
                  <c:v>-0.20189347914185088</c:v>
                </c:pt>
                <c:pt idx="431">
                  <c:v>-0.20189347914185088</c:v>
                </c:pt>
                <c:pt idx="432">
                  <c:v>-0.13956967740513732</c:v>
                </c:pt>
                <c:pt idx="433">
                  <c:v>-0.13956967740513732</c:v>
                </c:pt>
                <c:pt idx="434">
                  <c:v>-0.13956967740513732</c:v>
                </c:pt>
                <c:pt idx="435">
                  <c:v>-0.13956967740513732</c:v>
                </c:pt>
                <c:pt idx="436">
                  <c:v>-0.13956967740513732</c:v>
                </c:pt>
                <c:pt idx="437">
                  <c:v>-0.13956967740513732</c:v>
                </c:pt>
                <c:pt idx="438">
                  <c:v>-0.13956967740513732</c:v>
                </c:pt>
                <c:pt idx="439">
                  <c:v>-0.13956967740513732</c:v>
                </c:pt>
                <c:pt idx="440">
                  <c:v>-0.13956967740513732</c:v>
                </c:pt>
                <c:pt idx="441">
                  <c:v>-0.13956967740513732</c:v>
                </c:pt>
                <c:pt idx="442">
                  <c:v>-0.13956967740513732</c:v>
                </c:pt>
                <c:pt idx="443">
                  <c:v>-0.13956967740513732</c:v>
                </c:pt>
                <c:pt idx="444">
                  <c:v>-0.13956967740513732</c:v>
                </c:pt>
                <c:pt idx="445">
                  <c:v>-0.13956967740513732</c:v>
                </c:pt>
                <c:pt idx="446">
                  <c:v>-0.13956967740513732</c:v>
                </c:pt>
                <c:pt idx="447">
                  <c:v>-0.13956967740513732</c:v>
                </c:pt>
                <c:pt idx="448">
                  <c:v>-0.13956967740513732</c:v>
                </c:pt>
                <c:pt idx="449">
                  <c:v>-0.13956967740513732</c:v>
                </c:pt>
                <c:pt idx="450">
                  <c:v>-0.13956967740513732</c:v>
                </c:pt>
                <c:pt idx="451">
                  <c:v>-0.13956967740513732</c:v>
                </c:pt>
                <c:pt idx="452">
                  <c:v>-0.13956967740513732</c:v>
                </c:pt>
                <c:pt idx="453">
                  <c:v>-0.13956967740513732</c:v>
                </c:pt>
                <c:pt idx="454">
                  <c:v>-0.13956967740513732</c:v>
                </c:pt>
                <c:pt idx="455">
                  <c:v>-0.13956967740513732</c:v>
                </c:pt>
                <c:pt idx="456">
                  <c:v>-0.13956967740513732</c:v>
                </c:pt>
                <c:pt idx="457">
                  <c:v>-6.8986958972328066E-2</c:v>
                </c:pt>
                <c:pt idx="458">
                  <c:v>-6.8986958972328066E-2</c:v>
                </c:pt>
                <c:pt idx="459">
                  <c:v>-6.8986958972328066E-2</c:v>
                </c:pt>
                <c:pt idx="460">
                  <c:v>-6.8986958972328066E-2</c:v>
                </c:pt>
                <c:pt idx="461">
                  <c:v>-6.8986958972328066E-2</c:v>
                </c:pt>
                <c:pt idx="462">
                  <c:v>-6.8986958972328066E-2</c:v>
                </c:pt>
                <c:pt idx="463">
                  <c:v>-6.8986958972328066E-2</c:v>
                </c:pt>
                <c:pt idx="464">
                  <c:v>-6.8986958972328066E-2</c:v>
                </c:pt>
                <c:pt idx="465">
                  <c:v>-6.8986958972328066E-2</c:v>
                </c:pt>
                <c:pt idx="466">
                  <c:v>-6.8986958972328066E-2</c:v>
                </c:pt>
                <c:pt idx="467">
                  <c:v>-6.8986958972328066E-2</c:v>
                </c:pt>
                <c:pt idx="468">
                  <c:v>-6.8986958972328066E-2</c:v>
                </c:pt>
                <c:pt idx="469">
                  <c:v>-6.8986958972328066E-2</c:v>
                </c:pt>
                <c:pt idx="470">
                  <c:v>-6.8986958972328066E-2</c:v>
                </c:pt>
                <c:pt idx="471">
                  <c:v>-6.8986958972328066E-2</c:v>
                </c:pt>
                <c:pt idx="472">
                  <c:v>-6.8986958972328066E-2</c:v>
                </c:pt>
                <c:pt idx="473">
                  <c:v>-6.8986958972328066E-2</c:v>
                </c:pt>
                <c:pt idx="474">
                  <c:v>-6.8986958972328066E-2</c:v>
                </c:pt>
                <c:pt idx="475">
                  <c:v>-6.8986958972328066E-2</c:v>
                </c:pt>
                <c:pt idx="476">
                  <c:v>-6.8986958972328066E-2</c:v>
                </c:pt>
                <c:pt idx="477">
                  <c:v>-6.8986958972328066E-2</c:v>
                </c:pt>
                <c:pt idx="478">
                  <c:v>-6.8986958972328066E-2</c:v>
                </c:pt>
                <c:pt idx="479">
                  <c:v>-6.8986958972328066E-2</c:v>
                </c:pt>
                <c:pt idx="480">
                  <c:v>-6.8986958972328066E-2</c:v>
                </c:pt>
                <c:pt idx="481">
                  <c:v>-6.8986958972328066E-2</c:v>
                </c:pt>
                <c:pt idx="482">
                  <c:v>-6.8986958972328066E-2</c:v>
                </c:pt>
                <c:pt idx="483">
                  <c:v>-6.8986958972328066E-2</c:v>
                </c:pt>
                <c:pt idx="484">
                  <c:v>-6.8986958972328066E-2</c:v>
                </c:pt>
                <c:pt idx="485">
                  <c:v>-6.8986958972328066E-2</c:v>
                </c:pt>
                <c:pt idx="486">
                  <c:v>-6.8986958972328066E-2</c:v>
                </c:pt>
                <c:pt idx="487">
                  <c:v>-6.8986958972328066E-2</c:v>
                </c:pt>
                <c:pt idx="488">
                  <c:v>-1.2533144654325557E-3</c:v>
                </c:pt>
                <c:pt idx="489">
                  <c:v>-1.2533144654325557E-3</c:v>
                </c:pt>
                <c:pt idx="490">
                  <c:v>-1.2533144654325557E-3</c:v>
                </c:pt>
                <c:pt idx="491">
                  <c:v>-1.2533144654325557E-3</c:v>
                </c:pt>
                <c:pt idx="492">
                  <c:v>-1.2533144654325557E-3</c:v>
                </c:pt>
                <c:pt idx="493">
                  <c:v>-1.2533144654325557E-3</c:v>
                </c:pt>
                <c:pt idx="494">
                  <c:v>-1.2533144654325557E-3</c:v>
                </c:pt>
                <c:pt idx="495">
                  <c:v>-1.2533144654325557E-3</c:v>
                </c:pt>
                <c:pt idx="496">
                  <c:v>-1.2533144654325557E-3</c:v>
                </c:pt>
                <c:pt idx="497">
                  <c:v>-1.2533144654325557E-3</c:v>
                </c:pt>
                <c:pt idx="498">
                  <c:v>-1.2533144654325557E-3</c:v>
                </c:pt>
                <c:pt idx="499">
                  <c:v>-1.2533144654325557E-3</c:v>
                </c:pt>
                <c:pt idx="500">
                  <c:v>-1.2533144654325557E-3</c:v>
                </c:pt>
                <c:pt idx="501">
                  <c:v>-1.2533144654325557E-3</c:v>
                </c:pt>
                <c:pt idx="502">
                  <c:v>-1.2533144654325557E-3</c:v>
                </c:pt>
                <c:pt idx="503">
                  <c:v>-1.2533144654325557E-3</c:v>
                </c:pt>
                <c:pt idx="504">
                  <c:v>-1.2533144654325557E-3</c:v>
                </c:pt>
                <c:pt idx="505">
                  <c:v>-1.2533144654325557E-3</c:v>
                </c:pt>
                <c:pt idx="506">
                  <c:v>-1.2533144654325557E-3</c:v>
                </c:pt>
                <c:pt idx="507">
                  <c:v>-1.2533144654325557E-3</c:v>
                </c:pt>
                <c:pt idx="508">
                  <c:v>-1.2533144654325557E-3</c:v>
                </c:pt>
                <c:pt idx="509">
                  <c:v>-1.2533144654325557E-3</c:v>
                </c:pt>
                <c:pt idx="510">
                  <c:v>-1.2533144654325557E-3</c:v>
                </c:pt>
                <c:pt idx="511">
                  <c:v>6.8986958972327914E-2</c:v>
                </c:pt>
                <c:pt idx="512">
                  <c:v>6.8986958972327914E-2</c:v>
                </c:pt>
                <c:pt idx="513">
                  <c:v>6.8986958972327914E-2</c:v>
                </c:pt>
                <c:pt idx="514">
                  <c:v>6.8986958972327914E-2</c:v>
                </c:pt>
                <c:pt idx="515">
                  <c:v>6.8986958972327914E-2</c:v>
                </c:pt>
                <c:pt idx="516">
                  <c:v>6.8986958972327914E-2</c:v>
                </c:pt>
                <c:pt idx="517">
                  <c:v>6.8986958972327914E-2</c:v>
                </c:pt>
                <c:pt idx="518">
                  <c:v>6.8986958972327914E-2</c:v>
                </c:pt>
                <c:pt idx="519">
                  <c:v>6.8986958972327914E-2</c:v>
                </c:pt>
                <c:pt idx="520">
                  <c:v>6.8986958972327914E-2</c:v>
                </c:pt>
                <c:pt idx="521">
                  <c:v>6.8986958972327914E-2</c:v>
                </c:pt>
                <c:pt idx="522">
                  <c:v>6.8986958972327914E-2</c:v>
                </c:pt>
                <c:pt idx="523">
                  <c:v>6.8986958972327914E-2</c:v>
                </c:pt>
                <c:pt idx="524">
                  <c:v>6.8986958972327914E-2</c:v>
                </c:pt>
                <c:pt idx="525">
                  <c:v>6.8986958972327914E-2</c:v>
                </c:pt>
                <c:pt idx="526">
                  <c:v>6.8986958972327914E-2</c:v>
                </c:pt>
                <c:pt idx="527">
                  <c:v>6.8986958972327914E-2</c:v>
                </c:pt>
                <c:pt idx="528">
                  <c:v>6.8986958972327914E-2</c:v>
                </c:pt>
                <c:pt idx="529">
                  <c:v>6.8986958972327914E-2</c:v>
                </c:pt>
                <c:pt idx="530">
                  <c:v>6.8986958972327914E-2</c:v>
                </c:pt>
                <c:pt idx="531">
                  <c:v>6.8986958972327914E-2</c:v>
                </c:pt>
                <c:pt idx="532">
                  <c:v>6.8986958972327914E-2</c:v>
                </c:pt>
                <c:pt idx="533">
                  <c:v>6.8986958972327914E-2</c:v>
                </c:pt>
                <c:pt idx="534">
                  <c:v>6.8986958972327914E-2</c:v>
                </c:pt>
                <c:pt idx="535">
                  <c:v>6.8986958972327914E-2</c:v>
                </c:pt>
                <c:pt idx="536">
                  <c:v>6.8986958972327914E-2</c:v>
                </c:pt>
                <c:pt idx="537">
                  <c:v>6.8986958972327914E-2</c:v>
                </c:pt>
                <c:pt idx="538">
                  <c:v>6.8986958972327914E-2</c:v>
                </c:pt>
                <c:pt idx="539">
                  <c:v>6.8986958972327914E-2</c:v>
                </c:pt>
                <c:pt idx="540">
                  <c:v>6.8986958972327914E-2</c:v>
                </c:pt>
                <c:pt idx="541">
                  <c:v>6.8986958972327914E-2</c:v>
                </c:pt>
                <c:pt idx="542">
                  <c:v>6.8986958972327914E-2</c:v>
                </c:pt>
                <c:pt idx="543">
                  <c:v>6.8986958972327914E-2</c:v>
                </c:pt>
                <c:pt idx="544">
                  <c:v>0.13324452361112402</c:v>
                </c:pt>
                <c:pt idx="545">
                  <c:v>0.13324452361112402</c:v>
                </c:pt>
                <c:pt idx="546">
                  <c:v>0.13324452361112402</c:v>
                </c:pt>
                <c:pt idx="547">
                  <c:v>0.13324452361112402</c:v>
                </c:pt>
                <c:pt idx="548">
                  <c:v>0.13324452361112402</c:v>
                </c:pt>
                <c:pt idx="549">
                  <c:v>0.13324452361112402</c:v>
                </c:pt>
                <c:pt idx="550">
                  <c:v>0.13324452361112402</c:v>
                </c:pt>
                <c:pt idx="551">
                  <c:v>0.13324452361112402</c:v>
                </c:pt>
                <c:pt idx="552">
                  <c:v>0.13324452361112402</c:v>
                </c:pt>
                <c:pt idx="553">
                  <c:v>0.13324452361112402</c:v>
                </c:pt>
                <c:pt idx="554">
                  <c:v>0.13324452361112402</c:v>
                </c:pt>
                <c:pt idx="555">
                  <c:v>0.13324452361112402</c:v>
                </c:pt>
                <c:pt idx="556">
                  <c:v>0.13324452361112402</c:v>
                </c:pt>
                <c:pt idx="557">
                  <c:v>0.13324452361112402</c:v>
                </c:pt>
                <c:pt idx="558">
                  <c:v>0.13324452361112402</c:v>
                </c:pt>
                <c:pt idx="559">
                  <c:v>0.13324452361112402</c:v>
                </c:pt>
                <c:pt idx="560">
                  <c:v>0.13324452361112402</c:v>
                </c:pt>
                <c:pt idx="561">
                  <c:v>0.13324452361112402</c:v>
                </c:pt>
                <c:pt idx="562">
                  <c:v>0.1878426512246831</c:v>
                </c:pt>
                <c:pt idx="563">
                  <c:v>0.1878426512246831</c:v>
                </c:pt>
                <c:pt idx="564">
                  <c:v>0.1878426512246831</c:v>
                </c:pt>
                <c:pt idx="565">
                  <c:v>0.1878426512246831</c:v>
                </c:pt>
                <c:pt idx="566">
                  <c:v>0.1878426512246831</c:v>
                </c:pt>
                <c:pt idx="567">
                  <c:v>0.1878426512246831</c:v>
                </c:pt>
                <c:pt idx="568">
                  <c:v>0.1878426512246831</c:v>
                </c:pt>
                <c:pt idx="569">
                  <c:v>0.1878426512246831</c:v>
                </c:pt>
                <c:pt idx="570">
                  <c:v>0.1878426512246831</c:v>
                </c:pt>
                <c:pt idx="571">
                  <c:v>0.1878426512246831</c:v>
                </c:pt>
                <c:pt idx="572">
                  <c:v>0.1878426512246831</c:v>
                </c:pt>
                <c:pt idx="573">
                  <c:v>0.1878426512246831</c:v>
                </c:pt>
                <c:pt idx="574">
                  <c:v>0.1878426512246831</c:v>
                </c:pt>
                <c:pt idx="575">
                  <c:v>0.1878426512246831</c:v>
                </c:pt>
                <c:pt idx="576">
                  <c:v>0.1878426512246831</c:v>
                </c:pt>
                <c:pt idx="577">
                  <c:v>0.1878426512246831</c:v>
                </c:pt>
                <c:pt idx="578">
                  <c:v>0.1878426512246831</c:v>
                </c:pt>
                <c:pt idx="579">
                  <c:v>0.1878426512246831</c:v>
                </c:pt>
                <c:pt idx="580">
                  <c:v>0.1878426512246831</c:v>
                </c:pt>
                <c:pt idx="581">
                  <c:v>0.1878426512246831</c:v>
                </c:pt>
                <c:pt idx="582">
                  <c:v>0.1878426512246831</c:v>
                </c:pt>
                <c:pt idx="583">
                  <c:v>0.1878426512246831</c:v>
                </c:pt>
                <c:pt idx="584">
                  <c:v>0.1878426512246831</c:v>
                </c:pt>
                <c:pt idx="585">
                  <c:v>0.1878426512246831</c:v>
                </c:pt>
                <c:pt idx="586">
                  <c:v>0.1878426512246831</c:v>
                </c:pt>
                <c:pt idx="587">
                  <c:v>0.2559363317436934</c:v>
                </c:pt>
                <c:pt idx="588">
                  <c:v>0.2559363317436934</c:v>
                </c:pt>
                <c:pt idx="589">
                  <c:v>0.2559363317436934</c:v>
                </c:pt>
                <c:pt idx="590">
                  <c:v>0.2559363317436934</c:v>
                </c:pt>
                <c:pt idx="591">
                  <c:v>0.2559363317436934</c:v>
                </c:pt>
                <c:pt idx="592">
                  <c:v>0.2559363317436934</c:v>
                </c:pt>
                <c:pt idx="593">
                  <c:v>0.2559363317436934</c:v>
                </c:pt>
                <c:pt idx="594">
                  <c:v>0.2559363317436934</c:v>
                </c:pt>
                <c:pt idx="595">
                  <c:v>0.2559363317436934</c:v>
                </c:pt>
                <c:pt idx="596">
                  <c:v>0.2559363317436934</c:v>
                </c:pt>
                <c:pt idx="597">
                  <c:v>0.2559363317436934</c:v>
                </c:pt>
                <c:pt idx="598">
                  <c:v>0.2559363317436934</c:v>
                </c:pt>
                <c:pt idx="599">
                  <c:v>0.2559363317436934</c:v>
                </c:pt>
                <c:pt idx="600">
                  <c:v>0.2559363317436934</c:v>
                </c:pt>
                <c:pt idx="601">
                  <c:v>0.2559363317436934</c:v>
                </c:pt>
                <c:pt idx="602">
                  <c:v>0.2559363317436934</c:v>
                </c:pt>
                <c:pt idx="603">
                  <c:v>0.2559363317436934</c:v>
                </c:pt>
                <c:pt idx="604">
                  <c:v>0.2559363317436934</c:v>
                </c:pt>
                <c:pt idx="605">
                  <c:v>0.2559363317436934</c:v>
                </c:pt>
                <c:pt idx="606">
                  <c:v>0.2559363317436934</c:v>
                </c:pt>
                <c:pt idx="607">
                  <c:v>0.2559363317436934</c:v>
                </c:pt>
                <c:pt idx="608">
                  <c:v>0.2559363317436934</c:v>
                </c:pt>
                <c:pt idx="609">
                  <c:v>0.2559363317436934</c:v>
                </c:pt>
                <c:pt idx="610">
                  <c:v>0.2559363317436934</c:v>
                </c:pt>
                <c:pt idx="611">
                  <c:v>0.2559363317436934</c:v>
                </c:pt>
                <c:pt idx="612">
                  <c:v>0.2559363317436934</c:v>
                </c:pt>
                <c:pt idx="613">
                  <c:v>0.2559363317436934</c:v>
                </c:pt>
                <c:pt idx="614">
                  <c:v>0.2559363317436934</c:v>
                </c:pt>
                <c:pt idx="615">
                  <c:v>0.33848198588973966</c:v>
                </c:pt>
                <c:pt idx="616">
                  <c:v>0.33848198588973966</c:v>
                </c:pt>
                <c:pt idx="617">
                  <c:v>0.33848198588973966</c:v>
                </c:pt>
                <c:pt idx="618">
                  <c:v>0.33848198588973966</c:v>
                </c:pt>
                <c:pt idx="619">
                  <c:v>0.33848198588973966</c:v>
                </c:pt>
                <c:pt idx="620">
                  <c:v>0.33848198588973966</c:v>
                </c:pt>
                <c:pt idx="621">
                  <c:v>0.33848198588973966</c:v>
                </c:pt>
                <c:pt idx="622">
                  <c:v>0.33848198588973966</c:v>
                </c:pt>
                <c:pt idx="623">
                  <c:v>0.33848198588973966</c:v>
                </c:pt>
                <c:pt idx="624">
                  <c:v>0.33848198588973966</c:v>
                </c:pt>
                <c:pt idx="625">
                  <c:v>0.33848198588973966</c:v>
                </c:pt>
                <c:pt idx="626">
                  <c:v>0.33848198588973966</c:v>
                </c:pt>
                <c:pt idx="627">
                  <c:v>0.33848198588973966</c:v>
                </c:pt>
                <c:pt idx="628">
                  <c:v>0.33848198588973966</c:v>
                </c:pt>
                <c:pt idx="629">
                  <c:v>0.33848198588973966</c:v>
                </c:pt>
                <c:pt idx="630">
                  <c:v>0.33848198588973966</c:v>
                </c:pt>
                <c:pt idx="631">
                  <c:v>0.33848198588973966</c:v>
                </c:pt>
                <c:pt idx="632">
                  <c:v>0.33848198588973966</c:v>
                </c:pt>
                <c:pt idx="633">
                  <c:v>0.33848198588973966</c:v>
                </c:pt>
                <c:pt idx="634">
                  <c:v>0.33848198588973966</c:v>
                </c:pt>
                <c:pt idx="635">
                  <c:v>0.33848198588973966</c:v>
                </c:pt>
                <c:pt idx="636">
                  <c:v>0.33848198588973966</c:v>
                </c:pt>
                <c:pt idx="637">
                  <c:v>0.33848198588973966</c:v>
                </c:pt>
                <c:pt idx="638">
                  <c:v>0.33848198588973966</c:v>
                </c:pt>
                <c:pt idx="639">
                  <c:v>0.33848198588973966</c:v>
                </c:pt>
                <c:pt idx="640">
                  <c:v>0.33848198588973966</c:v>
                </c:pt>
                <c:pt idx="641">
                  <c:v>0.33848198588973966</c:v>
                </c:pt>
                <c:pt idx="642">
                  <c:v>0.33848198588973966</c:v>
                </c:pt>
                <c:pt idx="643">
                  <c:v>0.33848198588973966</c:v>
                </c:pt>
                <c:pt idx="644">
                  <c:v>0.33848198588973966</c:v>
                </c:pt>
                <c:pt idx="645">
                  <c:v>0.33848198588973966</c:v>
                </c:pt>
                <c:pt idx="646">
                  <c:v>0.33848198588973966</c:v>
                </c:pt>
                <c:pt idx="647">
                  <c:v>0.33848198588973966</c:v>
                </c:pt>
                <c:pt idx="648">
                  <c:v>0.33848198588973966</c:v>
                </c:pt>
                <c:pt idx="649">
                  <c:v>0.33848198588973966</c:v>
                </c:pt>
                <c:pt idx="650">
                  <c:v>0.41519385077842696</c:v>
                </c:pt>
                <c:pt idx="651">
                  <c:v>0.41519385077842696</c:v>
                </c:pt>
                <c:pt idx="652">
                  <c:v>0.41519385077842696</c:v>
                </c:pt>
                <c:pt idx="653">
                  <c:v>0.41519385077842696</c:v>
                </c:pt>
                <c:pt idx="654">
                  <c:v>0.41519385077842696</c:v>
                </c:pt>
                <c:pt idx="655">
                  <c:v>0.41519385077842696</c:v>
                </c:pt>
                <c:pt idx="656">
                  <c:v>0.41519385077842696</c:v>
                </c:pt>
                <c:pt idx="657">
                  <c:v>0.41519385077842696</c:v>
                </c:pt>
                <c:pt idx="658">
                  <c:v>0.41519385077842696</c:v>
                </c:pt>
                <c:pt idx="659">
                  <c:v>0.41519385077842696</c:v>
                </c:pt>
                <c:pt idx="660">
                  <c:v>0.41519385077842696</c:v>
                </c:pt>
                <c:pt idx="661">
                  <c:v>0.41519385077842696</c:v>
                </c:pt>
                <c:pt idx="662">
                  <c:v>0.41519385077842696</c:v>
                </c:pt>
                <c:pt idx="663">
                  <c:v>0.41519385077842696</c:v>
                </c:pt>
                <c:pt idx="664">
                  <c:v>0.41519385077842696</c:v>
                </c:pt>
                <c:pt idx="665">
                  <c:v>0.41519385077842696</c:v>
                </c:pt>
                <c:pt idx="666">
                  <c:v>0.41519385077842696</c:v>
                </c:pt>
                <c:pt idx="667">
                  <c:v>0.41519385077842696</c:v>
                </c:pt>
                <c:pt idx="668">
                  <c:v>0.41519385077842696</c:v>
                </c:pt>
                <c:pt idx="669">
                  <c:v>0.41519385077842696</c:v>
                </c:pt>
                <c:pt idx="670">
                  <c:v>0.41519385077842696</c:v>
                </c:pt>
                <c:pt idx="671">
                  <c:v>0.41519385077842696</c:v>
                </c:pt>
                <c:pt idx="672">
                  <c:v>0.48031981671481105</c:v>
                </c:pt>
                <c:pt idx="673">
                  <c:v>0.48031981671481105</c:v>
                </c:pt>
                <c:pt idx="674">
                  <c:v>0.48031981671481105</c:v>
                </c:pt>
                <c:pt idx="675">
                  <c:v>0.48031981671481105</c:v>
                </c:pt>
                <c:pt idx="676">
                  <c:v>0.48031981671481105</c:v>
                </c:pt>
                <c:pt idx="677">
                  <c:v>0.48031981671481105</c:v>
                </c:pt>
                <c:pt idx="678">
                  <c:v>0.48031981671481105</c:v>
                </c:pt>
                <c:pt idx="679">
                  <c:v>0.48031981671481105</c:v>
                </c:pt>
                <c:pt idx="680">
                  <c:v>0.48031981671481105</c:v>
                </c:pt>
                <c:pt idx="681">
                  <c:v>0.48031981671481105</c:v>
                </c:pt>
                <c:pt idx="682">
                  <c:v>0.48031981671481105</c:v>
                </c:pt>
                <c:pt idx="683">
                  <c:v>0.48031981671481105</c:v>
                </c:pt>
                <c:pt idx="684">
                  <c:v>0.48031981671481105</c:v>
                </c:pt>
                <c:pt idx="685">
                  <c:v>0.48031981671481105</c:v>
                </c:pt>
                <c:pt idx="686">
                  <c:v>0.48031981671481105</c:v>
                </c:pt>
                <c:pt idx="687">
                  <c:v>0.48031981671481105</c:v>
                </c:pt>
                <c:pt idx="688">
                  <c:v>0.48031981671481105</c:v>
                </c:pt>
                <c:pt idx="689">
                  <c:v>0.48031981671481105</c:v>
                </c:pt>
                <c:pt idx="690">
                  <c:v>0.48031981671481105</c:v>
                </c:pt>
                <c:pt idx="691">
                  <c:v>0.48031981671481105</c:v>
                </c:pt>
                <c:pt idx="692">
                  <c:v>0.48031981671481105</c:v>
                </c:pt>
                <c:pt idx="693">
                  <c:v>0.48031981671481105</c:v>
                </c:pt>
                <c:pt idx="694">
                  <c:v>0.48031981671481105</c:v>
                </c:pt>
                <c:pt idx="695">
                  <c:v>0.48031981671481105</c:v>
                </c:pt>
                <c:pt idx="696">
                  <c:v>0.48031981671481105</c:v>
                </c:pt>
                <c:pt idx="697">
                  <c:v>0.55046569502011267</c:v>
                </c:pt>
                <c:pt idx="698">
                  <c:v>0.55046569502011267</c:v>
                </c:pt>
                <c:pt idx="699">
                  <c:v>0.55046569502011267</c:v>
                </c:pt>
                <c:pt idx="700">
                  <c:v>0.55046569502011267</c:v>
                </c:pt>
                <c:pt idx="701">
                  <c:v>0.55046569502011267</c:v>
                </c:pt>
                <c:pt idx="702">
                  <c:v>0.55046569502011267</c:v>
                </c:pt>
                <c:pt idx="703">
                  <c:v>0.55046569502011267</c:v>
                </c:pt>
                <c:pt idx="704">
                  <c:v>0.55046569502011267</c:v>
                </c:pt>
                <c:pt idx="705">
                  <c:v>0.55046569502011267</c:v>
                </c:pt>
                <c:pt idx="706">
                  <c:v>0.55046569502011267</c:v>
                </c:pt>
                <c:pt idx="707">
                  <c:v>0.55046569502011267</c:v>
                </c:pt>
                <c:pt idx="708">
                  <c:v>0.55046569502011267</c:v>
                </c:pt>
                <c:pt idx="709">
                  <c:v>0.55046569502011267</c:v>
                </c:pt>
                <c:pt idx="710">
                  <c:v>0.55046569502011267</c:v>
                </c:pt>
                <c:pt idx="711">
                  <c:v>0.55046569502011267</c:v>
                </c:pt>
                <c:pt idx="712">
                  <c:v>0.55046569502011267</c:v>
                </c:pt>
                <c:pt idx="713">
                  <c:v>0.55046569502011267</c:v>
                </c:pt>
                <c:pt idx="714">
                  <c:v>0.55046569502011267</c:v>
                </c:pt>
                <c:pt idx="715">
                  <c:v>0.55046569502011267</c:v>
                </c:pt>
                <c:pt idx="716">
                  <c:v>0.55046569502011267</c:v>
                </c:pt>
                <c:pt idx="717">
                  <c:v>0.55046569502011267</c:v>
                </c:pt>
                <c:pt idx="718">
                  <c:v>0.55046569502011267</c:v>
                </c:pt>
                <c:pt idx="719">
                  <c:v>0.55046569502011267</c:v>
                </c:pt>
                <c:pt idx="720">
                  <c:v>0.55046569502011267</c:v>
                </c:pt>
                <c:pt idx="721">
                  <c:v>0.62343302730493777</c:v>
                </c:pt>
                <c:pt idx="722">
                  <c:v>0.62343302730493777</c:v>
                </c:pt>
                <c:pt idx="723">
                  <c:v>0.62343302730493777</c:v>
                </c:pt>
                <c:pt idx="724">
                  <c:v>0.62343302730493777</c:v>
                </c:pt>
                <c:pt idx="725">
                  <c:v>0.62343302730493777</c:v>
                </c:pt>
                <c:pt idx="726">
                  <c:v>0.62343302730493777</c:v>
                </c:pt>
                <c:pt idx="727">
                  <c:v>0.62343302730493777</c:v>
                </c:pt>
                <c:pt idx="728">
                  <c:v>0.62343302730493777</c:v>
                </c:pt>
                <c:pt idx="729">
                  <c:v>0.62343302730493777</c:v>
                </c:pt>
                <c:pt idx="730">
                  <c:v>0.62343302730493777</c:v>
                </c:pt>
                <c:pt idx="731">
                  <c:v>0.62343302730493777</c:v>
                </c:pt>
                <c:pt idx="732">
                  <c:v>0.62343302730493777</c:v>
                </c:pt>
                <c:pt idx="733">
                  <c:v>0.62343302730493777</c:v>
                </c:pt>
                <c:pt idx="734">
                  <c:v>0.62343302730493777</c:v>
                </c:pt>
                <c:pt idx="735">
                  <c:v>0.62343302730493777</c:v>
                </c:pt>
                <c:pt idx="736">
                  <c:v>0.62343302730493777</c:v>
                </c:pt>
                <c:pt idx="737">
                  <c:v>0.62343302730493777</c:v>
                </c:pt>
                <c:pt idx="738">
                  <c:v>0.62343302730493777</c:v>
                </c:pt>
                <c:pt idx="739">
                  <c:v>0.62343302730493777</c:v>
                </c:pt>
                <c:pt idx="740">
                  <c:v>0.62343302730493777</c:v>
                </c:pt>
                <c:pt idx="741">
                  <c:v>0.62343302730493777</c:v>
                </c:pt>
                <c:pt idx="742">
                  <c:v>0.62343302730493777</c:v>
                </c:pt>
                <c:pt idx="743">
                  <c:v>0.62343302730493777</c:v>
                </c:pt>
                <c:pt idx="744">
                  <c:v>0.62343302730493777</c:v>
                </c:pt>
                <c:pt idx="745">
                  <c:v>0.62343302730493777</c:v>
                </c:pt>
                <c:pt idx="746">
                  <c:v>0.69190020802198904</c:v>
                </c:pt>
                <c:pt idx="747">
                  <c:v>0.69190020802198904</c:v>
                </c:pt>
                <c:pt idx="748">
                  <c:v>0.69190020802198904</c:v>
                </c:pt>
                <c:pt idx="749">
                  <c:v>0.69190020802198904</c:v>
                </c:pt>
                <c:pt idx="750">
                  <c:v>0.69190020802198904</c:v>
                </c:pt>
                <c:pt idx="751">
                  <c:v>0.69190020802198904</c:v>
                </c:pt>
                <c:pt idx="752">
                  <c:v>0.69190020802198904</c:v>
                </c:pt>
                <c:pt idx="753">
                  <c:v>0.69190020802198904</c:v>
                </c:pt>
                <c:pt idx="754">
                  <c:v>0.69190020802198904</c:v>
                </c:pt>
                <c:pt idx="755">
                  <c:v>0.69190020802198904</c:v>
                </c:pt>
                <c:pt idx="756">
                  <c:v>0.69190020802198904</c:v>
                </c:pt>
                <c:pt idx="757">
                  <c:v>0.69190020802198904</c:v>
                </c:pt>
                <c:pt idx="758">
                  <c:v>0.69190020802198904</c:v>
                </c:pt>
                <c:pt idx="759">
                  <c:v>0.69190020802198904</c:v>
                </c:pt>
                <c:pt idx="760">
                  <c:v>0.69190020802198904</c:v>
                </c:pt>
                <c:pt idx="761">
                  <c:v>0.69190020802198904</c:v>
                </c:pt>
                <c:pt idx="762">
                  <c:v>0.69190020802198904</c:v>
                </c:pt>
                <c:pt idx="763">
                  <c:v>0.69190020802198904</c:v>
                </c:pt>
                <c:pt idx="764">
                  <c:v>0.69190020802198904</c:v>
                </c:pt>
                <c:pt idx="765">
                  <c:v>0.76713710978404848</c:v>
                </c:pt>
                <c:pt idx="766">
                  <c:v>0.76713710978404848</c:v>
                </c:pt>
                <c:pt idx="767">
                  <c:v>0.76713710978404848</c:v>
                </c:pt>
                <c:pt idx="768">
                  <c:v>0.76713710978404848</c:v>
                </c:pt>
                <c:pt idx="769">
                  <c:v>0.76713710978404848</c:v>
                </c:pt>
                <c:pt idx="770">
                  <c:v>0.76713710978404848</c:v>
                </c:pt>
                <c:pt idx="771">
                  <c:v>0.76713710978404848</c:v>
                </c:pt>
                <c:pt idx="772">
                  <c:v>0.76713710978404848</c:v>
                </c:pt>
                <c:pt idx="773">
                  <c:v>0.76713710978404848</c:v>
                </c:pt>
                <c:pt idx="774">
                  <c:v>0.76713710978404848</c:v>
                </c:pt>
                <c:pt idx="775">
                  <c:v>0.76713710978404848</c:v>
                </c:pt>
                <c:pt idx="776">
                  <c:v>0.76713710978404848</c:v>
                </c:pt>
                <c:pt idx="777">
                  <c:v>0.76713710978404848</c:v>
                </c:pt>
                <c:pt idx="778">
                  <c:v>0.76713710978404848</c:v>
                </c:pt>
                <c:pt idx="779">
                  <c:v>0.76713710978404848</c:v>
                </c:pt>
                <c:pt idx="780">
                  <c:v>0.76713710978404848</c:v>
                </c:pt>
                <c:pt idx="781">
                  <c:v>0.76713710978404848</c:v>
                </c:pt>
                <c:pt idx="782">
                  <c:v>0.76713710978404848</c:v>
                </c:pt>
                <c:pt idx="783">
                  <c:v>0.76713710978404848</c:v>
                </c:pt>
                <c:pt idx="784">
                  <c:v>0.76713710978404848</c:v>
                </c:pt>
                <c:pt idx="785">
                  <c:v>0.76713710978404848</c:v>
                </c:pt>
                <c:pt idx="786">
                  <c:v>0.76713710978404848</c:v>
                </c:pt>
                <c:pt idx="787">
                  <c:v>0.76713710978404848</c:v>
                </c:pt>
                <c:pt idx="788">
                  <c:v>0.76713710978404848</c:v>
                </c:pt>
                <c:pt idx="789">
                  <c:v>0.76713710978404848</c:v>
                </c:pt>
                <c:pt idx="790">
                  <c:v>0.76713710978404848</c:v>
                </c:pt>
                <c:pt idx="791">
                  <c:v>0.76713710978404848</c:v>
                </c:pt>
                <c:pt idx="792">
                  <c:v>0.84878668591596729</c:v>
                </c:pt>
                <c:pt idx="793">
                  <c:v>0.84878668591596729</c:v>
                </c:pt>
                <c:pt idx="794">
                  <c:v>0.84878668591596729</c:v>
                </c:pt>
                <c:pt idx="795">
                  <c:v>0.84878668591596729</c:v>
                </c:pt>
                <c:pt idx="796">
                  <c:v>0.84878668591596729</c:v>
                </c:pt>
                <c:pt idx="797">
                  <c:v>0.84878668591596729</c:v>
                </c:pt>
                <c:pt idx="798">
                  <c:v>0.84878668591596729</c:v>
                </c:pt>
                <c:pt idx="799">
                  <c:v>0.84878668591596729</c:v>
                </c:pt>
                <c:pt idx="800">
                  <c:v>0.84878668591596729</c:v>
                </c:pt>
                <c:pt idx="801">
                  <c:v>0.84878668591596729</c:v>
                </c:pt>
                <c:pt idx="802">
                  <c:v>0.84878668591596729</c:v>
                </c:pt>
                <c:pt idx="803">
                  <c:v>0.84878668591596729</c:v>
                </c:pt>
                <c:pt idx="804">
                  <c:v>0.84878668591596729</c:v>
                </c:pt>
                <c:pt idx="805">
                  <c:v>0.84878668591596729</c:v>
                </c:pt>
                <c:pt idx="806">
                  <c:v>0.84878668591596729</c:v>
                </c:pt>
                <c:pt idx="807">
                  <c:v>0.84878668591596729</c:v>
                </c:pt>
                <c:pt idx="808">
                  <c:v>0.84878668591596729</c:v>
                </c:pt>
                <c:pt idx="809">
                  <c:v>0.84878668591596729</c:v>
                </c:pt>
                <c:pt idx="810">
                  <c:v>0.84878668591596729</c:v>
                </c:pt>
                <c:pt idx="811">
                  <c:v>0.84878668591596729</c:v>
                </c:pt>
                <c:pt idx="812">
                  <c:v>0.9307169489043392</c:v>
                </c:pt>
                <c:pt idx="813">
                  <c:v>0.9307169489043392</c:v>
                </c:pt>
                <c:pt idx="814">
                  <c:v>0.9307169489043392</c:v>
                </c:pt>
                <c:pt idx="815">
                  <c:v>0.9307169489043392</c:v>
                </c:pt>
                <c:pt idx="816">
                  <c:v>0.9307169489043392</c:v>
                </c:pt>
                <c:pt idx="817">
                  <c:v>0.9307169489043392</c:v>
                </c:pt>
                <c:pt idx="818">
                  <c:v>0.9307169489043392</c:v>
                </c:pt>
                <c:pt idx="819">
                  <c:v>0.9307169489043392</c:v>
                </c:pt>
                <c:pt idx="820">
                  <c:v>0.9307169489043392</c:v>
                </c:pt>
                <c:pt idx="821">
                  <c:v>0.9307169489043392</c:v>
                </c:pt>
                <c:pt idx="822">
                  <c:v>0.9307169489043392</c:v>
                </c:pt>
                <c:pt idx="823">
                  <c:v>0.9307169489043392</c:v>
                </c:pt>
                <c:pt idx="824">
                  <c:v>0.9307169489043392</c:v>
                </c:pt>
                <c:pt idx="825">
                  <c:v>0.9307169489043392</c:v>
                </c:pt>
                <c:pt idx="826">
                  <c:v>0.9307169489043392</c:v>
                </c:pt>
                <c:pt idx="827">
                  <c:v>0.9307169489043392</c:v>
                </c:pt>
                <c:pt idx="828">
                  <c:v>0.9307169489043392</c:v>
                </c:pt>
                <c:pt idx="829">
                  <c:v>0.9307169489043392</c:v>
                </c:pt>
                <c:pt idx="830">
                  <c:v>0.9307169489043392</c:v>
                </c:pt>
                <c:pt idx="831">
                  <c:v>0.9307169489043392</c:v>
                </c:pt>
                <c:pt idx="832">
                  <c:v>0.9307169489043392</c:v>
                </c:pt>
                <c:pt idx="833">
                  <c:v>0.9307169489043392</c:v>
                </c:pt>
                <c:pt idx="834">
                  <c:v>0.9307169489043392</c:v>
                </c:pt>
                <c:pt idx="835">
                  <c:v>0.9307169489043392</c:v>
                </c:pt>
                <c:pt idx="836">
                  <c:v>1.0047858060707031</c:v>
                </c:pt>
                <c:pt idx="837">
                  <c:v>1.0047858060707031</c:v>
                </c:pt>
                <c:pt idx="838">
                  <c:v>1.0047858060707031</c:v>
                </c:pt>
                <c:pt idx="839">
                  <c:v>1.0047858060707031</c:v>
                </c:pt>
                <c:pt idx="840">
                  <c:v>1.0047858060707031</c:v>
                </c:pt>
                <c:pt idx="841">
                  <c:v>1.0047858060707031</c:v>
                </c:pt>
                <c:pt idx="842">
                  <c:v>1.0047858060707031</c:v>
                </c:pt>
                <c:pt idx="843">
                  <c:v>1.0047858060707031</c:v>
                </c:pt>
                <c:pt idx="844">
                  <c:v>1.0047858060707031</c:v>
                </c:pt>
                <c:pt idx="845">
                  <c:v>1.0047858060707031</c:v>
                </c:pt>
                <c:pt idx="846">
                  <c:v>1.0047858060707031</c:v>
                </c:pt>
                <c:pt idx="847">
                  <c:v>1.0047858060707031</c:v>
                </c:pt>
                <c:pt idx="848">
                  <c:v>1.0047858060707031</c:v>
                </c:pt>
                <c:pt idx="849">
                  <c:v>1.0669376321927655</c:v>
                </c:pt>
                <c:pt idx="850">
                  <c:v>1.0669376321927655</c:v>
                </c:pt>
                <c:pt idx="851">
                  <c:v>1.0669376321927655</c:v>
                </c:pt>
                <c:pt idx="852">
                  <c:v>1.0669376321927655</c:v>
                </c:pt>
                <c:pt idx="853">
                  <c:v>1.0669376321927655</c:v>
                </c:pt>
                <c:pt idx="854">
                  <c:v>1.0669376321927655</c:v>
                </c:pt>
                <c:pt idx="855">
                  <c:v>1.0669376321927655</c:v>
                </c:pt>
                <c:pt idx="856">
                  <c:v>1.0669376321927655</c:v>
                </c:pt>
                <c:pt idx="857">
                  <c:v>1.0669376321927655</c:v>
                </c:pt>
                <c:pt idx="858">
                  <c:v>1.0669376321927655</c:v>
                </c:pt>
                <c:pt idx="859">
                  <c:v>1.0669376321927655</c:v>
                </c:pt>
                <c:pt idx="860">
                  <c:v>1.0669376321927655</c:v>
                </c:pt>
                <c:pt idx="861">
                  <c:v>1.0669376321927655</c:v>
                </c:pt>
                <c:pt idx="862">
                  <c:v>1.0669376321927655</c:v>
                </c:pt>
                <c:pt idx="863">
                  <c:v>1.0669376321927655</c:v>
                </c:pt>
                <c:pt idx="864">
                  <c:v>1.0669376321927655</c:v>
                </c:pt>
                <c:pt idx="865">
                  <c:v>1.135896221167312</c:v>
                </c:pt>
                <c:pt idx="866">
                  <c:v>1.135896221167312</c:v>
                </c:pt>
                <c:pt idx="867">
                  <c:v>1.135896221167312</c:v>
                </c:pt>
                <c:pt idx="868">
                  <c:v>1.135896221167312</c:v>
                </c:pt>
                <c:pt idx="869">
                  <c:v>1.135896221167312</c:v>
                </c:pt>
                <c:pt idx="870">
                  <c:v>1.135896221167312</c:v>
                </c:pt>
                <c:pt idx="871">
                  <c:v>1.135896221167312</c:v>
                </c:pt>
                <c:pt idx="872">
                  <c:v>1.135896221167312</c:v>
                </c:pt>
                <c:pt idx="873">
                  <c:v>1.135896221167312</c:v>
                </c:pt>
                <c:pt idx="874">
                  <c:v>1.135896221167312</c:v>
                </c:pt>
                <c:pt idx="875">
                  <c:v>1.135896221167312</c:v>
                </c:pt>
                <c:pt idx="876">
                  <c:v>1.135896221167312</c:v>
                </c:pt>
                <c:pt idx="877">
                  <c:v>1.135896221167312</c:v>
                </c:pt>
                <c:pt idx="878">
                  <c:v>1.135896221167312</c:v>
                </c:pt>
                <c:pt idx="879">
                  <c:v>1.2003588580308597</c:v>
                </c:pt>
                <c:pt idx="880">
                  <c:v>1.2003588580308597</c:v>
                </c:pt>
                <c:pt idx="881">
                  <c:v>1.2003588580308597</c:v>
                </c:pt>
                <c:pt idx="882">
                  <c:v>1.2003588580308597</c:v>
                </c:pt>
                <c:pt idx="883">
                  <c:v>1.2003588580308597</c:v>
                </c:pt>
                <c:pt idx="884">
                  <c:v>1.2003588580308597</c:v>
                </c:pt>
                <c:pt idx="885">
                  <c:v>1.2003588580308597</c:v>
                </c:pt>
                <c:pt idx="886">
                  <c:v>1.2003588580308597</c:v>
                </c:pt>
                <c:pt idx="887">
                  <c:v>1.2003588580308597</c:v>
                </c:pt>
                <c:pt idx="888">
                  <c:v>1.2003588580308597</c:v>
                </c:pt>
                <c:pt idx="889">
                  <c:v>1.2003588580308597</c:v>
                </c:pt>
                <c:pt idx="890">
                  <c:v>1.2003588580308597</c:v>
                </c:pt>
                <c:pt idx="891">
                  <c:v>1.2618576869625724</c:v>
                </c:pt>
                <c:pt idx="892">
                  <c:v>1.2618576869625724</c:v>
                </c:pt>
                <c:pt idx="893">
                  <c:v>1.2618576869625724</c:v>
                </c:pt>
                <c:pt idx="894">
                  <c:v>1.2618576869625724</c:v>
                </c:pt>
                <c:pt idx="895">
                  <c:v>1.2618576869625724</c:v>
                </c:pt>
                <c:pt idx="896">
                  <c:v>1.2618576869625724</c:v>
                </c:pt>
                <c:pt idx="897">
                  <c:v>1.2618576869625724</c:v>
                </c:pt>
                <c:pt idx="898">
                  <c:v>1.2618576869625724</c:v>
                </c:pt>
                <c:pt idx="899">
                  <c:v>1.2618576869625724</c:v>
                </c:pt>
                <c:pt idx="900">
                  <c:v>1.2618576869625724</c:v>
                </c:pt>
                <c:pt idx="901">
                  <c:v>1.2618576869625724</c:v>
                </c:pt>
                <c:pt idx="902">
                  <c:v>1.3255161998000577</c:v>
                </c:pt>
                <c:pt idx="903">
                  <c:v>1.3255161998000577</c:v>
                </c:pt>
                <c:pt idx="904">
                  <c:v>1.3255161998000577</c:v>
                </c:pt>
                <c:pt idx="905">
                  <c:v>1.3255161998000577</c:v>
                </c:pt>
                <c:pt idx="906">
                  <c:v>1.3255161998000577</c:v>
                </c:pt>
                <c:pt idx="907">
                  <c:v>1.3255161998000577</c:v>
                </c:pt>
                <c:pt idx="908">
                  <c:v>1.3255161998000577</c:v>
                </c:pt>
                <c:pt idx="909">
                  <c:v>1.3255161998000577</c:v>
                </c:pt>
                <c:pt idx="910">
                  <c:v>1.3255161998000577</c:v>
                </c:pt>
                <c:pt idx="911">
                  <c:v>1.3255161998000577</c:v>
                </c:pt>
                <c:pt idx="912">
                  <c:v>1.3255161998000577</c:v>
                </c:pt>
                <c:pt idx="913">
                  <c:v>1.3884501973191481</c:v>
                </c:pt>
                <c:pt idx="914">
                  <c:v>1.3884501973191481</c:v>
                </c:pt>
                <c:pt idx="915">
                  <c:v>1.3884501973191481</c:v>
                </c:pt>
                <c:pt idx="916">
                  <c:v>1.3884501973191481</c:v>
                </c:pt>
                <c:pt idx="917">
                  <c:v>1.3884501973191481</c:v>
                </c:pt>
                <c:pt idx="918">
                  <c:v>1.3884501973191481</c:v>
                </c:pt>
                <c:pt idx="919">
                  <c:v>1.3884501973191481</c:v>
                </c:pt>
                <c:pt idx="920">
                  <c:v>1.3884501973191481</c:v>
                </c:pt>
                <c:pt idx="921">
                  <c:v>1.3884501973191481</c:v>
                </c:pt>
                <c:pt idx="922">
                  <c:v>1.4538063589405752</c:v>
                </c:pt>
                <c:pt idx="923">
                  <c:v>1.4538063589405752</c:v>
                </c:pt>
                <c:pt idx="924">
                  <c:v>1.4538063589405752</c:v>
                </c:pt>
                <c:pt idx="925">
                  <c:v>1.4538063589405752</c:v>
                </c:pt>
                <c:pt idx="926">
                  <c:v>1.4538063589405752</c:v>
                </c:pt>
                <c:pt idx="927">
                  <c:v>1.4538063589405752</c:v>
                </c:pt>
                <c:pt idx="928">
                  <c:v>1.4538063589405752</c:v>
                </c:pt>
                <c:pt idx="929">
                  <c:v>1.4538063589405752</c:v>
                </c:pt>
                <c:pt idx="930">
                  <c:v>1.4538063589405752</c:v>
                </c:pt>
                <c:pt idx="931">
                  <c:v>1.4538063589405752</c:v>
                </c:pt>
                <c:pt idx="932">
                  <c:v>1.5341205443525465</c:v>
                </c:pt>
                <c:pt idx="933">
                  <c:v>1.5341205443525465</c:v>
                </c:pt>
                <c:pt idx="934">
                  <c:v>1.5341205443525465</c:v>
                </c:pt>
                <c:pt idx="935">
                  <c:v>1.5341205443525465</c:v>
                </c:pt>
                <c:pt idx="936">
                  <c:v>1.5341205443525465</c:v>
                </c:pt>
                <c:pt idx="937">
                  <c:v>1.5341205443525465</c:v>
                </c:pt>
                <c:pt idx="938">
                  <c:v>1.5341205443525465</c:v>
                </c:pt>
                <c:pt idx="939">
                  <c:v>1.5341205443525465</c:v>
                </c:pt>
                <c:pt idx="940">
                  <c:v>1.5341205443525465</c:v>
                </c:pt>
                <c:pt idx="941">
                  <c:v>1.5341205443525465</c:v>
                </c:pt>
                <c:pt idx="942">
                  <c:v>1.5341205443525465</c:v>
                </c:pt>
                <c:pt idx="943">
                  <c:v>1.6210822508524081</c:v>
                </c:pt>
                <c:pt idx="944">
                  <c:v>1.6210822508524081</c:v>
                </c:pt>
                <c:pt idx="945">
                  <c:v>1.6210822508524081</c:v>
                </c:pt>
                <c:pt idx="946">
                  <c:v>1.6210822508524081</c:v>
                </c:pt>
                <c:pt idx="947">
                  <c:v>1.6210822508524081</c:v>
                </c:pt>
                <c:pt idx="948">
                  <c:v>1.6210822508524081</c:v>
                </c:pt>
                <c:pt idx="949">
                  <c:v>1.6210822508524081</c:v>
                </c:pt>
                <c:pt idx="950">
                  <c:v>1.6210822508524081</c:v>
                </c:pt>
                <c:pt idx="951">
                  <c:v>1.6210822508524081</c:v>
                </c:pt>
                <c:pt idx="952">
                  <c:v>1.7060433968889612</c:v>
                </c:pt>
                <c:pt idx="953">
                  <c:v>1.7060433968889612</c:v>
                </c:pt>
                <c:pt idx="954">
                  <c:v>1.7060433968889612</c:v>
                </c:pt>
                <c:pt idx="955">
                  <c:v>1.7060433968889612</c:v>
                </c:pt>
                <c:pt idx="956">
                  <c:v>1.7060433968889612</c:v>
                </c:pt>
                <c:pt idx="957">
                  <c:v>1.7060433968889612</c:v>
                </c:pt>
                <c:pt idx="958">
                  <c:v>1.7060433968889612</c:v>
                </c:pt>
                <c:pt idx="959">
                  <c:v>1.7060433968889612</c:v>
                </c:pt>
                <c:pt idx="960">
                  <c:v>1.7866133654934697</c:v>
                </c:pt>
                <c:pt idx="961">
                  <c:v>1.7866133654934697</c:v>
                </c:pt>
                <c:pt idx="962">
                  <c:v>1.7866133654934697</c:v>
                </c:pt>
                <c:pt idx="963">
                  <c:v>1.7866133654934697</c:v>
                </c:pt>
                <c:pt idx="964">
                  <c:v>1.7866133654934697</c:v>
                </c:pt>
                <c:pt idx="965">
                  <c:v>1.7866133654934697</c:v>
                </c:pt>
                <c:pt idx="966">
                  <c:v>1.8807936081512504</c:v>
                </c:pt>
                <c:pt idx="967">
                  <c:v>1.8807936081512504</c:v>
                </c:pt>
                <c:pt idx="968">
                  <c:v>1.8807936081512504</c:v>
                </c:pt>
                <c:pt idx="969">
                  <c:v>1.8807936081512504</c:v>
                </c:pt>
                <c:pt idx="970">
                  <c:v>1.8807936081512504</c:v>
                </c:pt>
                <c:pt idx="971">
                  <c:v>1.8807936081512504</c:v>
                </c:pt>
                <c:pt idx="972">
                  <c:v>1.8807936081512504</c:v>
                </c:pt>
                <c:pt idx="973">
                  <c:v>1.8807936081512504</c:v>
                </c:pt>
                <c:pt idx="974">
                  <c:v>1.9773684281819461</c:v>
                </c:pt>
                <c:pt idx="975">
                  <c:v>1.9773684281819461</c:v>
                </c:pt>
                <c:pt idx="976">
                  <c:v>1.9773684281819461</c:v>
                </c:pt>
                <c:pt idx="977">
                  <c:v>1.9773684281819461</c:v>
                </c:pt>
                <c:pt idx="978">
                  <c:v>2.0335201492530506</c:v>
                </c:pt>
                <c:pt idx="979">
                  <c:v>2.0335201492530506</c:v>
                </c:pt>
                <c:pt idx="980">
                  <c:v>2.0748547343933095</c:v>
                </c:pt>
                <c:pt idx="981">
                  <c:v>2.0748547343933095</c:v>
                </c:pt>
                <c:pt idx="982">
                  <c:v>2.1444106209118394</c:v>
                </c:pt>
                <c:pt idx="983">
                  <c:v>2.1444106209118394</c:v>
                </c:pt>
                <c:pt idx="984">
                  <c:v>2.1444106209118394</c:v>
                </c:pt>
                <c:pt idx="985">
                  <c:v>2.1444106209118394</c:v>
                </c:pt>
                <c:pt idx="986">
                  <c:v>2.4572633902054362</c:v>
                </c:pt>
                <c:pt idx="987">
                  <c:v>2.4572633902054362</c:v>
                </c:pt>
                <c:pt idx="988">
                  <c:v>2.4572633902054362</c:v>
                </c:pt>
                <c:pt idx="989">
                  <c:v>2.4572633902054362</c:v>
                </c:pt>
                <c:pt idx="990">
                  <c:v>2.4572633902054362</c:v>
                </c:pt>
                <c:pt idx="991">
                  <c:v>2.4572633902054362</c:v>
                </c:pt>
                <c:pt idx="992">
                  <c:v>2.4572633902054362</c:v>
                </c:pt>
                <c:pt idx="993">
                  <c:v>2.4572633902054362</c:v>
                </c:pt>
                <c:pt idx="994">
                  <c:v>2.4572633902054362</c:v>
                </c:pt>
                <c:pt idx="995">
                  <c:v>2.4572633902054362</c:v>
                </c:pt>
                <c:pt idx="996">
                  <c:v>2.4572633902054362</c:v>
                </c:pt>
                <c:pt idx="997">
                  <c:v>2.4572633902054362</c:v>
                </c:pt>
                <c:pt idx="998">
                  <c:v>2.4572633902054362</c:v>
                </c:pt>
                <c:pt idx="999">
                  <c:v>2.4572633902054362</c:v>
                </c:pt>
              </c:numCache>
            </c:numRef>
          </c:xVal>
          <c:yVal>
            <c:numRef>
              <c:f>Normality!$AD$2:$AD$1001</c:f>
              <c:numCache>
                <c:formatCode>General</c:formatCode>
                <c:ptCount val="1000"/>
                <c:pt idx="0">
                  <c:v>-3.820433690920586</c:v>
                </c:pt>
                <c:pt idx="1">
                  <c:v>-3.4913923078185962</c:v>
                </c:pt>
                <c:pt idx="2">
                  <c:v>-3.2281592013370042</c:v>
                </c:pt>
                <c:pt idx="3">
                  <c:v>-3.0307343714758099</c:v>
                </c:pt>
                <c:pt idx="4">
                  <c:v>-2.9649260948554121</c:v>
                </c:pt>
                <c:pt idx="5">
                  <c:v>-2.7016929883738201</c:v>
                </c:pt>
                <c:pt idx="6">
                  <c:v>-2.7016929883738201</c:v>
                </c:pt>
                <c:pt idx="7">
                  <c:v>-2.7016929883738201</c:v>
                </c:pt>
                <c:pt idx="8">
                  <c:v>-2.6358847117534219</c:v>
                </c:pt>
                <c:pt idx="9">
                  <c:v>-2.5042681585126259</c:v>
                </c:pt>
                <c:pt idx="10">
                  <c:v>-2.3726516052718298</c:v>
                </c:pt>
                <c:pt idx="11">
                  <c:v>-2.3726516052718298</c:v>
                </c:pt>
                <c:pt idx="12">
                  <c:v>-2.306843328651432</c:v>
                </c:pt>
                <c:pt idx="13">
                  <c:v>-2.306843328651432</c:v>
                </c:pt>
                <c:pt idx="14">
                  <c:v>-2.2410350520310338</c:v>
                </c:pt>
                <c:pt idx="15">
                  <c:v>-2.2410350520310338</c:v>
                </c:pt>
                <c:pt idx="16">
                  <c:v>-2.2410350520310338</c:v>
                </c:pt>
                <c:pt idx="17">
                  <c:v>-2.175226775410636</c:v>
                </c:pt>
                <c:pt idx="18">
                  <c:v>-2.1094184987902378</c:v>
                </c:pt>
                <c:pt idx="19">
                  <c:v>-2.1094184987902378</c:v>
                </c:pt>
                <c:pt idx="20">
                  <c:v>-2.1094184987902378</c:v>
                </c:pt>
                <c:pt idx="21">
                  <c:v>-2.1094184987902378</c:v>
                </c:pt>
                <c:pt idx="22">
                  <c:v>-2.04361022216984</c:v>
                </c:pt>
                <c:pt idx="23">
                  <c:v>-2.04361022216984</c:v>
                </c:pt>
                <c:pt idx="24">
                  <c:v>-1.977801945549442</c:v>
                </c:pt>
                <c:pt idx="25">
                  <c:v>-1.977801945549442</c:v>
                </c:pt>
                <c:pt idx="26">
                  <c:v>-1.977801945549442</c:v>
                </c:pt>
                <c:pt idx="27">
                  <c:v>-1.977801945549442</c:v>
                </c:pt>
                <c:pt idx="28">
                  <c:v>-1.977801945549442</c:v>
                </c:pt>
                <c:pt idx="29">
                  <c:v>-1.977801945549442</c:v>
                </c:pt>
                <c:pt idx="30">
                  <c:v>-1.911993668929044</c:v>
                </c:pt>
                <c:pt idx="31">
                  <c:v>-1.911993668929044</c:v>
                </c:pt>
                <c:pt idx="32">
                  <c:v>-1.846185392308646</c:v>
                </c:pt>
                <c:pt idx="33">
                  <c:v>-1.846185392308646</c:v>
                </c:pt>
                <c:pt idx="34">
                  <c:v>-1.846185392308646</c:v>
                </c:pt>
                <c:pt idx="35">
                  <c:v>-1.780377115688248</c:v>
                </c:pt>
                <c:pt idx="36">
                  <c:v>-1.780377115688248</c:v>
                </c:pt>
                <c:pt idx="37">
                  <c:v>-1.780377115688248</c:v>
                </c:pt>
                <c:pt idx="38">
                  <c:v>-1.780377115688248</c:v>
                </c:pt>
                <c:pt idx="39">
                  <c:v>-1.780377115688248</c:v>
                </c:pt>
                <c:pt idx="40">
                  <c:v>-1.780377115688248</c:v>
                </c:pt>
                <c:pt idx="41">
                  <c:v>-1.780377115688248</c:v>
                </c:pt>
                <c:pt idx="42">
                  <c:v>-1.780377115688248</c:v>
                </c:pt>
                <c:pt idx="43">
                  <c:v>-1.71456883906785</c:v>
                </c:pt>
                <c:pt idx="44">
                  <c:v>-1.71456883906785</c:v>
                </c:pt>
                <c:pt idx="45">
                  <c:v>-1.71456883906785</c:v>
                </c:pt>
                <c:pt idx="46">
                  <c:v>-1.71456883906785</c:v>
                </c:pt>
                <c:pt idx="47">
                  <c:v>-1.71456883906785</c:v>
                </c:pt>
                <c:pt idx="48">
                  <c:v>-1.71456883906785</c:v>
                </c:pt>
                <c:pt idx="49">
                  <c:v>-1.71456883906785</c:v>
                </c:pt>
                <c:pt idx="50">
                  <c:v>-1.6487605624474519</c:v>
                </c:pt>
                <c:pt idx="51">
                  <c:v>-1.6487605624474519</c:v>
                </c:pt>
                <c:pt idx="52">
                  <c:v>-1.6487605624474519</c:v>
                </c:pt>
                <c:pt idx="53">
                  <c:v>-1.6487605624474519</c:v>
                </c:pt>
                <c:pt idx="54">
                  <c:v>-1.6487605624474519</c:v>
                </c:pt>
                <c:pt idx="55">
                  <c:v>-1.6487605624474519</c:v>
                </c:pt>
                <c:pt idx="56">
                  <c:v>-1.6487605624474519</c:v>
                </c:pt>
                <c:pt idx="57">
                  <c:v>-1.6487605624474519</c:v>
                </c:pt>
                <c:pt idx="58">
                  <c:v>-1.6487605624474519</c:v>
                </c:pt>
                <c:pt idx="59">
                  <c:v>-1.6487605624474519</c:v>
                </c:pt>
                <c:pt idx="60">
                  <c:v>-1.6487605624474519</c:v>
                </c:pt>
                <c:pt idx="61">
                  <c:v>-1.6487605624474519</c:v>
                </c:pt>
                <c:pt idx="62">
                  <c:v>-1.5829522858270539</c:v>
                </c:pt>
                <c:pt idx="63">
                  <c:v>-1.5829522858270539</c:v>
                </c:pt>
                <c:pt idx="64">
                  <c:v>-1.5829522858270539</c:v>
                </c:pt>
                <c:pt idx="65">
                  <c:v>-1.5829522858270539</c:v>
                </c:pt>
                <c:pt idx="66">
                  <c:v>-1.5829522858270539</c:v>
                </c:pt>
                <c:pt idx="67">
                  <c:v>-1.5829522858270539</c:v>
                </c:pt>
                <c:pt idx="68">
                  <c:v>-1.5829522858270539</c:v>
                </c:pt>
                <c:pt idx="69">
                  <c:v>-1.5829522858270539</c:v>
                </c:pt>
                <c:pt idx="70">
                  <c:v>-1.5171440092066559</c:v>
                </c:pt>
                <c:pt idx="71">
                  <c:v>-1.5171440092066559</c:v>
                </c:pt>
                <c:pt idx="72">
                  <c:v>-1.5171440092066559</c:v>
                </c:pt>
                <c:pt idx="73">
                  <c:v>-1.5171440092066559</c:v>
                </c:pt>
                <c:pt idx="74">
                  <c:v>-1.5171440092066559</c:v>
                </c:pt>
                <c:pt idx="75">
                  <c:v>-1.5171440092066559</c:v>
                </c:pt>
                <c:pt idx="76">
                  <c:v>-1.5171440092066559</c:v>
                </c:pt>
                <c:pt idx="77">
                  <c:v>-1.4513357325862579</c:v>
                </c:pt>
                <c:pt idx="78">
                  <c:v>-1.4513357325862579</c:v>
                </c:pt>
                <c:pt idx="79">
                  <c:v>-1.4513357325862579</c:v>
                </c:pt>
                <c:pt idx="80">
                  <c:v>-1.4513357325862579</c:v>
                </c:pt>
                <c:pt idx="81">
                  <c:v>-1.4513357325862579</c:v>
                </c:pt>
                <c:pt idx="82">
                  <c:v>-1.4513357325862579</c:v>
                </c:pt>
                <c:pt idx="83">
                  <c:v>-1.4513357325862579</c:v>
                </c:pt>
                <c:pt idx="84">
                  <c:v>-1.4513357325862579</c:v>
                </c:pt>
                <c:pt idx="85">
                  <c:v>-1.4513357325862579</c:v>
                </c:pt>
                <c:pt idx="86">
                  <c:v>-1.4513357325862579</c:v>
                </c:pt>
                <c:pt idx="87">
                  <c:v>-1.3855274559658599</c:v>
                </c:pt>
                <c:pt idx="88">
                  <c:v>-1.3855274559658599</c:v>
                </c:pt>
                <c:pt idx="89">
                  <c:v>-1.3855274559658599</c:v>
                </c:pt>
                <c:pt idx="90">
                  <c:v>-1.3855274559658599</c:v>
                </c:pt>
                <c:pt idx="91">
                  <c:v>-1.3855274559658599</c:v>
                </c:pt>
                <c:pt idx="92">
                  <c:v>-1.3855274559658599</c:v>
                </c:pt>
                <c:pt idx="93">
                  <c:v>-1.3855274559658599</c:v>
                </c:pt>
                <c:pt idx="94">
                  <c:v>-1.3855274559658599</c:v>
                </c:pt>
                <c:pt idx="95">
                  <c:v>-1.3855274559658599</c:v>
                </c:pt>
                <c:pt idx="96">
                  <c:v>-1.3855274559658599</c:v>
                </c:pt>
                <c:pt idx="97">
                  <c:v>-1.3197191793454619</c:v>
                </c:pt>
                <c:pt idx="98">
                  <c:v>-1.3197191793454619</c:v>
                </c:pt>
                <c:pt idx="99">
                  <c:v>-1.3197191793454619</c:v>
                </c:pt>
                <c:pt idx="100">
                  <c:v>-1.3197191793454619</c:v>
                </c:pt>
                <c:pt idx="101">
                  <c:v>-1.3197191793454619</c:v>
                </c:pt>
                <c:pt idx="102">
                  <c:v>-1.3197191793454619</c:v>
                </c:pt>
                <c:pt idx="103">
                  <c:v>-1.3197191793454619</c:v>
                </c:pt>
                <c:pt idx="104">
                  <c:v>-1.3197191793454619</c:v>
                </c:pt>
                <c:pt idx="105">
                  <c:v>-1.2539109027250639</c:v>
                </c:pt>
                <c:pt idx="106">
                  <c:v>-1.2539109027250639</c:v>
                </c:pt>
                <c:pt idx="107">
                  <c:v>-1.2539109027250639</c:v>
                </c:pt>
                <c:pt idx="108">
                  <c:v>-1.2539109027250639</c:v>
                </c:pt>
                <c:pt idx="109">
                  <c:v>-1.2539109027250639</c:v>
                </c:pt>
                <c:pt idx="110">
                  <c:v>-1.2539109027250639</c:v>
                </c:pt>
                <c:pt idx="111">
                  <c:v>-1.2539109027250639</c:v>
                </c:pt>
                <c:pt idx="112">
                  <c:v>-1.2539109027250639</c:v>
                </c:pt>
                <c:pt idx="113">
                  <c:v>-1.2539109027250639</c:v>
                </c:pt>
                <c:pt idx="114">
                  <c:v>-1.1881026261046659</c:v>
                </c:pt>
                <c:pt idx="115">
                  <c:v>-1.1881026261046659</c:v>
                </c:pt>
                <c:pt idx="116">
                  <c:v>-1.1881026261046659</c:v>
                </c:pt>
                <c:pt idx="117">
                  <c:v>-1.1881026261046659</c:v>
                </c:pt>
                <c:pt idx="118">
                  <c:v>-1.1881026261046659</c:v>
                </c:pt>
                <c:pt idx="119">
                  <c:v>-1.1881026261046659</c:v>
                </c:pt>
                <c:pt idx="120">
                  <c:v>-1.1881026261046659</c:v>
                </c:pt>
                <c:pt idx="121">
                  <c:v>-1.1881026261046659</c:v>
                </c:pt>
                <c:pt idx="122">
                  <c:v>-1.1881026261046659</c:v>
                </c:pt>
                <c:pt idx="123">
                  <c:v>-1.1881026261046659</c:v>
                </c:pt>
                <c:pt idx="124">
                  <c:v>-1.1222943494842679</c:v>
                </c:pt>
                <c:pt idx="125">
                  <c:v>-1.1222943494842679</c:v>
                </c:pt>
                <c:pt idx="126">
                  <c:v>-1.1222943494842679</c:v>
                </c:pt>
                <c:pt idx="127">
                  <c:v>-1.1222943494842679</c:v>
                </c:pt>
                <c:pt idx="128">
                  <c:v>-1.1222943494842679</c:v>
                </c:pt>
                <c:pt idx="129">
                  <c:v>-1.1222943494842679</c:v>
                </c:pt>
                <c:pt idx="130">
                  <c:v>-1.1222943494842679</c:v>
                </c:pt>
                <c:pt idx="131">
                  <c:v>-1.1222943494842679</c:v>
                </c:pt>
                <c:pt idx="132">
                  <c:v>-1.1222943494842679</c:v>
                </c:pt>
                <c:pt idx="133">
                  <c:v>-1.1222943494842679</c:v>
                </c:pt>
                <c:pt idx="134">
                  <c:v>-1.1222943494842679</c:v>
                </c:pt>
                <c:pt idx="135">
                  <c:v>-1.1222943494842679</c:v>
                </c:pt>
                <c:pt idx="136">
                  <c:v>-1.1222943494842679</c:v>
                </c:pt>
                <c:pt idx="137">
                  <c:v>-1.1222943494842679</c:v>
                </c:pt>
                <c:pt idx="138">
                  <c:v>-1.1222943494842679</c:v>
                </c:pt>
                <c:pt idx="139">
                  <c:v>-1.1222943494842679</c:v>
                </c:pt>
                <c:pt idx="140">
                  <c:v>-1.1222943494842679</c:v>
                </c:pt>
                <c:pt idx="141">
                  <c:v>-1.0564860728638699</c:v>
                </c:pt>
                <c:pt idx="142">
                  <c:v>-1.0564860728638699</c:v>
                </c:pt>
                <c:pt idx="143">
                  <c:v>-1.0564860728638699</c:v>
                </c:pt>
                <c:pt idx="144">
                  <c:v>-1.0564860728638699</c:v>
                </c:pt>
                <c:pt idx="145">
                  <c:v>-1.0564860728638699</c:v>
                </c:pt>
                <c:pt idx="146">
                  <c:v>-1.0564860728638699</c:v>
                </c:pt>
                <c:pt idx="147">
                  <c:v>-1.0564860728638699</c:v>
                </c:pt>
                <c:pt idx="148">
                  <c:v>-1.0564860728638699</c:v>
                </c:pt>
                <c:pt idx="149">
                  <c:v>-1.0564860728638699</c:v>
                </c:pt>
                <c:pt idx="150">
                  <c:v>-1.0564860728638699</c:v>
                </c:pt>
                <c:pt idx="151">
                  <c:v>-1.0564860728638699</c:v>
                </c:pt>
                <c:pt idx="152">
                  <c:v>-1.0564860728638699</c:v>
                </c:pt>
                <c:pt idx="153">
                  <c:v>-1.0564860728638699</c:v>
                </c:pt>
                <c:pt idx="154">
                  <c:v>-1.0564860728638699</c:v>
                </c:pt>
                <c:pt idx="155">
                  <c:v>-1.0564860728638699</c:v>
                </c:pt>
                <c:pt idx="156">
                  <c:v>-1.0564860728638699</c:v>
                </c:pt>
                <c:pt idx="157">
                  <c:v>-1.0564860728638699</c:v>
                </c:pt>
                <c:pt idx="158">
                  <c:v>-1.0564860728638699</c:v>
                </c:pt>
                <c:pt idx="159">
                  <c:v>-1.0564860728638699</c:v>
                </c:pt>
                <c:pt idx="160">
                  <c:v>-1.0564860728638699</c:v>
                </c:pt>
                <c:pt idx="161">
                  <c:v>-0.99067779624347174</c:v>
                </c:pt>
                <c:pt idx="162">
                  <c:v>-0.99067779624347174</c:v>
                </c:pt>
                <c:pt idx="163">
                  <c:v>-0.99067779624347174</c:v>
                </c:pt>
                <c:pt idx="164">
                  <c:v>-0.99067779624347174</c:v>
                </c:pt>
                <c:pt idx="165">
                  <c:v>-0.99067779624347174</c:v>
                </c:pt>
                <c:pt idx="166">
                  <c:v>-0.99067779624347174</c:v>
                </c:pt>
                <c:pt idx="167">
                  <c:v>-0.99067779624347174</c:v>
                </c:pt>
                <c:pt idx="168">
                  <c:v>-0.99067779624347174</c:v>
                </c:pt>
                <c:pt idx="169">
                  <c:v>-0.99067779624347174</c:v>
                </c:pt>
                <c:pt idx="170">
                  <c:v>-0.99067779624347174</c:v>
                </c:pt>
                <c:pt idx="171">
                  <c:v>-0.99067779624347174</c:v>
                </c:pt>
                <c:pt idx="172">
                  <c:v>-0.99067779624347174</c:v>
                </c:pt>
                <c:pt idx="173">
                  <c:v>-0.99067779624347174</c:v>
                </c:pt>
                <c:pt idx="174">
                  <c:v>-0.99067779624347174</c:v>
                </c:pt>
                <c:pt idx="175">
                  <c:v>-0.99067779624347174</c:v>
                </c:pt>
                <c:pt idx="176">
                  <c:v>-0.99067779624347174</c:v>
                </c:pt>
                <c:pt idx="177">
                  <c:v>-0.99067779624347174</c:v>
                </c:pt>
                <c:pt idx="178">
                  <c:v>-0.92486951962307373</c:v>
                </c:pt>
                <c:pt idx="179">
                  <c:v>-0.92486951962307373</c:v>
                </c:pt>
                <c:pt idx="180">
                  <c:v>-0.92486951962307373</c:v>
                </c:pt>
                <c:pt idx="181">
                  <c:v>-0.92486951962307373</c:v>
                </c:pt>
                <c:pt idx="182">
                  <c:v>-0.92486951962307373</c:v>
                </c:pt>
                <c:pt idx="183">
                  <c:v>-0.92486951962307373</c:v>
                </c:pt>
                <c:pt idx="184">
                  <c:v>-0.92486951962307373</c:v>
                </c:pt>
                <c:pt idx="185">
                  <c:v>-0.92486951962307373</c:v>
                </c:pt>
                <c:pt idx="186">
                  <c:v>-0.92486951962307373</c:v>
                </c:pt>
                <c:pt idx="187">
                  <c:v>-0.92486951962307373</c:v>
                </c:pt>
                <c:pt idx="188">
                  <c:v>-0.92486951962307373</c:v>
                </c:pt>
                <c:pt idx="189">
                  <c:v>-0.92486951962307373</c:v>
                </c:pt>
                <c:pt idx="190">
                  <c:v>-0.92486951962307373</c:v>
                </c:pt>
                <c:pt idx="191">
                  <c:v>-0.92486951962307373</c:v>
                </c:pt>
                <c:pt idx="192">
                  <c:v>-0.92486951962307373</c:v>
                </c:pt>
                <c:pt idx="193">
                  <c:v>-0.92486951962307373</c:v>
                </c:pt>
                <c:pt idx="194">
                  <c:v>-0.92486951962307373</c:v>
                </c:pt>
                <c:pt idx="195">
                  <c:v>-0.92486951962307373</c:v>
                </c:pt>
                <c:pt idx="196">
                  <c:v>-0.92486951962307373</c:v>
                </c:pt>
                <c:pt idx="197">
                  <c:v>-0.92486951962307373</c:v>
                </c:pt>
                <c:pt idx="198">
                  <c:v>-0.92486951962307373</c:v>
                </c:pt>
                <c:pt idx="199">
                  <c:v>-0.92486951962307373</c:v>
                </c:pt>
                <c:pt idx="200">
                  <c:v>-0.92486951962307373</c:v>
                </c:pt>
                <c:pt idx="201">
                  <c:v>-0.92486951962307373</c:v>
                </c:pt>
                <c:pt idx="202">
                  <c:v>-0.92486951962307373</c:v>
                </c:pt>
                <c:pt idx="203">
                  <c:v>-0.85906124300267572</c:v>
                </c:pt>
                <c:pt idx="204">
                  <c:v>-0.85906124300267572</c:v>
                </c:pt>
                <c:pt idx="205">
                  <c:v>-0.85906124300267572</c:v>
                </c:pt>
                <c:pt idx="206">
                  <c:v>-0.85906124300267572</c:v>
                </c:pt>
                <c:pt idx="207">
                  <c:v>-0.85906124300267572</c:v>
                </c:pt>
                <c:pt idx="208">
                  <c:v>-0.85906124300267572</c:v>
                </c:pt>
                <c:pt idx="209">
                  <c:v>-0.85906124300267572</c:v>
                </c:pt>
                <c:pt idx="210">
                  <c:v>-0.85906124300267572</c:v>
                </c:pt>
                <c:pt idx="211">
                  <c:v>-0.85906124300267572</c:v>
                </c:pt>
                <c:pt idx="212">
                  <c:v>-0.85906124300267572</c:v>
                </c:pt>
                <c:pt idx="213">
                  <c:v>-0.85906124300267572</c:v>
                </c:pt>
                <c:pt idx="214">
                  <c:v>-0.85906124300267572</c:v>
                </c:pt>
                <c:pt idx="215">
                  <c:v>-0.85906124300267572</c:v>
                </c:pt>
                <c:pt idx="216">
                  <c:v>-0.85906124300267572</c:v>
                </c:pt>
                <c:pt idx="217">
                  <c:v>-0.79325296638227771</c:v>
                </c:pt>
                <c:pt idx="218">
                  <c:v>-0.79325296638227771</c:v>
                </c:pt>
                <c:pt idx="219">
                  <c:v>-0.79325296638227771</c:v>
                </c:pt>
                <c:pt idx="220">
                  <c:v>-0.79325296638227771</c:v>
                </c:pt>
                <c:pt idx="221">
                  <c:v>-0.79325296638227771</c:v>
                </c:pt>
                <c:pt idx="222">
                  <c:v>-0.79325296638227771</c:v>
                </c:pt>
                <c:pt idx="223">
                  <c:v>-0.79325296638227771</c:v>
                </c:pt>
                <c:pt idx="224">
                  <c:v>-0.79325296638227771</c:v>
                </c:pt>
                <c:pt idx="225">
                  <c:v>-0.79325296638227771</c:v>
                </c:pt>
                <c:pt idx="226">
                  <c:v>-0.79325296638227771</c:v>
                </c:pt>
                <c:pt idx="227">
                  <c:v>-0.79325296638227771</c:v>
                </c:pt>
                <c:pt idx="228">
                  <c:v>-0.79325296638227771</c:v>
                </c:pt>
                <c:pt idx="229">
                  <c:v>-0.79325296638227771</c:v>
                </c:pt>
                <c:pt idx="230">
                  <c:v>-0.79325296638227771</c:v>
                </c:pt>
                <c:pt idx="231">
                  <c:v>-0.7274446897618797</c:v>
                </c:pt>
                <c:pt idx="232">
                  <c:v>-0.7274446897618797</c:v>
                </c:pt>
                <c:pt idx="233">
                  <c:v>-0.7274446897618797</c:v>
                </c:pt>
                <c:pt idx="234">
                  <c:v>-0.7274446897618797</c:v>
                </c:pt>
                <c:pt idx="235">
                  <c:v>-0.7274446897618797</c:v>
                </c:pt>
                <c:pt idx="236">
                  <c:v>-0.7274446897618797</c:v>
                </c:pt>
                <c:pt idx="237">
                  <c:v>-0.7274446897618797</c:v>
                </c:pt>
                <c:pt idx="238">
                  <c:v>-0.7274446897618797</c:v>
                </c:pt>
                <c:pt idx="239">
                  <c:v>-0.7274446897618797</c:v>
                </c:pt>
                <c:pt idx="240">
                  <c:v>-0.7274446897618797</c:v>
                </c:pt>
                <c:pt idx="241">
                  <c:v>-0.7274446897618797</c:v>
                </c:pt>
                <c:pt idx="242">
                  <c:v>-0.7274446897618797</c:v>
                </c:pt>
                <c:pt idx="243">
                  <c:v>-0.7274446897618797</c:v>
                </c:pt>
                <c:pt idx="244">
                  <c:v>-0.7274446897618797</c:v>
                </c:pt>
                <c:pt idx="245">
                  <c:v>-0.7274446897618797</c:v>
                </c:pt>
                <c:pt idx="246">
                  <c:v>-0.7274446897618797</c:v>
                </c:pt>
                <c:pt idx="247">
                  <c:v>-0.7274446897618797</c:v>
                </c:pt>
                <c:pt idx="248">
                  <c:v>-0.7274446897618797</c:v>
                </c:pt>
                <c:pt idx="249">
                  <c:v>-0.7274446897618797</c:v>
                </c:pt>
                <c:pt idx="250">
                  <c:v>-0.66163641314148169</c:v>
                </c:pt>
                <c:pt idx="251">
                  <c:v>-0.66163641314148169</c:v>
                </c:pt>
                <c:pt idx="252">
                  <c:v>-0.66163641314148169</c:v>
                </c:pt>
                <c:pt idx="253">
                  <c:v>-0.66163641314148169</c:v>
                </c:pt>
                <c:pt idx="254">
                  <c:v>-0.66163641314148169</c:v>
                </c:pt>
                <c:pt idx="255">
                  <c:v>-0.66163641314148169</c:v>
                </c:pt>
                <c:pt idx="256">
                  <c:v>-0.66163641314148169</c:v>
                </c:pt>
                <c:pt idx="257">
                  <c:v>-0.66163641314148169</c:v>
                </c:pt>
                <c:pt idx="258">
                  <c:v>-0.66163641314148169</c:v>
                </c:pt>
                <c:pt idx="259">
                  <c:v>-0.66163641314148169</c:v>
                </c:pt>
                <c:pt idx="260">
                  <c:v>-0.66163641314148169</c:v>
                </c:pt>
                <c:pt idx="261">
                  <c:v>-0.66163641314148169</c:v>
                </c:pt>
                <c:pt idx="262">
                  <c:v>-0.66163641314148169</c:v>
                </c:pt>
                <c:pt idx="263">
                  <c:v>-0.66163641314148169</c:v>
                </c:pt>
                <c:pt idx="264">
                  <c:v>-0.66163641314148169</c:v>
                </c:pt>
                <c:pt idx="265">
                  <c:v>-0.66163641314148169</c:v>
                </c:pt>
                <c:pt idx="266">
                  <c:v>-0.66163641314148169</c:v>
                </c:pt>
                <c:pt idx="267">
                  <c:v>-0.66163641314148169</c:v>
                </c:pt>
                <c:pt idx="268">
                  <c:v>-0.59582813652108368</c:v>
                </c:pt>
                <c:pt idx="269">
                  <c:v>-0.59582813652108368</c:v>
                </c:pt>
                <c:pt idx="270">
                  <c:v>-0.59582813652108368</c:v>
                </c:pt>
                <c:pt idx="271">
                  <c:v>-0.59582813652108368</c:v>
                </c:pt>
                <c:pt idx="272">
                  <c:v>-0.59582813652108368</c:v>
                </c:pt>
                <c:pt idx="273">
                  <c:v>-0.59582813652108368</c:v>
                </c:pt>
                <c:pt idx="274">
                  <c:v>-0.59582813652108368</c:v>
                </c:pt>
                <c:pt idx="275">
                  <c:v>-0.59582813652108368</c:v>
                </c:pt>
                <c:pt idx="276">
                  <c:v>-0.59582813652108368</c:v>
                </c:pt>
                <c:pt idx="277">
                  <c:v>-0.59582813652108368</c:v>
                </c:pt>
                <c:pt idx="278">
                  <c:v>-0.59582813652108368</c:v>
                </c:pt>
                <c:pt idx="279">
                  <c:v>-0.59582813652108368</c:v>
                </c:pt>
                <c:pt idx="280">
                  <c:v>-0.59582813652108368</c:v>
                </c:pt>
                <c:pt idx="281">
                  <c:v>-0.53001985990068567</c:v>
                </c:pt>
                <c:pt idx="282">
                  <c:v>-0.53001985990068567</c:v>
                </c:pt>
                <c:pt idx="283">
                  <c:v>-0.53001985990068567</c:v>
                </c:pt>
                <c:pt idx="284">
                  <c:v>-0.53001985990068567</c:v>
                </c:pt>
                <c:pt idx="285">
                  <c:v>-0.53001985990068567</c:v>
                </c:pt>
                <c:pt idx="286">
                  <c:v>-0.53001985990068567</c:v>
                </c:pt>
                <c:pt idx="287">
                  <c:v>-0.53001985990068567</c:v>
                </c:pt>
                <c:pt idx="288">
                  <c:v>-0.53001985990068567</c:v>
                </c:pt>
                <c:pt idx="289">
                  <c:v>-0.53001985990068567</c:v>
                </c:pt>
                <c:pt idx="290">
                  <c:v>-0.53001985990068567</c:v>
                </c:pt>
                <c:pt idx="291">
                  <c:v>-0.53001985990068567</c:v>
                </c:pt>
                <c:pt idx="292">
                  <c:v>-0.53001985990068567</c:v>
                </c:pt>
                <c:pt idx="293">
                  <c:v>-0.53001985990068567</c:v>
                </c:pt>
                <c:pt idx="294">
                  <c:v>-0.53001985990068567</c:v>
                </c:pt>
                <c:pt idx="295">
                  <c:v>-0.53001985990068567</c:v>
                </c:pt>
                <c:pt idx="296">
                  <c:v>-0.53001985990068567</c:v>
                </c:pt>
                <c:pt idx="297">
                  <c:v>-0.53001985990068567</c:v>
                </c:pt>
                <c:pt idx="298">
                  <c:v>-0.53001985990068567</c:v>
                </c:pt>
                <c:pt idx="299">
                  <c:v>-0.53001985990068567</c:v>
                </c:pt>
                <c:pt idx="300">
                  <c:v>-0.53001985990068567</c:v>
                </c:pt>
                <c:pt idx="301">
                  <c:v>-0.46421158328028772</c:v>
                </c:pt>
                <c:pt idx="302">
                  <c:v>-0.46421158328028772</c:v>
                </c:pt>
                <c:pt idx="303">
                  <c:v>-0.46421158328028772</c:v>
                </c:pt>
                <c:pt idx="304">
                  <c:v>-0.46421158328028772</c:v>
                </c:pt>
                <c:pt idx="305">
                  <c:v>-0.46421158328028772</c:v>
                </c:pt>
                <c:pt idx="306">
                  <c:v>-0.46421158328028772</c:v>
                </c:pt>
                <c:pt idx="307">
                  <c:v>-0.46421158328028772</c:v>
                </c:pt>
                <c:pt idx="308">
                  <c:v>-0.46421158328028772</c:v>
                </c:pt>
                <c:pt idx="309">
                  <c:v>-0.46421158328028772</c:v>
                </c:pt>
                <c:pt idx="310">
                  <c:v>-0.46421158328028772</c:v>
                </c:pt>
                <c:pt idx="311">
                  <c:v>-0.46421158328028772</c:v>
                </c:pt>
                <c:pt idx="312">
                  <c:v>-0.46421158328028772</c:v>
                </c:pt>
                <c:pt idx="313">
                  <c:v>-0.46421158328028772</c:v>
                </c:pt>
                <c:pt idx="314">
                  <c:v>-0.46421158328028772</c:v>
                </c:pt>
                <c:pt idx="315">
                  <c:v>-0.46421158328028772</c:v>
                </c:pt>
                <c:pt idx="316">
                  <c:v>-0.46421158328028772</c:v>
                </c:pt>
                <c:pt idx="317">
                  <c:v>-0.46421158328028772</c:v>
                </c:pt>
                <c:pt idx="318">
                  <c:v>-0.46421158328028772</c:v>
                </c:pt>
                <c:pt idx="319">
                  <c:v>-0.46421158328028772</c:v>
                </c:pt>
                <c:pt idx="320">
                  <c:v>-0.46421158328028772</c:v>
                </c:pt>
                <c:pt idx="321">
                  <c:v>-0.46421158328028772</c:v>
                </c:pt>
                <c:pt idx="322">
                  <c:v>-0.39840330665988971</c:v>
                </c:pt>
                <c:pt idx="323">
                  <c:v>-0.39840330665988971</c:v>
                </c:pt>
                <c:pt idx="324">
                  <c:v>-0.39840330665988971</c:v>
                </c:pt>
                <c:pt idx="325">
                  <c:v>-0.39840330665988971</c:v>
                </c:pt>
                <c:pt idx="326">
                  <c:v>-0.39840330665988971</c:v>
                </c:pt>
                <c:pt idx="327">
                  <c:v>-0.39840330665988971</c:v>
                </c:pt>
                <c:pt idx="328">
                  <c:v>-0.39840330665988971</c:v>
                </c:pt>
                <c:pt idx="329">
                  <c:v>-0.39840330665988971</c:v>
                </c:pt>
                <c:pt idx="330">
                  <c:v>-0.39840330665988971</c:v>
                </c:pt>
                <c:pt idx="331">
                  <c:v>-0.39840330665988971</c:v>
                </c:pt>
                <c:pt idx="332">
                  <c:v>-0.39840330665988971</c:v>
                </c:pt>
                <c:pt idx="333">
                  <c:v>-0.39840330665988971</c:v>
                </c:pt>
                <c:pt idx="334">
                  <c:v>-0.39840330665988971</c:v>
                </c:pt>
                <c:pt idx="335">
                  <c:v>-0.39840330665988971</c:v>
                </c:pt>
                <c:pt idx="336">
                  <c:v>-0.39840330665988971</c:v>
                </c:pt>
                <c:pt idx="337">
                  <c:v>-0.39840330665988971</c:v>
                </c:pt>
                <c:pt idx="338">
                  <c:v>-0.39840330665988971</c:v>
                </c:pt>
                <c:pt idx="339">
                  <c:v>-0.39840330665988971</c:v>
                </c:pt>
                <c:pt idx="340">
                  <c:v>-0.39840330665988971</c:v>
                </c:pt>
                <c:pt idx="341">
                  <c:v>-0.39840330665988971</c:v>
                </c:pt>
                <c:pt idx="342">
                  <c:v>-0.39840330665988971</c:v>
                </c:pt>
                <c:pt idx="343">
                  <c:v>-0.39840330665988971</c:v>
                </c:pt>
                <c:pt idx="344">
                  <c:v>-0.39840330665988971</c:v>
                </c:pt>
                <c:pt idx="345">
                  <c:v>-0.39840330665988971</c:v>
                </c:pt>
                <c:pt idx="346">
                  <c:v>-0.39840330665988971</c:v>
                </c:pt>
                <c:pt idx="347">
                  <c:v>-0.39840330665988971</c:v>
                </c:pt>
                <c:pt idx="348">
                  <c:v>-0.39840330665988971</c:v>
                </c:pt>
                <c:pt idx="349">
                  <c:v>-0.3325950300394917</c:v>
                </c:pt>
                <c:pt idx="350">
                  <c:v>-0.3325950300394917</c:v>
                </c:pt>
                <c:pt idx="351">
                  <c:v>-0.3325950300394917</c:v>
                </c:pt>
                <c:pt idx="352">
                  <c:v>-0.3325950300394917</c:v>
                </c:pt>
                <c:pt idx="353">
                  <c:v>-0.3325950300394917</c:v>
                </c:pt>
                <c:pt idx="354">
                  <c:v>-0.3325950300394917</c:v>
                </c:pt>
                <c:pt idx="355">
                  <c:v>-0.3325950300394917</c:v>
                </c:pt>
                <c:pt idx="356">
                  <c:v>-0.3325950300394917</c:v>
                </c:pt>
                <c:pt idx="357">
                  <c:v>-0.3325950300394917</c:v>
                </c:pt>
                <c:pt idx="358">
                  <c:v>-0.3325950300394917</c:v>
                </c:pt>
                <c:pt idx="359">
                  <c:v>-0.3325950300394917</c:v>
                </c:pt>
                <c:pt idx="360">
                  <c:v>-0.3325950300394917</c:v>
                </c:pt>
                <c:pt idx="361">
                  <c:v>-0.3325950300394917</c:v>
                </c:pt>
                <c:pt idx="362">
                  <c:v>-0.3325950300394917</c:v>
                </c:pt>
                <c:pt idx="363">
                  <c:v>-0.3325950300394917</c:v>
                </c:pt>
                <c:pt idx="364">
                  <c:v>-0.26678675341909369</c:v>
                </c:pt>
                <c:pt idx="365">
                  <c:v>-0.26678675341909369</c:v>
                </c:pt>
                <c:pt idx="366">
                  <c:v>-0.26678675341909369</c:v>
                </c:pt>
                <c:pt idx="367">
                  <c:v>-0.26678675341909369</c:v>
                </c:pt>
                <c:pt idx="368">
                  <c:v>-0.26678675341909369</c:v>
                </c:pt>
                <c:pt idx="369">
                  <c:v>-0.26678675341909369</c:v>
                </c:pt>
                <c:pt idx="370">
                  <c:v>-0.26678675341909369</c:v>
                </c:pt>
                <c:pt idx="371">
                  <c:v>-0.26678675341909369</c:v>
                </c:pt>
                <c:pt idx="372">
                  <c:v>-0.26678675341909369</c:v>
                </c:pt>
                <c:pt idx="373">
                  <c:v>-0.26678675341909369</c:v>
                </c:pt>
                <c:pt idx="374">
                  <c:v>-0.26678675341909369</c:v>
                </c:pt>
                <c:pt idx="375">
                  <c:v>-0.26678675341909369</c:v>
                </c:pt>
                <c:pt idx="376">
                  <c:v>-0.26678675341909369</c:v>
                </c:pt>
                <c:pt idx="377">
                  <c:v>-0.26678675341909369</c:v>
                </c:pt>
                <c:pt idx="378">
                  <c:v>-0.26678675341909369</c:v>
                </c:pt>
                <c:pt idx="379">
                  <c:v>-0.26678675341909369</c:v>
                </c:pt>
                <c:pt idx="380">
                  <c:v>-0.26678675341909369</c:v>
                </c:pt>
                <c:pt idx="381">
                  <c:v>-0.26678675341909369</c:v>
                </c:pt>
                <c:pt idx="382">
                  <c:v>-0.26678675341909369</c:v>
                </c:pt>
                <c:pt idx="383">
                  <c:v>-0.26678675341909369</c:v>
                </c:pt>
                <c:pt idx="384">
                  <c:v>-0.26678675341909369</c:v>
                </c:pt>
                <c:pt idx="385">
                  <c:v>-0.26678675341909369</c:v>
                </c:pt>
                <c:pt idx="386">
                  <c:v>-0.20097847679869565</c:v>
                </c:pt>
                <c:pt idx="387">
                  <c:v>-0.20097847679869565</c:v>
                </c:pt>
                <c:pt idx="388">
                  <c:v>-0.20097847679869565</c:v>
                </c:pt>
                <c:pt idx="389">
                  <c:v>-0.20097847679869565</c:v>
                </c:pt>
                <c:pt idx="390">
                  <c:v>-0.20097847679869565</c:v>
                </c:pt>
                <c:pt idx="391">
                  <c:v>-0.20097847679869565</c:v>
                </c:pt>
                <c:pt idx="392">
                  <c:v>-0.20097847679869565</c:v>
                </c:pt>
                <c:pt idx="393">
                  <c:v>-0.20097847679869565</c:v>
                </c:pt>
                <c:pt idx="394">
                  <c:v>-0.20097847679869565</c:v>
                </c:pt>
                <c:pt idx="395">
                  <c:v>-0.20097847679869565</c:v>
                </c:pt>
                <c:pt idx="396">
                  <c:v>-0.20097847679869565</c:v>
                </c:pt>
                <c:pt idx="397">
                  <c:v>-0.20097847679869565</c:v>
                </c:pt>
                <c:pt idx="398">
                  <c:v>-0.20097847679869565</c:v>
                </c:pt>
                <c:pt idx="399">
                  <c:v>-0.20097847679869565</c:v>
                </c:pt>
                <c:pt idx="400">
                  <c:v>-0.20097847679869565</c:v>
                </c:pt>
                <c:pt idx="401">
                  <c:v>-0.20097847679869565</c:v>
                </c:pt>
                <c:pt idx="402">
                  <c:v>-0.20097847679869565</c:v>
                </c:pt>
                <c:pt idx="403">
                  <c:v>-0.20097847679869565</c:v>
                </c:pt>
                <c:pt idx="404">
                  <c:v>-0.20097847679869565</c:v>
                </c:pt>
                <c:pt idx="405">
                  <c:v>-0.20097847679869565</c:v>
                </c:pt>
                <c:pt idx="406">
                  <c:v>-0.20097847679869565</c:v>
                </c:pt>
                <c:pt idx="407">
                  <c:v>-0.20097847679869565</c:v>
                </c:pt>
                <c:pt idx="408">
                  <c:v>-0.13517020017829764</c:v>
                </c:pt>
                <c:pt idx="409">
                  <c:v>-0.13517020017829764</c:v>
                </c:pt>
                <c:pt idx="410">
                  <c:v>-0.13517020017829764</c:v>
                </c:pt>
                <c:pt idx="411">
                  <c:v>-0.13517020017829764</c:v>
                </c:pt>
                <c:pt idx="412">
                  <c:v>-0.13517020017829764</c:v>
                </c:pt>
                <c:pt idx="413">
                  <c:v>-0.13517020017829764</c:v>
                </c:pt>
                <c:pt idx="414">
                  <c:v>-0.13517020017829764</c:v>
                </c:pt>
                <c:pt idx="415">
                  <c:v>-0.13517020017829764</c:v>
                </c:pt>
                <c:pt idx="416">
                  <c:v>-0.13517020017829764</c:v>
                </c:pt>
                <c:pt idx="417">
                  <c:v>-0.13517020017829764</c:v>
                </c:pt>
                <c:pt idx="418">
                  <c:v>-0.13517020017829764</c:v>
                </c:pt>
                <c:pt idx="419">
                  <c:v>-0.13517020017829764</c:v>
                </c:pt>
                <c:pt idx="420">
                  <c:v>-0.13517020017829764</c:v>
                </c:pt>
                <c:pt idx="421">
                  <c:v>-0.13517020017829764</c:v>
                </c:pt>
                <c:pt idx="422">
                  <c:v>-0.13517020017829764</c:v>
                </c:pt>
                <c:pt idx="423">
                  <c:v>-0.13517020017829764</c:v>
                </c:pt>
                <c:pt idx="424">
                  <c:v>-0.13517020017829764</c:v>
                </c:pt>
                <c:pt idx="425">
                  <c:v>-0.13517020017829764</c:v>
                </c:pt>
                <c:pt idx="426">
                  <c:v>-0.13517020017829764</c:v>
                </c:pt>
                <c:pt idx="427">
                  <c:v>-0.13517020017829764</c:v>
                </c:pt>
                <c:pt idx="428">
                  <c:v>-0.13517020017829764</c:v>
                </c:pt>
                <c:pt idx="429">
                  <c:v>-0.13517020017829764</c:v>
                </c:pt>
                <c:pt idx="430">
                  <c:v>-0.13517020017829764</c:v>
                </c:pt>
                <c:pt idx="431">
                  <c:v>-0.13517020017829764</c:v>
                </c:pt>
                <c:pt idx="432">
                  <c:v>-6.9361923557899635E-2</c:v>
                </c:pt>
                <c:pt idx="433">
                  <c:v>-6.9361923557899635E-2</c:v>
                </c:pt>
                <c:pt idx="434">
                  <c:v>-6.9361923557899635E-2</c:v>
                </c:pt>
                <c:pt idx="435">
                  <c:v>-6.9361923557899635E-2</c:v>
                </c:pt>
                <c:pt idx="436">
                  <c:v>-6.9361923557899635E-2</c:v>
                </c:pt>
                <c:pt idx="437">
                  <c:v>-6.9361923557899635E-2</c:v>
                </c:pt>
                <c:pt idx="438">
                  <c:v>-6.9361923557899635E-2</c:v>
                </c:pt>
                <c:pt idx="439">
                  <c:v>-6.9361923557899635E-2</c:v>
                </c:pt>
                <c:pt idx="440">
                  <c:v>-6.9361923557899635E-2</c:v>
                </c:pt>
                <c:pt idx="441">
                  <c:v>-6.9361923557899635E-2</c:v>
                </c:pt>
                <c:pt idx="442">
                  <c:v>-6.9361923557899635E-2</c:v>
                </c:pt>
                <c:pt idx="443">
                  <c:v>-6.9361923557899635E-2</c:v>
                </c:pt>
                <c:pt idx="444">
                  <c:v>-6.9361923557899635E-2</c:v>
                </c:pt>
                <c:pt idx="445">
                  <c:v>-6.9361923557899635E-2</c:v>
                </c:pt>
                <c:pt idx="446">
                  <c:v>-6.9361923557899635E-2</c:v>
                </c:pt>
                <c:pt idx="447">
                  <c:v>-6.9361923557899635E-2</c:v>
                </c:pt>
                <c:pt idx="448">
                  <c:v>-6.9361923557899635E-2</c:v>
                </c:pt>
                <c:pt idx="449">
                  <c:v>-6.9361923557899635E-2</c:v>
                </c:pt>
                <c:pt idx="450">
                  <c:v>-6.9361923557899635E-2</c:v>
                </c:pt>
                <c:pt idx="451">
                  <c:v>-6.9361923557899635E-2</c:v>
                </c:pt>
                <c:pt idx="452">
                  <c:v>-6.9361923557899635E-2</c:v>
                </c:pt>
                <c:pt idx="453">
                  <c:v>-6.9361923557899635E-2</c:v>
                </c:pt>
                <c:pt idx="454">
                  <c:v>-6.9361923557899635E-2</c:v>
                </c:pt>
                <c:pt idx="455">
                  <c:v>-6.9361923557899635E-2</c:v>
                </c:pt>
                <c:pt idx="456">
                  <c:v>-6.9361923557899635E-2</c:v>
                </c:pt>
                <c:pt idx="457">
                  <c:v>-3.5536469375016273E-3</c:v>
                </c:pt>
                <c:pt idx="458">
                  <c:v>-3.5536469375016273E-3</c:v>
                </c:pt>
                <c:pt idx="459">
                  <c:v>-3.5536469375016273E-3</c:v>
                </c:pt>
                <c:pt idx="460">
                  <c:v>-3.5536469375016273E-3</c:v>
                </c:pt>
                <c:pt idx="461">
                  <c:v>-3.5536469375016273E-3</c:v>
                </c:pt>
                <c:pt idx="462">
                  <c:v>-3.5536469375016273E-3</c:v>
                </c:pt>
                <c:pt idx="463">
                  <c:v>-3.5536469375016273E-3</c:v>
                </c:pt>
                <c:pt idx="464">
                  <c:v>-3.5536469375016273E-3</c:v>
                </c:pt>
                <c:pt idx="465">
                  <c:v>-3.5536469375016273E-3</c:v>
                </c:pt>
                <c:pt idx="466">
                  <c:v>-3.5536469375016273E-3</c:v>
                </c:pt>
                <c:pt idx="467">
                  <c:v>-3.5536469375016273E-3</c:v>
                </c:pt>
                <c:pt idx="468">
                  <c:v>-3.5536469375016273E-3</c:v>
                </c:pt>
                <c:pt idx="469">
                  <c:v>-3.5536469375016273E-3</c:v>
                </c:pt>
                <c:pt idx="470">
                  <c:v>-3.5536469375016273E-3</c:v>
                </c:pt>
                <c:pt idx="471">
                  <c:v>-3.5536469375016273E-3</c:v>
                </c:pt>
                <c:pt idx="472">
                  <c:v>-3.5536469375016273E-3</c:v>
                </c:pt>
                <c:pt idx="473">
                  <c:v>-3.5536469375016273E-3</c:v>
                </c:pt>
                <c:pt idx="474">
                  <c:v>-3.5536469375016273E-3</c:v>
                </c:pt>
                <c:pt idx="475">
                  <c:v>-3.5536469375016273E-3</c:v>
                </c:pt>
                <c:pt idx="476">
                  <c:v>-3.5536469375016273E-3</c:v>
                </c:pt>
                <c:pt idx="477">
                  <c:v>-3.5536469375016273E-3</c:v>
                </c:pt>
                <c:pt idx="478">
                  <c:v>-3.5536469375016273E-3</c:v>
                </c:pt>
                <c:pt idx="479">
                  <c:v>-3.5536469375016273E-3</c:v>
                </c:pt>
                <c:pt idx="480">
                  <c:v>-3.5536469375016273E-3</c:v>
                </c:pt>
                <c:pt idx="481">
                  <c:v>-3.5536469375016273E-3</c:v>
                </c:pt>
                <c:pt idx="482">
                  <c:v>-3.5536469375016273E-3</c:v>
                </c:pt>
                <c:pt idx="483">
                  <c:v>-3.5536469375016273E-3</c:v>
                </c:pt>
                <c:pt idx="484">
                  <c:v>-3.5536469375016273E-3</c:v>
                </c:pt>
                <c:pt idx="485">
                  <c:v>-3.5536469375016273E-3</c:v>
                </c:pt>
                <c:pt idx="486">
                  <c:v>-3.5536469375016273E-3</c:v>
                </c:pt>
                <c:pt idx="487">
                  <c:v>-3.5536469375016273E-3</c:v>
                </c:pt>
                <c:pt idx="488">
                  <c:v>6.2254629682896384E-2</c:v>
                </c:pt>
                <c:pt idx="489">
                  <c:v>6.2254629682896384E-2</c:v>
                </c:pt>
                <c:pt idx="490">
                  <c:v>6.2254629682896384E-2</c:v>
                </c:pt>
                <c:pt idx="491">
                  <c:v>6.2254629682896384E-2</c:v>
                </c:pt>
                <c:pt idx="492">
                  <c:v>6.2254629682896384E-2</c:v>
                </c:pt>
                <c:pt idx="493">
                  <c:v>6.2254629682896384E-2</c:v>
                </c:pt>
                <c:pt idx="494">
                  <c:v>6.2254629682896384E-2</c:v>
                </c:pt>
                <c:pt idx="495">
                  <c:v>6.2254629682896384E-2</c:v>
                </c:pt>
                <c:pt idx="496">
                  <c:v>6.2254629682896384E-2</c:v>
                </c:pt>
                <c:pt idx="497">
                  <c:v>6.2254629682896384E-2</c:v>
                </c:pt>
                <c:pt idx="498">
                  <c:v>6.2254629682896384E-2</c:v>
                </c:pt>
                <c:pt idx="499">
                  <c:v>6.2254629682896384E-2</c:v>
                </c:pt>
                <c:pt idx="500">
                  <c:v>6.2254629682896384E-2</c:v>
                </c:pt>
                <c:pt idx="501">
                  <c:v>6.2254629682896384E-2</c:v>
                </c:pt>
                <c:pt idx="502">
                  <c:v>6.2254629682896384E-2</c:v>
                </c:pt>
                <c:pt idx="503">
                  <c:v>6.2254629682896384E-2</c:v>
                </c:pt>
                <c:pt idx="504">
                  <c:v>6.2254629682896384E-2</c:v>
                </c:pt>
                <c:pt idx="505">
                  <c:v>6.2254629682896384E-2</c:v>
                </c:pt>
                <c:pt idx="506">
                  <c:v>6.2254629682896384E-2</c:v>
                </c:pt>
                <c:pt idx="507">
                  <c:v>6.2254629682896384E-2</c:v>
                </c:pt>
                <c:pt idx="508">
                  <c:v>6.2254629682896384E-2</c:v>
                </c:pt>
                <c:pt idx="509">
                  <c:v>6.2254629682896384E-2</c:v>
                </c:pt>
                <c:pt idx="510">
                  <c:v>6.2254629682896384E-2</c:v>
                </c:pt>
                <c:pt idx="511">
                  <c:v>0.12806290630329439</c:v>
                </c:pt>
                <c:pt idx="512">
                  <c:v>0.12806290630329439</c:v>
                </c:pt>
                <c:pt idx="513">
                  <c:v>0.12806290630329439</c:v>
                </c:pt>
                <c:pt idx="514">
                  <c:v>0.12806290630329439</c:v>
                </c:pt>
                <c:pt idx="515">
                  <c:v>0.12806290630329439</c:v>
                </c:pt>
                <c:pt idx="516">
                  <c:v>0.12806290630329439</c:v>
                </c:pt>
                <c:pt idx="517">
                  <c:v>0.12806290630329439</c:v>
                </c:pt>
                <c:pt idx="518">
                  <c:v>0.12806290630329439</c:v>
                </c:pt>
                <c:pt idx="519">
                  <c:v>0.12806290630329439</c:v>
                </c:pt>
                <c:pt idx="520">
                  <c:v>0.12806290630329439</c:v>
                </c:pt>
                <c:pt idx="521">
                  <c:v>0.12806290630329439</c:v>
                </c:pt>
                <c:pt idx="522">
                  <c:v>0.12806290630329439</c:v>
                </c:pt>
                <c:pt idx="523">
                  <c:v>0.12806290630329439</c:v>
                </c:pt>
                <c:pt idx="524">
                  <c:v>0.12806290630329439</c:v>
                </c:pt>
                <c:pt idx="525">
                  <c:v>0.12806290630329439</c:v>
                </c:pt>
                <c:pt idx="526">
                  <c:v>0.12806290630329439</c:v>
                </c:pt>
                <c:pt idx="527">
                  <c:v>0.12806290630329439</c:v>
                </c:pt>
                <c:pt idx="528">
                  <c:v>0.12806290630329439</c:v>
                </c:pt>
                <c:pt idx="529">
                  <c:v>0.12806290630329439</c:v>
                </c:pt>
                <c:pt idx="530">
                  <c:v>0.12806290630329439</c:v>
                </c:pt>
                <c:pt idx="531">
                  <c:v>0.12806290630329439</c:v>
                </c:pt>
                <c:pt idx="532">
                  <c:v>0.12806290630329439</c:v>
                </c:pt>
                <c:pt idx="533">
                  <c:v>0.12806290630329439</c:v>
                </c:pt>
                <c:pt idx="534">
                  <c:v>0.12806290630329439</c:v>
                </c:pt>
                <c:pt idx="535">
                  <c:v>0.12806290630329439</c:v>
                </c:pt>
                <c:pt idx="536">
                  <c:v>0.12806290630329439</c:v>
                </c:pt>
                <c:pt idx="537">
                  <c:v>0.12806290630329439</c:v>
                </c:pt>
                <c:pt idx="538">
                  <c:v>0.12806290630329439</c:v>
                </c:pt>
                <c:pt idx="539">
                  <c:v>0.12806290630329439</c:v>
                </c:pt>
                <c:pt idx="540">
                  <c:v>0.12806290630329439</c:v>
                </c:pt>
                <c:pt idx="541">
                  <c:v>0.12806290630329439</c:v>
                </c:pt>
                <c:pt idx="542">
                  <c:v>0.12806290630329439</c:v>
                </c:pt>
                <c:pt idx="543">
                  <c:v>0.12806290630329439</c:v>
                </c:pt>
                <c:pt idx="544">
                  <c:v>0.1938711829236924</c:v>
                </c:pt>
                <c:pt idx="545">
                  <c:v>0.1938711829236924</c:v>
                </c:pt>
                <c:pt idx="546">
                  <c:v>0.1938711829236924</c:v>
                </c:pt>
                <c:pt idx="547">
                  <c:v>0.1938711829236924</c:v>
                </c:pt>
                <c:pt idx="548">
                  <c:v>0.1938711829236924</c:v>
                </c:pt>
                <c:pt idx="549">
                  <c:v>0.1938711829236924</c:v>
                </c:pt>
                <c:pt idx="550">
                  <c:v>0.1938711829236924</c:v>
                </c:pt>
                <c:pt idx="551">
                  <c:v>0.1938711829236924</c:v>
                </c:pt>
                <c:pt idx="552">
                  <c:v>0.1938711829236924</c:v>
                </c:pt>
                <c:pt idx="553">
                  <c:v>0.1938711829236924</c:v>
                </c:pt>
                <c:pt idx="554">
                  <c:v>0.1938711829236924</c:v>
                </c:pt>
                <c:pt idx="555">
                  <c:v>0.1938711829236924</c:v>
                </c:pt>
                <c:pt idx="556">
                  <c:v>0.1938711829236924</c:v>
                </c:pt>
                <c:pt idx="557">
                  <c:v>0.1938711829236924</c:v>
                </c:pt>
                <c:pt idx="558">
                  <c:v>0.1938711829236924</c:v>
                </c:pt>
                <c:pt idx="559">
                  <c:v>0.1938711829236924</c:v>
                </c:pt>
                <c:pt idx="560">
                  <c:v>0.1938711829236924</c:v>
                </c:pt>
                <c:pt idx="561">
                  <c:v>0.1938711829236924</c:v>
                </c:pt>
                <c:pt idx="562">
                  <c:v>0.25967945954409044</c:v>
                </c:pt>
                <c:pt idx="563">
                  <c:v>0.25967945954409044</c:v>
                </c:pt>
                <c:pt idx="564">
                  <c:v>0.25967945954409044</c:v>
                </c:pt>
                <c:pt idx="565">
                  <c:v>0.25967945954409044</c:v>
                </c:pt>
                <c:pt idx="566">
                  <c:v>0.25967945954409044</c:v>
                </c:pt>
                <c:pt idx="567">
                  <c:v>0.25967945954409044</c:v>
                </c:pt>
                <c:pt idx="568">
                  <c:v>0.25967945954409044</c:v>
                </c:pt>
                <c:pt idx="569">
                  <c:v>0.25967945954409044</c:v>
                </c:pt>
                <c:pt idx="570">
                  <c:v>0.25967945954409044</c:v>
                </c:pt>
                <c:pt idx="571">
                  <c:v>0.25967945954409044</c:v>
                </c:pt>
                <c:pt idx="572">
                  <c:v>0.25967945954409044</c:v>
                </c:pt>
                <c:pt idx="573">
                  <c:v>0.25967945954409044</c:v>
                </c:pt>
                <c:pt idx="574">
                  <c:v>0.25967945954409044</c:v>
                </c:pt>
                <c:pt idx="575">
                  <c:v>0.25967945954409044</c:v>
                </c:pt>
                <c:pt idx="576">
                  <c:v>0.25967945954409044</c:v>
                </c:pt>
                <c:pt idx="577">
                  <c:v>0.25967945954409044</c:v>
                </c:pt>
                <c:pt idx="578">
                  <c:v>0.25967945954409044</c:v>
                </c:pt>
                <c:pt idx="579">
                  <c:v>0.25967945954409044</c:v>
                </c:pt>
                <c:pt idx="580">
                  <c:v>0.25967945954409044</c:v>
                </c:pt>
                <c:pt idx="581">
                  <c:v>0.25967945954409044</c:v>
                </c:pt>
                <c:pt idx="582">
                  <c:v>0.25967945954409044</c:v>
                </c:pt>
                <c:pt idx="583">
                  <c:v>0.25967945954409044</c:v>
                </c:pt>
                <c:pt idx="584">
                  <c:v>0.25967945954409044</c:v>
                </c:pt>
                <c:pt idx="585">
                  <c:v>0.25967945954409044</c:v>
                </c:pt>
                <c:pt idx="586">
                  <c:v>0.25967945954409044</c:v>
                </c:pt>
                <c:pt idx="587">
                  <c:v>0.32548773616448845</c:v>
                </c:pt>
                <c:pt idx="588">
                  <c:v>0.32548773616448845</c:v>
                </c:pt>
                <c:pt idx="589">
                  <c:v>0.32548773616448845</c:v>
                </c:pt>
                <c:pt idx="590">
                  <c:v>0.32548773616448845</c:v>
                </c:pt>
                <c:pt idx="591">
                  <c:v>0.32548773616448845</c:v>
                </c:pt>
                <c:pt idx="592">
                  <c:v>0.32548773616448845</c:v>
                </c:pt>
                <c:pt idx="593">
                  <c:v>0.32548773616448845</c:v>
                </c:pt>
                <c:pt idx="594">
                  <c:v>0.32548773616448845</c:v>
                </c:pt>
                <c:pt idx="595">
                  <c:v>0.32548773616448845</c:v>
                </c:pt>
                <c:pt idx="596">
                  <c:v>0.32548773616448845</c:v>
                </c:pt>
                <c:pt idx="597">
                  <c:v>0.32548773616448845</c:v>
                </c:pt>
                <c:pt idx="598">
                  <c:v>0.32548773616448845</c:v>
                </c:pt>
                <c:pt idx="599">
                  <c:v>0.32548773616448845</c:v>
                </c:pt>
                <c:pt idx="600">
                  <c:v>0.32548773616448845</c:v>
                </c:pt>
                <c:pt idx="601">
                  <c:v>0.32548773616448845</c:v>
                </c:pt>
                <c:pt idx="602">
                  <c:v>0.32548773616448845</c:v>
                </c:pt>
                <c:pt idx="603">
                  <c:v>0.32548773616448845</c:v>
                </c:pt>
                <c:pt idx="604">
                  <c:v>0.32548773616448845</c:v>
                </c:pt>
                <c:pt idx="605">
                  <c:v>0.32548773616448845</c:v>
                </c:pt>
                <c:pt idx="606">
                  <c:v>0.32548773616448845</c:v>
                </c:pt>
                <c:pt idx="607">
                  <c:v>0.32548773616448845</c:v>
                </c:pt>
                <c:pt idx="608">
                  <c:v>0.32548773616448845</c:v>
                </c:pt>
                <c:pt idx="609">
                  <c:v>0.32548773616448845</c:v>
                </c:pt>
                <c:pt idx="610">
                  <c:v>0.32548773616448845</c:v>
                </c:pt>
                <c:pt idx="611">
                  <c:v>0.32548773616448845</c:v>
                </c:pt>
                <c:pt idx="612">
                  <c:v>0.32548773616448845</c:v>
                </c:pt>
                <c:pt idx="613">
                  <c:v>0.32548773616448845</c:v>
                </c:pt>
                <c:pt idx="614">
                  <c:v>0.32548773616448845</c:v>
                </c:pt>
                <c:pt idx="615">
                  <c:v>0.39129601278488646</c:v>
                </c:pt>
                <c:pt idx="616">
                  <c:v>0.39129601278488646</c:v>
                </c:pt>
                <c:pt idx="617">
                  <c:v>0.39129601278488646</c:v>
                </c:pt>
                <c:pt idx="618">
                  <c:v>0.39129601278488646</c:v>
                </c:pt>
                <c:pt idx="619">
                  <c:v>0.39129601278488646</c:v>
                </c:pt>
                <c:pt idx="620">
                  <c:v>0.39129601278488646</c:v>
                </c:pt>
                <c:pt idx="621">
                  <c:v>0.39129601278488646</c:v>
                </c:pt>
                <c:pt idx="622">
                  <c:v>0.39129601278488646</c:v>
                </c:pt>
                <c:pt idx="623">
                  <c:v>0.39129601278488646</c:v>
                </c:pt>
                <c:pt idx="624">
                  <c:v>0.39129601278488646</c:v>
                </c:pt>
                <c:pt idx="625">
                  <c:v>0.39129601278488646</c:v>
                </c:pt>
                <c:pt idx="626">
                  <c:v>0.39129601278488646</c:v>
                </c:pt>
                <c:pt idx="627">
                  <c:v>0.39129601278488646</c:v>
                </c:pt>
                <c:pt idx="628">
                  <c:v>0.39129601278488646</c:v>
                </c:pt>
                <c:pt idx="629">
                  <c:v>0.39129601278488646</c:v>
                </c:pt>
                <c:pt idx="630">
                  <c:v>0.39129601278488646</c:v>
                </c:pt>
                <c:pt idx="631">
                  <c:v>0.39129601278488646</c:v>
                </c:pt>
                <c:pt idx="632">
                  <c:v>0.39129601278488646</c:v>
                </c:pt>
                <c:pt idx="633">
                  <c:v>0.39129601278488646</c:v>
                </c:pt>
                <c:pt idx="634">
                  <c:v>0.39129601278488646</c:v>
                </c:pt>
                <c:pt idx="635">
                  <c:v>0.39129601278488646</c:v>
                </c:pt>
                <c:pt idx="636">
                  <c:v>0.39129601278488646</c:v>
                </c:pt>
                <c:pt idx="637">
                  <c:v>0.39129601278488646</c:v>
                </c:pt>
                <c:pt idx="638">
                  <c:v>0.39129601278488646</c:v>
                </c:pt>
                <c:pt idx="639">
                  <c:v>0.39129601278488646</c:v>
                </c:pt>
                <c:pt idx="640">
                  <c:v>0.39129601278488646</c:v>
                </c:pt>
                <c:pt idx="641">
                  <c:v>0.39129601278488646</c:v>
                </c:pt>
                <c:pt idx="642">
                  <c:v>0.39129601278488646</c:v>
                </c:pt>
                <c:pt idx="643">
                  <c:v>0.39129601278488646</c:v>
                </c:pt>
                <c:pt idx="644">
                  <c:v>0.39129601278488646</c:v>
                </c:pt>
                <c:pt idx="645">
                  <c:v>0.39129601278488646</c:v>
                </c:pt>
                <c:pt idx="646">
                  <c:v>0.39129601278488646</c:v>
                </c:pt>
                <c:pt idx="647">
                  <c:v>0.39129601278488646</c:v>
                </c:pt>
                <c:pt idx="648">
                  <c:v>0.39129601278488646</c:v>
                </c:pt>
                <c:pt idx="649">
                  <c:v>0.39129601278488646</c:v>
                </c:pt>
                <c:pt idx="650">
                  <c:v>0.45710428940528447</c:v>
                </c:pt>
                <c:pt idx="651">
                  <c:v>0.45710428940528447</c:v>
                </c:pt>
                <c:pt idx="652">
                  <c:v>0.45710428940528447</c:v>
                </c:pt>
                <c:pt idx="653">
                  <c:v>0.45710428940528447</c:v>
                </c:pt>
                <c:pt idx="654">
                  <c:v>0.45710428940528447</c:v>
                </c:pt>
                <c:pt idx="655">
                  <c:v>0.45710428940528447</c:v>
                </c:pt>
                <c:pt idx="656">
                  <c:v>0.45710428940528447</c:v>
                </c:pt>
                <c:pt idx="657">
                  <c:v>0.45710428940528447</c:v>
                </c:pt>
                <c:pt idx="658">
                  <c:v>0.45710428940528447</c:v>
                </c:pt>
                <c:pt idx="659">
                  <c:v>0.45710428940528447</c:v>
                </c:pt>
                <c:pt idx="660">
                  <c:v>0.45710428940528447</c:v>
                </c:pt>
                <c:pt idx="661">
                  <c:v>0.45710428940528447</c:v>
                </c:pt>
                <c:pt idx="662">
                  <c:v>0.45710428940528447</c:v>
                </c:pt>
                <c:pt idx="663">
                  <c:v>0.45710428940528447</c:v>
                </c:pt>
                <c:pt idx="664">
                  <c:v>0.45710428940528447</c:v>
                </c:pt>
                <c:pt idx="665">
                  <c:v>0.45710428940528447</c:v>
                </c:pt>
                <c:pt idx="666">
                  <c:v>0.45710428940528447</c:v>
                </c:pt>
                <c:pt idx="667">
                  <c:v>0.45710428940528447</c:v>
                </c:pt>
                <c:pt idx="668">
                  <c:v>0.45710428940528447</c:v>
                </c:pt>
                <c:pt idx="669">
                  <c:v>0.45710428940528447</c:v>
                </c:pt>
                <c:pt idx="670">
                  <c:v>0.45710428940528447</c:v>
                </c:pt>
                <c:pt idx="671">
                  <c:v>0.45710428940528447</c:v>
                </c:pt>
                <c:pt idx="672">
                  <c:v>0.52291256602568248</c:v>
                </c:pt>
                <c:pt idx="673">
                  <c:v>0.52291256602568248</c:v>
                </c:pt>
                <c:pt idx="674">
                  <c:v>0.52291256602568248</c:v>
                </c:pt>
                <c:pt idx="675">
                  <c:v>0.52291256602568248</c:v>
                </c:pt>
                <c:pt idx="676">
                  <c:v>0.52291256602568248</c:v>
                </c:pt>
                <c:pt idx="677">
                  <c:v>0.52291256602568248</c:v>
                </c:pt>
                <c:pt idx="678">
                  <c:v>0.52291256602568248</c:v>
                </c:pt>
                <c:pt idx="679">
                  <c:v>0.52291256602568248</c:v>
                </c:pt>
                <c:pt idx="680">
                  <c:v>0.52291256602568248</c:v>
                </c:pt>
                <c:pt idx="681">
                  <c:v>0.52291256602568248</c:v>
                </c:pt>
                <c:pt idx="682">
                  <c:v>0.52291256602568248</c:v>
                </c:pt>
                <c:pt idx="683">
                  <c:v>0.52291256602568248</c:v>
                </c:pt>
                <c:pt idx="684">
                  <c:v>0.52291256602568248</c:v>
                </c:pt>
                <c:pt idx="685">
                  <c:v>0.52291256602568248</c:v>
                </c:pt>
                <c:pt idx="686">
                  <c:v>0.52291256602568248</c:v>
                </c:pt>
                <c:pt idx="687">
                  <c:v>0.52291256602568248</c:v>
                </c:pt>
                <c:pt idx="688">
                  <c:v>0.52291256602568248</c:v>
                </c:pt>
                <c:pt idx="689">
                  <c:v>0.52291256602568248</c:v>
                </c:pt>
                <c:pt idx="690">
                  <c:v>0.52291256602568248</c:v>
                </c:pt>
                <c:pt idx="691">
                  <c:v>0.52291256602568248</c:v>
                </c:pt>
                <c:pt idx="692">
                  <c:v>0.52291256602568248</c:v>
                </c:pt>
                <c:pt idx="693">
                  <c:v>0.52291256602568248</c:v>
                </c:pt>
                <c:pt idx="694">
                  <c:v>0.52291256602568248</c:v>
                </c:pt>
                <c:pt idx="695">
                  <c:v>0.52291256602568248</c:v>
                </c:pt>
                <c:pt idx="696">
                  <c:v>0.52291256602568248</c:v>
                </c:pt>
                <c:pt idx="697">
                  <c:v>0.58872084264608049</c:v>
                </c:pt>
                <c:pt idx="698">
                  <c:v>0.58872084264608049</c:v>
                </c:pt>
                <c:pt idx="699">
                  <c:v>0.58872084264608049</c:v>
                </c:pt>
                <c:pt idx="700">
                  <c:v>0.58872084264608049</c:v>
                </c:pt>
                <c:pt idx="701">
                  <c:v>0.58872084264608049</c:v>
                </c:pt>
                <c:pt idx="702">
                  <c:v>0.58872084264608049</c:v>
                </c:pt>
                <c:pt idx="703">
                  <c:v>0.58872084264608049</c:v>
                </c:pt>
                <c:pt idx="704">
                  <c:v>0.58872084264608049</c:v>
                </c:pt>
                <c:pt idx="705">
                  <c:v>0.58872084264608049</c:v>
                </c:pt>
                <c:pt idx="706">
                  <c:v>0.58872084264608049</c:v>
                </c:pt>
                <c:pt idx="707">
                  <c:v>0.58872084264608049</c:v>
                </c:pt>
                <c:pt idx="708">
                  <c:v>0.58872084264608049</c:v>
                </c:pt>
                <c:pt idx="709">
                  <c:v>0.58872084264608049</c:v>
                </c:pt>
                <c:pt idx="710">
                  <c:v>0.58872084264608049</c:v>
                </c:pt>
                <c:pt idx="711">
                  <c:v>0.58872084264608049</c:v>
                </c:pt>
                <c:pt idx="712">
                  <c:v>0.58872084264608049</c:v>
                </c:pt>
                <c:pt idx="713">
                  <c:v>0.58872084264608049</c:v>
                </c:pt>
                <c:pt idx="714">
                  <c:v>0.58872084264608049</c:v>
                </c:pt>
                <c:pt idx="715">
                  <c:v>0.58872084264608049</c:v>
                </c:pt>
                <c:pt idx="716">
                  <c:v>0.58872084264608049</c:v>
                </c:pt>
                <c:pt idx="717">
                  <c:v>0.58872084264608049</c:v>
                </c:pt>
                <c:pt idx="718">
                  <c:v>0.58872084264608049</c:v>
                </c:pt>
                <c:pt idx="719">
                  <c:v>0.58872084264608049</c:v>
                </c:pt>
                <c:pt idx="720">
                  <c:v>0.58872084264608049</c:v>
                </c:pt>
                <c:pt idx="721">
                  <c:v>0.6545291192664785</c:v>
                </c:pt>
                <c:pt idx="722">
                  <c:v>0.6545291192664785</c:v>
                </c:pt>
                <c:pt idx="723">
                  <c:v>0.6545291192664785</c:v>
                </c:pt>
                <c:pt idx="724">
                  <c:v>0.6545291192664785</c:v>
                </c:pt>
                <c:pt idx="725">
                  <c:v>0.6545291192664785</c:v>
                </c:pt>
                <c:pt idx="726">
                  <c:v>0.6545291192664785</c:v>
                </c:pt>
                <c:pt idx="727">
                  <c:v>0.6545291192664785</c:v>
                </c:pt>
                <c:pt idx="728">
                  <c:v>0.6545291192664785</c:v>
                </c:pt>
                <c:pt idx="729">
                  <c:v>0.6545291192664785</c:v>
                </c:pt>
                <c:pt idx="730">
                  <c:v>0.6545291192664785</c:v>
                </c:pt>
                <c:pt idx="731">
                  <c:v>0.6545291192664785</c:v>
                </c:pt>
                <c:pt idx="732">
                  <c:v>0.6545291192664785</c:v>
                </c:pt>
                <c:pt idx="733">
                  <c:v>0.6545291192664785</c:v>
                </c:pt>
                <c:pt idx="734">
                  <c:v>0.6545291192664785</c:v>
                </c:pt>
                <c:pt idx="735">
                  <c:v>0.6545291192664785</c:v>
                </c:pt>
                <c:pt idx="736">
                  <c:v>0.6545291192664785</c:v>
                </c:pt>
                <c:pt idx="737">
                  <c:v>0.6545291192664785</c:v>
                </c:pt>
                <c:pt idx="738">
                  <c:v>0.6545291192664785</c:v>
                </c:pt>
                <c:pt idx="739">
                  <c:v>0.6545291192664785</c:v>
                </c:pt>
                <c:pt idx="740">
                  <c:v>0.6545291192664785</c:v>
                </c:pt>
                <c:pt idx="741">
                  <c:v>0.6545291192664785</c:v>
                </c:pt>
                <c:pt idx="742">
                  <c:v>0.6545291192664785</c:v>
                </c:pt>
                <c:pt idx="743">
                  <c:v>0.6545291192664785</c:v>
                </c:pt>
                <c:pt idx="744">
                  <c:v>0.6545291192664785</c:v>
                </c:pt>
                <c:pt idx="745">
                  <c:v>0.6545291192664785</c:v>
                </c:pt>
                <c:pt idx="746">
                  <c:v>0.72033739588687651</c:v>
                </c:pt>
                <c:pt idx="747">
                  <c:v>0.72033739588687651</c:v>
                </c:pt>
                <c:pt idx="748">
                  <c:v>0.72033739588687651</c:v>
                </c:pt>
                <c:pt idx="749">
                  <c:v>0.72033739588687651</c:v>
                </c:pt>
                <c:pt idx="750">
                  <c:v>0.72033739588687651</c:v>
                </c:pt>
                <c:pt idx="751">
                  <c:v>0.72033739588687651</c:v>
                </c:pt>
                <c:pt idx="752">
                  <c:v>0.72033739588687651</c:v>
                </c:pt>
                <c:pt idx="753">
                  <c:v>0.72033739588687651</c:v>
                </c:pt>
                <c:pt idx="754">
                  <c:v>0.72033739588687651</c:v>
                </c:pt>
                <c:pt idx="755">
                  <c:v>0.72033739588687651</c:v>
                </c:pt>
                <c:pt idx="756">
                  <c:v>0.72033739588687651</c:v>
                </c:pt>
                <c:pt idx="757">
                  <c:v>0.72033739588687651</c:v>
                </c:pt>
                <c:pt idx="758">
                  <c:v>0.72033739588687651</c:v>
                </c:pt>
                <c:pt idx="759">
                  <c:v>0.72033739588687651</c:v>
                </c:pt>
                <c:pt idx="760">
                  <c:v>0.72033739588687651</c:v>
                </c:pt>
                <c:pt idx="761">
                  <c:v>0.72033739588687651</c:v>
                </c:pt>
                <c:pt idx="762">
                  <c:v>0.72033739588687651</c:v>
                </c:pt>
                <c:pt idx="763">
                  <c:v>0.72033739588687651</c:v>
                </c:pt>
                <c:pt idx="764">
                  <c:v>0.72033739588687651</c:v>
                </c:pt>
                <c:pt idx="765">
                  <c:v>0.78614567250727452</c:v>
                </c:pt>
                <c:pt idx="766">
                  <c:v>0.78614567250727452</c:v>
                </c:pt>
                <c:pt idx="767">
                  <c:v>0.78614567250727452</c:v>
                </c:pt>
                <c:pt idx="768">
                  <c:v>0.78614567250727452</c:v>
                </c:pt>
                <c:pt idx="769">
                  <c:v>0.78614567250727452</c:v>
                </c:pt>
                <c:pt idx="770">
                  <c:v>0.78614567250727452</c:v>
                </c:pt>
                <c:pt idx="771">
                  <c:v>0.78614567250727452</c:v>
                </c:pt>
                <c:pt idx="772">
                  <c:v>0.78614567250727452</c:v>
                </c:pt>
                <c:pt idx="773">
                  <c:v>0.78614567250727452</c:v>
                </c:pt>
                <c:pt idx="774">
                  <c:v>0.78614567250727452</c:v>
                </c:pt>
                <c:pt idx="775">
                  <c:v>0.78614567250727452</c:v>
                </c:pt>
                <c:pt idx="776">
                  <c:v>0.78614567250727452</c:v>
                </c:pt>
                <c:pt idx="777">
                  <c:v>0.78614567250727452</c:v>
                </c:pt>
                <c:pt idx="778">
                  <c:v>0.78614567250727452</c:v>
                </c:pt>
                <c:pt idx="779">
                  <c:v>0.78614567250727452</c:v>
                </c:pt>
                <c:pt idx="780">
                  <c:v>0.78614567250727452</c:v>
                </c:pt>
                <c:pt idx="781">
                  <c:v>0.78614567250727452</c:v>
                </c:pt>
                <c:pt idx="782">
                  <c:v>0.78614567250727452</c:v>
                </c:pt>
                <c:pt idx="783">
                  <c:v>0.78614567250727452</c:v>
                </c:pt>
                <c:pt idx="784">
                  <c:v>0.78614567250727452</c:v>
                </c:pt>
                <c:pt idx="785">
                  <c:v>0.78614567250727452</c:v>
                </c:pt>
                <c:pt idx="786">
                  <c:v>0.78614567250727452</c:v>
                </c:pt>
                <c:pt idx="787">
                  <c:v>0.78614567250727452</c:v>
                </c:pt>
                <c:pt idx="788">
                  <c:v>0.78614567250727452</c:v>
                </c:pt>
                <c:pt idx="789">
                  <c:v>0.78614567250727452</c:v>
                </c:pt>
                <c:pt idx="790">
                  <c:v>0.78614567250727452</c:v>
                </c:pt>
                <c:pt idx="791">
                  <c:v>0.78614567250727452</c:v>
                </c:pt>
                <c:pt idx="792">
                  <c:v>0.85195394912767253</c:v>
                </c:pt>
                <c:pt idx="793">
                  <c:v>0.85195394912767253</c:v>
                </c:pt>
                <c:pt idx="794">
                  <c:v>0.85195394912767253</c:v>
                </c:pt>
                <c:pt idx="795">
                  <c:v>0.85195394912767253</c:v>
                </c:pt>
                <c:pt idx="796">
                  <c:v>0.85195394912767253</c:v>
                </c:pt>
                <c:pt idx="797">
                  <c:v>0.85195394912767253</c:v>
                </c:pt>
                <c:pt idx="798">
                  <c:v>0.85195394912767253</c:v>
                </c:pt>
                <c:pt idx="799">
                  <c:v>0.85195394912767253</c:v>
                </c:pt>
                <c:pt idx="800">
                  <c:v>0.85195394912767253</c:v>
                </c:pt>
                <c:pt idx="801">
                  <c:v>0.85195394912767253</c:v>
                </c:pt>
                <c:pt idx="802">
                  <c:v>0.85195394912767253</c:v>
                </c:pt>
                <c:pt idx="803">
                  <c:v>0.85195394912767253</c:v>
                </c:pt>
                <c:pt idx="804">
                  <c:v>0.85195394912767253</c:v>
                </c:pt>
                <c:pt idx="805">
                  <c:v>0.85195394912767253</c:v>
                </c:pt>
                <c:pt idx="806">
                  <c:v>0.85195394912767253</c:v>
                </c:pt>
                <c:pt idx="807">
                  <c:v>0.85195394912767253</c:v>
                </c:pt>
                <c:pt idx="808">
                  <c:v>0.85195394912767253</c:v>
                </c:pt>
                <c:pt idx="809">
                  <c:v>0.85195394912767253</c:v>
                </c:pt>
                <c:pt idx="810">
                  <c:v>0.85195394912767253</c:v>
                </c:pt>
                <c:pt idx="811">
                  <c:v>0.85195394912767253</c:v>
                </c:pt>
                <c:pt idx="812">
                  <c:v>0.91776222574807054</c:v>
                </c:pt>
                <c:pt idx="813">
                  <c:v>0.91776222574807054</c:v>
                </c:pt>
                <c:pt idx="814">
                  <c:v>0.91776222574807054</c:v>
                </c:pt>
                <c:pt idx="815">
                  <c:v>0.91776222574807054</c:v>
                </c:pt>
                <c:pt idx="816">
                  <c:v>0.91776222574807054</c:v>
                </c:pt>
                <c:pt idx="817">
                  <c:v>0.91776222574807054</c:v>
                </c:pt>
                <c:pt idx="818">
                  <c:v>0.91776222574807054</c:v>
                </c:pt>
                <c:pt idx="819">
                  <c:v>0.91776222574807054</c:v>
                </c:pt>
                <c:pt idx="820">
                  <c:v>0.91776222574807054</c:v>
                </c:pt>
                <c:pt idx="821">
                  <c:v>0.91776222574807054</c:v>
                </c:pt>
                <c:pt idx="822">
                  <c:v>0.91776222574807054</c:v>
                </c:pt>
                <c:pt idx="823">
                  <c:v>0.91776222574807054</c:v>
                </c:pt>
                <c:pt idx="824">
                  <c:v>0.91776222574807054</c:v>
                </c:pt>
                <c:pt idx="825">
                  <c:v>0.91776222574807054</c:v>
                </c:pt>
                <c:pt idx="826">
                  <c:v>0.91776222574807054</c:v>
                </c:pt>
                <c:pt idx="827">
                  <c:v>0.91776222574807054</c:v>
                </c:pt>
                <c:pt idx="828">
                  <c:v>0.91776222574807054</c:v>
                </c:pt>
                <c:pt idx="829">
                  <c:v>0.91776222574807054</c:v>
                </c:pt>
                <c:pt idx="830">
                  <c:v>0.91776222574807054</c:v>
                </c:pt>
                <c:pt idx="831">
                  <c:v>0.91776222574807054</c:v>
                </c:pt>
                <c:pt idx="832">
                  <c:v>0.91776222574807054</c:v>
                </c:pt>
                <c:pt idx="833">
                  <c:v>0.91776222574807054</c:v>
                </c:pt>
                <c:pt idx="834">
                  <c:v>0.91776222574807054</c:v>
                </c:pt>
                <c:pt idx="835">
                  <c:v>0.91776222574807054</c:v>
                </c:pt>
                <c:pt idx="836">
                  <c:v>0.98357050236846855</c:v>
                </c:pt>
                <c:pt idx="837">
                  <c:v>0.98357050236846855</c:v>
                </c:pt>
                <c:pt idx="838">
                  <c:v>0.98357050236846855</c:v>
                </c:pt>
                <c:pt idx="839">
                  <c:v>0.98357050236846855</c:v>
                </c:pt>
                <c:pt idx="840">
                  <c:v>0.98357050236846855</c:v>
                </c:pt>
                <c:pt idx="841">
                  <c:v>0.98357050236846855</c:v>
                </c:pt>
                <c:pt idx="842">
                  <c:v>0.98357050236846855</c:v>
                </c:pt>
                <c:pt idx="843">
                  <c:v>0.98357050236846855</c:v>
                </c:pt>
                <c:pt idx="844">
                  <c:v>0.98357050236846855</c:v>
                </c:pt>
                <c:pt idx="845">
                  <c:v>0.98357050236846855</c:v>
                </c:pt>
                <c:pt idx="846">
                  <c:v>0.98357050236846855</c:v>
                </c:pt>
                <c:pt idx="847">
                  <c:v>0.98357050236846855</c:v>
                </c:pt>
                <c:pt idx="848">
                  <c:v>0.98357050236846855</c:v>
                </c:pt>
                <c:pt idx="849">
                  <c:v>1.0493787789888664</c:v>
                </c:pt>
                <c:pt idx="850">
                  <c:v>1.0493787789888664</c:v>
                </c:pt>
                <c:pt idx="851">
                  <c:v>1.0493787789888664</c:v>
                </c:pt>
                <c:pt idx="852">
                  <c:v>1.0493787789888664</c:v>
                </c:pt>
                <c:pt idx="853">
                  <c:v>1.0493787789888664</c:v>
                </c:pt>
                <c:pt idx="854">
                  <c:v>1.0493787789888664</c:v>
                </c:pt>
                <c:pt idx="855">
                  <c:v>1.0493787789888664</c:v>
                </c:pt>
                <c:pt idx="856">
                  <c:v>1.0493787789888664</c:v>
                </c:pt>
                <c:pt idx="857">
                  <c:v>1.0493787789888664</c:v>
                </c:pt>
                <c:pt idx="858">
                  <c:v>1.0493787789888664</c:v>
                </c:pt>
                <c:pt idx="859">
                  <c:v>1.0493787789888664</c:v>
                </c:pt>
                <c:pt idx="860">
                  <c:v>1.0493787789888664</c:v>
                </c:pt>
                <c:pt idx="861">
                  <c:v>1.0493787789888664</c:v>
                </c:pt>
                <c:pt idx="862">
                  <c:v>1.0493787789888664</c:v>
                </c:pt>
                <c:pt idx="863">
                  <c:v>1.0493787789888664</c:v>
                </c:pt>
                <c:pt idx="864">
                  <c:v>1.0493787789888664</c:v>
                </c:pt>
                <c:pt idx="865">
                  <c:v>1.1151870556092645</c:v>
                </c:pt>
                <c:pt idx="866">
                  <c:v>1.1151870556092645</c:v>
                </c:pt>
                <c:pt idx="867">
                  <c:v>1.1151870556092645</c:v>
                </c:pt>
                <c:pt idx="868">
                  <c:v>1.1151870556092645</c:v>
                </c:pt>
                <c:pt idx="869">
                  <c:v>1.1151870556092645</c:v>
                </c:pt>
                <c:pt idx="870">
                  <c:v>1.1151870556092645</c:v>
                </c:pt>
                <c:pt idx="871">
                  <c:v>1.1151870556092645</c:v>
                </c:pt>
                <c:pt idx="872">
                  <c:v>1.1151870556092645</c:v>
                </c:pt>
                <c:pt idx="873">
                  <c:v>1.1151870556092645</c:v>
                </c:pt>
                <c:pt idx="874">
                  <c:v>1.1151870556092645</c:v>
                </c:pt>
                <c:pt idx="875">
                  <c:v>1.1151870556092645</c:v>
                </c:pt>
                <c:pt idx="876">
                  <c:v>1.1151870556092645</c:v>
                </c:pt>
                <c:pt idx="877">
                  <c:v>1.1151870556092645</c:v>
                </c:pt>
                <c:pt idx="878">
                  <c:v>1.1151870556092645</c:v>
                </c:pt>
                <c:pt idx="879">
                  <c:v>1.1809953322296625</c:v>
                </c:pt>
                <c:pt idx="880">
                  <c:v>1.1809953322296625</c:v>
                </c:pt>
                <c:pt idx="881">
                  <c:v>1.1809953322296625</c:v>
                </c:pt>
                <c:pt idx="882">
                  <c:v>1.1809953322296625</c:v>
                </c:pt>
                <c:pt idx="883">
                  <c:v>1.1809953322296625</c:v>
                </c:pt>
                <c:pt idx="884">
                  <c:v>1.1809953322296625</c:v>
                </c:pt>
                <c:pt idx="885">
                  <c:v>1.1809953322296625</c:v>
                </c:pt>
                <c:pt idx="886">
                  <c:v>1.1809953322296625</c:v>
                </c:pt>
                <c:pt idx="887">
                  <c:v>1.1809953322296625</c:v>
                </c:pt>
                <c:pt idx="888">
                  <c:v>1.1809953322296625</c:v>
                </c:pt>
                <c:pt idx="889">
                  <c:v>1.1809953322296625</c:v>
                </c:pt>
                <c:pt idx="890">
                  <c:v>1.1809953322296625</c:v>
                </c:pt>
                <c:pt idx="891">
                  <c:v>1.2468036088500605</c:v>
                </c:pt>
                <c:pt idx="892">
                  <c:v>1.2468036088500605</c:v>
                </c:pt>
                <c:pt idx="893">
                  <c:v>1.2468036088500605</c:v>
                </c:pt>
                <c:pt idx="894">
                  <c:v>1.2468036088500605</c:v>
                </c:pt>
                <c:pt idx="895">
                  <c:v>1.2468036088500605</c:v>
                </c:pt>
                <c:pt idx="896">
                  <c:v>1.2468036088500605</c:v>
                </c:pt>
                <c:pt idx="897">
                  <c:v>1.2468036088500605</c:v>
                </c:pt>
                <c:pt idx="898">
                  <c:v>1.2468036088500605</c:v>
                </c:pt>
                <c:pt idx="899">
                  <c:v>1.2468036088500605</c:v>
                </c:pt>
                <c:pt idx="900">
                  <c:v>1.2468036088500605</c:v>
                </c:pt>
                <c:pt idx="901">
                  <c:v>1.2468036088500605</c:v>
                </c:pt>
                <c:pt idx="902">
                  <c:v>1.3126118854704585</c:v>
                </c:pt>
                <c:pt idx="903">
                  <c:v>1.3126118854704585</c:v>
                </c:pt>
                <c:pt idx="904">
                  <c:v>1.3126118854704585</c:v>
                </c:pt>
                <c:pt idx="905">
                  <c:v>1.3126118854704585</c:v>
                </c:pt>
                <c:pt idx="906">
                  <c:v>1.3126118854704585</c:v>
                </c:pt>
                <c:pt idx="907">
                  <c:v>1.3126118854704585</c:v>
                </c:pt>
                <c:pt idx="908">
                  <c:v>1.3126118854704585</c:v>
                </c:pt>
                <c:pt idx="909">
                  <c:v>1.3126118854704585</c:v>
                </c:pt>
                <c:pt idx="910">
                  <c:v>1.3126118854704585</c:v>
                </c:pt>
                <c:pt idx="911">
                  <c:v>1.3126118854704585</c:v>
                </c:pt>
                <c:pt idx="912">
                  <c:v>1.3126118854704585</c:v>
                </c:pt>
                <c:pt idx="913">
                  <c:v>1.3784201620908565</c:v>
                </c:pt>
                <c:pt idx="914">
                  <c:v>1.3784201620908565</c:v>
                </c:pt>
                <c:pt idx="915">
                  <c:v>1.3784201620908565</c:v>
                </c:pt>
                <c:pt idx="916">
                  <c:v>1.3784201620908565</c:v>
                </c:pt>
                <c:pt idx="917">
                  <c:v>1.3784201620908565</c:v>
                </c:pt>
                <c:pt idx="918">
                  <c:v>1.3784201620908565</c:v>
                </c:pt>
                <c:pt idx="919">
                  <c:v>1.3784201620908565</c:v>
                </c:pt>
                <c:pt idx="920">
                  <c:v>1.3784201620908565</c:v>
                </c:pt>
                <c:pt idx="921">
                  <c:v>1.3784201620908565</c:v>
                </c:pt>
                <c:pt idx="922">
                  <c:v>1.4442284387112545</c:v>
                </c:pt>
                <c:pt idx="923">
                  <c:v>1.4442284387112545</c:v>
                </c:pt>
                <c:pt idx="924">
                  <c:v>1.4442284387112545</c:v>
                </c:pt>
                <c:pt idx="925">
                  <c:v>1.4442284387112545</c:v>
                </c:pt>
                <c:pt idx="926">
                  <c:v>1.4442284387112545</c:v>
                </c:pt>
                <c:pt idx="927">
                  <c:v>1.4442284387112545</c:v>
                </c:pt>
                <c:pt idx="928">
                  <c:v>1.4442284387112545</c:v>
                </c:pt>
                <c:pt idx="929">
                  <c:v>1.4442284387112545</c:v>
                </c:pt>
                <c:pt idx="930">
                  <c:v>1.4442284387112545</c:v>
                </c:pt>
                <c:pt idx="931">
                  <c:v>1.4442284387112545</c:v>
                </c:pt>
                <c:pt idx="932">
                  <c:v>1.5100367153316525</c:v>
                </c:pt>
                <c:pt idx="933">
                  <c:v>1.5100367153316525</c:v>
                </c:pt>
                <c:pt idx="934">
                  <c:v>1.5100367153316525</c:v>
                </c:pt>
                <c:pt idx="935">
                  <c:v>1.5100367153316525</c:v>
                </c:pt>
                <c:pt idx="936">
                  <c:v>1.5100367153316525</c:v>
                </c:pt>
                <c:pt idx="937">
                  <c:v>1.5100367153316525</c:v>
                </c:pt>
                <c:pt idx="938">
                  <c:v>1.5100367153316525</c:v>
                </c:pt>
                <c:pt idx="939">
                  <c:v>1.5100367153316525</c:v>
                </c:pt>
                <c:pt idx="940">
                  <c:v>1.5100367153316525</c:v>
                </c:pt>
                <c:pt idx="941">
                  <c:v>1.5100367153316525</c:v>
                </c:pt>
                <c:pt idx="942">
                  <c:v>1.5100367153316525</c:v>
                </c:pt>
                <c:pt idx="943">
                  <c:v>1.5758449919520505</c:v>
                </c:pt>
                <c:pt idx="944">
                  <c:v>1.5758449919520505</c:v>
                </c:pt>
                <c:pt idx="945">
                  <c:v>1.5758449919520505</c:v>
                </c:pt>
                <c:pt idx="946">
                  <c:v>1.5758449919520505</c:v>
                </c:pt>
                <c:pt idx="947">
                  <c:v>1.5758449919520505</c:v>
                </c:pt>
                <c:pt idx="948">
                  <c:v>1.5758449919520505</c:v>
                </c:pt>
                <c:pt idx="949">
                  <c:v>1.5758449919520505</c:v>
                </c:pt>
                <c:pt idx="950">
                  <c:v>1.5758449919520505</c:v>
                </c:pt>
                <c:pt idx="951">
                  <c:v>1.5758449919520505</c:v>
                </c:pt>
                <c:pt idx="952">
                  <c:v>1.6416532685724485</c:v>
                </c:pt>
                <c:pt idx="953">
                  <c:v>1.6416532685724485</c:v>
                </c:pt>
                <c:pt idx="954">
                  <c:v>1.6416532685724485</c:v>
                </c:pt>
                <c:pt idx="955">
                  <c:v>1.6416532685724485</c:v>
                </c:pt>
                <c:pt idx="956">
                  <c:v>1.6416532685724485</c:v>
                </c:pt>
                <c:pt idx="957">
                  <c:v>1.6416532685724485</c:v>
                </c:pt>
                <c:pt idx="958">
                  <c:v>1.6416532685724485</c:v>
                </c:pt>
                <c:pt idx="959">
                  <c:v>1.6416532685724485</c:v>
                </c:pt>
                <c:pt idx="960">
                  <c:v>1.7074615451928465</c:v>
                </c:pt>
                <c:pt idx="961">
                  <c:v>1.7074615451928465</c:v>
                </c:pt>
                <c:pt idx="962">
                  <c:v>1.7074615451928465</c:v>
                </c:pt>
                <c:pt idx="963">
                  <c:v>1.7074615451928465</c:v>
                </c:pt>
                <c:pt idx="964">
                  <c:v>1.7074615451928465</c:v>
                </c:pt>
                <c:pt idx="965">
                  <c:v>1.7074615451928465</c:v>
                </c:pt>
                <c:pt idx="966">
                  <c:v>1.7732698218132446</c:v>
                </c:pt>
                <c:pt idx="967">
                  <c:v>1.7732698218132446</c:v>
                </c:pt>
                <c:pt idx="968">
                  <c:v>1.7732698218132446</c:v>
                </c:pt>
                <c:pt idx="969">
                  <c:v>1.7732698218132446</c:v>
                </c:pt>
                <c:pt idx="970">
                  <c:v>1.7732698218132446</c:v>
                </c:pt>
                <c:pt idx="971">
                  <c:v>1.7732698218132446</c:v>
                </c:pt>
                <c:pt idx="972">
                  <c:v>1.7732698218132446</c:v>
                </c:pt>
                <c:pt idx="973">
                  <c:v>1.7732698218132446</c:v>
                </c:pt>
                <c:pt idx="974">
                  <c:v>1.8390780984336426</c:v>
                </c:pt>
                <c:pt idx="975">
                  <c:v>1.8390780984336426</c:v>
                </c:pt>
                <c:pt idx="976">
                  <c:v>1.8390780984336426</c:v>
                </c:pt>
                <c:pt idx="977">
                  <c:v>1.8390780984336426</c:v>
                </c:pt>
                <c:pt idx="978">
                  <c:v>1.9048863750540406</c:v>
                </c:pt>
                <c:pt idx="979">
                  <c:v>1.9048863750540406</c:v>
                </c:pt>
                <c:pt idx="980">
                  <c:v>1.9706946516744386</c:v>
                </c:pt>
                <c:pt idx="981">
                  <c:v>1.9706946516744386</c:v>
                </c:pt>
                <c:pt idx="982">
                  <c:v>2.0365029282948366</c:v>
                </c:pt>
                <c:pt idx="983">
                  <c:v>2.0365029282948366</c:v>
                </c:pt>
                <c:pt idx="984">
                  <c:v>2.0365029282948366</c:v>
                </c:pt>
                <c:pt idx="985">
                  <c:v>2.0365029282948366</c:v>
                </c:pt>
                <c:pt idx="986">
                  <c:v>2.1023112049152348</c:v>
                </c:pt>
                <c:pt idx="987">
                  <c:v>2.1023112049152348</c:v>
                </c:pt>
                <c:pt idx="988">
                  <c:v>2.1023112049152348</c:v>
                </c:pt>
                <c:pt idx="989">
                  <c:v>2.1023112049152348</c:v>
                </c:pt>
                <c:pt idx="990">
                  <c:v>2.1023112049152348</c:v>
                </c:pt>
                <c:pt idx="991">
                  <c:v>2.1023112049152348</c:v>
                </c:pt>
                <c:pt idx="992">
                  <c:v>2.1023112049152348</c:v>
                </c:pt>
                <c:pt idx="993">
                  <c:v>2.1023112049152348</c:v>
                </c:pt>
                <c:pt idx="994">
                  <c:v>2.1023112049152348</c:v>
                </c:pt>
                <c:pt idx="995">
                  <c:v>2.1023112049152348</c:v>
                </c:pt>
                <c:pt idx="996">
                  <c:v>2.1023112049152348</c:v>
                </c:pt>
                <c:pt idx="997">
                  <c:v>2.1023112049152348</c:v>
                </c:pt>
                <c:pt idx="998">
                  <c:v>2.1023112049152348</c:v>
                </c:pt>
                <c:pt idx="999">
                  <c:v>2.1023112049152348</c:v>
                </c:pt>
              </c:numCache>
            </c:numRef>
          </c:yVal>
          <c:smooth val="0"/>
          <c:extLst>
            <c:ext xmlns:c16="http://schemas.microsoft.com/office/drawing/2014/chart" uri="{C3380CC4-5D6E-409C-BE32-E72D297353CC}">
              <c16:uniqueId val="{00000000-CAA2-4CE3-88F9-0725D5E84ADE}"/>
            </c:ext>
          </c:extLst>
        </c:ser>
        <c:dLbls>
          <c:showLegendKey val="0"/>
          <c:showVal val="0"/>
          <c:showCatName val="0"/>
          <c:showSerName val="0"/>
          <c:showPercent val="0"/>
          <c:showBubbleSize val="0"/>
        </c:dLbls>
        <c:axId val="1262498352"/>
        <c:axId val="1262498680"/>
      </c:scatterChart>
      <c:valAx>
        <c:axId val="12624983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fr-FR" sz="1000" b="1" i="0" u="none" strike="noStrike" baseline="0">
                    <a:solidFill>
                      <a:sysClr val="windowText" lastClr="000000"/>
                    </a:solidFill>
                    <a:effectLst/>
                  </a:rPr>
                  <a:t>Normal theorotical Quantiles (Z-scores)</a:t>
                </a:r>
                <a:endParaRPr lang="fr-FR">
                  <a:solidFill>
                    <a:sysClr val="windowText" lastClr="000000"/>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crossAx val="1262498680"/>
        <c:crossesAt val="-5"/>
        <c:crossBetween val="midCat"/>
      </c:valAx>
      <c:valAx>
        <c:axId val="1262498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fr-FR" sz="1000" b="1" i="0" u="none" strike="noStrike" baseline="0">
                    <a:solidFill>
                      <a:sysClr val="windowText" lastClr="000000"/>
                    </a:solidFill>
                    <a:effectLst/>
                  </a:rPr>
                  <a:t>Data Quantiles (Z -scores)</a:t>
                </a:r>
                <a:endParaRPr lang="fr-FR">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crossAx val="1262498352"/>
        <c:crossesAt val="-5"/>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Gender</a:t>
            </a:r>
            <a:r>
              <a:rPr lang="en-US" b="1" baseline="0">
                <a:solidFill>
                  <a:schemeClr val="tx1"/>
                </a:solidFill>
              </a:rPr>
              <a:t> proportion</a:t>
            </a:r>
            <a:r>
              <a:rPr lang="en-US" b="1">
                <a:solidFill>
                  <a:schemeClr val="tx1"/>
                </a:solidFill>
              </a:rPr>
              <a:t>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fr-FR"/>
        </a:p>
      </c:txPr>
    </c:title>
    <c:autoTitleDeleted val="0"/>
    <c:plotArea>
      <c:layout>
        <c:manualLayout>
          <c:layoutTarget val="inner"/>
          <c:xMode val="edge"/>
          <c:yMode val="edge"/>
          <c:x val="2.2717709895838406E-2"/>
          <c:y val="0.17171296296296298"/>
          <c:w val="0.94446782025461729"/>
          <c:h val="0.61498432487605714"/>
        </c:manualLayout>
      </c:layout>
      <c:barChart>
        <c:barDir val="col"/>
        <c:grouping val="clustered"/>
        <c:varyColors val="0"/>
        <c:ser>
          <c:idx val="0"/>
          <c:order val="0"/>
          <c:tx>
            <c:strRef>
              <c:f>'Chi-square_gender_proportion'!$A$8</c:f>
              <c:strCache>
                <c:ptCount val="1"/>
                <c:pt idx="0">
                  <c:v>Expected population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'Chi-square_gender_proportion'!$B$7:$C$7</c:f>
              <c:strCache>
                <c:ptCount val="2"/>
                <c:pt idx="0">
                  <c:v>Male</c:v>
                </c:pt>
                <c:pt idx="1">
                  <c:v>Female</c:v>
                </c:pt>
              </c:strCache>
            </c:strRef>
          </c:cat>
          <c:val>
            <c:numRef>
              <c:f>'Chi-square_gender_proportion'!$B$8:$C$8</c:f>
              <c:numCache>
                <c:formatCode>0%</c:formatCode>
                <c:ptCount val="2"/>
                <c:pt idx="0">
                  <c:v>0.4</c:v>
                </c:pt>
                <c:pt idx="1">
                  <c:v>0.6</c:v>
                </c:pt>
              </c:numCache>
            </c:numRef>
          </c:val>
          <c:extLst>
            <c:ext xmlns:c16="http://schemas.microsoft.com/office/drawing/2014/chart" uri="{C3380CC4-5D6E-409C-BE32-E72D297353CC}">
              <c16:uniqueId val="{00000000-0ED9-46C3-91B3-D3043C979C1E}"/>
            </c:ext>
          </c:extLst>
        </c:ser>
        <c:ser>
          <c:idx val="1"/>
          <c:order val="1"/>
          <c:tx>
            <c:strRef>
              <c:f>'Chi-square_gender_proportion'!$A$9</c:f>
              <c:strCache>
                <c:ptCount val="1"/>
                <c:pt idx="0">
                  <c:v>Observed data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'Chi-square_gender_proportion'!$B$7:$C$7</c:f>
              <c:strCache>
                <c:ptCount val="2"/>
                <c:pt idx="0">
                  <c:v>Male</c:v>
                </c:pt>
                <c:pt idx="1">
                  <c:v>Female</c:v>
                </c:pt>
              </c:strCache>
            </c:strRef>
          </c:cat>
          <c:val>
            <c:numRef>
              <c:f>'Chi-square_gender_proportion'!$B$9:$C$9</c:f>
              <c:numCache>
                <c:formatCode>0%</c:formatCode>
                <c:ptCount val="2"/>
                <c:pt idx="0">
                  <c:v>0.48</c:v>
                </c:pt>
                <c:pt idx="1">
                  <c:v>0.52</c:v>
                </c:pt>
              </c:numCache>
            </c:numRef>
          </c:val>
          <c:extLst>
            <c:ext xmlns:c16="http://schemas.microsoft.com/office/drawing/2014/chart" uri="{C3380CC4-5D6E-409C-BE32-E72D297353CC}">
              <c16:uniqueId val="{00000001-0ED9-46C3-91B3-D3043C979C1E}"/>
            </c:ext>
          </c:extLst>
        </c:ser>
        <c:dLbls>
          <c:dLblPos val="outEnd"/>
          <c:showLegendKey val="0"/>
          <c:showVal val="1"/>
          <c:showCatName val="0"/>
          <c:showSerName val="0"/>
          <c:showPercent val="0"/>
          <c:showBubbleSize val="0"/>
        </c:dLbls>
        <c:gapWidth val="219"/>
        <c:overlap val="-27"/>
        <c:axId val="839694144"/>
        <c:axId val="839693160"/>
      </c:barChart>
      <c:catAx>
        <c:axId val="839694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fr-FR"/>
          </a:p>
        </c:txPr>
        <c:crossAx val="839693160"/>
        <c:crosses val="autoZero"/>
        <c:auto val="1"/>
        <c:lblAlgn val="ctr"/>
        <c:lblOffset val="100"/>
        <c:noMultiLvlLbl val="0"/>
      </c:catAx>
      <c:valAx>
        <c:axId val="839693160"/>
        <c:scaling>
          <c:orientation val="minMax"/>
        </c:scaling>
        <c:delete val="1"/>
        <c:axPos val="l"/>
        <c:numFmt formatCode="0%" sourceLinked="1"/>
        <c:majorTickMark val="none"/>
        <c:minorTickMark val="none"/>
        <c:tickLblPos val="nextTo"/>
        <c:crossAx val="839694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ysClr val="windowText" lastClr="000000"/>
                </a:solidFill>
                <a:latin typeface="+mn-lt"/>
                <a:ea typeface="+mn-ea"/>
                <a:cs typeface="+mn-cs"/>
              </a:defRPr>
            </a:pPr>
            <a:r>
              <a:rPr lang="fr-FR">
                <a:solidFill>
                  <a:sysClr val="windowText" lastClr="000000"/>
                </a:solidFill>
              </a:rPr>
              <a:t>STUDENT's</a:t>
            </a:r>
            <a:r>
              <a:rPr lang="fr-FR" baseline="0">
                <a:solidFill>
                  <a:sysClr val="windowText" lastClr="000000"/>
                </a:solidFill>
              </a:rPr>
              <a:t> grade/SUBJECT</a:t>
            </a:r>
            <a:endParaRPr lang="fr-FR">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ysClr val="windowText" lastClr="000000"/>
              </a:solidFill>
              <a:latin typeface="+mn-lt"/>
              <a:ea typeface="+mn-ea"/>
              <a:cs typeface="+mn-cs"/>
            </a:defRPr>
          </a:pPr>
          <a:endParaRPr lang="fr-FR"/>
        </a:p>
      </c:txPr>
    </c:title>
    <c:autoTitleDeleted val="0"/>
    <c:plotArea>
      <c:layout/>
      <c:barChart>
        <c:barDir val="col"/>
        <c:grouping val="clustered"/>
        <c:varyColors val="0"/>
        <c:ser>
          <c:idx val="0"/>
          <c:order val="0"/>
          <c:tx>
            <c:strRef>
              <c:f>Feuil7!$B$13</c:f>
              <c:strCache>
                <c:ptCount val="1"/>
                <c:pt idx="0">
                  <c:v>Math</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Feuil7!$A$14:$A$19</c:f>
              <c:strCache>
                <c:ptCount val="6"/>
                <c:pt idx="0">
                  <c:v>A</c:v>
                </c:pt>
                <c:pt idx="1">
                  <c:v>B</c:v>
                </c:pt>
                <c:pt idx="2">
                  <c:v>C</c:v>
                </c:pt>
                <c:pt idx="3">
                  <c:v>D</c:v>
                </c:pt>
                <c:pt idx="4">
                  <c:v>E</c:v>
                </c:pt>
                <c:pt idx="5">
                  <c:v>F</c:v>
                </c:pt>
              </c:strCache>
            </c:strRef>
          </c:cat>
          <c:val>
            <c:numRef>
              <c:f>Feuil7!$B$14:$B$19</c:f>
              <c:numCache>
                <c:formatCode>General</c:formatCode>
                <c:ptCount val="6"/>
                <c:pt idx="0">
                  <c:v>58</c:v>
                </c:pt>
                <c:pt idx="1">
                  <c:v>135</c:v>
                </c:pt>
                <c:pt idx="2">
                  <c:v>216</c:v>
                </c:pt>
                <c:pt idx="3">
                  <c:v>268</c:v>
                </c:pt>
                <c:pt idx="4">
                  <c:v>188</c:v>
                </c:pt>
                <c:pt idx="5">
                  <c:v>135</c:v>
                </c:pt>
              </c:numCache>
            </c:numRef>
          </c:val>
          <c:extLst>
            <c:ext xmlns:c16="http://schemas.microsoft.com/office/drawing/2014/chart" uri="{C3380CC4-5D6E-409C-BE32-E72D297353CC}">
              <c16:uniqueId val="{00000000-61EA-4842-9BDE-90F5778EDCC5}"/>
            </c:ext>
          </c:extLst>
        </c:ser>
        <c:ser>
          <c:idx val="1"/>
          <c:order val="1"/>
          <c:tx>
            <c:strRef>
              <c:f>Feuil7!$C$13</c:f>
              <c:strCache>
                <c:ptCount val="1"/>
                <c:pt idx="0">
                  <c:v>Reading</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Feuil7!$A$14:$A$19</c:f>
              <c:strCache>
                <c:ptCount val="6"/>
                <c:pt idx="0">
                  <c:v>A</c:v>
                </c:pt>
                <c:pt idx="1">
                  <c:v>B</c:v>
                </c:pt>
                <c:pt idx="2">
                  <c:v>C</c:v>
                </c:pt>
                <c:pt idx="3">
                  <c:v>D</c:v>
                </c:pt>
                <c:pt idx="4">
                  <c:v>E</c:v>
                </c:pt>
                <c:pt idx="5">
                  <c:v>F</c:v>
                </c:pt>
              </c:strCache>
            </c:strRef>
          </c:cat>
          <c:val>
            <c:numRef>
              <c:f>Feuil7!$C$14:$C$19</c:f>
              <c:numCache>
                <c:formatCode>General</c:formatCode>
                <c:ptCount val="6"/>
                <c:pt idx="0">
                  <c:v>79</c:v>
                </c:pt>
                <c:pt idx="1">
                  <c:v>170</c:v>
                </c:pt>
                <c:pt idx="2">
                  <c:v>264</c:v>
                </c:pt>
                <c:pt idx="3">
                  <c:v>233</c:v>
                </c:pt>
                <c:pt idx="4">
                  <c:v>164</c:v>
                </c:pt>
                <c:pt idx="5">
                  <c:v>90</c:v>
                </c:pt>
              </c:numCache>
            </c:numRef>
          </c:val>
          <c:extLst>
            <c:ext xmlns:c16="http://schemas.microsoft.com/office/drawing/2014/chart" uri="{C3380CC4-5D6E-409C-BE32-E72D297353CC}">
              <c16:uniqueId val="{00000001-61EA-4842-9BDE-90F5778EDCC5}"/>
            </c:ext>
          </c:extLst>
        </c:ser>
        <c:ser>
          <c:idx val="2"/>
          <c:order val="2"/>
          <c:tx>
            <c:strRef>
              <c:f>Feuil7!$D$13</c:f>
              <c:strCache>
                <c:ptCount val="1"/>
                <c:pt idx="0">
                  <c:v>Writing</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Feuil7!$A$14:$A$19</c:f>
              <c:strCache>
                <c:ptCount val="6"/>
                <c:pt idx="0">
                  <c:v>A</c:v>
                </c:pt>
                <c:pt idx="1">
                  <c:v>B</c:v>
                </c:pt>
                <c:pt idx="2">
                  <c:v>C</c:v>
                </c:pt>
                <c:pt idx="3">
                  <c:v>D</c:v>
                </c:pt>
                <c:pt idx="4">
                  <c:v>E</c:v>
                </c:pt>
                <c:pt idx="5">
                  <c:v>F</c:v>
                </c:pt>
              </c:strCache>
            </c:strRef>
          </c:cat>
          <c:val>
            <c:numRef>
              <c:f>Feuil7!$D$14:$D$19</c:f>
              <c:numCache>
                <c:formatCode>General</c:formatCode>
                <c:ptCount val="6"/>
                <c:pt idx="0">
                  <c:v>78</c:v>
                </c:pt>
                <c:pt idx="1">
                  <c:v>157</c:v>
                </c:pt>
                <c:pt idx="2">
                  <c:v>254</c:v>
                </c:pt>
                <c:pt idx="3">
                  <c:v>230</c:v>
                </c:pt>
                <c:pt idx="4">
                  <c:v>167</c:v>
                </c:pt>
                <c:pt idx="5">
                  <c:v>114</c:v>
                </c:pt>
              </c:numCache>
            </c:numRef>
          </c:val>
          <c:extLst>
            <c:ext xmlns:c16="http://schemas.microsoft.com/office/drawing/2014/chart" uri="{C3380CC4-5D6E-409C-BE32-E72D297353CC}">
              <c16:uniqueId val="{00000002-61EA-4842-9BDE-90F5778EDCC5}"/>
            </c:ext>
          </c:extLst>
        </c:ser>
        <c:dLbls>
          <c:dLblPos val="outEnd"/>
          <c:showLegendKey val="0"/>
          <c:showVal val="1"/>
          <c:showCatName val="0"/>
          <c:showSerName val="0"/>
          <c:showPercent val="0"/>
          <c:showBubbleSize val="0"/>
        </c:dLbls>
        <c:gapWidth val="444"/>
        <c:overlap val="-90"/>
        <c:axId val="1240425520"/>
        <c:axId val="1240419616"/>
      </c:barChart>
      <c:catAx>
        <c:axId val="1240425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fr-FR"/>
          </a:p>
        </c:txPr>
        <c:crossAx val="1240419616"/>
        <c:crosses val="autoZero"/>
        <c:auto val="1"/>
        <c:lblAlgn val="ctr"/>
        <c:lblOffset val="100"/>
        <c:noMultiLvlLbl val="0"/>
      </c:catAx>
      <c:valAx>
        <c:axId val="1240419616"/>
        <c:scaling>
          <c:orientation val="minMax"/>
        </c:scaling>
        <c:delete val="1"/>
        <c:axPos val="l"/>
        <c:numFmt formatCode="General" sourceLinked="1"/>
        <c:majorTickMark val="none"/>
        <c:minorTickMark val="none"/>
        <c:tickLblPos val="nextTo"/>
        <c:crossAx val="12404255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fr-FR"/>
              <a:t># OF students that scored above and below 50 (total of 1000 students)</a:t>
            </a:r>
          </a:p>
        </c:rich>
      </c:tx>
      <c:layout>
        <c:manualLayout>
          <c:xMode val="edge"/>
          <c:yMode val="edge"/>
          <c:x val="0.16386111111111112"/>
          <c:y val="0"/>
        </c:manualLayout>
      </c:layout>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fr-FR"/>
        </a:p>
      </c:txPr>
    </c:title>
    <c:autoTitleDeleted val="0"/>
    <c:plotArea>
      <c:layout/>
      <c:lineChart>
        <c:grouping val="standard"/>
        <c:varyColors val="0"/>
        <c:ser>
          <c:idx val="0"/>
          <c:order val="0"/>
          <c:tx>
            <c:strRef>
              <c:f>Feuil4!$B$16</c:f>
              <c:strCache>
                <c:ptCount val="1"/>
                <c:pt idx="0">
                  <c:v>Passed</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Feuil4!$A$17:$A$19</c:f>
              <c:strCache>
                <c:ptCount val="3"/>
                <c:pt idx="0">
                  <c:v>Maths</c:v>
                </c:pt>
                <c:pt idx="1">
                  <c:v>Reading</c:v>
                </c:pt>
                <c:pt idx="2">
                  <c:v>Writing</c:v>
                </c:pt>
              </c:strCache>
            </c:strRef>
          </c:cat>
          <c:val>
            <c:numRef>
              <c:f>Feuil4!$B$17:$B$19</c:f>
              <c:numCache>
                <c:formatCode>General</c:formatCode>
                <c:ptCount val="3"/>
                <c:pt idx="0">
                  <c:v>865</c:v>
                </c:pt>
                <c:pt idx="1">
                  <c:v>910</c:v>
                </c:pt>
                <c:pt idx="2">
                  <c:v>886</c:v>
                </c:pt>
              </c:numCache>
            </c:numRef>
          </c:val>
          <c:smooth val="0"/>
          <c:extLst>
            <c:ext xmlns:c16="http://schemas.microsoft.com/office/drawing/2014/chart" uri="{C3380CC4-5D6E-409C-BE32-E72D297353CC}">
              <c16:uniqueId val="{00000000-9534-4A90-B1AA-A865290EBFED}"/>
            </c:ext>
          </c:extLst>
        </c:ser>
        <c:ser>
          <c:idx val="1"/>
          <c:order val="1"/>
          <c:tx>
            <c:strRef>
              <c:f>Feuil4!$C$16</c:f>
              <c:strCache>
                <c:ptCount val="1"/>
                <c:pt idx="0">
                  <c:v>Failed</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Feuil4!$A$17:$A$19</c:f>
              <c:strCache>
                <c:ptCount val="3"/>
                <c:pt idx="0">
                  <c:v>Maths</c:v>
                </c:pt>
                <c:pt idx="1">
                  <c:v>Reading</c:v>
                </c:pt>
                <c:pt idx="2">
                  <c:v>Writing</c:v>
                </c:pt>
              </c:strCache>
            </c:strRef>
          </c:cat>
          <c:val>
            <c:numRef>
              <c:f>Feuil4!$C$17:$C$19</c:f>
              <c:numCache>
                <c:formatCode>General</c:formatCode>
                <c:ptCount val="3"/>
                <c:pt idx="0">
                  <c:v>135</c:v>
                </c:pt>
                <c:pt idx="1">
                  <c:v>90</c:v>
                </c:pt>
                <c:pt idx="2">
                  <c:v>114</c:v>
                </c:pt>
              </c:numCache>
            </c:numRef>
          </c:val>
          <c:smooth val="0"/>
          <c:extLst>
            <c:ext xmlns:c16="http://schemas.microsoft.com/office/drawing/2014/chart" uri="{C3380CC4-5D6E-409C-BE32-E72D297353CC}">
              <c16:uniqueId val="{00000001-9534-4A90-B1AA-A865290EBFED}"/>
            </c:ext>
          </c:extLst>
        </c:ser>
        <c:dLbls>
          <c:dLblPos val="ctr"/>
          <c:showLegendKey val="0"/>
          <c:showVal val="1"/>
          <c:showCatName val="0"/>
          <c:showSerName val="0"/>
          <c:showPercent val="0"/>
          <c:showBubbleSize val="0"/>
        </c:dLbls>
        <c:marker val="1"/>
        <c:smooth val="0"/>
        <c:axId val="1111612840"/>
        <c:axId val="1111614808"/>
      </c:lineChart>
      <c:catAx>
        <c:axId val="111161284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fr-FR"/>
          </a:p>
        </c:txPr>
        <c:crossAx val="1111614808"/>
        <c:crosses val="autoZero"/>
        <c:auto val="1"/>
        <c:lblAlgn val="ctr"/>
        <c:lblOffset val="100"/>
        <c:noMultiLvlLbl val="0"/>
      </c:catAx>
      <c:valAx>
        <c:axId val="1111614808"/>
        <c:scaling>
          <c:orientation val="minMax"/>
          <c:max val="930"/>
          <c:min val="90"/>
        </c:scaling>
        <c:delete val="1"/>
        <c:axPos val="l"/>
        <c:numFmt formatCode="General" sourceLinked="1"/>
        <c:majorTickMark val="none"/>
        <c:minorTickMark val="none"/>
        <c:tickLblPos val="nextTo"/>
        <c:crossAx val="1111612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[Students_1.xlsx]Feuil4!Tableau croisé dynamique4</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Gender</a:t>
            </a:r>
            <a:r>
              <a:rPr lang="en-US" baseline="0"/>
              <a:t> proportion</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Feuil4!$B$3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5B0-4999-B85A-742B78077244}"/>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5B0-4999-B85A-742B7807724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Feuil4!$A$4:$A$6</c:f>
              <c:strCache>
                <c:ptCount val="2"/>
                <c:pt idx="0">
                  <c:v>female</c:v>
                </c:pt>
                <c:pt idx="1">
                  <c:v>male</c:v>
                </c:pt>
              </c:strCache>
            </c:strRef>
          </c:cat>
          <c:val>
            <c:numRef>
              <c:f>Feuil4!$B$4:$B$6</c:f>
              <c:numCache>
                <c:formatCode>General</c:formatCode>
                <c:ptCount val="2"/>
                <c:pt idx="0">
                  <c:v>518</c:v>
                </c:pt>
                <c:pt idx="1">
                  <c:v>482</c:v>
                </c:pt>
              </c:numCache>
            </c:numRef>
          </c:val>
          <c:extLst>
            <c:ext xmlns:c16="http://schemas.microsoft.com/office/drawing/2014/chart" uri="{C3380CC4-5D6E-409C-BE32-E72D297353CC}">
              <c16:uniqueId val="{00000000-6E34-4624-842A-F8153FAF8455}"/>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1"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fr-FR"/>
        </a:p>
      </c:txPr>
    </c:title>
    <c:autoTitleDeleted val="0"/>
    <c:plotArea>
      <c:layout/>
      <c:lineChart>
        <c:grouping val="standard"/>
        <c:varyColors val="0"/>
        <c:ser>
          <c:idx val="0"/>
          <c:order val="0"/>
          <c:tx>
            <c:strRef>
              <c:f>Feuil2!$B$9</c:f>
              <c:strCache>
                <c:ptCount val="1"/>
                <c:pt idx="0">
                  <c:v>Average score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Feuil2!$A$10:$A$12</c:f>
              <c:strCache>
                <c:ptCount val="3"/>
                <c:pt idx="0">
                  <c:v>Math</c:v>
                </c:pt>
                <c:pt idx="1">
                  <c:v>Reading</c:v>
                </c:pt>
                <c:pt idx="2">
                  <c:v>Writing</c:v>
                </c:pt>
              </c:strCache>
            </c:strRef>
          </c:cat>
          <c:val>
            <c:numRef>
              <c:f>Feuil2!$B$10:$B$12</c:f>
              <c:numCache>
                <c:formatCode>General</c:formatCode>
                <c:ptCount val="3"/>
                <c:pt idx="0">
                  <c:v>66.088999999999999</c:v>
                </c:pt>
                <c:pt idx="1">
                  <c:v>69.168999999999997</c:v>
                </c:pt>
                <c:pt idx="2">
                  <c:v>68.054000000000002</c:v>
                </c:pt>
              </c:numCache>
            </c:numRef>
          </c:val>
          <c:smooth val="0"/>
          <c:extLst>
            <c:ext xmlns:c16="http://schemas.microsoft.com/office/drawing/2014/chart" uri="{C3380CC4-5D6E-409C-BE32-E72D297353CC}">
              <c16:uniqueId val="{00000000-3DE0-4C35-BFA9-0A3E9AE45561}"/>
            </c:ext>
          </c:extLst>
        </c:ser>
        <c:dLbls>
          <c:dLblPos val="ctr"/>
          <c:showLegendKey val="0"/>
          <c:showVal val="1"/>
          <c:showCatName val="0"/>
          <c:showSerName val="0"/>
          <c:showPercent val="0"/>
          <c:showBubbleSize val="0"/>
        </c:dLbls>
        <c:marker val="1"/>
        <c:smooth val="0"/>
        <c:axId val="1116532096"/>
        <c:axId val="1116531112"/>
      </c:lineChart>
      <c:catAx>
        <c:axId val="11165320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fr-FR"/>
          </a:p>
        </c:txPr>
        <c:crossAx val="1116531112"/>
        <c:crosses val="autoZero"/>
        <c:auto val="1"/>
        <c:lblAlgn val="ctr"/>
        <c:lblOffset val="100"/>
        <c:noMultiLvlLbl val="0"/>
      </c:catAx>
      <c:valAx>
        <c:axId val="1116531112"/>
        <c:scaling>
          <c:orientation val="minMax"/>
        </c:scaling>
        <c:delete val="1"/>
        <c:axPos val="l"/>
        <c:numFmt formatCode="General" sourceLinked="1"/>
        <c:majorTickMark val="none"/>
        <c:minorTickMark val="none"/>
        <c:tickLblPos val="nextTo"/>
        <c:crossAx val="111653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fr-FR"/>
        </a:p>
      </c:txPr>
    </c:title>
    <c:autoTitleDeleted val="0"/>
    <c:plotArea>
      <c:layout/>
      <c:barChart>
        <c:barDir val="col"/>
        <c:grouping val="clustered"/>
        <c:varyColors val="0"/>
        <c:ser>
          <c:idx val="0"/>
          <c:order val="0"/>
          <c:tx>
            <c:strRef>
              <c:f>Feuil2!$B$9</c:f>
              <c:strCache>
                <c:ptCount val="1"/>
                <c:pt idx="0">
                  <c:v>Average score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548E-47F7-B7BC-87C1CB5E29AD}"/>
              </c:ext>
            </c:extLst>
          </c:dPt>
          <c:dPt>
            <c:idx val="2"/>
            <c:invertIfNegative val="0"/>
            <c:bubble3D val="0"/>
            <c:spPr>
              <a:solidFill>
                <a:schemeClr val="bg1">
                  <a:lumMod val="50000"/>
                </a:schemeClr>
              </a:solidFill>
              <a:ln>
                <a:noFill/>
              </a:ln>
              <a:effectLst/>
            </c:spPr>
            <c:extLst>
              <c:ext xmlns:c16="http://schemas.microsoft.com/office/drawing/2014/chart" uri="{C3380CC4-5D6E-409C-BE32-E72D297353CC}">
                <c16:uniqueId val="{00000005-548E-47F7-B7BC-87C1CB5E29AD}"/>
              </c:ext>
            </c:extLst>
          </c:dPt>
          <c:cat>
            <c:strRef>
              <c:f>Feuil2!$A$10:$A$12</c:f>
              <c:strCache>
                <c:ptCount val="3"/>
                <c:pt idx="0">
                  <c:v>Math</c:v>
                </c:pt>
                <c:pt idx="1">
                  <c:v>Reading</c:v>
                </c:pt>
                <c:pt idx="2">
                  <c:v>Writing</c:v>
                </c:pt>
              </c:strCache>
            </c:strRef>
          </c:cat>
          <c:val>
            <c:numRef>
              <c:f>Feuil2!$B$10:$B$12</c:f>
              <c:numCache>
                <c:formatCode>General</c:formatCode>
                <c:ptCount val="3"/>
                <c:pt idx="0">
                  <c:v>66.088999999999999</c:v>
                </c:pt>
                <c:pt idx="1">
                  <c:v>69.168999999999997</c:v>
                </c:pt>
                <c:pt idx="2">
                  <c:v>68.054000000000002</c:v>
                </c:pt>
              </c:numCache>
            </c:numRef>
          </c:val>
          <c:extLst>
            <c:ext xmlns:c16="http://schemas.microsoft.com/office/drawing/2014/chart" uri="{C3380CC4-5D6E-409C-BE32-E72D297353CC}">
              <c16:uniqueId val="{00000000-548E-47F7-B7BC-87C1CB5E29AD}"/>
            </c:ext>
          </c:extLst>
        </c:ser>
        <c:dLbls>
          <c:showLegendKey val="0"/>
          <c:showVal val="0"/>
          <c:showCatName val="0"/>
          <c:showSerName val="0"/>
          <c:showPercent val="0"/>
          <c:showBubbleSize val="0"/>
        </c:dLbls>
        <c:gapWidth val="269"/>
        <c:axId val="1295190016"/>
        <c:axId val="1295184768"/>
      </c:barChart>
      <c:lineChart>
        <c:grouping val="standard"/>
        <c:varyColors val="0"/>
        <c:ser>
          <c:idx val="1"/>
          <c:order val="1"/>
          <c:tx>
            <c:strRef>
              <c:f>Feuil2!$C$9</c:f>
              <c:strCache>
                <c:ptCount val="1"/>
                <c:pt idx="0">
                  <c:v>Target Score</c:v>
                </c:pt>
              </c:strCache>
            </c:strRef>
          </c:tx>
          <c:spPr>
            <a:ln w="38100" cap="rnd">
              <a:solidFill>
                <a:schemeClr val="accent2"/>
              </a:solidFill>
              <a:round/>
            </a:ln>
            <a:effectLst/>
          </c:spPr>
          <c:marker>
            <c:symbol val="none"/>
          </c:marker>
          <c:dPt>
            <c:idx val="1"/>
            <c:marker>
              <c:symbol val="none"/>
            </c:marker>
            <c:bubble3D val="0"/>
            <c:extLst>
              <c:ext xmlns:c16="http://schemas.microsoft.com/office/drawing/2014/chart" uri="{C3380CC4-5D6E-409C-BE32-E72D297353CC}">
                <c16:uniqueId val="{00000004-548E-47F7-B7BC-87C1CB5E29AD}"/>
              </c:ext>
            </c:extLst>
          </c:dPt>
          <c:cat>
            <c:strRef>
              <c:f>Feuil2!$A$10:$A$12</c:f>
              <c:strCache>
                <c:ptCount val="3"/>
                <c:pt idx="0">
                  <c:v>Math</c:v>
                </c:pt>
                <c:pt idx="1">
                  <c:v>Reading</c:v>
                </c:pt>
                <c:pt idx="2">
                  <c:v>Writing</c:v>
                </c:pt>
              </c:strCache>
            </c:strRef>
          </c:cat>
          <c:val>
            <c:numRef>
              <c:f>Feuil2!$C$10:$C$12</c:f>
              <c:numCache>
                <c:formatCode>General</c:formatCode>
                <c:ptCount val="3"/>
                <c:pt idx="0">
                  <c:v>50</c:v>
                </c:pt>
                <c:pt idx="1">
                  <c:v>50</c:v>
                </c:pt>
                <c:pt idx="2">
                  <c:v>50</c:v>
                </c:pt>
              </c:numCache>
            </c:numRef>
          </c:val>
          <c:smooth val="0"/>
          <c:extLst>
            <c:ext xmlns:c16="http://schemas.microsoft.com/office/drawing/2014/chart" uri="{C3380CC4-5D6E-409C-BE32-E72D297353CC}">
              <c16:uniqueId val="{00000001-548E-47F7-B7BC-87C1CB5E29AD}"/>
            </c:ext>
          </c:extLst>
        </c:ser>
        <c:dLbls>
          <c:showLegendKey val="0"/>
          <c:showVal val="0"/>
          <c:showCatName val="0"/>
          <c:showSerName val="0"/>
          <c:showPercent val="0"/>
          <c:showBubbleSize val="0"/>
        </c:dLbls>
        <c:marker val="1"/>
        <c:smooth val="0"/>
        <c:axId val="1295190016"/>
        <c:axId val="1295184768"/>
      </c:lineChart>
      <c:catAx>
        <c:axId val="1295190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fr-FR"/>
          </a:p>
        </c:txPr>
        <c:crossAx val="1295184768"/>
        <c:crosses val="autoZero"/>
        <c:auto val="1"/>
        <c:lblAlgn val="ctr"/>
        <c:lblOffset val="100"/>
        <c:noMultiLvlLbl val="0"/>
      </c:catAx>
      <c:valAx>
        <c:axId val="129518476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951900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fr-FR">
                <a:solidFill>
                  <a:sysClr val="windowText" lastClr="000000"/>
                </a:solidFill>
              </a:rPr>
              <a:t>Marginal</a:t>
            </a:r>
            <a:r>
              <a:rPr lang="fr-FR" baseline="0">
                <a:solidFill>
                  <a:sysClr val="windowText" lastClr="000000"/>
                </a:solidFill>
              </a:rPr>
              <a:t> means of subjects / Gender</a:t>
            </a:r>
            <a:endParaRPr lang="fr-FR">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fr-FR"/>
        </a:p>
      </c:txPr>
    </c:title>
    <c:autoTitleDeleted val="0"/>
    <c:plotArea>
      <c:layout>
        <c:manualLayout>
          <c:layoutTarget val="inner"/>
          <c:xMode val="edge"/>
          <c:yMode val="edge"/>
          <c:x val="0.11223403324584427"/>
          <c:y val="0.17374999999999999"/>
          <c:w val="0.87943263342082245"/>
          <c:h val="0.70959135316418775"/>
        </c:manualLayout>
      </c:layout>
      <c:lineChart>
        <c:grouping val="standard"/>
        <c:varyColors val="0"/>
        <c:ser>
          <c:idx val="0"/>
          <c:order val="0"/>
          <c:tx>
            <c:strRef>
              <c:f>Feuil2!$B$16</c:f>
              <c:strCache>
                <c:ptCount val="1"/>
                <c:pt idx="0">
                  <c:v>Male</c:v>
                </c:pt>
              </c:strCache>
            </c:strRef>
          </c:tx>
          <c:spPr>
            <a:ln w="31750" cap="rnd">
              <a:solidFill>
                <a:srgbClr val="FFFF00"/>
              </a:solidFill>
              <a:round/>
            </a:ln>
            <a:effectLst/>
          </c:spPr>
          <c:marker>
            <c:symbol val="none"/>
          </c:marker>
          <c:dLbls>
            <c:dLbl>
              <c:idx val="0"/>
              <c:layout>
                <c:manualLayout>
                  <c:x val="-9.943766404199475E-2"/>
                  <c:y val="-5.55555555555556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A95-4F4D-8166-BF1645F816AB}"/>
                </c:ext>
              </c:extLst>
            </c:dLbl>
            <c:dLbl>
              <c:idx val="1"/>
              <c:layout>
                <c:manualLayout>
                  <c:x val="-6.0548775153105965E-2"/>
                  <c:y val="4.6296296296296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A95-4F4D-8166-BF1645F816AB}"/>
                </c:ext>
              </c:extLst>
            </c:dLbl>
            <c:dLbl>
              <c:idx val="2"/>
              <c:layout>
                <c:manualLayout>
                  <c:x val="-7.1736657917760276E-3"/>
                  <c:y val="-4.6296296296297144E-3"/>
                </c:manualLayout>
              </c:layout>
              <c:dLblPos val="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5A95-4F4D-8166-BF1645F816A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Feuil2!$A$17:$A$19</c:f>
              <c:strCache>
                <c:ptCount val="3"/>
                <c:pt idx="0">
                  <c:v>Math</c:v>
                </c:pt>
                <c:pt idx="1">
                  <c:v>Reading</c:v>
                </c:pt>
                <c:pt idx="2">
                  <c:v>Writing</c:v>
                </c:pt>
              </c:strCache>
            </c:strRef>
          </c:cat>
          <c:val>
            <c:numRef>
              <c:f>Feuil2!$B$17:$B$19</c:f>
              <c:numCache>
                <c:formatCode>_(* #,##0.00_);_(* \(#,##0.00\);_(* "-"??_);_(@_)</c:formatCode>
                <c:ptCount val="3"/>
                <c:pt idx="0">
                  <c:v>68.72821576763485</c:v>
                </c:pt>
                <c:pt idx="1">
                  <c:v>65.473029045643159</c:v>
                </c:pt>
                <c:pt idx="2">
                  <c:v>63.311203319502077</c:v>
                </c:pt>
              </c:numCache>
            </c:numRef>
          </c:val>
          <c:smooth val="0"/>
          <c:extLst>
            <c:ext xmlns:c16="http://schemas.microsoft.com/office/drawing/2014/chart" uri="{C3380CC4-5D6E-409C-BE32-E72D297353CC}">
              <c16:uniqueId val="{00000000-5A95-4F4D-8166-BF1645F816AB}"/>
            </c:ext>
          </c:extLst>
        </c:ser>
        <c:ser>
          <c:idx val="1"/>
          <c:order val="1"/>
          <c:tx>
            <c:strRef>
              <c:f>Feuil2!$C$16</c:f>
              <c:strCache>
                <c:ptCount val="1"/>
                <c:pt idx="0">
                  <c:v>Female</c:v>
                </c:pt>
              </c:strCache>
            </c:strRef>
          </c:tx>
          <c:spPr>
            <a:ln w="31750" cap="rnd">
              <a:solidFill>
                <a:schemeClr val="accent2"/>
              </a:solidFill>
              <a:round/>
            </a:ln>
            <a:effectLst/>
          </c:spPr>
          <c:marker>
            <c:symbol val="none"/>
          </c:marker>
          <c:dPt>
            <c:idx val="1"/>
            <c:marker>
              <c:symbol val="none"/>
            </c:marker>
            <c:bubble3D val="0"/>
            <c:spPr>
              <a:ln w="31750" cap="rnd">
                <a:solidFill>
                  <a:schemeClr val="accent1"/>
                </a:solidFill>
                <a:round/>
              </a:ln>
              <a:effectLst/>
            </c:spPr>
            <c:extLst>
              <c:ext xmlns:c16="http://schemas.microsoft.com/office/drawing/2014/chart" uri="{C3380CC4-5D6E-409C-BE32-E72D297353CC}">
                <c16:uniqueId val="{00000005-5A95-4F4D-8166-BF1645F816AB}"/>
              </c:ext>
            </c:extLst>
          </c:dPt>
          <c:dPt>
            <c:idx val="2"/>
            <c:marker>
              <c:symbol val="none"/>
            </c:marker>
            <c:bubble3D val="0"/>
            <c:spPr>
              <a:ln w="31750" cap="rnd">
                <a:solidFill>
                  <a:schemeClr val="accent1"/>
                </a:solidFill>
                <a:round/>
              </a:ln>
              <a:effectLst/>
            </c:spPr>
            <c:extLst>
              <c:ext xmlns:c16="http://schemas.microsoft.com/office/drawing/2014/chart" uri="{C3380CC4-5D6E-409C-BE32-E72D297353CC}">
                <c16:uniqueId val="{00000004-5A95-4F4D-8166-BF1645F816AB}"/>
              </c:ext>
            </c:extLst>
          </c:dPt>
          <c:dLbls>
            <c:dLbl>
              <c:idx val="0"/>
              <c:layout>
                <c:manualLayout>
                  <c:x val="-7.7215441819772523E-2"/>
                  <c:y val="4.62962962962962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A95-4F4D-8166-BF1645F816AB}"/>
                </c:ext>
              </c:extLst>
            </c:dLbl>
            <c:dLbl>
              <c:idx val="1"/>
              <c:layout>
                <c:manualLayout>
                  <c:x val="-6.6104330708661521E-2"/>
                  <c:y val="-2.77777777777777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A95-4F4D-8166-BF1645F816AB}"/>
                </c:ext>
              </c:extLst>
            </c:dLbl>
            <c:dLbl>
              <c:idx val="2"/>
              <c:layout>
                <c:manualLayout>
                  <c:x val="-2.3958880139981482E-3"/>
                  <c:y val="-4.6296296296296294E-3"/>
                </c:manualLayout>
              </c:layout>
              <c:dLblPos val="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5A95-4F4D-8166-BF1645F816A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Feuil2!$A$17:$A$19</c:f>
              <c:strCache>
                <c:ptCount val="3"/>
                <c:pt idx="0">
                  <c:v>Math</c:v>
                </c:pt>
                <c:pt idx="1">
                  <c:v>Reading</c:v>
                </c:pt>
                <c:pt idx="2">
                  <c:v>Writing</c:v>
                </c:pt>
              </c:strCache>
            </c:strRef>
          </c:cat>
          <c:val>
            <c:numRef>
              <c:f>Feuil2!$C$17:$C$19</c:f>
              <c:numCache>
                <c:formatCode>_(* #,##0.00_);_(* \(#,##0.00\);_(* "-"??_);_(@_)</c:formatCode>
                <c:ptCount val="3"/>
                <c:pt idx="0">
                  <c:v>63.633204633204635</c:v>
                </c:pt>
                <c:pt idx="1">
                  <c:v>72.608108108108112</c:v>
                </c:pt>
                <c:pt idx="2">
                  <c:v>72.467181467181462</c:v>
                </c:pt>
              </c:numCache>
            </c:numRef>
          </c:val>
          <c:smooth val="0"/>
          <c:extLst>
            <c:ext xmlns:c16="http://schemas.microsoft.com/office/drawing/2014/chart" uri="{C3380CC4-5D6E-409C-BE32-E72D297353CC}">
              <c16:uniqueId val="{00000001-5A95-4F4D-8166-BF1645F816AB}"/>
            </c:ext>
          </c:extLst>
        </c:ser>
        <c:dLbls>
          <c:dLblPos val="ctr"/>
          <c:showLegendKey val="0"/>
          <c:showVal val="1"/>
          <c:showCatName val="0"/>
          <c:showSerName val="0"/>
          <c:showPercent val="0"/>
          <c:showBubbleSize val="0"/>
        </c:dLbls>
        <c:smooth val="0"/>
        <c:axId val="1295894496"/>
        <c:axId val="1295891216"/>
      </c:lineChart>
      <c:catAx>
        <c:axId val="1295894496"/>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fr-FR"/>
          </a:p>
        </c:txPr>
        <c:crossAx val="1295891216"/>
        <c:crosses val="autoZero"/>
        <c:auto val="1"/>
        <c:lblAlgn val="ctr"/>
        <c:lblOffset val="100"/>
        <c:noMultiLvlLbl val="0"/>
      </c:catAx>
      <c:valAx>
        <c:axId val="1295891216"/>
        <c:scaling>
          <c:orientation val="minMax"/>
        </c:scaling>
        <c:delete val="1"/>
        <c:axPos val="l"/>
        <c:numFmt formatCode="_(* #,##0.00_);_(* \(#,##0.00\);_(* &quot;-&quot;??_);_(@_)" sourceLinked="1"/>
        <c:majorTickMark val="out"/>
        <c:minorTickMark val="none"/>
        <c:tickLblPos val="nextTo"/>
        <c:crossAx val="129589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0" baseline="0">
                <a:solidFill>
                  <a:sysClr val="windowText" lastClr="000000"/>
                </a:solidFill>
                <a:latin typeface="+mn-lt"/>
                <a:ea typeface="+mn-ea"/>
                <a:cs typeface="+mn-cs"/>
              </a:defRPr>
            </a:pPr>
            <a:r>
              <a:rPr lang="fr-FR" b="1">
                <a:solidFill>
                  <a:sysClr val="windowText" lastClr="000000"/>
                </a:solidFill>
              </a:rPr>
              <a:t>Aver/ Test preapartion course</a:t>
            </a:r>
          </a:p>
        </c:rich>
      </c:tx>
      <c:overlay val="0"/>
      <c:spPr>
        <a:noFill/>
        <a:ln>
          <a:noFill/>
        </a:ln>
        <a:effectLst/>
      </c:spPr>
      <c:txPr>
        <a:bodyPr rot="0" spcFirstLastPara="1" vertOverflow="ellipsis" vert="horz" wrap="square" anchor="ctr" anchorCtr="1"/>
        <a:lstStyle/>
        <a:p>
          <a:pPr>
            <a:defRPr sz="1440" b="1" i="0" u="none" strike="noStrike" kern="1200" cap="all" spc="0" baseline="0">
              <a:solidFill>
                <a:sysClr val="windowText" lastClr="000000"/>
              </a:solidFill>
              <a:latin typeface="+mn-lt"/>
              <a:ea typeface="+mn-ea"/>
              <a:cs typeface="+mn-cs"/>
            </a:defRPr>
          </a:pPr>
          <a:endParaRPr lang="fr-FR"/>
        </a:p>
      </c:txPr>
    </c:title>
    <c:autoTitleDeleted val="0"/>
    <c:plotArea>
      <c:layout/>
      <c:lineChart>
        <c:grouping val="standard"/>
        <c:varyColors val="0"/>
        <c:ser>
          <c:idx val="0"/>
          <c:order val="0"/>
          <c:tx>
            <c:strRef>
              <c:f>Feuil2!$B$21</c:f>
              <c:strCache>
                <c:ptCount val="1"/>
                <c:pt idx="0">
                  <c:v>Completed</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Pt>
            <c:idx val="1"/>
            <c:marker>
              <c:symbol val="circle"/>
              <c:size val="17"/>
              <c:spPr>
                <a:solidFill>
                  <a:schemeClr val="lt1"/>
                </a:solidFill>
                <a:ln>
                  <a:noFill/>
                </a:ln>
                <a:effectLst/>
              </c:spPr>
            </c:marker>
            <c:bubble3D val="0"/>
            <c:spPr>
              <a:ln w="19050" cap="rnd" cmpd="sng" algn="ctr">
                <a:solidFill>
                  <a:schemeClr val="accent6"/>
                </a:solidFill>
                <a:round/>
              </a:ln>
              <a:effectLst/>
            </c:spPr>
            <c:extLst>
              <c:ext xmlns:c16="http://schemas.microsoft.com/office/drawing/2014/chart" uri="{C3380CC4-5D6E-409C-BE32-E72D297353CC}">
                <c16:uniqueId val="{00000006-D814-4765-A905-90ADCF3945DD}"/>
              </c:ext>
            </c:extLst>
          </c:dPt>
          <c:dPt>
            <c:idx val="2"/>
            <c:marker>
              <c:symbol val="circle"/>
              <c:size val="17"/>
              <c:spPr>
                <a:solidFill>
                  <a:schemeClr val="lt1"/>
                </a:solidFill>
                <a:ln>
                  <a:noFill/>
                </a:ln>
                <a:effectLst/>
              </c:spPr>
            </c:marker>
            <c:bubble3D val="0"/>
            <c:spPr>
              <a:ln w="19050" cap="rnd" cmpd="sng" algn="ctr">
                <a:solidFill>
                  <a:schemeClr val="accent6"/>
                </a:solidFill>
                <a:round/>
              </a:ln>
              <a:effectLst/>
            </c:spPr>
            <c:extLst>
              <c:ext xmlns:c16="http://schemas.microsoft.com/office/drawing/2014/chart" uri="{C3380CC4-5D6E-409C-BE32-E72D297353CC}">
                <c16:uniqueId val="{00000003-D814-4765-A905-90ADCF3945DD}"/>
              </c:ext>
            </c:extLst>
          </c:dPt>
          <c:dLbls>
            <c:dLbl>
              <c:idx val="1"/>
              <c:layout>
                <c:manualLayout>
                  <c:x val="-7.1659886264216974E-2"/>
                  <c:y val="-3.240740740740744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814-4765-A905-90ADCF3945DD}"/>
                </c:ext>
              </c:extLst>
            </c:dLbl>
            <c:dLbl>
              <c:idx val="2"/>
              <c:layout>
                <c:manualLayout>
                  <c:x val="-4.7861111111111215E-2"/>
                  <c:y val="4.6296296296296086E-3"/>
                </c:manualLayout>
              </c:layout>
              <c:dLblPos val="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D814-4765-A905-90ADCF3945DD}"/>
                </c:ext>
              </c:extLst>
            </c:dLbl>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Feuil2!$A$22:$A$24</c:f>
              <c:strCache>
                <c:ptCount val="3"/>
                <c:pt idx="0">
                  <c:v>Math</c:v>
                </c:pt>
                <c:pt idx="1">
                  <c:v>Reading</c:v>
                </c:pt>
                <c:pt idx="2">
                  <c:v>Writing</c:v>
                </c:pt>
              </c:strCache>
            </c:strRef>
          </c:cat>
          <c:val>
            <c:numRef>
              <c:f>Feuil2!$B$22:$B$24</c:f>
              <c:numCache>
                <c:formatCode>_(* #,##0.00_);_(* \(#,##0.00\);_(* "-"??_);_(@_)</c:formatCode>
                <c:ptCount val="3"/>
                <c:pt idx="0">
                  <c:v>69.69553072625699</c:v>
                </c:pt>
                <c:pt idx="1">
                  <c:v>73.893854748603346</c:v>
                </c:pt>
                <c:pt idx="2">
                  <c:v>74.418994413407816</c:v>
                </c:pt>
              </c:numCache>
            </c:numRef>
          </c:val>
          <c:smooth val="0"/>
          <c:extLst>
            <c:ext xmlns:c16="http://schemas.microsoft.com/office/drawing/2014/chart" uri="{C3380CC4-5D6E-409C-BE32-E72D297353CC}">
              <c16:uniqueId val="{00000000-D814-4765-A905-90ADCF3945DD}"/>
            </c:ext>
          </c:extLst>
        </c:ser>
        <c:ser>
          <c:idx val="1"/>
          <c:order val="1"/>
          <c:tx>
            <c:strRef>
              <c:f>Feuil2!$C$21</c:f>
              <c:strCache>
                <c:ptCount val="1"/>
                <c:pt idx="0">
                  <c:v>None</c:v>
                </c:pt>
              </c:strCache>
            </c:strRef>
          </c:tx>
          <c:spPr>
            <a:ln w="19050" cap="rnd" cmpd="sng" algn="ctr">
              <a:solidFill>
                <a:srgbClr val="FF0000"/>
              </a:solidFill>
              <a:round/>
            </a:ln>
            <a:effectLst/>
          </c:spPr>
          <c:marker>
            <c:symbol val="circle"/>
            <c:size val="17"/>
            <c:spPr>
              <a:solidFill>
                <a:schemeClr val="lt1"/>
              </a:solidFill>
              <a:ln>
                <a:noFill/>
              </a:ln>
              <a:effectLst/>
            </c:spPr>
          </c:marker>
          <c:dLbls>
            <c:dLbl>
              <c:idx val="0"/>
              <c:layout>
                <c:manualLayout>
                  <c:x val="-8.2770997375328087E-2"/>
                  <c:y val="4.6296296296296294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814-4765-A905-90ADCF3945DD}"/>
                </c:ext>
              </c:extLst>
            </c:dLbl>
            <c:dLbl>
              <c:idx val="1"/>
              <c:layout>
                <c:manualLayout>
                  <c:x val="-6.8882108486439192E-2"/>
                  <c:y val="-1.38888888888888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814-4765-A905-90ADCF3945DD}"/>
                </c:ext>
              </c:extLst>
            </c:dLbl>
            <c:dLbl>
              <c:idx val="2"/>
              <c:layout>
                <c:manualLayout>
                  <c:x val="-5.0340332458442799E-2"/>
                  <c:y val="-9.2592592592592587E-3"/>
                </c:manualLayout>
              </c:layout>
              <c:dLblPos val="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D814-4765-A905-90ADCF3945DD}"/>
                </c:ext>
              </c:extLst>
            </c:dLbl>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Feuil2!$A$22:$A$24</c:f>
              <c:strCache>
                <c:ptCount val="3"/>
                <c:pt idx="0">
                  <c:v>Math</c:v>
                </c:pt>
                <c:pt idx="1">
                  <c:v>Reading</c:v>
                </c:pt>
                <c:pt idx="2">
                  <c:v>Writing</c:v>
                </c:pt>
              </c:strCache>
            </c:strRef>
          </c:cat>
          <c:val>
            <c:numRef>
              <c:f>Feuil2!$C$22:$C$24</c:f>
              <c:numCache>
                <c:formatCode>_(* #,##0.00_);_(* \(#,##0.00\);_(* "-"??_);_(@_)</c:formatCode>
                <c:ptCount val="3"/>
                <c:pt idx="0">
                  <c:v>64.077881619937699</c:v>
                </c:pt>
                <c:pt idx="1">
                  <c:v>66.534267912772592</c:v>
                </c:pt>
                <c:pt idx="2">
                  <c:v>64.504672897196258</c:v>
                </c:pt>
              </c:numCache>
            </c:numRef>
          </c:val>
          <c:smooth val="0"/>
          <c:extLst>
            <c:ext xmlns:c16="http://schemas.microsoft.com/office/drawing/2014/chart" uri="{C3380CC4-5D6E-409C-BE32-E72D297353CC}">
              <c16:uniqueId val="{00000001-D814-4765-A905-90ADCF3945DD}"/>
            </c:ext>
          </c:extLst>
        </c:ser>
        <c:dLbls>
          <c:dLblPos val="ctr"/>
          <c:showLegendKey val="0"/>
          <c:showVal val="1"/>
          <c:showCatName val="0"/>
          <c:showSerName val="0"/>
          <c:showPercent val="0"/>
          <c:showBubbleSize val="0"/>
        </c:dLbls>
        <c:marker val="1"/>
        <c:smooth val="0"/>
        <c:axId val="1186555096"/>
        <c:axId val="1186557720"/>
      </c:lineChart>
      <c:catAx>
        <c:axId val="11865550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fr-FR"/>
          </a:p>
        </c:txPr>
        <c:crossAx val="1186557720"/>
        <c:crosses val="autoZero"/>
        <c:auto val="1"/>
        <c:lblAlgn val="ctr"/>
        <c:lblOffset val="100"/>
        <c:noMultiLvlLbl val="0"/>
      </c:catAx>
      <c:valAx>
        <c:axId val="1186557720"/>
        <c:scaling>
          <c:orientation val="minMax"/>
        </c:scaling>
        <c:delete val="1"/>
        <c:axPos val="l"/>
        <c:numFmt formatCode="_(* #,##0.00_);_(* \(#,##0.00\);_(* &quot;-&quot;??_);_(@_)" sourceLinked="1"/>
        <c:majorTickMark val="none"/>
        <c:minorTickMark val="none"/>
        <c:tickLblPos val="nextTo"/>
        <c:crossAx val="1186555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[Students_1.xlsx]Feuil2!Tableau croisé dynamique6</c:name>
    <c:fmtId val="2"/>
  </c:pivotSource>
  <c:chart>
    <c:title>
      <c:tx>
        <c:rich>
          <a:bodyPr rot="0" spcFirstLastPara="1" vertOverflow="ellipsis" vert="horz" wrap="square" anchor="ctr" anchorCtr="1"/>
          <a:lstStyle/>
          <a:p>
            <a:pPr>
              <a:defRPr sz="1600" b="1" i="0" u="none" strike="noStrike" kern="1200" cap="all" baseline="0">
                <a:solidFill>
                  <a:sysClr val="windowText" lastClr="000000"/>
                </a:solidFill>
                <a:latin typeface="+mn-lt"/>
                <a:ea typeface="+mn-ea"/>
                <a:cs typeface="+mn-cs"/>
              </a:defRPr>
            </a:pPr>
            <a:r>
              <a:rPr lang="en-US" b="1">
                <a:solidFill>
                  <a:sysClr val="windowText" lastClr="000000"/>
                </a:solidFill>
              </a:rPr>
              <a:t>Proportion</a:t>
            </a:r>
            <a:r>
              <a:rPr lang="en-US" b="1" baseline="0">
                <a:solidFill>
                  <a:sysClr val="windowText" lastClr="000000"/>
                </a:solidFill>
              </a:rPr>
              <a:t> of students</a:t>
            </a:r>
            <a:endParaRPr lang="en-US" b="1">
              <a:solidFill>
                <a:sysClr val="windowText" lastClr="000000"/>
              </a:solidFill>
            </a:endParaRP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63500" sx="102000" sy="102000" algn="ctr" rotWithShape="0">
              <a:prstClr val="black">
                <a:alpha val="20000"/>
              </a:prstClr>
            </a:outerShdw>
          </a:effectLst>
        </c:spPr>
      </c:pivotFmt>
      <c:pivotFmt>
        <c:idx val="2"/>
        <c:spPr>
          <a:solidFill>
            <a:srgbClr val="FF0000"/>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Feuil2!$N$16</c:f>
              <c:strCache>
                <c:ptCount val="1"/>
                <c:pt idx="0">
                  <c:v>Total</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7AC0-400F-BC65-6328432576DD}"/>
              </c:ext>
            </c:extLst>
          </c:dPt>
          <c:dPt>
            <c:idx val="1"/>
            <c:bubble3D val="0"/>
            <c:spPr>
              <a:solidFill>
                <a:srgbClr val="FF0000"/>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7AC0-400F-BC65-6328432576DD}"/>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Feuil2!$M$17:$M$19</c:f>
              <c:strCache>
                <c:ptCount val="2"/>
                <c:pt idx="0">
                  <c:v>completed</c:v>
                </c:pt>
                <c:pt idx="1">
                  <c:v>none</c:v>
                </c:pt>
              </c:strCache>
            </c:strRef>
          </c:cat>
          <c:val>
            <c:numRef>
              <c:f>Feuil2!$N$17:$N$19</c:f>
              <c:numCache>
                <c:formatCode>General</c:formatCode>
                <c:ptCount val="2"/>
                <c:pt idx="0">
                  <c:v>358</c:v>
                </c:pt>
                <c:pt idx="1">
                  <c:v>642</c:v>
                </c:pt>
              </c:numCache>
            </c:numRef>
          </c:val>
          <c:extLst>
            <c:ext xmlns:c16="http://schemas.microsoft.com/office/drawing/2014/chart" uri="{C3380CC4-5D6E-409C-BE32-E72D297353CC}">
              <c16:uniqueId val="{00000000-7AC0-400F-BC65-6328432576DD}"/>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[Students_1.xlsx]Feuil2!Tableau croisé dynamique8</c:name>
    <c:fmtId val="5"/>
  </c:pivotSource>
  <c:chart>
    <c:title>
      <c:tx>
        <c:rich>
          <a:bodyPr rot="0" spcFirstLastPara="1" vertOverflow="ellipsis" vert="horz" wrap="square" anchor="ctr" anchorCtr="1"/>
          <a:lstStyle/>
          <a:p>
            <a:pPr>
              <a:defRPr sz="1600" b="1" i="0" u="none" strike="noStrike" kern="1200" cap="none" baseline="0">
                <a:solidFill>
                  <a:sysClr val="windowText" lastClr="000000"/>
                </a:solidFill>
                <a:latin typeface="+mn-lt"/>
                <a:ea typeface="+mn-ea"/>
                <a:cs typeface="+mn-cs"/>
              </a:defRPr>
            </a:pPr>
            <a:r>
              <a:rPr lang="en-US" cap="none" baseline="0">
                <a:solidFill>
                  <a:sysClr val="windowText" lastClr="000000"/>
                </a:solidFill>
              </a:rPr>
              <a:t>Student's parental level  of education</a:t>
            </a:r>
          </a:p>
        </c:rich>
      </c:tx>
      <c:layout>
        <c:manualLayout>
          <c:xMode val="edge"/>
          <c:yMode val="edge"/>
          <c:x val="0.14802077865266841"/>
          <c:y val="1.3888888888888888E-2"/>
        </c:manualLayout>
      </c:layout>
      <c:overlay val="0"/>
      <c:spPr>
        <a:noFill/>
        <a:ln>
          <a:noFill/>
        </a:ln>
        <a:effectLst/>
      </c:spPr>
      <c:txPr>
        <a:bodyPr rot="0" spcFirstLastPara="1" vertOverflow="ellipsis" vert="horz" wrap="square" anchor="ctr" anchorCtr="1"/>
        <a:lstStyle/>
        <a:p>
          <a:pPr>
            <a:defRPr sz="1600" b="1" i="0" u="none" strike="noStrike" kern="1200" cap="none" baseline="0">
              <a:solidFill>
                <a:sysClr val="windowText" lastClr="000000"/>
              </a:solidFill>
              <a:latin typeface="+mn-lt"/>
              <a:ea typeface="+mn-ea"/>
              <a:cs typeface="+mn-cs"/>
            </a:defRPr>
          </a:pPr>
          <a:endParaRPr lang="fr-FR"/>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layout>
            <c:manualLayout>
              <c:x val="2.5000000000000001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20000"/>
              </a:prstClr>
            </a:outerShdw>
          </a:effectLst>
        </c:spPr>
        <c:dLbl>
          <c:idx val="0"/>
          <c:layout>
            <c:manualLayout>
              <c:x val="3.0555555555555555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dLbl>
          <c:idx val="0"/>
          <c:layout>
            <c:manualLayout>
              <c:x val="2.2222222222222119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layout>
            <c:manualLayout>
              <c:x val="-6.1111111111111137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dLbl>
          <c:idx val="0"/>
          <c:layout>
            <c:manualLayout>
              <c:x val="-2.5000000000000012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dLbl>
          <c:idx val="0"/>
          <c:layout>
            <c:manualLayout>
              <c:x val="-1.1111111111111112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Feuil2!$H$29</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4C56-4928-BD98-ADF116879534}"/>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4C56-4928-BD98-ADF116879534}"/>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4C56-4928-BD98-ADF116879534}"/>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4C56-4928-BD98-ADF116879534}"/>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4C56-4928-BD98-ADF116879534}"/>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4C56-4928-BD98-ADF116879534}"/>
              </c:ext>
            </c:extLst>
          </c:dPt>
          <c:dLbls>
            <c:dLbl>
              <c:idx val="0"/>
              <c:layout>
                <c:manualLayout>
                  <c:x val="2.5000000000000001E-2"/>
                  <c:y val="4.1666666666666664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C56-4928-BD98-ADF116879534}"/>
                </c:ext>
              </c:extLst>
            </c:dLbl>
            <c:dLbl>
              <c:idx val="1"/>
              <c:layout>
                <c:manualLayout>
                  <c:x val="3.0555555555555555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fr-FR"/>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C56-4928-BD98-ADF116879534}"/>
                </c:ext>
              </c:extLst>
            </c:dLbl>
            <c:dLbl>
              <c:idx val="2"/>
              <c:layout>
                <c:manualLayout>
                  <c:x val="2.2222222222222119E-2"/>
                  <c:y val="-1.3888888888888888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4C56-4928-BD98-ADF116879534}"/>
                </c:ext>
              </c:extLst>
            </c:dLbl>
            <c:dLbl>
              <c:idx val="3"/>
              <c:layout>
                <c:manualLayout>
                  <c:x val="-6.1111111111111137E-2"/>
                  <c:y val="-1.8518518518518517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C56-4928-BD98-ADF116879534}"/>
                </c:ext>
              </c:extLst>
            </c:dLbl>
            <c:dLbl>
              <c:idx val="4"/>
              <c:layout>
                <c:manualLayout>
                  <c:x val="-2.5000000000000012E-2"/>
                  <c:y val="0"/>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4C56-4928-BD98-ADF116879534}"/>
                </c:ext>
              </c:extLst>
            </c:dLbl>
            <c:dLbl>
              <c:idx val="5"/>
              <c:layout>
                <c:manualLayout>
                  <c:x val="-1.1111111111111112E-2"/>
                  <c:y val="2.7777777777777776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C56-4928-BD98-ADF11687953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Feuil2!$G$30:$G$36</c:f>
              <c:strCache>
                <c:ptCount val="6"/>
                <c:pt idx="0">
                  <c:v>associate's degree</c:v>
                </c:pt>
                <c:pt idx="1">
                  <c:v>bachelor's degree</c:v>
                </c:pt>
                <c:pt idx="2">
                  <c:v>high school</c:v>
                </c:pt>
                <c:pt idx="3">
                  <c:v>master's degree</c:v>
                </c:pt>
                <c:pt idx="4">
                  <c:v>some college</c:v>
                </c:pt>
                <c:pt idx="5">
                  <c:v>some high school</c:v>
                </c:pt>
              </c:strCache>
            </c:strRef>
          </c:cat>
          <c:val>
            <c:numRef>
              <c:f>Feuil2!$H$30:$H$36</c:f>
              <c:numCache>
                <c:formatCode>General</c:formatCode>
                <c:ptCount val="6"/>
                <c:pt idx="0">
                  <c:v>222</c:v>
                </c:pt>
                <c:pt idx="1">
                  <c:v>118</c:v>
                </c:pt>
                <c:pt idx="2">
                  <c:v>196</c:v>
                </c:pt>
                <c:pt idx="3">
                  <c:v>59</c:v>
                </c:pt>
                <c:pt idx="4">
                  <c:v>226</c:v>
                </c:pt>
                <c:pt idx="5">
                  <c:v>179</c:v>
                </c:pt>
              </c:numCache>
            </c:numRef>
          </c:val>
          <c:extLst>
            <c:ext xmlns:c16="http://schemas.microsoft.com/office/drawing/2014/chart" uri="{C3380CC4-5D6E-409C-BE32-E72D297353CC}">
              <c16:uniqueId val="{00000000-4C56-4928-BD98-ADF116879534}"/>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fr-FR" b="1">
                <a:solidFill>
                  <a:sysClr val="windowText" lastClr="000000"/>
                </a:solidFill>
              </a:rPr>
              <a:t>Average</a:t>
            </a:r>
            <a:r>
              <a:rPr lang="fr-FR" b="1" baseline="0">
                <a:solidFill>
                  <a:sysClr val="windowText" lastClr="000000"/>
                </a:solidFill>
              </a:rPr>
              <a:t> mean / Parental's level of education</a:t>
            </a:r>
            <a:endParaRPr lang="fr-FR"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fr-FR"/>
        </a:p>
      </c:txPr>
    </c:title>
    <c:autoTitleDeleted val="0"/>
    <c:plotArea>
      <c:layout>
        <c:manualLayout>
          <c:layoutTarget val="inner"/>
          <c:xMode val="edge"/>
          <c:yMode val="edge"/>
          <c:x val="9.5567366579177609E-2"/>
          <c:y val="0.14196347031963472"/>
          <c:w val="0.60789020122484694"/>
          <c:h val="0.72471110631718982"/>
        </c:manualLayout>
      </c:layout>
      <c:lineChart>
        <c:grouping val="standard"/>
        <c:varyColors val="0"/>
        <c:ser>
          <c:idx val="0"/>
          <c:order val="0"/>
          <c:tx>
            <c:strRef>
              <c:f>Feuil2!$B$52</c:f>
              <c:strCache>
                <c:ptCount val="1"/>
                <c:pt idx="0">
                  <c:v>Associate's degree</c:v>
                </c:pt>
              </c:strCache>
            </c:strRef>
          </c:tx>
          <c:spPr>
            <a:ln w="28575" cap="rnd">
              <a:solidFill>
                <a:schemeClr val="accent1"/>
              </a:solidFill>
              <a:round/>
            </a:ln>
            <a:effectLst/>
          </c:spPr>
          <c:marker>
            <c:symbol val="none"/>
          </c:marker>
          <c:cat>
            <c:strRef>
              <c:f>Feuil2!$A$53:$A$55</c:f>
              <c:strCache>
                <c:ptCount val="3"/>
                <c:pt idx="0">
                  <c:v>Math</c:v>
                </c:pt>
                <c:pt idx="1">
                  <c:v>Reading</c:v>
                </c:pt>
                <c:pt idx="2">
                  <c:v>Writing</c:v>
                </c:pt>
              </c:strCache>
            </c:strRef>
          </c:cat>
          <c:val>
            <c:numRef>
              <c:f>Feuil2!$B$53:$B$55</c:f>
              <c:numCache>
                <c:formatCode>_(* #,##0.00_);_(* \(#,##0.00\);_(* "-"??_);_(@_)</c:formatCode>
                <c:ptCount val="3"/>
                <c:pt idx="0">
                  <c:v>67.882882882882882</c:v>
                </c:pt>
                <c:pt idx="1">
                  <c:v>70.927927927927925</c:v>
                </c:pt>
                <c:pt idx="2">
                  <c:v>69.896396396396398</c:v>
                </c:pt>
              </c:numCache>
            </c:numRef>
          </c:val>
          <c:smooth val="0"/>
          <c:extLst>
            <c:ext xmlns:c16="http://schemas.microsoft.com/office/drawing/2014/chart" uri="{C3380CC4-5D6E-409C-BE32-E72D297353CC}">
              <c16:uniqueId val="{00000000-64F0-47BF-AEA7-FA5E26DC6146}"/>
            </c:ext>
          </c:extLst>
        </c:ser>
        <c:ser>
          <c:idx val="1"/>
          <c:order val="1"/>
          <c:tx>
            <c:strRef>
              <c:f>Feuil2!$C$52</c:f>
              <c:strCache>
                <c:ptCount val="1"/>
                <c:pt idx="0">
                  <c:v>Bachelor's degree</c:v>
                </c:pt>
              </c:strCache>
            </c:strRef>
          </c:tx>
          <c:spPr>
            <a:ln w="28575" cap="rnd">
              <a:solidFill>
                <a:schemeClr val="accent2"/>
              </a:solidFill>
              <a:round/>
            </a:ln>
            <a:effectLst/>
          </c:spPr>
          <c:marker>
            <c:symbol val="none"/>
          </c:marker>
          <c:cat>
            <c:strRef>
              <c:f>Feuil2!$A$53:$A$55</c:f>
              <c:strCache>
                <c:ptCount val="3"/>
                <c:pt idx="0">
                  <c:v>Math</c:v>
                </c:pt>
                <c:pt idx="1">
                  <c:v>Reading</c:v>
                </c:pt>
                <c:pt idx="2">
                  <c:v>Writing</c:v>
                </c:pt>
              </c:strCache>
            </c:strRef>
          </c:cat>
          <c:val>
            <c:numRef>
              <c:f>Feuil2!$C$53:$C$55</c:f>
              <c:numCache>
                <c:formatCode>_(* #,##0.00_);_(* \(#,##0.00\);_(* "-"??_);_(@_)</c:formatCode>
                <c:ptCount val="3"/>
                <c:pt idx="0">
                  <c:v>69.389830508474574</c:v>
                </c:pt>
                <c:pt idx="1">
                  <c:v>73</c:v>
                </c:pt>
                <c:pt idx="2">
                  <c:v>73.381355932203391</c:v>
                </c:pt>
              </c:numCache>
            </c:numRef>
          </c:val>
          <c:smooth val="0"/>
          <c:extLst>
            <c:ext xmlns:c16="http://schemas.microsoft.com/office/drawing/2014/chart" uri="{C3380CC4-5D6E-409C-BE32-E72D297353CC}">
              <c16:uniqueId val="{00000001-64F0-47BF-AEA7-FA5E26DC6146}"/>
            </c:ext>
          </c:extLst>
        </c:ser>
        <c:ser>
          <c:idx val="2"/>
          <c:order val="2"/>
          <c:tx>
            <c:strRef>
              <c:f>Feuil2!$D$52</c:f>
              <c:strCache>
                <c:ptCount val="1"/>
                <c:pt idx="0">
                  <c:v>High school</c:v>
                </c:pt>
              </c:strCache>
            </c:strRef>
          </c:tx>
          <c:spPr>
            <a:ln w="28575" cap="rnd">
              <a:solidFill>
                <a:schemeClr val="accent3"/>
              </a:solidFill>
              <a:round/>
            </a:ln>
            <a:effectLst/>
          </c:spPr>
          <c:marker>
            <c:symbol val="none"/>
          </c:marker>
          <c:dLbls>
            <c:dLbl>
              <c:idx val="0"/>
              <c:layout>
                <c:manualLayout>
                  <c:x val="-3.3333333333333333E-2"/>
                  <c:y val="4.10958904109587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4F0-47BF-AEA7-FA5E26DC6146}"/>
                </c:ext>
              </c:extLst>
            </c:dLbl>
            <c:dLbl>
              <c:idx val="1"/>
              <c:layout>
                <c:manualLayout>
                  <c:x val="-5.8333333333333383E-2"/>
                  <c:y val="7.76255707762557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4F0-47BF-AEA7-FA5E26DC6146}"/>
                </c:ext>
              </c:extLst>
            </c:dLbl>
            <c:dLbl>
              <c:idx val="2"/>
              <c:layout>
                <c:manualLayout>
                  <c:x val="-5.2777777777777778E-2"/>
                  <c:y val="5.4794520547945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4F0-47BF-AEA7-FA5E26DC6146}"/>
                </c:ext>
              </c:extLst>
            </c:dLbl>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Feuil2!$D$53:$D$55</c:f>
              <c:numCache>
                <c:formatCode>_(* #,##0.00_);_(* \(#,##0.00\);_(* "-"??_);_(@_)</c:formatCode>
                <c:ptCount val="3"/>
                <c:pt idx="0">
                  <c:v>62.137755102040813</c:v>
                </c:pt>
                <c:pt idx="1">
                  <c:v>64.704081632653057</c:v>
                </c:pt>
                <c:pt idx="2">
                  <c:v>62.448979591836732</c:v>
                </c:pt>
              </c:numCache>
            </c:numRef>
          </c:val>
          <c:smooth val="0"/>
          <c:extLst>
            <c:ext xmlns:c16="http://schemas.microsoft.com/office/drawing/2014/chart" uri="{C3380CC4-5D6E-409C-BE32-E72D297353CC}">
              <c16:uniqueId val="{00000004-64F0-47BF-AEA7-FA5E26DC6146}"/>
            </c:ext>
          </c:extLst>
        </c:ser>
        <c:ser>
          <c:idx val="3"/>
          <c:order val="3"/>
          <c:tx>
            <c:strRef>
              <c:f>Feuil2!$E$52</c:f>
              <c:strCache>
                <c:ptCount val="1"/>
                <c:pt idx="0">
                  <c:v>Master's degree</c:v>
                </c:pt>
              </c:strCache>
            </c:strRef>
          </c:tx>
          <c:spPr>
            <a:ln w="28575" cap="rnd">
              <a:solidFill>
                <a:schemeClr val="accent4"/>
              </a:solidFill>
              <a:round/>
            </a:ln>
            <a:effectLst/>
          </c:spPr>
          <c:marker>
            <c:symbol val="none"/>
          </c:marker>
          <c:dLbls>
            <c:dLbl>
              <c:idx val="0"/>
              <c:layout>
                <c:manualLayout>
                  <c:x val="-6.3888888888888912E-2"/>
                  <c:y val="-0.10502283105022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4F0-47BF-AEA7-FA5E26DC6146}"/>
                </c:ext>
              </c:extLst>
            </c:dLbl>
            <c:dLbl>
              <c:idx val="1"/>
              <c:layout>
                <c:manualLayout>
                  <c:x val="-3.888888888888889E-2"/>
                  <c:y val="-6.84931506849315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4F0-47BF-AEA7-FA5E26DC6146}"/>
                </c:ext>
              </c:extLst>
            </c:dLbl>
            <c:dLbl>
              <c:idx val="2"/>
              <c:layout>
                <c:manualLayout>
                  <c:x val="-2.7777777777777776E-2"/>
                  <c:y val="-5.47945205479452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4F0-47BF-AEA7-FA5E26DC6146}"/>
                </c:ext>
              </c:extLst>
            </c:dLbl>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Feuil2!$E$53:$E$55</c:f>
              <c:numCache>
                <c:formatCode>_(* #,##0.00_);_(* \(#,##0.00\);_(* "-"??_);_(@_)</c:formatCode>
                <c:ptCount val="3"/>
                <c:pt idx="0">
                  <c:v>69.745762711864401</c:v>
                </c:pt>
                <c:pt idx="1">
                  <c:v>75.372881355932208</c:v>
                </c:pt>
                <c:pt idx="2">
                  <c:v>75.677966101694921</c:v>
                </c:pt>
              </c:numCache>
            </c:numRef>
          </c:val>
          <c:smooth val="0"/>
          <c:extLst>
            <c:ext xmlns:c16="http://schemas.microsoft.com/office/drawing/2014/chart" uri="{C3380CC4-5D6E-409C-BE32-E72D297353CC}">
              <c16:uniqueId val="{00000005-64F0-47BF-AEA7-FA5E26DC6146}"/>
            </c:ext>
          </c:extLst>
        </c:ser>
        <c:ser>
          <c:idx val="4"/>
          <c:order val="4"/>
          <c:tx>
            <c:strRef>
              <c:f>Feuil2!$F$52</c:f>
              <c:strCache>
                <c:ptCount val="1"/>
                <c:pt idx="0">
                  <c:v>Some college</c:v>
                </c:pt>
              </c:strCache>
            </c:strRef>
          </c:tx>
          <c:spPr>
            <a:ln w="28575" cap="rnd">
              <a:solidFill>
                <a:schemeClr val="accent5"/>
              </a:solidFill>
              <a:round/>
            </a:ln>
            <a:effectLst/>
          </c:spPr>
          <c:marker>
            <c:symbol val="none"/>
          </c:marker>
          <c:val>
            <c:numRef>
              <c:f>Feuil2!$F$53:$F$55</c:f>
              <c:numCache>
                <c:formatCode>_(* #,##0.00_);_(* \(#,##0.00\);_(* "-"??_);_(@_)</c:formatCode>
                <c:ptCount val="3"/>
                <c:pt idx="0">
                  <c:v>67.128318584070797</c:v>
                </c:pt>
                <c:pt idx="1">
                  <c:v>69.460176991150448</c:v>
                </c:pt>
                <c:pt idx="2">
                  <c:v>68.840707964601776</c:v>
                </c:pt>
              </c:numCache>
            </c:numRef>
          </c:val>
          <c:smooth val="0"/>
          <c:extLst>
            <c:ext xmlns:c16="http://schemas.microsoft.com/office/drawing/2014/chart" uri="{C3380CC4-5D6E-409C-BE32-E72D297353CC}">
              <c16:uniqueId val="{00000006-64F0-47BF-AEA7-FA5E26DC6146}"/>
            </c:ext>
          </c:extLst>
        </c:ser>
        <c:ser>
          <c:idx val="5"/>
          <c:order val="5"/>
          <c:tx>
            <c:strRef>
              <c:f>Feuil2!$G$52</c:f>
              <c:strCache>
                <c:ptCount val="1"/>
                <c:pt idx="0">
                  <c:v>Some high school</c:v>
                </c:pt>
              </c:strCache>
            </c:strRef>
          </c:tx>
          <c:spPr>
            <a:ln w="28575" cap="rnd">
              <a:solidFill>
                <a:schemeClr val="accent6"/>
              </a:solidFill>
              <a:round/>
            </a:ln>
            <a:effectLst/>
          </c:spPr>
          <c:marker>
            <c:symbol val="none"/>
          </c:marker>
          <c:val>
            <c:numRef>
              <c:f>Feuil2!$G$53:$G$55</c:f>
              <c:numCache>
                <c:formatCode>_(* #,##0.00_);_(* \(#,##0.00\);_(* "-"??_);_(@_)</c:formatCode>
                <c:ptCount val="3"/>
                <c:pt idx="0">
                  <c:v>63.497206703910614</c:v>
                </c:pt>
                <c:pt idx="1">
                  <c:v>66.938547486033514</c:v>
                </c:pt>
                <c:pt idx="2">
                  <c:v>64.888268156424587</c:v>
                </c:pt>
              </c:numCache>
            </c:numRef>
          </c:val>
          <c:smooth val="0"/>
          <c:extLst>
            <c:ext xmlns:c16="http://schemas.microsoft.com/office/drawing/2014/chart" uri="{C3380CC4-5D6E-409C-BE32-E72D297353CC}">
              <c16:uniqueId val="{00000007-64F0-47BF-AEA7-FA5E26DC6146}"/>
            </c:ext>
          </c:extLst>
        </c:ser>
        <c:dLbls>
          <c:showLegendKey val="0"/>
          <c:showVal val="0"/>
          <c:showCatName val="0"/>
          <c:showSerName val="0"/>
          <c:showPercent val="0"/>
          <c:showBubbleSize val="0"/>
        </c:dLbls>
        <c:smooth val="0"/>
        <c:axId val="707042680"/>
        <c:axId val="707043992"/>
      </c:lineChart>
      <c:catAx>
        <c:axId val="7070426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fr-FR"/>
          </a:p>
        </c:txPr>
        <c:crossAx val="707043992"/>
        <c:crosses val="autoZero"/>
        <c:auto val="1"/>
        <c:lblAlgn val="ctr"/>
        <c:lblOffset val="100"/>
        <c:noMultiLvlLbl val="0"/>
      </c:catAx>
      <c:valAx>
        <c:axId val="707043992"/>
        <c:scaling>
          <c:orientation val="minMax"/>
          <c:min val="60"/>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fr-FR"/>
          </a:p>
        </c:txPr>
        <c:crossAx val="707042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fr-FR" b="1">
                <a:solidFill>
                  <a:sysClr val="windowText" lastClr="000000"/>
                </a:solidFill>
              </a:rPr>
              <a:t>Average mean / Launch</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fr-FR"/>
        </a:p>
      </c:txPr>
    </c:title>
    <c:autoTitleDeleted val="0"/>
    <c:plotArea>
      <c:layout>
        <c:manualLayout>
          <c:layoutTarget val="inner"/>
          <c:xMode val="edge"/>
          <c:yMode val="edge"/>
          <c:x val="0.16096483693947142"/>
          <c:y val="0.19486111111111112"/>
          <c:w val="0.8390351630605285"/>
          <c:h val="0.72088764946048411"/>
        </c:manualLayout>
      </c:layout>
      <c:lineChart>
        <c:grouping val="standard"/>
        <c:varyColors val="0"/>
        <c:ser>
          <c:idx val="0"/>
          <c:order val="0"/>
          <c:tx>
            <c:strRef>
              <c:f>Feuil2!$B$66</c:f>
              <c:strCache>
                <c:ptCount val="1"/>
                <c:pt idx="0">
                  <c:v>Standard</c:v>
                </c:pt>
              </c:strCache>
            </c:strRef>
          </c:tx>
          <c:spPr>
            <a:ln w="28575" cap="rnd">
              <a:solidFill>
                <a:schemeClr val="accent1"/>
              </a:solidFill>
              <a:round/>
            </a:ln>
            <a:effectLst/>
          </c:spPr>
          <c:marker>
            <c:symbol val="none"/>
          </c:marker>
          <c:dLbls>
            <c:dLbl>
              <c:idx val="1"/>
              <c:layout>
                <c:manualLayout>
                  <c:x val="-5.4239059438275637E-2"/>
                  <c:y val="-5.5555555555555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AAE-4D81-B72F-F5014352EE67}"/>
                </c:ext>
              </c:extLst>
            </c:dLbl>
            <c:dLbl>
              <c:idx val="2"/>
              <c:layout>
                <c:manualLayout>
                  <c:x val="-2.0370135052831988E-16"/>
                  <c:y val="4.6296296296296294E-2"/>
                </c:manualLayout>
              </c:layout>
              <c:dLblPos val="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2AAE-4D81-B72F-F5014352EE67}"/>
                </c:ext>
              </c:extLst>
            </c:dLbl>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Feuil2!$A$67:$A$69</c:f>
              <c:strCache>
                <c:ptCount val="3"/>
                <c:pt idx="0">
                  <c:v>Math</c:v>
                </c:pt>
                <c:pt idx="1">
                  <c:v>Reading</c:v>
                </c:pt>
                <c:pt idx="2">
                  <c:v>Writing</c:v>
                </c:pt>
              </c:strCache>
            </c:strRef>
          </c:cat>
          <c:val>
            <c:numRef>
              <c:f>Feuil2!$B$67:$B$69</c:f>
              <c:numCache>
                <c:formatCode>_(* #,##0.00_);_(* \(#,##0.00\);_(* "-"??_);_(@_)</c:formatCode>
                <c:ptCount val="3"/>
                <c:pt idx="0">
                  <c:v>70.034108527131778</c:v>
                </c:pt>
                <c:pt idx="1">
                  <c:v>71.654263565891469</c:v>
                </c:pt>
                <c:pt idx="2">
                  <c:v>70.823255813953494</c:v>
                </c:pt>
              </c:numCache>
            </c:numRef>
          </c:val>
          <c:smooth val="0"/>
          <c:extLst>
            <c:ext xmlns:c16="http://schemas.microsoft.com/office/drawing/2014/chart" uri="{C3380CC4-5D6E-409C-BE32-E72D297353CC}">
              <c16:uniqueId val="{00000000-2AAE-4D81-B72F-F5014352EE67}"/>
            </c:ext>
          </c:extLst>
        </c:ser>
        <c:ser>
          <c:idx val="1"/>
          <c:order val="1"/>
          <c:tx>
            <c:strRef>
              <c:f>Feuil2!$C$66</c:f>
              <c:strCache>
                <c:ptCount val="1"/>
                <c:pt idx="0">
                  <c:v>Free/reduced</c:v>
                </c:pt>
              </c:strCache>
            </c:strRef>
          </c:tx>
          <c:spPr>
            <a:ln w="28575" cap="rnd">
              <a:solidFill>
                <a:schemeClr val="accent2"/>
              </a:solidFill>
              <a:round/>
            </a:ln>
            <a:effectLst/>
          </c:spPr>
          <c:marker>
            <c:symbol val="none"/>
          </c:marker>
          <c:dLbls>
            <c:dLbl>
              <c:idx val="0"/>
              <c:layout>
                <c:manualLayout>
                  <c:x val="-6.2077073807968695E-2"/>
                  <c:y val="4.62962962962962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AAE-4D81-B72F-F5014352EE67}"/>
                </c:ext>
              </c:extLst>
            </c:dLbl>
            <c:dLbl>
              <c:idx val="1"/>
              <c:layout>
                <c:manualLayout>
                  <c:x val="-4.117570215545395E-2"/>
                  <c:y val="6.01851851851851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AAE-4D81-B72F-F5014352EE67}"/>
                </c:ext>
              </c:extLst>
            </c:dLbl>
            <c:dLbl>
              <c:idx val="2"/>
              <c:layout>
                <c:manualLayout>
                  <c:x val="-1.1111111111111009E-2"/>
                  <c:y val="6.9444444444444448E-2"/>
                </c:manualLayout>
              </c:layout>
              <c:dLblPos val="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2AAE-4D81-B72F-F5014352EE67}"/>
                </c:ext>
              </c:extLst>
            </c:dLbl>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fr-FR"/>
              </a:p>
            </c:txPr>
            <c:dLblPos val="ct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Feuil2!$A$67:$A$69</c:f>
              <c:strCache>
                <c:ptCount val="3"/>
                <c:pt idx="0">
                  <c:v>Math</c:v>
                </c:pt>
                <c:pt idx="1">
                  <c:v>Reading</c:v>
                </c:pt>
                <c:pt idx="2">
                  <c:v>Writing</c:v>
                </c:pt>
              </c:strCache>
            </c:strRef>
          </c:cat>
          <c:val>
            <c:numRef>
              <c:f>Feuil2!$C$67:$C$69</c:f>
              <c:numCache>
                <c:formatCode>_(* #,##0.00_);_(* \(#,##0.00\);_(* "-"??_);_(@_)</c:formatCode>
                <c:ptCount val="3"/>
                <c:pt idx="0">
                  <c:v>58.921126760563382</c:v>
                </c:pt>
                <c:pt idx="1">
                  <c:v>64.653521126760566</c:v>
                </c:pt>
                <c:pt idx="2">
                  <c:v>63.022535211267609</c:v>
                </c:pt>
              </c:numCache>
            </c:numRef>
          </c:val>
          <c:smooth val="0"/>
          <c:extLst>
            <c:ext xmlns:c16="http://schemas.microsoft.com/office/drawing/2014/chart" uri="{C3380CC4-5D6E-409C-BE32-E72D297353CC}">
              <c16:uniqueId val="{00000001-2AAE-4D81-B72F-F5014352EE67}"/>
            </c:ext>
          </c:extLst>
        </c:ser>
        <c:dLbls>
          <c:dLblPos val="ctr"/>
          <c:showLegendKey val="0"/>
          <c:showVal val="1"/>
          <c:showCatName val="0"/>
          <c:showSerName val="0"/>
          <c:showPercent val="0"/>
          <c:showBubbleSize val="0"/>
        </c:dLbls>
        <c:smooth val="0"/>
        <c:axId val="740771024"/>
        <c:axId val="740773320"/>
      </c:lineChart>
      <c:catAx>
        <c:axId val="74077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fr-FR"/>
          </a:p>
        </c:txPr>
        <c:crossAx val="740773320"/>
        <c:crosses val="autoZero"/>
        <c:auto val="1"/>
        <c:lblAlgn val="ctr"/>
        <c:lblOffset val="100"/>
        <c:noMultiLvlLbl val="0"/>
      </c:catAx>
      <c:valAx>
        <c:axId val="740773320"/>
        <c:scaling>
          <c:orientation val="minMax"/>
          <c:min val="50"/>
        </c:scaling>
        <c:delete val="1"/>
        <c:axPos val="l"/>
        <c:numFmt formatCode="_(* #,##0.00_);_(* \(#,##0.00\);_(* &quot;-&quot;??_);_(@_)" sourceLinked="1"/>
        <c:majorTickMark val="none"/>
        <c:minorTickMark val="none"/>
        <c:tickLblPos val="nextTo"/>
        <c:crossAx val="740771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[Students_1.xlsx]Feuil2!Tableau croisé dynamique13</c:name>
    <c:fmtId val="14"/>
  </c:pivotSource>
  <c:chart>
    <c:title>
      <c:tx>
        <c:rich>
          <a:bodyPr rot="0" spcFirstLastPara="1" vertOverflow="ellipsis" vert="horz" wrap="square" anchor="ctr" anchorCtr="1"/>
          <a:lstStyle/>
          <a:p>
            <a:pPr>
              <a:defRPr sz="1600" b="1" i="0" u="none" strike="noStrike" kern="1200" cap="all" baseline="0">
                <a:solidFill>
                  <a:sysClr val="windowText" lastClr="000000"/>
                </a:solidFill>
                <a:latin typeface="+mn-lt"/>
                <a:ea typeface="+mn-ea"/>
                <a:cs typeface="+mn-cs"/>
              </a:defRPr>
            </a:pPr>
            <a:r>
              <a:rPr lang="en-US" cap="none" baseline="0">
                <a:solidFill>
                  <a:sysClr val="windowText" lastClr="000000"/>
                </a:solidFill>
              </a:rPr>
              <a:t>Student's proportion - Lunch</a:t>
            </a:r>
          </a:p>
        </c:rich>
      </c:tx>
      <c:overlay val="0"/>
      <c:spPr>
        <a:noFill/>
        <a:ln>
          <a:noFill/>
        </a:ln>
        <a:effectLst/>
      </c:spPr>
      <c:txPr>
        <a:bodyPr rot="0" spcFirstLastPara="1" vertOverflow="ellipsis" vert="horz" wrap="square" anchor="ctr" anchorCtr="1"/>
        <a:lstStyle/>
        <a:p>
          <a:pPr>
            <a:defRPr sz="1600" b="1" i="0" u="none" strike="noStrike" kern="1200" cap="all" baseline="0">
              <a:solidFill>
                <a:sysClr val="windowText" lastClr="000000"/>
              </a:solidFill>
              <a:latin typeface="+mn-lt"/>
              <a:ea typeface="+mn-ea"/>
              <a:cs typeface="+mn-cs"/>
            </a:defRPr>
          </a:pPr>
          <a:endParaRPr lang="fr-FR"/>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outEnd"/>
          <c:showLegendKey val="0"/>
          <c:showVal val="1"/>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Feuil2!$B$71</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004F-472F-B21A-EAC568CF1DCB}"/>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004F-472F-B21A-EAC568CF1DCB}"/>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outEnd"/>
              <c:showLegendKey val="0"/>
              <c:showVal val="1"/>
              <c:showCatName val="1"/>
              <c:showSerName val="0"/>
              <c:showPercent val="1"/>
              <c:showBubbleSize val="0"/>
              <c:extLst>
                <c:ext xmlns:c16="http://schemas.microsoft.com/office/drawing/2014/chart" uri="{C3380CC4-5D6E-409C-BE32-E72D297353CC}">
                  <c16:uniqueId val="{00000002-004F-472F-B21A-EAC568CF1DCB}"/>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fr-FR"/>
                </a:p>
              </c:txPr>
              <c:dLblPos val="outEnd"/>
              <c:showLegendKey val="0"/>
              <c:showVal val="1"/>
              <c:showCatName val="1"/>
              <c:showSerName val="0"/>
              <c:showPercent val="1"/>
              <c:showBubbleSize val="0"/>
              <c:extLst>
                <c:ext xmlns:c16="http://schemas.microsoft.com/office/drawing/2014/chart" uri="{C3380CC4-5D6E-409C-BE32-E72D297353CC}">
                  <c16:uniqueId val="{00000003-004F-472F-B21A-EAC568CF1DC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fr-FR"/>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Feuil2!$A$72:$A$74</c:f>
              <c:strCache>
                <c:ptCount val="2"/>
                <c:pt idx="0">
                  <c:v>free/reduced</c:v>
                </c:pt>
                <c:pt idx="1">
                  <c:v>standard</c:v>
                </c:pt>
              </c:strCache>
            </c:strRef>
          </c:cat>
          <c:val>
            <c:numRef>
              <c:f>Feuil2!$B$72:$B$74</c:f>
              <c:numCache>
                <c:formatCode>General</c:formatCode>
                <c:ptCount val="2"/>
                <c:pt idx="0">
                  <c:v>355</c:v>
                </c:pt>
                <c:pt idx="1">
                  <c:v>645</c:v>
                </c:pt>
              </c:numCache>
            </c:numRef>
          </c:val>
          <c:extLst>
            <c:ext xmlns:c16="http://schemas.microsoft.com/office/drawing/2014/chart" uri="{C3380CC4-5D6E-409C-BE32-E72D297353CC}">
              <c16:uniqueId val="{00000000-004F-472F-B21A-EAC568CF1DCB}"/>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chartData>
  <cx:chart>
    <cx:title pos="t" align="ctr" overlay="0">
      <cx:tx>
        <cx:rich>
          <a:bodyPr spcFirstLastPara="1" vertOverflow="ellipsis" horzOverflow="overflow" wrap="square" lIns="0" tIns="0" rIns="0" bIns="0" anchor="ctr" anchorCtr="1"/>
          <a:lstStyle/>
          <a:p>
            <a:pPr rtl="0"/>
            <a:r>
              <a:rPr lang="fr-FR" sz="1200" b="1" i="0" baseline="0">
                <a:effectLst/>
              </a:rPr>
              <a:t>Score's dispersion</a:t>
            </a:r>
            <a:endParaRPr lang="fr-FR" sz="1200">
              <a:effectLst/>
            </a:endParaRPr>
          </a:p>
        </cx:rich>
      </cx:tx>
    </cx:title>
    <cx:plotArea>
      <cx:plotAreaRegion>
        <cx:plotSurface>
          <cx:spPr>
            <a:ln>
              <a:noFill/>
            </a:ln>
          </cx:spPr>
        </cx:plotSurface>
        <cx:series layoutId="boxWhisker" uniqueId="{8669C4BA-8FF6-4A33-8580-3CBFD85313D5}">
          <cx:tx>
            <cx:txData>
              <cx:f>_xlchart.v1.0</cx:f>
              <cx:v>math score</cx:v>
            </cx:txData>
          </cx:tx>
          <cx:spPr>
            <a:ln>
              <a:solidFill>
                <a:schemeClr val="tx1"/>
              </a:solidFill>
            </a:ln>
          </cx:spPr>
          <cx:dataId val="0"/>
          <cx:layoutPr>
            <cx:visibility meanLine="0" meanMarker="1" nonoutliers="0" outliers="1"/>
            <cx:statistics quartileMethod="exclusive"/>
          </cx:layoutPr>
        </cx:series>
        <cx:series layoutId="boxWhisker" uniqueId="{D5092A53-F0F8-4543-872C-CB86893895AA}">
          <cx:tx>
            <cx:txData>
              <cx:f>_xlchart.v1.2</cx:f>
              <cx:v>reading score</cx:v>
            </cx:txData>
          </cx:tx>
          <cx:spPr>
            <a:ln>
              <a:solidFill>
                <a:schemeClr val="tx1"/>
              </a:solidFill>
            </a:ln>
          </cx:spPr>
          <cx:dataId val="1"/>
          <cx:layoutPr>
            <cx:visibility meanLine="0" meanMarker="1" nonoutliers="0" outliers="1"/>
            <cx:statistics quartileMethod="exclusive"/>
          </cx:layoutPr>
        </cx:series>
        <cx:series layoutId="boxWhisker" uniqueId="{79BE8EE3-05D5-40C8-8EF4-7AB7723810A6}">
          <cx:tx>
            <cx:txData>
              <cx:f>_xlchart.v1.4</cx:f>
              <cx:v>writing score</cx:v>
            </cx:txData>
          </cx:tx>
          <cx:spPr>
            <a:ln>
              <a:solidFill>
                <a:schemeClr val="tx1"/>
              </a:solidFill>
            </a:ln>
          </cx:spPr>
          <cx:dataId val="2"/>
          <cx:layoutPr>
            <cx:visibility meanLine="0" meanMarker="1" nonoutliers="0" outliers="1"/>
            <cx:statistics quartileMethod="exclusive"/>
          </cx:layoutPr>
        </cx:series>
      </cx:plotAreaRegion>
      <cx:axis id="0" hidden="1">
        <cx:catScaling gapWidth="1.5"/>
        <cx:tickLabels/>
      </cx:axis>
      <cx:axis id="1">
        <cx:valScaling max="100"/>
        <cx:majorGridlines/>
        <cx:majorTickMarks type="out"/>
        <cx:tickLabels/>
        <cx:txPr>
          <a:bodyPr spcFirstLastPara="1" vertOverflow="ellipsis" horzOverflow="overflow" wrap="square" lIns="0" tIns="0" rIns="0" bIns="0" anchor="ctr" anchorCtr="1"/>
          <a:lstStyle/>
          <a:p>
            <a:pPr algn="ctr" rtl="0">
              <a:defRPr b="1">
                <a:solidFill>
                  <a:sysClr val="windowText" lastClr="000000"/>
                </a:solidFill>
              </a:defRPr>
            </a:pPr>
            <a:endParaRPr lang="fr-FR" sz="900" b="1" i="0" u="none" strike="noStrike" baseline="0">
              <a:solidFill>
                <a:sysClr val="windowText" lastClr="000000"/>
              </a:solidFill>
              <a:latin typeface="Calibri" panose="020F0502020204030204"/>
            </a:endParaRPr>
          </a:p>
        </cx:txPr>
      </cx:axis>
    </cx:plotArea>
    <cx:legend pos="r" align="ctr" overlay="0">
      <cx:txPr>
        <a:bodyPr spcFirstLastPara="1" vertOverflow="ellipsis" horzOverflow="overflow" wrap="square" lIns="0" tIns="0" rIns="0" bIns="0" anchor="ctr" anchorCtr="1"/>
        <a:lstStyle/>
        <a:p>
          <a:pPr algn="ctr" rtl="0">
            <a:defRPr b="1">
              <a:solidFill>
                <a:sysClr val="windowText" lastClr="000000"/>
              </a:solidFill>
            </a:defRPr>
          </a:pPr>
          <a:endParaRPr lang="fr-FR" sz="900" b="1" i="0" u="none" strike="noStrike" baseline="0">
            <a:solidFill>
              <a:sysClr val="windowText" lastClr="000000"/>
            </a:solidFill>
            <a:latin typeface="Calibri" panose="020F0502020204030204"/>
          </a:endParaRPr>
        </a:p>
      </cx:txPr>
    </cx:legend>
  </cx:chart>
  <cx:spPr>
    <a:solidFill>
      <a:schemeClr val="lt1"/>
    </a:solidFill>
    <a:ln w="12700" cap="flat" cmpd="sng" algn="ctr">
      <a:solidFill>
        <a:schemeClr val="accent3"/>
      </a:solidFill>
      <a:prstDash val="solid"/>
      <a:miter lim="800000"/>
    </a:ln>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title pos="t" align="ctr" overlay="0">
      <cx:tx>
        <cx:txData>
          <cx:v>Dispersion in math according to parental level of education</cx:v>
        </cx:txData>
      </cx:tx>
      <cx:txPr>
        <a:bodyPr spcFirstLastPara="1" vertOverflow="ellipsis" horzOverflow="overflow" wrap="square" lIns="0" tIns="0" rIns="0" bIns="0" anchor="ctr" anchorCtr="1"/>
        <a:lstStyle/>
        <a:p>
          <a:pPr algn="ctr" rtl="0">
            <a:defRPr/>
          </a:pPr>
          <a:r>
            <a:rPr lang="fr-FR" sz="1400" b="1" i="0" u="none" strike="noStrike" baseline="0">
              <a:solidFill>
                <a:sysClr val="windowText" lastClr="000000"/>
              </a:solidFill>
              <a:latin typeface="Calibri" panose="020F0502020204030204"/>
            </a:rPr>
            <a:t>Dispersion in math according to parental level of education</a:t>
          </a:r>
        </a:p>
      </cx:txPr>
    </cx:title>
    <cx:plotArea>
      <cx:plotAreaRegion>
        <cx:series layoutId="boxWhisker" uniqueId="{254A0DE3-635C-434B-B2A1-15FB59E58B7D}">
          <cx:tx>
            <cx:txData>
              <cx:f>_xlchart.v1.7</cx:f>
              <cx:v>math score</cx:v>
            </cx:txData>
          </cx:tx>
          <cx:spPr>
            <a:ln>
              <a:solidFill>
                <a:schemeClr val="tx1"/>
              </a:solidFill>
            </a:ln>
          </cx:spPr>
          <cx:dataId val="0"/>
          <cx:layoutPr>
            <cx:visibility meanLine="0" meanMarker="1" nonoutliers="0" outliers="1"/>
            <cx:statistics quartileMethod="exclusive"/>
          </cx:layoutPr>
        </cx:series>
      </cx:plotAreaRegion>
      <cx:axis id="0">
        <cx:catScaling gapWidth="1"/>
        <cx:tickLabels/>
        <cx:txPr>
          <a:bodyPr spcFirstLastPara="1" vertOverflow="ellipsis" horzOverflow="overflow" wrap="square" lIns="0" tIns="0" rIns="0" bIns="0" anchor="ctr" anchorCtr="1"/>
          <a:lstStyle/>
          <a:p>
            <a:pPr algn="ctr" rtl="0">
              <a:defRPr b="1">
                <a:solidFill>
                  <a:sysClr val="windowText" lastClr="000000"/>
                </a:solidFill>
              </a:defRPr>
            </a:pPr>
            <a:endParaRPr lang="fr-FR" sz="900" b="1" i="0" u="none" strike="noStrike" baseline="0">
              <a:solidFill>
                <a:sysClr val="windowText" lastClr="000000"/>
              </a:solidFill>
              <a:latin typeface="Calibri" panose="020F0502020204030204"/>
            </a:endParaRPr>
          </a:p>
        </cx:txPr>
      </cx:axis>
      <cx:axis id="1">
        <cx:valScaling/>
        <cx:majorGridlines/>
        <cx:tickLabels/>
      </cx:axis>
    </cx:plotArea>
  </cx:chart>
  <cx: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6350" cap="flat" cmpd="sng" algn="ctr">
      <a:solidFill>
        <a:schemeClr val="accent6"/>
      </a:solidFill>
      <a:prstDash val="solid"/>
      <a:miter lim="800000"/>
    </a:ln>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_xlchart.v1.24</cx:f>
      </cx:strDim>
      <cx:numDim type="val">
        <cx:f>_xlchart.v1.26</cx:f>
      </cx:numDim>
    </cx:data>
  </cx:chartData>
  <cx:chart>
    <cx:title pos="t" align="ctr" overlay="0"/>
    <cx:plotArea>
      <cx:plotAreaRegion>
        <cx:series layoutId="boxWhisker" uniqueId="{F98B5AAC-129F-4299-A220-7BAAD35491B4}">
          <cx:tx>
            <cx:txData>
              <cx:f>_xlchart.v1.25</cx:f>
              <cx:v>reading score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_xlchart.v1.27</cx:f>
      </cx:strDim>
      <cx:numDim type="val">
        <cx:f>_xlchart.v1.29</cx:f>
      </cx:numDim>
    </cx:data>
  </cx:chartData>
  <cx:chart>
    <cx:title pos="t" align="ctr" overlay="0"/>
    <cx:plotArea>
      <cx:plotAreaRegion>
        <cx:series layoutId="boxWhisker" uniqueId="{C86EDA18-1BC8-48E0-9E9E-EC69377FAB41}">
          <cx:tx>
            <cx:txData>
              <cx:f>_xlchart.v1.28</cx:f>
              <cx:v>writing score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_xlchart.v1.14</cx:f>
      </cx:numDim>
    </cx:data>
  </cx:chartData>
  <cx:chart>
    <cx:title pos="t" align="ctr" overlay="0">
      <cx:tx>
        <cx:txData>
          <cx:v>Dispersion of Math test preparation</cx:v>
        </cx:txData>
      </cx:tx>
      <cx:txPr>
        <a:bodyPr spcFirstLastPara="1" vertOverflow="ellipsis" horzOverflow="overflow" wrap="square" lIns="0" tIns="0" rIns="0" bIns="0" anchor="ctr" anchorCtr="1"/>
        <a:lstStyle/>
        <a:p>
          <a:pPr algn="ctr" rtl="0">
            <a:defRPr/>
          </a:pPr>
          <a:r>
            <a:rPr lang="fr-FR" sz="1400" b="1" i="0" u="none" strike="noStrike" baseline="0">
              <a:solidFill>
                <a:sysClr val="windowText" lastClr="000000"/>
              </a:solidFill>
              <a:latin typeface="Calibri" panose="020F0502020204030204"/>
            </a:rPr>
            <a:t>Dispersion of Math test preparation</a:t>
          </a:r>
        </a:p>
      </cx:txPr>
    </cx:title>
    <cx:plotArea>
      <cx:plotAreaRegion>
        <cx:series layoutId="boxWhisker" uniqueId="{08A9212A-D38A-462D-A593-67924E2F75CC}">
          <cx:tx>
            <cx:txData>
              <cx:f>_xlchart.v1.13</cx:f>
              <cx:v>math score</cx:v>
            </cx:txData>
          </cx:tx>
          <cx:spPr>
            <a:ln>
              <a:solidFill>
                <a:schemeClr val="tx1"/>
              </a:solidFill>
            </a:ln>
          </cx:spPr>
          <cx:dataId val="0"/>
          <cx:layoutPr>
            <cx:visibility meanLine="0" meanMarker="1" nonoutliers="0" outliers="1"/>
            <cx:statistics quartileMethod="exclusive"/>
          </cx:layoutPr>
        </cx:series>
      </cx:plotAreaRegion>
      <cx:axis id="0">
        <cx:catScaling gapWidth="1"/>
        <cx:tickLabels/>
        <cx:txPr>
          <a:bodyPr spcFirstLastPara="1" vertOverflow="ellipsis" horzOverflow="overflow" wrap="square" lIns="0" tIns="0" rIns="0" bIns="0" anchor="ctr" anchorCtr="1"/>
          <a:lstStyle/>
          <a:p>
            <a:pPr algn="ctr" rtl="0">
              <a:defRPr b="1">
                <a:solidFill>
                  <a:sysClr val="windowText" lastClr="000000"/>
                </a:solidFill>
              </a:defRPr>
            </a:pPr>
            <a:endParaRPr lang="fr-FR" sz="900" b="1" i="0" u="none" strike="noStrike" baseline="0">
              <a:solidFill>
                <a:sysClr val="windowText" lastClr="000000"/>
              </a:solidFill>
              <a:latin typeface="Calibri" panose="020F0502020204030204"/>
            </a:endParaRPr>
          </a:p>
        </cx:txPr>
      </cx:axis>
      <cx:axis id="1">
        <cx:valScaling/>
        <cx:majorGridlines/>
        <cx:tickLabels/>
        <cx:txPr>
          <a:bodyPr spcFirstLastPara="1" vertOverflow="ellipsis" horzOverflow="overflow" wrap="square" lIns="0" tIns="0" rIns="0" bIns="0" anchor="ctr" anchorCtr="1"/>
          <a:lstStyle/>
          <a:p>
            <a:pPr algn="ctr" rtl="0">
              <a:defRPr b="1">
                <a:solidFill>
                  <a:sysClr val="windowText" lastClr="000000"/>
                </a:solidFill>
              </a:defRPr>
            </a:pPr>
            <a:endParaRPr lang="fr-FR" sz="900" b="1" i="0" u="none" strike="noStrike" baseline="0">
              <a:solidFill>
                <a:sysClr val="windowText" lastClr="000000"/>
              </a:solidFill>
              <a:latin typeface="Calibri" panose="020F0502020204030204"/>
            </a:endParaRPr>
          </a:p>
        </cx:txPr>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chartData>
  <cx:chart>
    <cx:title pos="t" align="ctr" overlay="0"/>
    <cx:plotArea>
      <cx:plotAreaRegion>
        <cx:series layoutId="boxWhisker" uniqueId="{F8822DB7-389D-40A7-AF87-9ACE05DB27EB}">
          <cx:tx>
            <cx:txData>
              <cx:f>_xlchart.v1.10</cx:f>
              <cx:v>reading score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_xlchart.v1.17</cx:f>
      </cx:numDim>
    </cx:data>
  </cx:chartData>
  <cx:chart>
    <cx:title pos="t" align="ctr" overlay="0"/>
    <cx:plotArea>
      <cx:plotAreaRegion>
        <cx:series layoutId="boxWhisker" uniqueId="{031454D3-97F2-4E65-BC5D-2DFA0A79EBAA}">
          <cx:tx>
            <cx:txData>
              <cx:f>_xlchart.v1.16</cx:f>
              <cx:v>writing score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data id="1">
      <cx:numDim type="val">
        <cx:f>_xlchart.v1.21</cx:f>
      </cx:numDim>
    </cx:data>
    <cx:data id="2">
      <cx:numDim type="val">
        <cx:f>_xlchart.v1.23</cx:f>
      </cx:numDim>
    </cx:data>
  </cx:chartData>
  <cx:chart>
    <cx:title pos="t" align="ctr" overlay="0">
      <cx:tx>
        <cx:rich>
          <a:bodyPr spcFirstLastPara="1" vertOverflow="ellipsis" horzOverflow="overflow" wrap="square" lIns="0" tIns="0" rIns="0" bIns="0" anchor="ctr" anchorCtr="1"/>
          <a:lstStyle/>
          <a:p>
            <a:pPr rtl="0"/>
            <a:r>
              <a:rPr lang="fr-FR" sz="1200" b="1" i="0" baseline="0">
                <a:effectLst/>
              </a:rPr>
              <a:t>Score's dispersion / subject</a:t>
            </a:r>
            <a:endParaRPr lang="fr-FR" sz="1200">
              <a:effectLst/>
            </a:endParaRPr>
          </a:p>
        </cx:rich>
      </cx:tx>
    </cx:title>
    <cx:plotArea>
      <cx:plotAreaRegion>
        <cx:plotSurface>
          <cx:spPr>
            <a:ln>
              <a:noFill/>
            </a:ln>
          </cx:spPr>
        </cx:plotSurface>
        <cx:series layoutId="boxWhisker" uniqueId="{8669C4BA-8FF6-4A33-8580-3CBFD85313D5}">
          <cx:tx>
            <cx:txData>
              <cx:f>_xlchart.v1.18</cx:f>
              <cx:v>math score</cx:v>
            </cx:txData>
          </cx:tx>
          <cx:spPr>
            <a:ln>
              <a:solidFill>
                <a:schemeClr val="tx1"/>
              </a:solidFill>
            </a:ln>
          </cx:spPr>
          <cx:dataId val="0"/>
          <cx:layoutPr>
            <cx:visibility meanLine="0" meanMarker="1" nonoutliers="0" outliers="1"/>
            <cx:statistics quartileMethod="exclusive"/>
          </cx:layoutPr>
        </cx:series>
        <cx:series layoutId="boxWhisker" uniqueId="{D5092A53-F0F8-4543-872C-CB86893895AA}">
          <cx:tx>
            <cx:txData>
              <cx:f>_xlchart.v1.20</cx:f>
              <cx:v>reading score</cx:v>
            </cx:txData>
          </cx:tx>
          <cx:spPr>
            <a:ln>
              <a:solidFill>
                <a:schemeClr val="tx1"/>
              </a:solidFill>
            </a:ln>
          </cx:spPr>
          <cx:dataId val="1"/>
          <cx:layoutPr>
            <cx:visibility meanLine="0" meanMarker="1" nonoutliers="0" outliers="1"/>
            <cx:statistics quartileMethod="exclusive"/>
          </cx:layoutPr>
        </cx:series>
        <cx:series layoutId="boxWhisker" uniqueId="{79BE8EE3-05D5-40C8-8EF4-7AB7723810A6}">
          <cx:tx>
            <cx:txData>
              <cx:f>_xlchart.v1.22</cx:f>
              <cx:v>writing score</cx:v>
            </cx:txData>
          </cx:tx>
          <cx:spPr>
            <a:ln>
              <a:solidFill>
                <a:schemeClr val="tx1"/>
              </a:solidFill>
            </a:ln>
          </cx:spPr>
          <cx:dataId val="2"/>
          <cx:layoutPr>
            <cx:visibility meanLine="0" meanMarker="1" nonoutliers="0" outliers="1"/>
            <cx:statistics quartileMethod="exclusive"/>
          </cx:layoutPr>
        </cx:series>
      </cx:plotAreaRegion>
      <cx:axis id="0">
        <cx:catScaling gapWidth="1.5"/>
        <cx:tickLabels/>
      </cx:axis>
      <cx:axis id="1">
        <cx:valScaling max="100"/>
        <cx:majorGridlines/>
        <cx:majorTickMarks type="out"/>
        <cx:tickLabels/>
      </cx:axis>
    </cx:plotArea>
    <cx:legend pos="r"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3" Type="http://schemas.microsoft.com/office/2014/relationships/chartEx" Target="../charts/chartEx4.xml"/><Relationship Id="rId7" Type="http://schemas.microsoft.com/office/2014/relationships/chartEx" Target="../charts/chartEx8.xml"/><Relationship Id="rId2" Type="http://schemas.microsoft.com/office/2014/relationships/chartEx" Target="../charts/chartEx3.xml"/><Relationship Id="rId1" Type="http://schemas.microsoft.com/office/2014/relationships/chartEx" Target="../charts/chartEx2.xml"/><Relationship Id="rId6" Type="http://schemas.microsoft.com/office/2014/relationships/chartEx" Target="../charts/chartEx7.xml"/><Relationship Id="rId5" Type="http://schemas.microsoft.com/office/2014/relationships/chartEx" Target="../charts/chartEx6.xml"/><Relationship Id="rId4" Type="http://schemas.microsoft.com/office/2014/relationships/chartEx" Target="../charts/chartEx5.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 Id="rId9"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8</xdr:col>
      <xdr:colOff>175569</xdr:colOff>
      <xdr:row>12</xdr:row>
      <xdr:rowOff>130403</xdr:rowOff>
    </xdr:from>
    <xdr:to>
      <xdr:col>16</xdr:col>
      <xdr:colOff>122464</xdr:colOff>
      <xdr:row>28</xdr:row>
      <xdr:rowOff>163286</xdr:rowOff>
    </xdr:to>
    <xdr:graphicFrame macro="">
      <xdr:nvGraphicFramePr>
        <xdr:cNvPr id="23" name="Graphique 22">
          <a:extLst>
            <a:ext uri="{FF2B5EF4-FFF2-40B4-BE49-F238E27FC236}">
              <a16:creationId xmlns:a16="http://schemas.microsoft.com/office/drawing/2014/main" id="{0FA5BA6D-7D68-4EE6-A148-A61A5CF85B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280459</xdr:colOff>
      <xdr:row>12</xdr:row>
      <xdr:rowOff>68037</xdr:rowOff>
    </xdr:from>
    <xdr:to>
      <xdr:col>24</xdr:col>
      <xdr:colOff>326571</xdr:colOff>
      <xdr:row>28</xdr:row>
      <xdr:rowOff>163287</xdr:rowOff>
    </xdr:to>
    <xdr:graphicFrame macro="">
      <xdr:nvGraphicFramePr>
        <xdr:cNvPr id="25" name="Graphique 24">
          <a:extLst>
            <a:ext uri="{FF2B5EF4-FFF2-40B4-BE49-F238E27FC236}">
              <a16:creationId xmlns:a16="http://schemas.microsoft.com/office/drawing/2014/main" id="{3CBFE90D-8862-4EE3-93C7-ECF9E4D78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189176</xdr:colOff>
      <xdr:row>1</xdr:row>
      <xdr:rowOff>187853</xdr:rowOff>
    </xdr:from>
    <xdr:to>
      <xdr:col>16</xdr:col>
      <xdr:colOff>174095</xdr:colOff>
      <xdr:row>12</xdr:row>
      <xdr:rowOff>81643</xdr:rowOff>
    </xdr:to>
    <xdr:graphicFrame macro="">
      <xdr:nvGraphicFramePr>
        <xdr:cNvPr id="28" name="Graphique 27">
          <a:extLst>
            <a:ext uri="{FF2B5EF4-FFF2-40B4-BE49-F238E27FC236}">
              <a16:creationId xmlns:a16="http://schemas.microsoft.com/office/drawing/2014/main" id="{8283A638-C487-4A05-A550-CFBBFF5EE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27214</xdr:colOff>
      <xdr:row>2</xdr:row>
      <xdr:rowOff>378</xdr:rowOff>
    </xdr:from>
    <xdr:to>
      <xdr:col>8</xdr:col>
      <xdr:colOff>27214</xdr:colOff>
      <xdr:row>29</xdr:row>
      <xdr:rowOff>0</xdr:rowOff>
    </xdr:to>
    <xdr:graphicFrame macro="">
      <xdr:nvGraphicFramePr>
        <xdr:cNvPr id="32" name="Graphique 31">
          <a:extLst>
            <a:ext uri="{FF2B5EF4-FFF2-40B4-BE49-F238E27FC236}">
              <a16:creationId xmlns:a16="http://schemas.microsoft.com/office/drawing/2014/main" id="{E1576373-13BC-4429-97AB-73B9EAFBD4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268174</xdr:colOff>
      <xdr:row>1</xdr:row>
      <xdr:rowOff>167631</xdr:rowOff>
    </xdr:from>
    <xdr:to>
      <xdr:col>24</xdr:col>
      <xdr:colOff>527654</xdr:colOff>
      <xdr:row>12</xdr:row>
      <xdr:rowOff>40821</xdr:rowOff>
    </xdr:to>
    <mc:AlternateContent xmlns:mc="http://schemas.openxmlformats.org/markup-compatibility/2006">
      <mc:Choice xmlns:cx1="http://schemas.microsoft.com/office/drawing/2015/9/8/chartex" Requires="cx1">
        <xdr:graphicFrame macro="">
          <xdr:nvGraphicFramePr>
            <xdr:cNvPr id="33" name="Graphique 32">
              <a:extLst>
                <a:ext uri="{FF2B5EF4-FFF2-40B4-BE49-F238E27FC236}">
                  <a16:creationId xmlns:a16="http://schemas.microsoft.com/office/drawing/2014/main" id="{021246D5-3C49-440D-B4F5-15FFB90545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850574" y="272406"/>
              <a:ext cx="6050680" cy="2425890"/>
            </a:xfrm>
            <a:prstGeom prst="rect">
              <a:avLst/>
            </a:prstGeom>
            <a:solidFill>
              <a:prstClr val="white"/>
            </a:solidFill>
            <a:ln w="1">
              <a:solidFill>
                <a:prstClr val="green"/>
              </a:solidFill>
            </a:ln>
          </xdr:spPr>
          <xdr:txBody>
            <a:bodyPr vertOverflow="clip" horzOverflow="clip"/>
            <a:lstStyle/>
            <a:p>
              <a:r>
                <a:rPr lang="fr-FR" sz="1100"/>
                <a:t>Ce graphique n’est pas disponible dans votre version d’Excel.
La modification de cette forme ou l’enregistrement de ce classeur dans un autre format de fichier endommagera le graphique de façon irréparable.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15875</xdr:colOff>
      <xdr:row>18</xdr:row>
      <xdr:rowOff>31750</xdr:rowOff>
    </xdr:from>
    <xdr:to>
      <xdr:col>6</xdr:col>
      <xdr:colOff>159808</xdr:colOff>
      <xdr:row>38</xdr:row>
      <xdr:rowOff>95250</xdr:rowOff>
    </xdr:to>
    <xdr:graphicFrame macro="">
      <xdr:nvGraphicFramePr>
        <xdr:cNvPr id="9" name="Graphique 8">
          <a:extLst>
            <a:ext uri="{FF2B5EF4-FFF2-40B4-BE49-F238E27FC236}">
              <a16:creationId xmlns:a16="http://schemas.microsoft.com/office/drawing/2014/main" id="{2D8B659B-1A0B-4BC0-8671-6A9F1EF3C6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228600</xdr:colOff>
      <xdr:row>16</xdr:row>
      <xdr:rowOff>111125</xdr:rowOff>
    </xdr:from>
    <xdr:to>
      <xdr:col>12</xdr:col>
      <xdr:colOff>654050</xdr:colOff>
      <xdr:row>38</xdr:row>
      <xdr:rowOff>83606</xdr:rowOff>
    </xdr:to>
    <xdr:graphicFrame macro="">
      <xdr:nvGraphicFramePr>
        <xdr:cNvPr id="10" name="Graphique 9">
          <a:extLst>
            <a:ext uri="{FF2B5EF4-FFF2-40B4-BE49-F238E27FC236}">
              <a16:creationId xmlns:a16="http://schemas.microsoft.com/office/drawing/2014/main" id="{975CB09A-AB2D-4927-9EE5-3FA1595B44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254001</xdr:colOff>
      <xdr:row>1</xdr:row>
      <xdr:rowOff>31747</xdr:rowOff>
    </xdr:from>
    <xdr:to>
      <xdr:col>12</xdr:col>
      <xdr:colOff>571501</xdr:colOff>
      <xdr:row>16</xdr:row>
      <xdr:rowOff>63500</xdr:rowOff>
    </xdr:to>
    <xdr:graphicFrame macro="">
      <xdr:nvGraphicFramePr>
        <xdr:cNvPr id="11" name="Graphique 10">
          <a:extLst>
            <a:ext uri="{FF2B5EF4-FFF2-40B4-BE49-F238E27FC236}">
              <a16:creationId xmlns:a16="http://schemas.microsoft.com/office/drawing/2014/main" id="{4651FF0B-14E5-4DC5-94D5-4EC11FEC17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93133</xdr:colOff>
      <xdr:row>1</xdr:row>
      <xdr:rowOff>31749</xdr:rowOff>
    </xdr:from>
    <xdr:to>
      <xdr:col>25</xdr:col>
      <xdr:colOff>759883</xdr:colOff>
      <xdr:row>15</xdr:row>
      <xdr:rowOff>174624</xdr:rowOff>
    </xdr:to>
    <xdr:graphicFrame macro="">
      <xdr:nvGraphicFramePr>
        <xdr:cNvPr id="18" name="Graphique 17">
          <a:extLst>
            <a:ext uri="{FF2B5EF4-FFF2-40B4-BE49-F238E27FC236}">
              <a16:creationId xmlns:a16="http://schemas.microsoft.com/office/drawing/2014/main" id="{2D917651-A10C-471B-84CE-2F84D51A9D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101601</xdr:colOff>
      <xdr:row>16</xdr:row>
      <xdr:rowOff>47625</xdr:rowOff>
    </xdr:from>
    <xdr:to>
      <xdr:col>25</xdr:col>
      <xdr:colOff>732367</xdr:colOff>
      <xdr:row>38</xdr:row>
      <xdr:rowOff>111124</xdr:rowOff>
    </xdr:to>
    <xdr:graphicFrame macro="">
      <xdr:nvGraphicFramePr>
        <xdr:cNvPr id="19" name="Graphique 18">
          <a:extLst>
            <a:ext uri="{FF2B5EF4-FFF2-40B4-BE49-F238E27FC236}">
              <a16:creationId xmlns:a16="http://schemas.microsoft.com/office/drawing/2014/main" id="{533DE9C6-845F-43B8-AC59-0B814838A9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723901</xdr:colOff>
      <xdr:row>16</xdr:row>
      <xdr:rowOff>79376</xdr:rowOff>
    </xdr:from>
    <xdr:to>
      <xdr:col>18</xdr:col>
      <xdr:colOff>736601</xdr:colOff>
      <xdr:row>38</xdr:row>
      <xdr:rowOff>95250</xdr:rowOff>
    </xdr:to>
    <xdr:graphicFrame macro="">
      <xdr:nvGraphicFramePr>
        <xdr:cNvPr id="26" name="Graphique 25">
          <a:extLst>
            <a:ext uri="{FF2B5EF4-FFF2-40B4-BE49-F238E27FC236}">
              <a16:creationId xmlns:a16="http://schemas.microsoft.com/office/drawing/2014/main" id="{9D316410-D861-405B-82E5-03A66B0E7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622299</xdr:colOff>
      <xdr:row>1</xdr:row>
      <xdr:rowOff>31749</xdr:rowOff>
    </xdr:from>
    <xdr:to>
      <xdr:col>18</xdr:col>
      <xdr:colOff>682624</xdr:colOff>
      <xdr:row>16</xdr:row>
      <xdr:rowOff>0</xdr:rowOff>
    </xdr:to>
    <xdr:graphicFrame macro="">
      <xdr:nvGraphicFramePr>
        <xdr:cNvPr id="27" name="Graphique 26">
          <a:extLst>
            <a:ext uri="{FF2B5EF4-FFF2-40B4-BE49-F238E27FC236}">
              <a16:creationId xmlns:a16="http://schemas.microsoft.com/office/drawing/2014/main" id="{AB774E02-57A5-4E5E-A84A-0550AAB2E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xdr:row>
      <xdr:rowOff>0</xdr:rowOff>
    </xdr:from>
    <xdr:to>
      <xdr:col>6</xdr:col>
      <xdr:colOff>206376</xdr:colOff>
      <xdr:row>17</xdr:row>
      <xdr:rowOff>142876</xdr:rowOff>
    </xdr:to>
    <xdr:graphicFrame macro="">
      <xdr:nvGraphicFramePr>
        <xdr:cNvPr id="6" name="Graphique 5">
          <a:extLst>
            <a:ext uri="{FF2B5EF4-FFF2-40B4-BE49-F238E27FC236}">
              <a16:creationId xmlns:a16="http://schemas.microsoft.com/office/drawing/2014/main" id="{2BA1BB5A-6FC4-4FAF-89EE-2489F04FAC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619125</xdr:colOff>
      <xdr:row>1</xdr:row>
      <xdr:rowOff>0</xdr:rowOff>
    </xdr:from>
    <xdr:to>
      <xdr:col>11</xdr:col>
      <xdr:colOff>619125</xdr:colOff>
      <xdr:row>15</xdr:row>
      <xdr:rowOff>165100</xdr:rowOff>
    </xdr:to>
    <xdr:graphicFrame macro="">
      <xdr:nvGraphicFramePr>
        <xdr:cNvPr id="2" name="Graphique 1">
          <a:extLst>
            <a:ext uri="{FF2B5EF4-FFF2-40B4-BE49-F238E27FC236}">
              <a16:creationId xmlns:a16="http://schemas.microsoft.com/office/drawing/2014/main" id="{FCCFC558-ADB5-432D-B957-38E3686FA0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168275</xdr:colOff>
      <xdr:row>1</xdr:row>
      <xdr:rowOff>6350</xdr:rowOff>
    </xdr:from>
    <xdr:to>
      <xdr:col>24</xdr:col>
      <xdr:colOff>168275</xdr:colOff>
      <xdr:row>18</xdr:row>
      <xdr:rowOff>134938</xdr:rowOff>
    </xdr:to>
    <xdr:graphicFrame macro="">
      <xdr:nvGraphicFramePr>
        <xdr:cNvPr id="3" name="Graphique 2">
          <a:extLst>
            <a:ext uri="{FF2B5EF4-FFF2-40B4-BE49-F238E27FC236}">
              <a16:creationId xmlns:a16="http://schemas.microsoft.com/office/drawing/2014/main" id="{7303119B-7B26-4B57-B450-E5272F5887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480218</xdr:colOff>
      <xdr:row>1</xdr:row>
      <xdr:rowOff>5555</xdr:rowOff>
    </xdr:from>
    <xdr:to>
      <xdr:col>36</xdr:col>
      <xdr:colOff>480218</xdr:colOff>
      <xdr:row>18</xdr:row>
      <xdr:rowOff>55563</xdr:rowOff>
    </xdr:to>
    <xdr:graphicFrame macro="">
      <xdr:nvGraphicFramePr>
        <xdr:cNvPr id="4" name="Graphique 3">
          <a:extLst>
            <a:ext uri="{FF2B5EF4-FFF2-40B4-BE49-F238E27FC236}">
              <a16:creationId xmlns:a16="http://schemas.microsoft.com/office/drawing/2014/main" id="{0EAC9ABA-607A-4B84-8A36-83DA0D62C0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50800</xdr:colOff>
      <xdr:row>0</xdr:row>
      <xdr:rowOff>95250</xdr:rowOff>
    </xdr:from>
    <xdr:to>
      <xdr:col>6</xdr:col>
      <xdr:colOff>698501</xdr:colOff>
      <xdr:row>26</xdr:row>
      <xdr:rowOff>55563</xdr:rowOff>
    </xdr:to>
    <xdr:sp macro="" textlink="">
      <xdr:nvSpPr>
        <xdr:cNvPr id="2" name="ZoneTexte 1">
          <a:extLst>
            <a:ext uri="{FF2B5EF4-FFF2-40B4-BE49-F238E27FC236}">
              <a16:creationId xmlns:a16="http://schemas.microsoft.com/office/drawing/2014/main" id="{3BB5F586-0426-4AD9-8573-AA11DB780591}"/>
            </a:ext>
          </a:extLst>
        </xdr:cNvPr>
        <xdr:cNvSpPr txBox="1"/>
      </xdr:nvSpPr>
      <xdr:spPr>
        <a:xfrm>
          <a:off x="1574800" y="95250"/>
          <a:ext cx="4187826" cy="47069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We want</a:t>
          </a:r>
          <a:r>
            <a:rPr lang="fr-FR" sz="1100" baseline="0"/>
            <a:t> to know the  population proportion of boys/girls by using our sample (n=1000) and the population means of the overall average scores in each subject.</a:t>
          </a:r>
        </a:p>
        <a:p>
          <a:endParaRPr lang="fr-FR" sz="1100" baseline="0"/>
        </a:p>
        <a:p>
          <a:r>
            <a:rPr lang="fr-FR" sz="1100" baseline="0"/>
            <a:t>We can't have the exact value of the parameter but we can find the upper and lower limit where it lies, for a 95 % confidence interval.</a:t>
          </a:r>
        </a:p>
        <a:p>
          <a:r>
            <a:rPr lang="fr-FR" sz="1100" baseline="0"/>
            <a:t> </a:t>
          </a:r>
        </a:p>
        <a:p>
          <a:r>
            <a:rPr lang="fr-FR" sz="1100" baseline="0"/>
            <a:t>  Formula for ppopulation proportion</a:t>
          </a:r>
        </a:p>
        <a:p>
          <a:endParaRPr lang="fr-FR" sz="1100" baseline="0"/>
        </a:p>
        <a:p>
          <a:endParaRPr lang="fr-FR" sz="1100"/>
        </a:p>
        <a:p>
          <a:endParaRPr lang="fr-FR" sz="1100"/>
        </a:p>
        <a:p>
          <a:endParaRPr lang="fr-FR" sz="1100"/>
        </a:p>
        <a:p>
          <a:endParaRPr lang="fr-FR" sz="1100"/>
        </a:p>
        <a:p>
          <a:endParaRPr lang="fr-FR" sz="1100"/>
        </a:p>
        <a:p>
          <a:endParaRPr lang="fr-FR" sz="1100"/>
        </a:p>
        <a:p>
          <a:endParaRPr lang="fr-FR" sz="1100"/>
        </a:p>
        <a:p>
          <a:r>
            <a:rPr lang="fr-FR" sz="1100"/>
            <a:t>Formula</a:t>
          </a:r>
          <a:r>
            <a:rPr lang="fr-FR" sz="1100" baseline="0"/>
            <a:t> for population mean</a:t>
          </a:r>
          <a:endParaRPr lang="fr-FR" sz="1100"/>
        </a:p>
      </xdr:txBody>
    </xdr:sp>
    <xdr:clientData/>
  </xdr:twoCellAnchor>
  <xdr:twoCellAnchor editAs="oneCell">
    <xdr:from>
      <xdr:col>2</xdr:col>
      <xdr:colOff>152402</xdr:colOff>
      <xdr:row>8</xdr:row>
      <xdr:rowOff>65089</xdr:rowOff>
    </xdr:from>
    <xdr:to>
      <xdr:col>4</xdr:col>
      <xdr:colOff>1158876</xdr:colOff>
      <xdr:row>15</xdr:row>
      <xdr:rowOff>32459</xdr:rowOff>
    </xdr:to>
    <xdr:pic>
      <xdr:nvPicPr>
        <xdr:cNvPr id="3" name="Image 2">
          <a:extLst>
            <a:ext uri="{FF2B5EF4-FFF2-40B4-BE49-F238E27FC236}">
              <a16:creationId xmlns:a16="http://schemas.microsoft.com/office/drawing/2014/main" id="{848B8BE9-61B8-4DFB-9D65-BEFBFA563DA3}"/>
            </a:ext>
          </a:extLst>
        </xdr:cNvPr>
        <xdr:cNvPicPr>
          <a:picLocks noChangeAspect="1"/>
        </xdr:cNvPicPr>
      </xdr:nvPicPr>
      <xdr:blipFill>
        <a:blip xmlns:r="http://schemas.openxmlformats.org/officeDocument/2006/relationships" r:embed="rId1"/>
        <a:stretch>
          <a:fillRect/>
        </a:stretch>
      </xdr:blipFill>
      <xdr:spPr>
        <a:xfrm>
          <a:off x="1676402" y="1525589"/>
          <a:ext cx="2530474" cy="1245308"/>
        </a:xfrm>
        <a:prstGeom prst="rect">
          <a:avLst/>
        </a:prstGeom>
      </xdr:spPr>
    </xdr:pic>
    <xdr:clientData/>
  </xdr:twoCellAnchor>
  <xdr:twoCellAnchor editAs="oneCell">
    <xdr:from>
      <xdr:col>2</xdr:col>
      <xdr:colOff>82549</xdr:colOff>
      <xdr:row>16</xdr:row>
      <xdr:rowOff>158749</xdr:rowOff>
    </xdr:from>
    <xdr:to>
      <xdr:col>5</xdr:col>
      <xdr:colOff>63499</xdr:colOff>
      <xdr:row>24</xdr:row>
      <xdr:rowOff>60812</xdr:rowOff>
    </xdr:to>
    <xdr:pic>
      <xdr:nvPicPr>
        <xdr:cNvPr id="5" name="Image 4">
          <a:extLst>
            <a:ext uri="{FF2B5EF4-FFF2-40B4-BE49-F238E27FC236}">
              <a16:creationId xmlns:a16="http://schemas.microsoft.com/office/drawing/2014/main" id="{2F856ECC-E874-47C2-B030-E3C56D10251B}"/>
            </a:ext>
          </a:extLst>
        </xdr:cNvPr>
        <xdr:cNvPicPr>
          <a:picLocks noChangeAspect="1"/>
        </xdr:cNvPicPr>
      </xdr:nvPicPr>
      <xdr:blipFill>
        <a:blip xmlns:r="http://schemas.openxmlformats.org/officeDocument/2006/relationships" r:embed="rId2"/>
        <a:stretch>
          <a:fillRect/>
        </a:stretch>
      </xdr:blipFill>
      <xdr:spPr>
        <a:xfrm>
          <a:off x="1606549" y="3079749"/>
          <a:ext cx="2759075" cy="136256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170919</xdr:rowOff>
    </xdr:from>
    <xdr:to>
      <xdr:col>9</xdr:col>
      <xdr:colOff>668866</xdr:colOff>
      <xdr:row>13</xdr:row>
      <xdr:rowOff>74083</xdr:rowOff>
    </xdr:to>
    <xdr:graphicFrame macro="">
      <xdr:nvGraphicFramePr>
        <xdr:cNvPr id="3" name="Graphique 2">
          <a:extLst>
            <a:ext uri="{FF2B5EF4-FFF2-40B4-BE49-F238E27FC236}">
              <a16:creationId xmlns:a16="http://schemas.microsoft.com/office/drawing/2014/main" id="{03E879F8-A989-B944-1D27-17D6474C74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19050</xdr:colOff>
      <xdr:row>0</xdr:row>
      <xdr:rowOff>1</xdr:rowOff>
    </xdr:from>
    <xdr:to>
      <xdr:col>8</xdr:col>
      <xdr:colOff>552450</xdr:colOff>
      <xdr:row>12</xdr:row>
      <xdr:rowOff>81644</xdr:rowOff>
    </xdr:to>
    <xdr:sp macro="" textlink="">
      <xdr:nvSpPr>
        <xdr:cNvPr id="2" name="ZoneTexte 1">
          <a:extLst>
            <a:ext uri="{FF2B5EF4-FFF2-40B4-BE49-F238E27FC236}">
              <a16:creationId xmlns:a16="http://schemas.microsoft.com/office/drawing/2014/main" id="{7B4DBAAD-7F11-4B74-A74B-ABD2331926E4}"/>
            </a:ext>
          </a:extLst>
        </xdr:cNvPr>
        <xdr:cNvSpPr txBox="1"/>
      </xdr:nvSpPr>
      <xdr:spPr>
        <a:xfrm>
          <a:off x="3067050" y="1"/>
          <a:ext cx="3581400" cy="225878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From</a:t>
          </a:r>
          <a:r>
            <a:rPr lang="fr-FR" sz="1100" baseline="0"/>
            <a:t> the </a:t>
          </a:r>
          <a:r>
            <a:rPr lang="fr-FR" sz="1100"/>
            <a:t>dashbord,</a:t>
          </a:r>
          <a:r>
            <a:rPr lang="fr-FR" sz="1100" baseline="0"/>
            <a:t> we see that students tend do best in Reading &gt; Math &gt; Writing. Can we statistically confirm the observation?</a:t>
          </a:r>
        </a:p>
        <a:p>
          <a:endParaRPr lang="fr-FR" sz="1100" baseline="0"/>
        </a:p>
        <a:p>
          <a:r>
            <a:rPr lang="fr-FR" sz="1100" baseline="0"/>
            <a:t>We have three populations and no repeated measurements, we will use "TWO FACTOR ANOVA without replication" at alpha = 0.05</a:t>
          </a:r>
        </a:p>
        <a:p>
          <a:endParaRPr lang="fr-FR" sz="1100" baseline="0"/>
        </a:p>
        <a:p>
          <a:r>
            <a:rPr lang="fr-FR" sz="1100" baseline="0"/>
            <a:t>If the test is significant, we will do a Post Hoc test (Bonferroni test) to see where the difference lies between the population.</a:t>
          </a:r>
        </a:p>
        <a:p>
          <a:endParaRPr lang="fr-FR" sz="1100" baseline="0"/>
        </a:p>
        <a:p>
          <a:endParaRPr lang="fr-FR" sz="1100" baseline="0"/>
        </a:p>
        <a:p>
          <a:endParaRPr lang="fr-FR" sz="1100" baseline="0"/>
        </a:p>
        <a:p>
          <a:endParaRPr lang="fr-FR" sz="1100" baseline="0"/>
        </a:p>
        <a:p>
          <a:endParaRPr lang="fr-FR" sz="1100" baseline="0"/>
        </a:p>
        <a:p>
          <a:endParaRPr lang="fr-FR" sz="1100" baseline="0"/>
        </a:p>
        <a:p>
          <a:endParaRPr lang="fr-FR" sz="1100" baseline="0"/>
        </a:p>
        <a:p>
          <a:endParaRPr lang="fr-FR" sz="1100" baseline="0"/>
        </a:p>
        <a:p>
          <a:endParaRPr lang="fr-FR"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84667</xdr:colOff>
      <xdr:row>0</xdr:row>
      <xdr:rowOff>42333</xdr:rowOff>
    </xdr:from>
    <xdr:to>
      <xdr:col>8</xdr:col>
      <xdr:colOff>497417</xdr:colOff>
      <xdr:row>11</xdr:row>
      <xdr:rowOff>52916</xdr:rowOff>
    </xdr:to>
    <xdr:sp macro="" textlink="">
      <xdr:nvSpPr>
        <xdr:cNvPr id="2" name="ZoneTexte 1">
          <a:extLst>
            <a:ext uri="{FF2B5EF4-FFF2-40B4-BE49-F238E27FC236}">
              <a16:creationId xmlns:a16="http://schemas.microsoft.com/office/drawing/2014/main" id="{D4DB03FC-25BA-40F0-8A58-D279656E422E}"/>
            </a:ext>
          </a:extLst>
        </xdr:cNvPr>
        <xdr:cNvSpPr txBox="1"/>
      </xdr:nvSpPr>
      <xdr:spPr>
        <a:xfrm>
          <a:off x="3608917" y="42333"/>
          <a:ext cx="3460750" cy="2000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We</a:t>
          </a:r>
          <a:r>
            <a:rPr lang="fr-FR" sz="1100" baseline="0"/>
            <a:t> </a:t>
          </a:r>
          <a:r>
            <a:rPr lang="fr-FR" sz="1100"/>
            <a:t>previously</a:t>
          </a:r>
          <a:r>
            <a:rPr lang="fr-FR" sz="1100" baseline="0"/>
            <a:t> saw that, there is a significant difference between math, reading and writing. Let look at it with two sub-level (Male and female).</a:t>
          </a:r>
        </a:p>
        <a:p>
          <a:endParaRPr lang="fr-FR" sz="1100" baseline="0"/>
        </a:p>
        <a:p>
          <a:r>
            <a:rPr lang="fr-FR" sz="1100" baseline="0"/>
            <a:t>We will perform a 2WAY ANOVA test without replication for male and female and later on do a POST HOC TEST if we do reject the null hypothesis.</a:t>
          </a:r>
        </a:p>
      </xdr:txBody>
    </xdr:sp>
    <xdr:clientData/>
  </xdr:twoCellAnchor>
  <xdr:twoCellAnchor>
    <xdr:from>
      <xdr:col>8</xdr:col>
      <xdr:colOff>677332</xdr:colOff>
      <xdr:row>41</xdr:row>
      <xdr:rowOff>84666</xdr:rowOff>
    </xdr:from>
    <xdr:to>
      <xdr:col>16</xdr:col>
      <xdr:colOff>10583</xdr:colOff>
      <xdr:row>46</xdr:row>
      <xdr:rowOff>148166</xdr:rowOff>
    </xdr:to>
    <xdr:sp macro="" textlink="">
      <xdr:nvSpPr>
        <xdr:cNvPr id="5" name="ZoneTexte 2">
          <a:extLst>
            <a:ext uri="{FF2B5EF4-FFF2-40B4-BE49-F238E27FC236}">
              <a16:creationId xmlns:a16="http://schemas.microsoft.com/office/drawing/2014/main" id="{4257EF74-1D2E-47D5-B471-14010A983F0E}"/>
            </a:ext>
          </a:extLst>
        </xdr:cNvPr>
        <xdr:cNvSpPr txBox="1"/>
      </xdr:nvSpPr>
      <xdr:spPr>
        <a:xfrm>
          <a:off x="7249582" y="7482416"/>
          <a:ext cx="7778751" cy="963083"/>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baseline="0"/>
            <a:t>The test results match up with the observations from the dashboard... females tend to do better in Reading and Writing than in math, whereas, Male tends to do better in Maths than Reading and Writing</a:t>
          </a:r>
        </a:p>
        <a:p>
          <a:endParaRPr lang="fr-FR" sz="1100" baseline="0"/>
        </a:p>
        <a:p>
          <a:endParaRPr lang="fr-FR" sz="1100" baseline="0"/>
        </a:p>
        <a:p>
          <a:endParaRPr lang="fr-FR" sz="1100" baseline="0"/>
        </a:p>
        <a:p>
          <a:endParaRPr lang="fr-FR" sz="1100" baseline="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63500</xdr:colOff>
      <xdr:row>0</xdr:row>
      <xdr:rowOff>12699</xdr:rowOff>
    </xdr:from>
    <xdr:to>
      <xdr:col>6</xdr:col>
      <xdr:colOff>209550</xdr:colOff>
      <xdr:row>25</xdr:row>
      <xdr:rowOff>72571</xdr:rowOff>
    </xdr:to>
    <xdr:sp macro="" textlink="">
      <xdr:nvSpPr>
        <xdr:cNvPr id="2" name="ZoneTexte 1">
          <a:extLst>
            <a:ext uri="{FF2B5EF4-FFF2-40B4-BE49-F238E27FC236}">
              <a16:creationId xmlns:a16="http://schemas.microsoft.com/office/drawing/2014/main" id="{1305ACEA-C9CD-482E-842A-19A2753824DF}"/>
            </a:ext>
          </a:extLst>
        </xdr:cNvPr>
        <xdr:cNvSpPr txBox="1"/>
      </xdr:nvSpPr>
      <xdr:spPr>
        <a:xfrm>
          <a:off x="2358571" y="12699"/>
          <a:ext cx="3194050" cy="4740729"/>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baseline="0"/>
            <a:t>	</a:t>
          </a:r>
          <a:r>
            <a:rPr lang="fr-FR" sz="1400" b="1" u="sng" baseline="0"/>
            <a:t>Objectif</a:t>
          </a:r>
        </a:p>
        <a:p>
          <a:endParaRPr lang="fr-FR" sz="1100" baseline="0"/>
        </a:p>
        <a:p>
          <a:r>
            <a:rPr lang="fr-FR" sz="1100" baseline="0"/>
            <a:t>From our dashboard, we can see that males (n = 482) tend to do better in maths,  on the other way round, females (n = 518)  tend to do better in writing and reading. let's answer these questions  statistically.</a:t>
          </a:r>
        </a:p>
        <a:p>
          <a:endParaRPr lang="fr-FR" sz="1100" baseline="0"/>
        </a:p>
        <a:p>
          <a:endParaRPr lang="fr-FR" sz="1100" baseline="0"/>
        </a:p>
        <a:p>
          <a:endParaRPr lang="fr-FR" sz="1100" baseline="0"/>
        </a:p>
        <a:p>
          <a:endParaRPr lang="fr-FR" sz="1100" baseline="0"/>
        </a:p>
        <a:p>
          <a:endParaRPr lang="fr-FR" sz="1100" baseline="0"/>
        </a:p>
        <a:p>
          <a:endParaRPr lang="fr-FR" sz="1100" baseline="0"/>
        </a:p>
        <a:p>
          <a:endParaRPr lang="fr-FR" sz="1100" baseline="0"/>
        </a:p>
        <a:p>
          <a:r>
            <a:rPr lang="fr-FR" sz="1100" baseline="0"/>
            <a:t>The samples sizes are large enough to use the Z-test and both samples are normally distributed (male/female maths notes), but we do not know the standard deviation of the population of both samples.</a:t>
          </a:r>
        </a:p>
        <a:p>
          <a:endParaRPr lang="fr-FR" sz="1100" baseline="0"/>
        </a:p>
        <a:p>
          <a:r>
            <a:rPr lang="fr-FR" sz="1100" baseline="0"/>
            <a:t>To test my claim, I carry on an Independant Student's test since i donot know the  population standard deviation.</a:t>
          </a:r>
        </a:p>
        <a:p>
          <a:endParaRPr lang="fr-FR" sz="1100" baseline="0"/>
        </a:p>
        <a:p>
          <a:r>
            <a:rPr lang="fr-FR" sz="1100" baseline="0"/>
            <a:t>I first start by carrying on a fisher's test to see which  Student's test I'm going to use.</a:t>
          </a:r>
        </a:p>
        <a:p>
          <a:endParaRPr lang="fr-FR" sz="1100" baseline="0"/>
        </a:p>
        <a:p>
          <a:endParaRPr lang="fr-FR" sz="1100" baseline="0"/>
        </a:p>
        <a:p>
          <a:endParaRPr lang="fr-FR" sz="1100"/>
        </a:p>
      </xdr:txBody>
    </xdr:sp>
    <xdr:clientData/>
  </xdr:twoCellAnchor>
  <xdr:twoCellAnchor>
    <xdr:from>
      <xdr:col>6</xdr:col>
      <xdr:colOff>266700</xdr:colOff>
      <xdr:row>0</xdr:row>
      <xdr:rowOff>44450</xdr:rowOff>
    </xdr:from>
    <xdr:to>
      <xdr:col>10</xdr:col>
      <xdr:colOff>476250</xdr:colOff>
      <xdr:row>1</xdr:row>
      <xdr:rowOff>158750</xdr:rowOff>
    </xdr:to>
    <xdr:sp macro="" textlink="">
      <xdr:nvSpPr>
        <xdr:cNvPr id="4" name="ZoneTexte 3">
          <a:extLst>
            <a:ext uri="{FF2B5EF4-FFF2-40B4-BE49-F238E27FC236}">
              <a16:creationId xmlns:a16="http://schemas.microsoft.com/office/drawing/2014/main" id="{11F99BC3-33E8-4942-B153-F6987F40EDE3}"/>
            </a:ext>
          </a:extLst>
        </xdr:cNvPr>
        <xdr:cNvSpPr txBox="1"/>
      </xdr:nvSpPr>
      <xdr:spPr>
        <a:xfrm>
          <a:off x="4838700" y="44450"/>
          <a:ext cx="6794500" cy="29845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b="1"/>
            <a:t>Fisher's test</a:t>
          </a:r>
        </a:p>
        <a:p>
          <a:endParaRPr lang="fr-FR" sz="1100"/>
        </a:p>
      </xdr:txBody>
    </xdr:sp>
    <xdr:clientData/>
  </xdr:twoCellAnchor>
  <xdr:twoCellAnchor>
    <xdr:from>
      <xdr:col>6</xdr:col>
      <xdr:colOff>234950</xdr:colOff>
      <xdr:row>17</xdr:row>
      <xdr:rowOff>82550</xdr:rowOff>
    </xdr:from>
    <xdr:to>
      <xdr:col>10</xdr:col>
      <xdr:colOff>444500</xdr:colOff>
      <xdr:row>19</xdr:row>
      <xdr:rowOff>12700</xdr:rowOff>
    </xdr:to>
    <xdr:sp macro="" textlink="">
      <xdr:nvSpPr>
        <xdr:cNvPr id="5" name="ZoneTexte 4">
          <a:extLst>
            <a:ext uri="{FF2B5EF4-FFF2-40B4-BE49-F238E27FC236}">
              <a16:creationId xmlns:a16="http://schemas.microsoft.com/office/drawing/2014/main" id="{F7D23AD4-AA27-42F5-A8F9-6DE199C8F039}"/>
            </a:ext>
          </a:extLst>
        </xdr:cNvPr>
        <xdr:cNvSpPr txBox="1"/>
      </xdr:nvSpPr>
      <xdr:spPr>
        <a:xfrm>
          <a:off x="4806950" y="3225800"/>
          <a:ext cx="6794500" cy="29845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b="1"/>
            <a:t>Independent T-test of unequal variances ( right tailed)</a:t>
          </a:r>
        </a:p>
        <a:p>
          <a:endParaRPr lang="fr-FR" sz="1100"/>
        </a:p>
      </xdr:txBody>
    </xdr:sp>
    <xdr:clientData/>
  </xdr:twoCellAnchor>
  <xdr:twoCellAnchor>
    <xdr:from>
      <xdr:col>2</xdr:col>
      <xdr:colOff>61737</xdr:colOff>
      <xdr:row>7</xdr:row>
      <xdr:rowOff>53798</xdr:rowOff>
    </xdr:from>
    <xdr:to>
      <xdr:col>6</xdr:col>
      <xdr:colOff>181682</xdr:colOff>
      <xdr:row>13</xdr:row>
      <xdr:rowOff>63499</xdr:rowOff>
    </xdr:to>
    <xdr:sp macro="" textlink="">
      <xdr:nvSpPr>
        <xdr:cNvPr id="6" name="ZoneTexte 5">
          <a:extLst>
            <a:ext uri="{FF2B5EF4-FFF2-40B4-BE49-F238E27FC236}">
              <a16:creationId xmlns:a16="http://schemas.microsoft.com/office/drawing/2014/main" id="{D68DDAEF-CFF2-4560-B742-006E455F4915}"/>
            </a:ext>
          </a:extLst>
        </xdr:cNvPr>
        <xdr:cNvSpPr txBox="1"/>
      </xdr:nvSpPr>
      <xdr:spPr>
        <a:xfrm>
          <a:off x="2347737" y="1339673"/>
          <a:ext cx="3167945" cy="1113014"/>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fr-FR" sz="1100" baseline="0">
              <a:solidFill>
                <a:schemeClr val="dk1"/>
              </a:solidFill>
              <a:effectLst/>
              <a:latin typeface="+mn-lt"/>
              <a:ea typeface="+mn-ea"/>
              <a:cs typeface="+mn-cs"/>
            </a:rPr>
            <a:t>"Statistically, at a level of significance of 5%, can we say, males do better in maths than  females?"</a:t>
          </a:r>
        </a:p>
        <a:p>
          <a:pPr marL="0" marR="0" lvl="0" indent="0" defTabSz="914400" eaLnBrk="1" fontAlgn="auto" latinLnBrk="0" hangingPunct="1">
            <a:lnSpc>
              <a:spcPct val="100000"/>
            </a:lnSpc>
            <a:spcBef>
              <a:spcPts val="0"/>
            </a:spcBef>
            <a:spcAft>
              <a:spcPts val="0"/>
            </a:spcAft>
            <a:buClrTx/>
            <a:buSzTx/>
            <a:buFontTx/>
            <a:buNone/>
            <a:tabLst/>
            <a:defRPr/>
          </a:pPr>
          <a:endParaRPr lang="fr-FR"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fr-FR" sz="1100" baseline="0">
              <a:solidFill>
                <a:schemeClr val="dk1"/>
              </a:solidFill>
              <a:effectLst/>
              <a:latin typeface="+mn-lt"/>
              <a:ea typeface="+mn-ea"/>
              <a:cs typeface="+mn-cs"/>
            </a:rPr>
            <a:t>"Statistically, at a level of significance of 5%, can we say, females do better in writing than males?"</a:t>
          </a:r>
          <a:endParaRPr lang="fr-FR">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fr-FR">
            <a:effectLst/>
          </a:endParaRPr>
        </a:p>
        <a:p>
          <a:endParaRPr lang="fr-FR" sz="1100"/>
        </a:p>
      </xdr:txBody>
    </xdr:sp>
    <xdr:clientData/>
  </xdr:twoCellAnchor>
  <xdr:twoCellAnchor>
    <xdr:from>
      <xdr:col>13</xdr:col>
      <xdr:colOff>31751</xdr:colOff>
      <xdr:row>0</xdr:row>
      <xdr:rowOff>55562</xdr:rowOff>
    </xdr:from>
    <xdr:to>
      <xdr:col>18</xdr:col>
      <xdr:colOff>0</xdr:colOff>
      <xdr:row>1</xdr:row>
      <xdr:rowOff>150812</xdr:rowOff>
    </xdr:to>
    <xdr:sp macro="" textlink="">
      <xdr:nvSpPr>
        <xdr:cNvPr id="10" name="ZoneTexte 9">
          <a:extLst>
            <a:ext uri="{FF2B5EF4-FFF2-40B4-BE49-F238E27FC236}">
              <a16:creationId xmlns:a16="http://schemas.microsoft.com/office/drawing/2014/main" id="{7E78AB11-A0F2-4DCA-AB81-0A51FC8C600D}"/>
            </a:ext>
          </a:extLst>
        </xdr:cNvPr>
        <xdr:cNvSpPr txBox="1"/>
      </xdr:nvSpPr>
      <xdr:spPr>
        <a:xfrm>
          <a:off x="15946439" y="55562"/>
          <a:ext cx="6826249" cy="27781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b="1"/>
            <a:t>Fisher's test</a:t>
          </a:r>
        </a:p>
        <a:p>
          <a:endParaRPr lang="fr-FR" sz="1100"/>
        </a:p>
      </xdr:txBody>
    </xdr:sp>
    <xdr:clientData/>
  </xdr:twoCellAnchor>
  <xdr:twoCellAnchor>
    <xdr:from>
      <xdr:col>13</xdr:col>
      <xdr:colOff>31750</xdr:colOff>
      <xdr:row>17</xdr:row>
      <xdr:rowOff>52917</xdr:rowOff>
    </xdr:from>
    <xdr:to>
      <xdr:col>17</xdr:col>
      <xdr:colOff>347134</xdr:colOff>
      <xdr:row>18</xdr:row>
      <xdr:rowOff>162983</xdr:rowOff>
    </xdr:to>
    <xdr:sp macro="" textlink="">
      <xdr:nvSpPr>
        <xdr:cNvPr id="11" name="ZoneTexte 10">
          <a:extLst>
            <a:ext uri="{FF2B5EF4-FFF2-40B4-BE49-F238E27FC236}">
              <a16:creationId xmlns:a16="http://schemas.microsoft.com/office/drawing/2014/main" id="{DFDB4B1D-F469-4FD8-AB7D-35528C2E8CBA}"/>
            </a:ext>
          </a:extLst>
        </xdr:cNvPr>
        <xdr:cNvSpPr txBox="1"/>
      </xdr:nvSpPr>
      <xdr:spPr>
        <a:xfrm>
          <a:off x="15546917" y="3132667"/>
          <a:ext cx="6421967" cy="28998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b="1"/>
            <a:t>Independent T-test of</a:t>
          </a:r>
          <a:r>
            <a:rPr lang="fr-FR" sz="1100" b="1" baseline="0"/>
            <a:t> </a:t>
          </a:r>
          <a:r>
            <a:rPr lang="fr-FR" sz="1100" b="1"/>
            <a:t>equal variances ( right tailed)</a:t>
          </a:r>
        </a:p>
        <a:p>
          <a:endParaRPr lang="fr-FR"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944564</xdr:colOff>
      <xdr:row>96</xdr:row>
      <xdr:rowOff>126999</xdr:rowOff>
    </xdr:from>
    <xdr:to>
      <xdr:col>7</xdr:col>
      <xdr:colOff>198438</xdr:colOff>
      <xdr:row>99</xdr:row>
      <xdr:rowOff>15875</xdr:rowOff>
    </xdr:to>
    <xdr:sp macro="" textlink="">
      <xdr:nvSpPr>
        <xdr:cNvPr id="2" name="ZoneTexte 1">
          <a:extLst>
            <a:ext uri="{FF2B5EF4-FFF2-40B4-BE49-F238E27FC236}">
              <a16:creationId xmlns:a16="http://schemas.microsoft.com/office/drawing/2014/main" id="{4526CFBF-AB9E-432A-A999-EB572A8B2B3C}"/>
            </a:ext>
          </a:extLst>
        </xdr:cNvPr>
        <xdr:cNvSpPr txBox="1"/>
      </xdr:nvSpPr>
      <xdr:spPr>
        <a:xfrm>
          <a:off x="944564" y="18486437"/>
          <a:ext cx="5580062" cy="43656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The</a:t>
          </a:r>
          <a:r>
            <a:rPr lang="fr-FR" sz="1100" baseline="0"/>
            <a:t> interaction is non significant, we can interpret the individual factors </a:t>
          </a:r>
        </a:p>
        <a:p>
          <a:r>
            <a:rPr lang="fr-FR" sz="1100" baseline="0"/>
            <a:t>"</a:t>
          </a:r>
          <a:r>
            <a:rPr lang="fr-FR" sz="1100"/>
            <a:t>Students</a:t>
          </a:r>
          <a:r>
            <a:rPr lang="fr-FR" sz="1100" baseline="0"/>
            <a:t> achievement in different subjects are influenced by parents level of education"</a:t>
          </a:r>
          <a:endParaRPr lang="fr-FR" sz="1100"/>
        </a:p>
      </xdr:txBody>
    </xdr:sp>
    <xdr:clientData/>
  </xdr:twoCellAnchor>
  <xdr:twoCellAnchor editAs="oneCell">
    <xdr:from>
      <xdr:col>0</xdr:col>
      <xdr:colOff>0</xdr:colOff>
      <xdr:row>109</xdr:row>
      <xdr:rowOff>0</xdr:rowOff>
    </xdr:from>
    <xdr:to>
      <xdr:col>6</xdr:col>
      <xdr:colOff>73806</xdr:colOff>
      <xdr:row>151</xdr:row>
      <xdr:rowOff>179994</xdr:rowOff>
    </xdr:to>
    <xdr:pic>
      <xdr:nvPicPr>
        <xdr:cNvPr id="3" name="Image 2">
          <a:extLst>
            <a:ext uri="{FF2B5EF4-FFF2-40B4-BE49-F238E27FC236}">
              <a16:creationId xmlns:a16="http://schemas.microsoft.com/office/drawing/2014/main" id="{751FF3E8-976D-49EE-BCE1-F95B091FF1D1}"/>
            </a:ext>
          </a:extLst>
        </xdr:cNvPr>
        <xdr:cNvPicPr>
          <a:picLocks noChangeAspect="1"/>
        </xdr:cNvPicPr>
      </xdr:nvPicPr>
      <xdr:blipFill>
        <a:blip xmlns:r="http://schemas.openxmlformats.org/officeDocument/2006/relationships" r:embed="rId1"/>
        <a:stretch>
          <a:fillRect/>
        </a:stretch>
      </xdr:blipFill>
      <xdr:spPr>
        <a:xfrm>
          <a:off x="0" y="20367625"/>
          <a:ext cx="6447619" cy="7847619"/>
        </a:xfrm>
        <a:prstGeom prst="rect">
          <a:avLst/>
        </a:prstGeom>
      </xdr:spPr>
    </xdr:pic>
    <xdr:clientData/>
  </xdr:twoCellAnchor>
  <xdr:twoCellAnchor editAs="oneCell">
    <xdr:from>
      <xdr:col>0</xdr:col>
      <xdr:colOff>0</xdr:colOff>
      <xdr:row>153</xdr:row>
      <xdr:rowOff>0</xdr:rowOff>
    </xdr:from>
    <xdr:to>
      <xdr:col>6</xdr:col>
      <xdr:colOff>43649</xdr:colOff>
      <xdr:row>169</xdr:row>
      <xdr:rowOff>132952</xdr:rowOff>
    </xdr:to>
    <xdr:pic>
      <xdr:nvPicPr>
        <xdr:cNvPr id="4" name="Image 3">
          <a:extLst>
            <a:ext uri="{FF2B5EF4-FFF2-40B4-BE49-F238E27FC236}">
              <a16:creationId xmlns:a16="http://schemas.microsoft.com/office/drawing/2014/main" id="{8B4E4079-863A-46E1-B24A-0492C25B7547}"/>
            </a:ext>
          </a:extLst>
        </xdr:cNvPr>
        <xdr:cNvPicPr>
          <a:picLocks noChangeAspect="1"/>
        </xdr:cNvPicPr>
      </xdr:nvPicPr>
      <xdr:blipFill>
        <a:blip xmlns:r="http://schemas.openxmlformats.org/officeDocument/2006/relationships" r:embed="rId2"/>
        <a:stretch>
          <a:fillRect/>
        </a:stretch>
      </xdr:blipFill>
      <xdr:spPr>
        <a:xfrm>
          <a:off x="0" y="29352875"/>
          <a:ext cx="6409524" cy="318095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xdr:col>
      <xdr:colOff>669924</xdr:colOff>
      <xdr:row>4</xdr:row>
      <xdr:rowOff>76200</xdr:rowOff>
    </xdr:from>
    <xdr:to>
      <xdr:col>8</xdr:col>
      <xdr:colOff>476249</xdr:colOff>
      <xdr:row>19</xdr:row>
      <xdr:rowOff>57150</xdr:rowOff>
    </xdr:to>
    <xdr:graphicFrame macro="">
      <xdr:nvGraphicFramePr>
        <xdr:cNvPr id="2" name="Graphique 1">
          <a:extLst>
            <a:ext uri="{FF2B5EF4-FFF2-40B4-BE49-F238E27FC236}">
              <a16:creationId xmlns:a16="http://schemas.microsoft.com/office/drawing/2014/main" id="{377F64C9-F1EA-4B17-8932-95D2C520A4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15</xdr:col>
      <xdr:colOff>492125</xdr:colOff>
      <xdr:row>1</xdr:row>
      <xdr:rowOff>6350</xdr:rowOff>
    </xdr:from>
    <xdr:to>
      <xdr:col>20</xdr:col>
      <xdr:colOff>444500</xdr:colOff>
      <xdr:row>13</xdr:row>
      <xdr:rowOff>0</xdr:rowOff>
    </xdr:to>
    <mc:AlternateContent xmlns:mc="http://schemas.openxmlformats.org/markup-compatibility/2006">
      <mc:Choice xmlns:cx1="http://schemas.microsoft.com/office/drawing/2015/9/8/chartex" Requires="cx1">
        <xdr:graphicFrame macro="">
          <xdr:nvGraphicFramePr>
            <xdr:cNvPr id="3" name="Graphique 2">
              <a:extLst>
                <a:ext uri="{FF2B5EF4-FFF2-40B4-BE49-F238E27FC236}">
                  <a16:creationId xmlns:a16="http://schemas.microsoft.com/office/drawing/2014/main" id="{05177875-E6C4-4A52-B308-E038808DFC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7141825" y="196850"/>
              <a:ext cx="3762375" cy="2279650"/>
            </a:xfrm>
            <a:prstGeom prst="rect">
              <a:avLst/>
            </a:prstGeom>
            <a:solidFill>
              <a:prstClr val="white"/>
            </a:solidFill>
            <a:ln w="1">
              <a:solidFill>
                <a:prstClr val="green"/>
              </a:solidFill>
            </a:ln>
          </xdr:spPr>
          <xdr:txBody>
            <a:bodyPr vertOverflow="clip" horzOverflow="clip"/>
            <a:lstStyle/>
            <a:p>
              <a:r>
                <a:rPr lang="fr-FR" sz="1100"/>
                <a:t>Ce graphique n’est pas disponible dans votre version d’Excel.
La modification de cette forme ou l’enregistrement de ce classeur dans un autre format de fichier endommagera le graphique de façon irréparable.</a:t>
              </a:r>
            </a:p>
          </xdr:txBody>
        </xdr:sp>
      </mc:Fallback>
    </mc:AlternateContent>
    <xdr:clientData/>
  </xdr:twoCellAnchor>
  <xdr:twoCellAnchor>
    <xdr:from>
      <xdr:col>15</xdr:col>
      <xdr:colOff>377825</xdr:colOff>
      <xdr:row>18</xdr:row>
      <xdr:rowOff>107950</xdr:rowOff>
    </xdr:from>
    <xdr:to>
      <xdr:col>18</xdr:col>
      <xdr:colOff>381000</xdr:colOff>
      <xdr:row>29</xdr:row>
      <xdr:rowOff>127000</xdr:rowOff>
    </xdr:to>
    <mc:AlternateContent xmlns:mc="http://schemas.openxmlformats.org/markup-compatibility/2006">
      <mc:Choice xmlns:cx1="http://schemas.microsoft.com/office/drawing/2015/9/8/chartex" Requires="cx1">
        <xdr:graphicFrame macro="">
          <xdr:nvGraphicFramePr>
            <xdr:cNvPr id="4" name="Graphique 3">
              <a:extLst>
                <a:ext uri="{FF2B5EF4-FFF2-40B4-BE49-F238E27FC236}">
                  <a16:creationId xmlns:a16="http://schemas.microsoft.com/office/drawing/2014/main" id="{A7288A33-3FD4-43CB-8343-F350AA019C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7027525" y="3536950"/>
              <a:ext cx="2289175" cy="2114550"/>
            </a:xfrm>
            <a:prstGeom prst="rect">
              <a:avLst/>
            </a:prstGeom>
            <a:solidFill>
              <a:prstClr val="white"/>
            </a:solidFill>
            <a:ln w="1">
              <a:solidFill>
                <a:prstClr val="green"/>
              </a:solidFill>
            </a:ln>
          </xdr:spPr>
          <xdr:txBody>
            <a:bodyPr vertOverflow="clip" horzOverflow="clip"/>
            <a:lstStyle/>
            <a:p>
              <a:r>
                <a:rPr lang="fr-FR" sz="1100"/>
                <a:t>Ce graphique n’est pas disponible dans votre version d’Excel.
La modification de cette forme ou l’enregistrement de ce classeur dans un autre format de fichier endommagera le graphique de façon irréparable.</a:t>
              </a:r>
            </a:p>
          </xdr:txBody>
        </xdr:sp>
      </mc:Fallback>
    </mc:AlternateContent>
    <xdr:clientData/>
  </xdr:twoCellAnchor>
  <xdr:twoCellAnchor>
    <xdr:from>
      <xdr:col>21</xdr:col>
      <xdr:colOff>523875</xdr:colOff>
      <xdr:row>1</xdr:row>
      <xdr:rowOff>69850</xdr:rowOff>
    </xdr:from>
    <xdr:to>
      <xdr:col>25</xdr:col>
      <xdr:colOff>387350</xdr:colOff>
      <xdr:row>6</xdr:row>
      <xdr:rowOff>69850</xdr:rowOff>
    </xdr:to>
    <mc:AlternateContent xmlns:mc="http://schemas.openxmlformats.org/markup-compatibility/2006">
      <mc:Choice xmlns:cx1="http://schemas.microsoft.com/office/drawing/2015/9/8/chartex" Requires="cx1">
        <xdr:graphicFrame macro="">
          <xdr:nvGraphicFramePr>
            <xdr:cNvPr id="5" name="Graphique 4">
              <a:extLst>
                <a:ext uri="{FF2B5EF4-FFF2-40B4-BE49-F238E27FC236}">
                  <a16:creationId xmlns:a16="http://schemas.microsoft.com/office/drawing/2014/main" id="{6B6C0397-9E56-4709-908F-70E3067E0B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783675" y="260350"/>
              <a:ext cx="2911475" cy="952500"/>
            </a:xfrm>
            <a:prstGeom prst="rect">
              <a:avLst/>
            </a:prstGeom>
            <a:solidFill>
              <a:prstClr val="white"/>
            </a:solidFill>
            <a:ln w="1">
              <a:solidFill>
                <a:prstClr val="green"/>
              </a:solidFill>
            </a:ln>
          </xdr:spPr>
          <xdr:txBody>
            <a:bodyPr vertOverflow="clip" horzOverflow="clip"/>
            <a:lstStyle/>
            <a:p>
              <a:r>
                <a:rPr lang="fr-FR" sz="1100"/>
                <a:t>Ce graphique n’est pas disponible dans votre version d’Excel.
La modification de cette forme ou l’enregistrement de ce classeur dans un autre format de fichier endommagera le graphique de façon irréparable.</a:t>
              </a:r>
            </a:p>
          </xdr:txBody>
        </xdr:sp>
      </mc:Fallback>
    </mc:AlternateContent>
    <xdr:clientData/>
  </xdr:twoCellAnchor>
  <xdr:twoCellAnchor>
    <xdr:from>
      <xdr:col>21</xdr:col>
      <xdr:colOff>225425</xdr:colOff>
      <xdr:row>1</xdr:row>
      <xdr:rowOff>95250</xdr:rowOff>
    </xdr:from>
    <xdr:to>
      <xdr:col>25</xdr:col>
      <xdr:colOff>647700</xdr:colOff>
      <xdr:row>6</xdr:row>
      <xdr:rowOff>19050</xdr:rowOff>
    </xdr:to>
    <mc:AlternateContent xmlns:mc="http://schemas.openxmlformats.org/markup-compatibility/2006">
      <mc:Choice xmlns:cx1="http://schemas.microsoft.com/office/drawing/2015/9/8/chartex" Requires="cx1">
        <xdr:graphicFrame macro="">
          <xdr:nvGraphicFramePr>
            <xdr:cNvPr id="6" name="Graphique 5">
              <a:extLst>
                <a:ext uri="{FF2B5EF4-FFF2-40B4-BE49-F238E27FC236}">
                  <a16:creationId xmlns:a16="http://schemas.microsoft.com/office/drawing/2014/main" id="{18023408-27E8-4AAE-B28F-AC31A8784F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1485225" y="285750"/>
              <a:ext cx="3470275" cy="876300"/>
            </a:xfrm>
            <a:prstGeom prst="rect">
              <a:avLst/>
            </a:prstGeom>
            <a:solidFill>
              <a:prstClr val="white"/>
            </a:solidFill>
            <a:ln w="1">
              <a:solidFill>
                <a:prstClr val="green"/>
              </a:solidFill>
            </a:ln>
          </xdr:spPr>
          <xdr:txBody>
            <a:bodyPr vertOverflow="clip" horzOverflow="clip"/>
            <a:lstStyle/>
            <a:p>
              <a:r>
                <a:rPr lang="fr-FR" sz="1100"/>
                <a:t>Ce graphique n’est pas disponible dans votre version d’Excel.
La modification de cette forme ou l’enregistrement de ce classeur dans un autre format de fichier endommagera le graphique de façon irréparable.</a:t>
              </a:r>
            </a:p>
          </xdr:txBody>
        </xdr:sp>
      </mc:Fallback>
    </mc:AlternateContent>
    <xdr:clientData/>
  </xdr:twoCellAnchor>
  <xdr:twoCellAnchor>
    <xdr:from>
      <xdr:col>22</xdr:col>
      <xdr:colOff>177799</xdr:colOff>
      <xdr:row>0</xdr:row>
      <xdr:rowOff>38100</xdr:rowOff>
    </xdr:from>
    <xdr:to>
      <xdr:col>25</xdr:col>
      <xdr:colOff>9524</xdr:colOff>
      <xdr:row>12</xdr:row>
      <xdr:rowOff>44450</xdr:rowOff>
    </xdr:to>
    <mc:AlternateContent xmlns:mc="http://schemas.openxmlformats.org/markup-compatibility/2006">
      <mc:Choice xmlns:cx1="http://schemas.microsoft.com/office/drawing/2015/9/8/chartex" Requires="cx1">
        <xdr:graphicFrame macro="">
          <xdr:nvGraphicFramePr>
            <xdr:cNvPr id="7" name="Graphique 6">
              <a:extLst>
                <a:ext uri="{FF2B5EF4-FFF2-40B4-BE49-F238E27FC236}">
                  <a16:creationId xmlns:a16="http://schemas.microsoft.com/office/drawing/2014/main" id="{9D2B327C-269D-4CC5-9F91-96DA5CEA8B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2199599" y="38100"/>
              <a:ext cx="2117725" cy="2292350"/>
            </a:xfrm>
            <a:prstGeom prst="rect">
              <a:avLst/>
            </a:prstGeom>
            <a:solidFill>
              <a:prstClr val="white"/>
            </a:solidFill>
            <a:ln w="1">
              <a:solidFill>
                <a:prstClr val="green"/>
              </a:solidFill>
            </a:ln>
          </xdr:spPr>
          <xdr:txBody>
            <a:bodyPr vertOverflow="clip" horzOverflow="clip"/>
            <a:lstStyle/>
            <a:p>
              <a:r>
                <a:rPr lang="fr-FR" sz="1100"/>
                <a:t>Ce graphique n’est pas disponible dans votre version d’Excel.
La modification de cette forme ou l’enregistrement de ce classeur dans un autre format de fichier endommagera le graphique de façon irréparable.</a:t>
              </a:r>
            </a:p>
          </xdr:txBody>
        </xdr:sp>
      </mc:Fallback>
    </mc:AlternateContent>
    <xdr:clientData/>
  </xdr:twoCellAnchor>
  <xdr:twoCellAnchor>
    <xdr:from>
      <xdr:col>22</xdr:col>
      <xdr:colOff>704849</xdr:colOff>
      <xdr:row>10</xdr:row>
      <xdr:rowOff>44450</xdr:rowOff>
    </xdr:from>
    <xdr:to>
      <xdr:col>26</xdr:col>
      <xdr:colOff>549274</xdr:colOff>
      <xdr:row>21</xdr:row>
      <xdr:rowOff>82550</xdr:rowOff>
    </xdr:to>
    <mc:AlternateContent xmlns:mc="http://schemas.openxmlformats.org/markup-compatibility/2006">
      <mc:Choice xmlns:cx1="http://schemas.microsoft.com/office/drawing/2015/9/8/chartex" Requires="cx1">
        <xdr:graphicFrame macro="">
          <xdr:nvGraphicFramePr>
            <xdr:cNvPr id="8" name="Graphique 7">
              <a:extLst>
                <a:ext uri="{FF2B5EF4-FFF2-40B4-BE49-F238E27FC236}">
                  <a16:creationId xmlns:a16="http://schemas.microsoft.com/office/drawing/2014/main" id="{351A872C-BF8F-4408-B1C8-C977ED7100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2726649" y="1949450"/>
              <a:ext cx="2892425" cy="2133600"/>
            </a:xfrm>
            <a:prstGeom prst="rect">
              <a:avLst/>
            </a:prstGeom>
            <a:solidFill>
              <a:prstClr val="white"/>
            </a:solidFill>
            <a:ln w="1">
              <a:solidFill>
                <a:prstClr val="green"/>
              </a:solidFill>
            </a:ln>
          </xdr:spPr>
          <xdr:txBody>
            <a:bodyPr vertOverflow="clip" horzOverflow="clip"/>
            <a:lstStyle/>
            <a:p>
              <a:r>
                <a:rPr lang="fr-FR" sz="1100"/>
                <a:t>Ce graphique n’est pas disponible dans votre version d’Excel.
La modification de cette forme ou l’enregistrement de ce classeur dans un autre format de fichier endommagera le graphique de façon irréparable.</a:t>
              </a:r>
            </a:p>
          </xdr:txBody>
        </xdr:sp>
      </mc:Fallback>
    </mc:AlternateContent>
    <xdr:clientData/>
  </xdr:twoCellAnchor>
  <xdr:twoCellAnchor>
    <xdr:from>
      <xdr:col>16</xdr:col>
      <xdr:colOff>479425</xdr:colOff>
      <xdr:row>19</xdr:row>
      <xdr:rowOff>88900</xdr:rowOff>
    </xdr:from>
    <xdr:to>
      <xdr:col>22</xdr:col>
      <xdr:colOff>403225</xdr:colOff>
      <xdr:row>35</xdr:row>
      <xdr:rowOff>177800</xdr:rowOff>
    </xdr:to>
    <mc:AlternateContent xmlns:mc="http://schemas.openxmlformats.org/markup-compatibility/2006">
      <mc:Choice xmlns:cx1="http://schemas.microsoft.com/office/drawing/2015/9/8/chartex" Requires="cx1">
        <xdr:graphicFrame macro="">
          <xdr:nvGraphicFramePr>
            <xdr:cNvPr id="9" name="Graphique 8">
              <a:extLst>
                <a:ext uri="{FF2B5EF4-FFF2-40B4-BE49-F238E27FC236}">
                  <a16:creationId xmlns:a16="http://schemas.microsoft.com/office/drawing/2014/main" id="{A26E0663-A04C-45FD-BAEB-D70FF60699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7891125" y="3708400"/>
              <a:ext cx="4533900" cy="3136900"/>
            </a:xfrm>
            <a:prstGeom prst="rect">
              <a:avLst/>
            </a:prstGeom>
            <a:solidFill>
              <a:prstClr val="white"/>
            </a:solidFill>
            <a:ln w="1">
              <a:solidFill>
                <a:prstClr val="green"/>
              </a:solidFill>
            </a:ln>
          </xdr:spPr>
          <xdr:txBody>
            <a:bodyPr vertOverflow="clip" horzOverflow="clip"/>
            <a:lstStyle/>
            <a:p>
              <a:r>
                <a:rPr lang="fr-FR" sz="1100"/>
                <a:t>Ce graphique n’est pas disponible dans votre version d’Excel.
La modification de cette forme ou l’enregistrement de ce classeur dans un autre format de fichier endommagera le graphique de façon irréparable.</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5</xdr:col>
      <xdr:colOff>441325</xdr:colOff>
      <xdr:row>0</xdr:row>
      <xdr:rowOff>82550</xdr:rowOff>
    </xdr:from>
    <xdr:to>
      <xdr:col>11</xdr:col>
      <xdr:colOff>441325</xdr:colOff>
      <xdr:row>15</xdr:row>
      <xdr:rowOff>139700</xdr:rowOff>
    </xdr:to>
    <xdr:graphicFrame macro="">
      <xdr:nvGraphicFramePr>
        <xdr:cNvPr id="4" name="Graphique 3">
          <a:extLst>
            <a:ext uri="{FF2B5EF4-FFF2-40B4-BE49-F238E27FC236}">
              <a16:creationId xmlns:a16="http://schemas.microsoft.com/office/drawing/2014/main" id="{282D40C1-6411-4A4D-9C58-52BC4EE318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647700</xdr:colOff>
      <xdr:row>0</xdr:row>
      <xdr:rowOff>44450</xdr:rowOff>
    </xdr:from>
    <xdr:to>
      <xdr:col>5</xdr:col>
      <xdr:colOff>349250</xdr:colOff>
      <xdr:row>11</xdr:row>
      <xdr:rowOff>19050</xdr:rowOff>
    </xdr:to>
    <xdr:graphicFrame macro="">
      <xdr:nvGraphicFramePr>
        <xdr:cNvPr id="5" name="Graphique 4">
          <a:extLst>
            <a:ext uri="{FF2B5EF4-FFF2-40B4-BE49-F238E27FC236}">
              <a16:creationId xmlns:a16="http://schemas.microsoft.com/office/drawing/2014/main" id="{C6B923E3-3BA2-42DF-9BF1-D79E95AD6C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60325</xdr:colOff>
      <xdr:row>0</xdr:row>
      <xdr:rowOff>57150</xdr:rowOff>
    </xdr:from>
    <xdr:to>
      <xdr:col>6</xdr:col>
      <xdr:colOff>304800</xdr:colOff>
      <xdr:row>6</xdr:row>
      <xdr:rowOff>6350</xdr:rowOff>
    </xdr:to>
    <xdr:graphicFrame macro="">
      <xdr:nvGraphicFramePr>
        <xdr:cNvPr id="8" name="Graphique 7">
          <a:extLst>
            <a:ext uri="{FF2B5EF4-FFF2-40B4-BE49-F238E27FC236}">
              <a16:creationId xmlns:a16="http://schemas.microsoft.com/office/drawing/2014/main" id="{A8FF50EC-5417-4499-90ED-EA05A724C2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495299</xdr:colOff>
      <xdr:row>0</xdr:row>
      <xdr:rowOff>63500</xdr:rowOff>
    </xdr:from>
    <xdr:to>
      <xdr:col>9</xdr:col>
      <xdr:colOff>561974</xdr:colOff>
      <xdr:row>6</xdr:row>
      <xdr:rowOff>88900</xdr:rowOff>
    </xdr:to>
    <xdr:graphicFrame macro="">
      <xdr:nvGraphicFramePr>
        <xdr:cNvPr id="9" name="Graphique 8">
          <a:extLst>
            <a:ext uri="{FF2B5EF4-FFF2-40B4-BE49-F238E27FC236}">
              <a16:creationId xmlns:a16="http://schemas.microsoft.com/office/drawing/2014/main" id="{56CE6B98-F1C9-4915-9C69-3ED4B5A032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361949</xdr:colOff>
      <xdr:row>0</xdr:row>
      <xdr:rowOff>31750</xdr:rowOff>
    </xdr:from>
    <xdr:to>
      <xdr:col>13</xdr:col>
      <xdr:colOff>9524</xdr:colOff>
      <xdr:row>10</xdr:row>
      <xdr:rowOff>6350</xdr:rowOff>
    </xdr:to>
    <xdr:graphicFrame macro="">
      <xdr:nvGraphicFramePr>
        <xdr:cNvPr id="10" name="Graphique 9">
          <a:extLst>
            <a:ext uri="{FF2B5EF4-FFF2-40B4-BE49-F238E27FC236}">
              <a16:creationId xmlns:a16="http://schemas.microsoft.com/office/drawing/2014/main" id="{3B4A931B-15DF-4AE1-93D1-9528E41870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22225</xdr:colOff>
      <xdr:row>1</xdr:row>
      <xdr:rowOff>158750</xdr:rowOff>
    </xdr:from>
    <xdr:to>
      <xdr:col>10</xdr:col>
      <xdr:colOff>22225</xdr:colOff>
      <xdr:row>16</xdr:row>
      <xdr:rowOff>139700</xdr:rowOff>
    </xdr:to>
    <xdr:graphicFrame macro="">
      <xdr:nvGraphicFramePr>
        <xdr:cNvPr id="11" name="Graphique 10">
          <a:extLst>
            <a:ext uri="{FF2B5EF4-FFF2-40B4-BE49-F238E27FC236}">
              <a16:creationId xmlns:a16="http://schemas.microsoft.com/office/drawing/2014/main" id="{305E8E07-D9CF-47D9-9D2A-536BDE6DE2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276225</xdr:colOff>
      <xdr:row>0</xdr:row>
      <xdr:rowOff>12700</xdr:rowOff>
    </xdr:from>
    <xdr:to>
      <xdr:col>12</xdr:col>
      <xdr:colOff>276225</xdr:colOff>
      <xdr:row>14</xdr:row>
      <xdr:rowOff>177800</xdr:rowOff>
    </xdr:to>
    <xdr:graphicFrame macro="">
      <xdr:nvGraphicFramePr>
        <xdr:cNvPr id="16" name="Graphique 15">
          <a:extLst>
            <a:ext uri="{FF2B5EF4-FFF2-40B4-BE49-F238E27FC236}">
              <a16:creationId xmlns:a16="http://schemas.microsoft.com/office/drawing/2014/main" id="{0D30E096-B8A7-4A21-B153-40320C8AE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777875</xdr:colOff>
      <xdr:row>18</xdr:row>
      <xdr:rowOff>152400</xdr:rowOff>
    </xdr:from>
    <xdr:to>
      <xdr:col>5</xdr:col>
      <xdr:colOff>568325</xdr:colOff>
      <xdr:row>33</xdr:row>
      <xdr:rowOff>133350</xdr:rowOff>
    </xdr:to>
    <xdr:graphicFrame macro="">
      <xdr:nvGraphicFramePr>
        <xdr:cNvPr id="17" name="Graphique 16">
          <a:extLst>
            <a:ext uri="{FF2B5EF4-FFF2-40B4-BE49-F238E27FC236}">
              <a16:creationId xmlns:a16="http://schemas.microsoft.com/office/drawing/2014/main" id="{3ECE58F2-D66C-4D7D-AE6F-C5EC30A9CA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301625</xdr:colOff>
      <xdr:row>43</xdr:row>
      <xdr:rowOff>25400</xdr:rowOff>
    </xdr:from>
    <xdr:to>
      <xdr:col>11</xdr:col>
      <xdr:colOff>155575</xdr:colOff>
      <xdr:row>58</xdr:row>
      <xdr:rowOff>44450</xdr:rowOff>
    </xdr:to>
    <xdr:graphicFrame macro="">
      <xdr:nvGraphicFramePr>
        <xdr:cNvPr id="20" name="Graphique 19">
          <a:extLst>
            <a:ext uri="{FF2B5EF4-FFF2-40B4-BE49-F238E27FC236}">
              <a16:creationId xmlns:a16="http://schemas.microsoft.com/office/drawing/2014/main" id="{22AFC3A1-B81B-4D8B-AF5A-9875FD3E21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409574</xdr:colOff>
      <xdr:row>51</xdr:row>
      <xdr:rowOff>133350</xdr:rowOff>
    </xdr:from>
    <xdr:to>
      <xdr:col>8</xdr:col>
      <xdr:colOff>806449</xdr:colOff>
      <xdr:row>66</xdr:row>
      <xdr:rowOff>114300</xdr:rowOff>
    </xdr:to>
    <xdr:graphicFrame macro="">
      <xdr:nvGraphicFramePr>
        <xdr:cNvPr id="22" name="Graphique 21">
          <a:extLst>
            <a:ext uri="{FF2B5EF4-FFF2-40B4-BE49-F238E27FC236}">
              <a16:creationId xmlns:a16="http://schemas.microsoft.com/office/drawing/2014/main" id="{F8FF2FB7-FA56-478B-BD43-C59477CE9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815975</xdr:colOff>
      <xdr:row>58</xdr:row>
      <xdr:rowOff>76200</xdr:rowOff>
    </xdr:from>
    <xdr:to>
      <xdr:col>5</xdr:col>
      <xdr:colOff>796925</xdr:colOff>
      <xdr:row>73</xdr:row>
      <xdr:rowOff>57150</xdr:rowOff>
    </xdr:to>
    <xdr:graphicFrame macro="">
      <xdr:nvGraphicFramePr>
        <xdr:cNvPr id="24" name="Graphique 23">
          <a:extLst>
            <a:ext uri="{FF2B5EF4-FFF2-40B4-BE49-F238E27FC236}">
              <a16:creationId xmlns:a16="http://schemas.microsoft.com/office/drawing/2014/main" id="{3C681B0A-4BB0-4B9C-A7FD-FE86A64704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BU Manuella" refreshedDate="44776.532783796298" createdVersion="7" refreshedVersion="7" minRefreshableVersion="3" recordCount="1000" xr:uid="{64DCB129-7744-4E7C-8D71-61EEE74E183D}">
  <cacheSource type="worksheet">
    <worksheetSource name="StudentsPerformance3"/>
  </cacheSource>
  <cacheFields count="11">
    <cacheField name="gender" numFmtId="0">
      <sharedItems count="2">
        <s v="female"/>
        <s v="male"/>
      </sharedItems>
    </cacheField>
    <cacheField name="race/ethnicity" numFmtId="0">
      <sharedItems/>
    </cacheField>
    <cacheField name="parental level of education" numFmtId="0">
      <sharedItems count="6">
        <s v="bachelor's degree"/>
        <s v="some college"/>
        <s v="master's degree"/>
        <s v="associate's degree"/>
        <s v="high school"/>
        <s v="some high school"/>
      </sharedItems>
    </cacheField>
    <cacheField name="lunch" numFmtId="0">
      <sharedItems/>
    </cacheField>
    <cacheField name="test preparation course" numFmtId="0">
      <sharedItems count="2">
        <s v="none"/>
        <s v="completed"/>
      </sharedItems>
    </cacheField>
    <cacheField name="math score" numFmtId="0">
      <sharedItems containsSemiMixedTypes="0" containsString="0" containsNumber="1" containsInteger="1" minValue="0" maxValue="100"/>
    </cacheField>
    <cacheField name="reading score" numFmtId="0">
      <sharedItems containsSemiMixedTypes="0" containsString="0" containsNumber="1" containsInteger="1" minValue="17" maxValue="100"/>
    </cacheField>
    <cacheField name="Decision math score" numFmtId="0">
      <sharedItems count="2">
        <s v="Passed"/>
        <s v="Failed"/>
      </sharedItems>
    </cacheField>
    <cacheField name="Decision reading score" numFmtId="0">
      <sharedItems count="2">
        <s v="Passed"/>
        <s v="Failed"/>
      </sharedItems>
    </cacheField>
    <cacheField name="Decision writing score" numFmtId="0">
      <sharedItems count="2">
        <s v="Passed"/>
        <s v="Failed"/>
      </sharedItems>
    </cacheField>
    <cacheField name="writing score" numFmtId="0">
      <sharedItems containsSemiMixedTypes="0" containsString="0" containsNumber="1" containsInteger="1" minValue="10" maxValue="100"/>
    </cacheField>
  </cacheFields>
  <extLst>
    <ext xmlns:x14="http://schemas.microsoft.com/office/spreadsheetml/2009/9/main" uri="{725AE2AE-9491-48be-B2B4-4EB974FC3084}">
      <x14:pivotCacheDefinition pivotCacheId="188702389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BU Manuella" refreshedDate="44809.641326736113" createdVersion="7" refreshedVersion="7" minRefreshableVersion="3" recordCount="1000" xr:uid="{60A23860-E277-4599-8C3D-4CBCC539B2CE}">
  <cacheSource type="worksheet">
    <worksheetSource name="StudentsPerformance34"/>
  </cacheSource>
  <cacheFields count="11">
    <cacheField name="gender" numFmtId="0">
      <sharedItems count="2">
        <s v="female"/>
        <s v="male"/>
      </sharedItems>
    </cacheField>
    <cacheField name="race/ethnicity" numFmtId="0">
      <sharedItems/>
    </cacheField>
    <cacheField name="parental level of education" numFmtId="0">
      <sharedItems count="6">
        <s v="bachelor's degree"/>
        <s v="some college"/>
        <s v="master's degree"/>
        <s v="associate's degree"/>
        <s v="high school"/>
        <s v="some high school"/>
      </sharedItems>
    </cacheField>
    <cacheField name="lunch" numFmtId="0">
      <sharedItems/>
    </cacheField>
    <cacheField name="test preparation course" numFmtId="0">
      <sharedItems count="2">
        <s v="none"/>
        <s v="completed"/>
      </sharedItems>
    </cacheField>
    <cacheField name="math score" numFmtId="0">
      <sharedItems containsSemiMixedTypes="0" containsString="0" containsNumber="1" containsInteger="1" minValue="0" maxValue="100" count="81">
        <n v="72"/>
        <n v="69"/>
        <n v="90"/>
        <n v="47"/>
        <n v="76"/>
        <n v="71"/>
        <n v="88"/>
        <n v="40"/>
        <n v="64"/>
        <n v="38"/>
        <n v="58"/>
        <n v="65"/>
        <n v="78"/>
        <n v="50"/>
        <n v="18"/>
        <n v="46"/>
        <n v="54"/>
        <n v="66"/>
        <n v="44"/>
        <n v="74"/>
        <n v="73"/>
        <n v="67"/>
        <n v="70"/>
        <n v="62"/>
        <n v="63"/>
        <n v="56"/>
        <n v="97"/>
        <n v="81"/>
        <n v="75"/>
        <n v="57"/>
        <n v="55"/>
        <n v="53"/>
        <n v="59"/>
        <n v="82"/>
        <n v="77"/>
        <n v="33"/>
        <n v="52"/>
        <n v="0"/>
        <n v="79"/>
        <n v="39"/>
        <n v="45"/>
        <n v="60"/>
        <n v="61"/>
        <n v="41"/>
        <n v="49"/>
        <n v="30"/>
        <n v="80"/>
        <n v="42"/>
        <n v="27"/>
        <n v="43"/>
        <n v="68"/>
        <n v="85"/>
        <n v="98"/>
        <n v="87"/>
        <n v="51"/>
        <n v="99"/>
        <n v="84"/>
        <n v="91"/>
        <n v="83"/>
        <n v="89"/>
        <n v="22"/>
        <n v="100"/>
        <n v="96"/>
        <n v="94"/>
        <n v="48"/>
        <n v="35"/>
        <n v="34"/>
        <n v="86"/>
        <n v="92"/>
        <n v="37"/>
        <n v="28"/>
        <n v="24"/>
        <n v="26"/>
        <n v="95"/>
        <n v="36"/>
        <n v="29"/>
        <n v="32"/>
        <n v="93"/>
        <n v="19"/>
        <n v="23"/>
        <n v="8"/>
      </sharedItems>
    </cacheField>
    <cacheField name="reading score" numFmtId="0">
      <sharedItems containsSemiMixedTypes="0" containsString="0" containsNumber="1" containsInteger="1" minValue="17" maxValue="100"/>
    </cacheField>
    <cacheField name="Decision math score" numFmtId="0">
      <sharedItems/>
    </cacheField>
    <cacheField name="Decision reading score" numFmtId="0">
      <sharedItems/>
    </cacheField>
    <cacheField name="Decision writing score" numFmtId="0">
      <sharedItems/>
    </cacheField>
    <cacheField name="writing score" numFmtId="0">
      <sharedItems containsSemiMixedTypes="0" containsString="0" containsNumber="1" containsInteger="1" minValue="10" maxValue="1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BU Manuella" refreshedDate="44810.919099652776" createdVersion="7" refreshedVersion="7" minRefreshableVersion="3" recordCount="1000" xr:uid="{CFA47185-5613-4278-8AA0-4C1505E9CF7B}">
  <cacheSource type="worksheet">
    <worksheetSource name="StudentsPerformance37"/>
  </cacheSource>
  <cacheFields count="14">
    <cacheField name="gender" numFmtId="0">
      <sharedItems count="2">
        <s v="female"/>
        <s v="male"/>
      </sharedItems>
    </cacheField>
    <cacheField name="race/ethnicity" numFmtId="0">
      <sharedItems/>
    </cacheField>
    <cacheField name="parental level of education" numFmtId="0">
      <sharedItems count="6">
        <s v="bachelor's degree"/>
        <s v="some college"/>
        <s v="master's degree"/>
        <s v="associate's degree"/>
        <s v="high school"/>
        <s v="some high school"/>
      </sharedItems>
    </cacheField>
    <cacheField name="lunch" numFmtId="0">
      <sharedItems count="2">
        <s v="standard"/>
        <s v="free/reduced"/>
      </sharedItems>
    </cacheField>
    <cacheField name="test preparation course" numFmtId="0">
      <sharedItems count="2">
        <s v="none"/>
        <s v="completed"/>
      </sharedItems>
    </cacheField>
    <cacheField name="math score" numFmtId="0">
      <sharedItems containsSemiMixedTypes="0" containsString="0" containsNumber="1" containsInteger="1" minValue="0" maxValue="100" count="81">
        <n v="72"/>
        <n v="69"/>
        <n v="90"/>
        <n v="47"/>
        <n v="76"/>
        <n v="71"/>
        <n v="88"/>
        <n v="40"/>
        <n v="64"/>
        <n v="38"/>
        <n v="58"/>
        <n v="65"/>
        <n v="78"/>
        <n v="50"/>
        <n v="18"/>
        <n v="46"/>
        <n v="54"/>
        <n v="66"/>
        <n v="44"/>
        <n v="74"/>
        <n v="73"/>
        <n v="67"/>
        <n v="70"/>
        <n v="62"/>
        <n v="63"/>
        <n v="56"/>
        <n v="97"/>
        <n v="81"/>
        <n v="75"/>
        <n v="57"/>
        <n v="55"/>
        <n v="53"/>
        <n v="59"/>
        <n v="82"/>
        <n v="77"/>
        <n v="33"/>
        <n v="52"/>
        <n v="0"/>
        <n v="79"/>
        <n v="39"/>
        <n v="45"/>
        <n v="60"/>
        <n v="61"/>
        <n v="41"/>
        <n v="49"/>
        <n v="30"/>
        <n v="80"/>
        <n v="42"/>
        <n v="27"/>
        <n v="43"/>
        <n v="68"/>
        <n v="85"/>
        <n v="98"/>
        <n v="87"/>
        <n v="51"/>
        <n v="99"/>
        <n v="84"/>
        <n v="91"/>
        <n v="83"/>
        <n v="89"/>
        <n v="22"/>
        <n v="100"/>
        <n v="96"/>
        <n v="94"/>
        <n v="48"/>
        <n v="35"/>
        <n v="34"/>
        <n v="86"/>
        <n v="92"/>
        <n v="37"/>
        <n v="28"/>
        <n v="24"/>
        <n v="26"/>
        <n v="95"/>
        <n v="36"/>
        <n v="29"/>
        <n v="32"/>
        <n v="93"/>
        <n v="19"/>
        <n v="23"/>
        <n v="8"/>
      </sharedItems>
    </cacheField>
    <cacheField name="Math grade" numFmtId="0">
      <sharedItems count="6">
        <s v="C"/>
        <s v="D"/>
        <s v="A"/>
        <s v="F"/>
        <s v="B"/>
        <s v="E"/>
      </sharedItems>
    </cacheField>
    <cacheField name="reading score" numFmtId="0">
      <sharedItems containsSemiMixedTypes="0" containsString="0" containsNumber="1" containsInteger="1" minValue="17" maxValue="100" count="72">
        <n v="72"/>
        <n v="90"/>
        <n v="95"/>
        <n v="57"/>
        <n v="78"/>
        <n v="83"/>
        <n v="43"/>
        <n v="64"/>
        <n v="60"/>
        <n v="54"/>
        <n v="52"/>
        <n v="81"/>
        <n v="53"/>
        <n v="75"/>
        <n v="89"/>
        <n v="32"/>
        <n v="42"/>
        <n v="58"/>
        <n v="69"/>
        <n v="73"/>
        <n v="71"/>
        <n v="74"/>
        <n v="70"/>
        <n v="65"/>
        <n v="87"/>
        <n v="56"/>
        <n v="61"/>
        <n v="84"/>
        <n v="55"/>
        <n v="44"/>
        <n v="41"/>
        <n v="85"/>
        <n v="59"/>
        <n v="17"/>
        <n v="39"/>
        <n v="80"/>
        <n v="37"/>
        <n v="63"/>
        <n v="51"/>
        <n v="49"/>
        <n v="26"/>
        <n v="68"/>
        <n v="45"/>
        <n v="47"/>
        <n v="86"/>
        <n v="34"/>
        <n v="79"/>
        <n v="66"/>
        <n v="67"/>
        <n v="91"/>
        <n v="100"/>
        <n v="76"/>
        <n v="77"/>
        <n v="82"/>
        <n v="92"/>
        <n v="93"/>
        <n v="62"/>
        <n v="88"/>
        <n v="50"/>
        <n v="28"/>
        <n v="48"/>
        <n v="46"/>
        <n v="23"/>
        <n v="38"/>
        <n v="94"/>
        <n v="97"/>
        <n v="99"/>
        <n v="31"/>
        <n v="96"/>
        <n v="24"/>
        <n v="29"/>
        <n v="40"/>
      </sharedItems>
    </cacheField>
    <cacheField name="Reading grade" numFmtId="0">
      <sharedItems count="6">
        <s v="C"/>
        <s v="A"/>
        <s v="E"/>
        <s v="B"/>
        <s v="F"/>
        <s v="D"/>
      </sharedItems>
    </cacheField>
    <cacheField name="Decision math score" numFmtId="0">
      <sharedItems/>
    </cacheField>
    <cacheField name="Decision reading score" numFmtId="0">
      <sharedItems/>
    </cacheField>
    <cacheField name="Decision writing score" numFmtId="0">
      <sharedItems/>
    </cacheField>
    <cacheField name="Writing grade" numFmtId="0">
      <sharedItems count="6">
        <s v="C"/>
        <s v="B"/>
        <s v="A"/>
        <s v="F"/>
        <s v="D"/>
        <s v="E"/>
      </sharedItems>
    </cacheField>
    <cacheField name="writing score" numFmtId="0">
      <sharedItems containsSemiMixedTypes="0" containsString="0" containsNumber="1" containsInteger="1" minValue="10" maxValue="100" count="77">
        <n v="74"/>
        <n v="88"/>
        <n v="93"/>
        <n v="44"/>
        <n v="75"/>
        <n v="78"/>
        <n v="92"/>
        <n v="39"/>
        <n v="67"/>
        <n v="50"/>
        <n v="52"/>
        <n v="43"/>
        <n v="73"/>
        <n v="70"/>
        <n v="58"/>
        <n v="86"/>
        <n v="28"/>
        <n v="46"/>
        <n v="61"/>
        <n v="63"/>
        <n v="53"/>
        <n v="80"/>
        <n v="72"/>
        <n v="55"/>
        <n v="65"/>
        <n v="38"/>
        <n v="82"/>
        <n v="79"/>
        <n v="83"/>
        <n v="59"/>
        <n v="57"/>
        <n v="54"/>
        <n v="68"/>
        <n v="66"/>
        <n v="62"/>
        <n v="76"/>
        <n v="48"/>
        <n v="42"/>
        <n v="87"/>
        <n v="49"/>
        <n v="10"/>
        <n v="34"/>
        <n v="71"/>
        <n v="37"/>
        <n v="56"/>
        <n v="41"/>
        <n v="22"/>
        <n v="81"/>
        <n v="45"/>
        <n v="36"/>
        <n v="89"/>
        <n v="47"/>
        <n v="90"/>
        <n v="100"/>
        <n v="64"/>
        <n v="98"/>
        <n v="51"/>
        <n v="40"/>
        <n v="84"/>
        <n v="69"/>
        <n v="33"/>
        <n v="60"/>
        <n v="85"/>
        <n v="91"/>
        <n v="77"/>
        <n v="27"/>
        <n v="94"/>
        <n v="95"/>
        <n v="19"/>
        <n v="35"/>
        <n v="32"/>
        <n v="96"/>
        <n v="97"/>
        <n v="99"/>
        <n v="15"/>
        <n v="30"/>
        <n v="23"/>
      </sharedItems>
    </cacheField>
  </cacheFields>
  <extLst>
    <ext xmlns:x14="http://schemas.microsoft.com/office/spreadsheetml/2009/9/main" uri="{725AE2AE-9491-48be-B2B4-4EB974FC3084}">
      <x14:pivotCacheDefinition pivotCacheId="13485173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s v="group B"/>
    <x v="0"/>
    <s v="standard"/>
    <x v="0"/>
    <n v="72"/>
    <n v="72"/>
    <x v="0"/>
    <x v="0"/>
    <x v="0"/>
    <n v="74"/>
  </r>
  <r>
    <x v="0"/>
    <s v="group C"/>
    <x v="1"/>
    <s v="standard"/>
    <x v="1"/>
    <n v="69"/>
    <n v="90"/>
    <x v="0"/>
    <x v="0"/>
    <x v="0"/>
    <n v="88"/>
  </r>
  <r>
    <x v="0"/>
    <s v="group B"/>
    <x v="2"/>
    <s v="standard"/>
    <x v="0"/>
    <n v="90"/>
    <n v="95"/>
    <x v="0"/>
    <x v="0"/>
    <x v="0"/>
    <n v="93"/>
  </r>
  <r>
    <x v="1"/>
    <s v="group A"/>
    <x v="3"/>
    <s v="free/reduced"/>
    <x v="0"/>
    <n v="47"/>
    <n v="57"/>
    <x v="1"/>
    <x v="0"/>
    <x v="1"/>
    <n v="44"/>
  </r>
  <r>
    <x v="1"/>
    <s v="group C"/>
    <x v="1"/>
    <s v="standard"/>
    <x v="0"/>
    <n v="76"/>
    <n v="78"/>
    <x v="0"/>
    <x v="0"/>
    <x v="0"/>
    <n v="75"/>
  </r>
  <r>
    <x v="0"/>
    <s v="group B"/>
    <x v="3"/>
    <s v="standard"/>
    <x v="0"/>
    <n v="71"/>
    <n v="83"/>
    <x v="0"/>
    <x v="0"/>
    <x v="0"/>
    <n v="78"/>
  </r>
  <r>
    <x v="0"/>
    <s v="group B"/>
    <x v="1"/>
    <s v="standard"/>
    <x v="1"/>
    <n v="88"/>
    <n v="95"/>
    <x v="0"/>
    <x v="0"/>
    <x v="0"/>
    <n v="92"/>
  </r>
  <r>
    <x v="1"/>
    <s v="group B"/>
    <x v="1"/>
    <s v="free/reduced"/>
    <x v="0"/>
    <n v="40"/>
    <n v="43"/>
    <x v="1"/>
    <x v="1"/>
    <x v="1"/>
    <n v="39"/>
  </r>
  <r>
    <x v="1"/>
    <s v="group D"/>
    <x v="4"/>
    <s v="free/reduced"/>
    <x v="1"/>
    <n v="64"/>
    <n v="64"/>
    <x v="0"/>
    <x v="0"/>
    <x v="0"/>
    <n v="67"/>
  </r>
  <r>
    <x v="0"/>
    <s v="group B"/>
    <x v="4"/>
    <s v="free/reduced"/>
    <x v="0"/>
    <n v="38"/>
    <n v="60"/>
    <x v="1"/>
    <x v="0"/>
    <x v="0"/>
    <n v="50"/>
  </r>
  <r>
    <x v="1"/>
    <s v="group C"/>
    <x v="3"/>
    <s v="standard"/>
    <x v="0"/>
    <n v="58"/>
    <n v="54"/>
    <x v="0"/>
    <x v="0"/>
    <x v="0"/>
    <n v="52"/>
  </r>
  <r>
    <x v="1"/>
    <s v="group D"/>
    <x v="3"/>
    <s v="standard"/>
    <x v="0"/>
    <n v="40"/>
    <n v="52"/>
    <x v="1"/>
    <x v="0"/>
    <x v="1"/>
    <n v="43"/>
  </r>
  <r>
    <x v="0"/>
    <s v="group B"/>
    <x v="4"/>
    <s v="standard"/>
    <x v="0"/>
    <n v="65"/>
    <n v="81"/>
    <x v="0"/>
    <x v="0"/>
    <x v="0"/>
    <n v="73"/>
  </r>
  <r>
    <x v="1"/>
    <s v="group A"/>
    <x v="1"/>
    <s v="standard"/>
    <x v="1"/>
    <n v="78"/>
    <n v="72"/>
    <x v="0"/>
    <x v="0"/>
    <x v="0"/>
    <n v="70"/>
  </r>
  <r>
    <x v="0"/>
    <s v="group A"/>
    <x v="2"/>
    <s v="standard"/>
    <x v="0"/>
    <n v="50"/>
    <n v="53"/>
    <x v="0"/>
    <x v="0"/>
    <x v="0"/>
    <n v="58"/>
  </r>
  <r>
    <x v="0"/>
    <s v="group C"/>
    <x v="5"/>
    <s v="standard"/>
    <x v="0"/>
    <n v="69"/>
    <n v="75"/>
    <x v="0"/>
    <x v="0"/>
    <x v="0"/>
    <n v="78"/>
  </r>
  <r>
    <x v="1"/>
    <s v="group C"/>
    <x v="4"/>
    <s v="standard"/>
    <x v="0"/>
    <n v="88"/>
    <n v="89"/>
    <x v="0"/>
    <x v="0"/>
    <x v="0"/>
    <n v="86"/>
  </r>
  <r>
    <x v="0"/>
    <s v="group B"/>
    <x v="5"/>
    <s v="free/reduced"/>
    <x v="0"/>
    <n v="18"/>
    <n v="32"/>
    <x v="1"/>
    <x v="1"/>
    <x v="1"/>
    <n v="28"/>
  </r>
  <r>
    <x v="1"/>
    <s v="group C"/>
    <x v="2"/>
    <s v="free/reduced"/>
    <x v="1"/>
    <n v="46"/>
    <n v="42"/>
    <x v="1"/>
    <x v="1"/>
    <x v="1"/>
    <n v="46"/>
  </r>
  <r>
    <x v="0"/>
    <s v="group C"/>
    <x v="3"/>
    <s v="free/reduced"/>
    <x v="0"/>
    <n v="54"/>
    <n v="58"/>
    <x v="0"/>
    <x v="0"/>
    <x v="0"/>
    <n v="61"/>
  </r>
  <r>
    <x v="1"/>
    <s v="group D"/>
    <x v="4"/>
    <s v="standard"/>
    <x v="0"/>
    <n v="66"/>
    <n v="69"/>
    <x v="0"/>
    <x v="0"/>
    <x v="0"/>
    <n v="63"/>
  </r>
  <r>
    <x v="0"/>
    <s v="group B"/>
    <x v="1"/>
    <s v="free/reduced"/>
    <x v="1"/>
    <n v="65"/>
    <n v="75"/>
    <x v="0"/>
    <x v="0"/>
    <x v="0"/>
    <n v="70"/>
  </r>
  <r>
    <x v="1"/>
    <s v="group D"/>
    <x v="1"/>
    <s v="standard"/>
    <x v="0"/>
    <n v="44"/>
    <n v="54"/>
    <x v="1"/>
    <x v="0"/>
    <x v="0"/>
    <n v="53"/>
  </r>
  <r>
    <x v="0"/>
    <s v="group C"/>
    <x v="5"/>
    <s v="standard"/>
    <x v="0"/>
    <n v="69"/>
    <n v="73"/>
    <x v="0"/>
    <x v="0"/>
    <x v="0"/>
    <n v="73"/>
  </r>
  <r>
    <x v="1"/>
    <s v="group D"/>
    <x v="0"/>
    <s v="free/reduced"/>
    <x v="1"/>
    <n v="74"/>
    <n v="71"/>
    <x v="0"/>
    <x v="0"/>
    <x v="0"/>
    <n v="80"/>
  </r>
  <r>
    <x v="1"/>
    <s v="group A"/>
    <x v="2"/>
    <s v="free/reduced"/>
    <x v="0"/>
    <n v="73"/>
    <n v="74"/>
    <x v="0"/>
    <x v="0"/>
    <x v="0"/>
    <n v="72"/>
  </r>
  <r>
    <x v="1"/>
    <s v="group B"/>
    <x v="1"/>
    <s v="standard"/>
    <x v="0"/>
    <n v="69"/>
    <n v="54"/>
    <x v="0"/>
    <x v="0"/>
    <x v="0"/>
    <n v="55"/>
  </r>
  <r>
    <x v="0"/>
    <s v="group C"/>
    <x v="0"/>
    <s v="standard"/>
    <x v="0"/>
    <n v="67"/>
    <n v="69"/>
    <x v="0"/>
    <x v="0"/>
    <x v="0"/>
    <n v="75"/>
  </r>
  <r>
    <x v="1"/>
    <s v="group C"/>
    <x v="4"/>
    <s v="standard"/>
    <x v="0"/>
    <n v="70"/>
    <n v="70"/>
    <x v="0"/>
    <x v="0"/>
    <x v="0"/>
    <n v="65"/>
  </r>
  <r>
    <x v="0"/>
    <s v="group D"/>
    <x v="2"/>
    <s v="standard"/>
    <x v="0"/>
    <n v="62"/>
    <n v="70"/>
    <x v="0"/>
    <x v="0"/>
    <x v="0"/>
    <n v="75"/>
  </r>
  <r>
    <x v="0"/>
    <s v="group D"/>
    <x v="1"/>
    <s v="standard"/>
    <x v="0"/>
    <n v="69"/>
    <n v="74"/>
    <x v="0"/>
    <x v="0"/>
    <x v="0"/>
    <n v="74"/>
  </r>
  <r>
    <x v="0"/>
    <s v="group B"/>
    <x v="1"/>
    <s v="standard"/>
    <x v="0"/>
    <n v="63"/>
    <n v="65"/>
    <x v="0"/>
    <x v="0"/>
    <x v="0"/>
    <n v="61"/>
  </r>
  <r>
    <x v="0"/>
    <s v="group E"/>
    <x v="2"/>
    <s v="free/reduced"/>
    <x v="0"/>
    <n v="56"/>
    <n v="72"/>
    <x v="0"/>
    <x v="0"/>
    <x v="0"/>
    <n v="65"/>
  </r>
  <r>
    <x v="1"/>
    <s v="group D"/>
    <x v="1"/>
    <s v="standard"/>
    <x v="0"/>
    <n v="40"/>
    <n v="42"/>
    <x v="1"/>
    <x v="1"/>
    <x v="1"/>
    <n v="38"/>
  </r>
  <r>
    <x v="1"/>
    <s v="group E"/>
    <x v="1"/>
    <s v="standard"/>
    <x v="0"/>
    <n v="97"/>
    <n v="87"/>
    <x v="0"/>
    <x v="0"/>
    <x v="0"/>
    <n v="82"/>
  </r>
  <r>
    <x v="1"/>
    <s v="group E"/>
    <x v="3"/>
    <s v="standard"/>
    <x v="1"/>
    <n v="81"/>
    <n v="81"/>
    <x v="0"/>
    <x v="0"/>
    <x v="0"/>
    <n v="79"/>
  </r>
  <r>
    <x v="0"/>
    <s v="group D"/>
    <x v="3"/>
    <s v="standard"/>
    <x v="0"/>
    <n v="74"/>
    <n v="81"/>
    <x v="0"/>
    <x v="0"/>
    <x v="0"/>
    <n v="83"/>
  </r>
  <r>
    <x v="0"/>
    <s v="group D"/>
    <x v="5"/>
    <s v="free/reduced"/>
    <x v="0"/>
    <n v="50"/>
    <n v="64"/>
    <x v="0"/>
    <x v="0"/>
    <x v="0"/>
    <n v="59"/>
  </r>
  <r>
    <x v="0"/>
    <s v="group D"/>
    <x v="3"/>
    <s v="free/reduced"/>
    <x v="1"/>
    <n v="75"/>
    <n v="90"/>
    <x v="0"/>
    <x v="0"/>
    <x v="0"/>
    <n v="88"/>
  </r>
  <r>
    <x v="1"/>
    <s v="group B"/>
    <x v="3"/>
    <s v="free/reduced"/>
    <x v="0"/>
    <n v="57"/>
    <n v="56"/>
    <x v="0"/>
    <x v="0"/>
    <x v="0"/>
    <n v="57"/>
  </r>
  <r>
    <x v="1"/>
    <s v="group C"/>
    <x v="3"/>
    <s v="free/reduced"/>
    <x v="0"/>
    <n v="55"/>
    <n v="61"/>
    <x v="0"/>
    <x v="0"/>
    <x v="0"/>
    <n v="54"/>
  </r>
  <r>
    <x v="0"/>
    <s v="group C"/>
    <x v="3"/>
    <s v="standard"/>
    <x v="0"/>
    <n v="58"/>
    <n v="73"/>
    <x v="0"/>
    <x v="0"/>
    <x v="0"/>
    <n v="68"/>
  </r>
  <r>
    <x v="0"/>
    <s v="group B"/>
    <x v="3"/>
    <s v="standard"/>
    <x v="0"/>
    <n v="53"/>
    <n v="58"/>
    <x v="0"/>
    <x v="0"/>
    <x v="0"/>
    <n v="65"/>
  </r>
  <r>
    <x v="1"/>
    <s v="group B"/>
    <x v="1"/>
    <s v="free/reduced"/>
    <x v="1"/>
    <n v="59"/>
    <n v="65"/>
    <x v="0"/>
    <x v="0"/>
    <x v="0"/>
    <n v="66"/>
  </r>
  <r>
    <x v="0"/>
    <s v="group E"/>
    <x v="3"/>
    <s v="free/reduced"/>
    <x v="0"/>
    <n v="50"/>
    <n v="56"/>
    <x v="0"/>
    <x v="0"/>
    <x v="0"/>
    <n v="54"/>
  </r>
  <r>
    <x v="1"/>
    <s v="group B"/>
    <x v="3"/>
    <s v="standard"/>
    <x v="0"/>
    <n v="65"/>
    <n v="54"/>
    <x v="0"/>
    <x v="0"/>
    <x v="0"/>
    <n v="57"/>
  </r>
  <r>
    <x v="0"/>
    <s v="group A"/>
    <x v="3"/>
    <s v="standard"/>
    <x v="1"/>
    <n v="55"/>
    <n v="65"/>
    <x v="0"/>
    <x v="0"/>
    <x v="0"/>
    <n v="62"/>
  </r>
  <r>
    <x v="0"/>
    <s v="group C"/>
    <x v="4"/>
    <s v="standard"/>
    <x v="0"/>
    <n v="66"/>
    <n v="71"/>
    <x v="0"/>
    <x v="0"/>
    <x v="0"/>
    <n v="76"/>
  </r>
  <r>
    <x v="0"/>
    <s v="group D"/>
    <x v="3"/>
    <s v="free/reduced"/>
    <x v="1"/>
    <n v="57"/>
    <n v="74"/>
    <x v="0"/>
    <x v="0"/>
    <x v="0"/>
    <n v="76"/>
  </r>
  <r>
    <x v="1"/>
    <s v="group C"/>
    <x v="4"/>
    <s v="standard"/>
    <x v="1"/>
    <n v="82"/>
    <n v="84"/>
    <x v="0"/>
    <x v="0"/>
    <x v="0"/>
    <n v="82"/>
  </r>
  <r>
    <x v="1"/>
    <s v="group E"/>
    <x v="1"/>
    <s v="standard"/>
    <x v="0"/>
    <n v="53"/>
    <n v="55"/>
    <x v="0"/>
    <x v="0"/>
    <x v="1"/>
    <n v="48"/>
  </r>
  <r>
    <x v="1"/>
    <s v="group E"/>
    <x v="3"/>
    <s v="free/reduced"/>
    <x v="1"/>
    <n v="77"/>
    <n v="69"/>
    <x v="0"/>
    <x v="0"/>
    <x v="0"/>
    <n v="68"/>
  </r>
  <r>
    <x v="1"/>
    <s v="group C"/>
    <x v="1"/>
    <s v="standard"/>
    <x v="0"/>
    <n v="53"/>
    <n v="44"/>
    <x v="0"/>
    <x v="1"/>
    <x v="1"/>
    <n v="42"/>
  </r>
  <r>
    <x v="1"/>
    <s v="group D"/>
    <x v="4"/>
    <s v="standard"/>
    <x v="0"/>
    <n v="88"/>
    <n v="78"/>
    <x v="0"/>
    <x v="0"/>
    <x v="0"/>
    <n v="75"/>
  </r>
  <r>
    <x v="0"/>
    <s v="group C"/>
    <x v="5"/>
    <s v="free/reduced"/>
    <x v="1"/>
    <n v="71"/>
    <n v="84"/>
    <x v="0"/>
    <x v="0"/>
    <x v="0"/>
    <n v="87"/>
  </r>
  <r>
    <x v="0"/>
    <s v="group C"/>
    <x v="4"/>
    <s v="free/reduced"/>
    <x v="0"/>
    <n v="33"/>
    <n v="41"/>
    <x v="1"/>
    <x v="1"/>
    <x v="1"/>
    <n v="43"/>
  </r>
  <r>
    <x v="0"/>
    <s v="group E"/>
    <x v="3"/>
    <s v="standard"/>
    <x v="1"/>
    <n v="82"/>
    <n v="85"/>
    <x v="0"/>
    <x v="0"/>
    <x v="0"/>
    <n v="86"/>
  </r>
  <r>
    <x v="1"/>
    <s v="group D"/>
    <x v="3"/>
    <s v="standard"/>
    <x v="0"/>
    <n v="52"/>
    <n v="55"/>
    <x v="0"/>
    <x v="0"/>
    <x v="1"/>
    <n v="49"/>
  </r>
  <r>
    <x v="1"/>
    <s v="group D"/>
    <x v="1"/>
    <s v="standard"/>
    <x v="1"/>
    <n v="58"/>
    <n v="59"/>
    <x v="0"/>
    <x v="0"/>
    <x v="0"/>
    <n v="58"/>
  </r>
  <r>
    <x v="0"/>
    <s v="group C"/>
    <x v="5"/>
    <s v="free/reduced"/>
    <x v="0"/>
    <n v="0"/>
    <n v="17"/>
    <x v="1"/>
    <x v="1"/>
    <x v="1"/>
    <n v="10"/>
  </r>
  <r>
    <x v="1"/>
    <s v="group E"/>
    <x v="0"/>
    <s v="free/reduced"/>
    <x v="1"/>
    <n v="79"/>
    <n v="74"/>
    <x v="0"/>
    <x v="0"/>
    <x v="0"/>
    <n v="72"/>
  </r>
  <r>
    <x v="1"/>
    <s v="group A"/>
    <x v="5"/>
    <s v="free/reduced"/>
    <x v="0"/>
    <n v="39"/>
    <n v="39"/>
    <x v="1"/>
    <x v="1"/>
    <x v="1"/>
    <n v="34"/>
  </r>
  <r>
    <x v="1"/>
    <s v="group A"/>
    <x v="3"/>
    <s v="free/reduced"/>
    <x v="0"/>
    <n v="62"/>
    <n v="61"/>
    <x v="0"/>
    <x v="0"/>
    <x v="0"/>
    <n v="55"/>
  </r>
  <r>
    <x v="0"/>
    <s v="group C"/>
    <x v="3"/>
    <s v="standard"/>
    <x v="0"/>
    <n v="69"/>
    <n v="80"/>
    <x v="0"/>
    <x v="0"/>
    <x v="0"/>
    <n v="71"/>
  </r>
  <r>
    <x v="0"/>
    <s v="group D"/>
    <x v="5"/>
    <s v="standard"/>
    <x v="0"/>
    <n v="59"/>
    <n v="58"/>
    <x v="0"/>
    <x v="0"/>
    <x v="0"/>
    <n v="59"/>
  </r>
  <r>
    <x v="1"/>
    <s v="group B"/>
    <x v="5"/>
    <s v="standard"/>
    <x v="0"/>
    <n v="67"/>
    <n v="64"/>
    <x v="0"/>
    <x v="0"/>
    <x v="0"/>
    <n v="61"/>
  </r>
  <r>
    <x v="1"/>
    <s v="group D"/>
    <x v="5"/>
    <s v="free/reduced"/>
    <x v="0"/>
    <n v="45"/>
    <n v="37"/>
    <x v="1"/>
    <x v="1"/>
    <x v="1"/>
    <n v="37"/>
  </r>
  <r>
    <x v="0"/>
    <s v="group C"/>
    <x v="1"/>
    <s v="standard"/>
    <x v="0"/>
    <n v="60"/>
    <n v="72"/>
    <x v="0"/>
    <x v="0"/>
    <x v="0"/>
    <n v="74"/>
  </r>
  <r>
    <x v="1"/>
    <s v="group B"/>
    <x v="3"/>
    <s v="free/reduced"/>
    <x v="0"/>
    <n v="61"/>
    <n v="58"/>
    <x v="0"/>
    <x v="0"/>
    <x v="0"/>
    <n v="56"/>
  </r>
  <r>
    <x v="0"/>
    <s v="group C"/>
    <x v="3"/>
    <s v="standard"/>
    <x v="0"/>
    <n v="39"/>
    <n v="64"/>
    <x v="1"/>
    <x v="0"/>
    <x v="0"/>
    <n v="57"/>
  </r>
  <r>
    <x v="0"/>
    <s v="group D"/>
    <x v="1"/>
    <s v="free/reduced"/>
    <x v="1"/>
    <n v="58"/>
    <n v="63"/>
    <x v="0"/>
    <x v="0"/>
    <x v="0"/>
    <n v="73"/>
  </r>
  <r>
    <x v="1"/>
    <s v="group D"/>
    <x v="1"/>
    <s v="standard"/>
    <x v="1"/>
    <n v="63"/>
    <n v="55"/>
    <x v="0"/>
    <x v="0"/>
    <x v="0"/>
    <n v="63"/>
  </r>
  <r>
    <x v="0"/>
    <s v="group A"/>
    <x v="3"/>
    <s v="free/reduced"/>
    <x v="0"/>
    <n v="41"/>
    <n v="51"/>
    <x v="1"/>
    <x v="0"/>
    <x v="1"/>
    <n v="48"/>
  </r>
  <r>
    <x v="1"/>
    <s v="group C"/>
    <x v="5"/>
    <s v="free/reduced"/>
    <x v="0"/>
    <n v="61"/>
    <n v="57"/>
    <x v="0"/>
    <x v="0"/>
    <x v="0"/>
    <n v="56"/>
  </r>
  <r>
    <x v="1"/>
    <s v="group C"/>
    <x v="5"/>
    <s v="standard"/>
    <x v="0"/>
    <n v="49"/>
    <n v="49"/>
    <x v="1"/>
    <x v="1"/>
    <x v="1"/>
    <n v="41"/>
  </r>
  <r>
    <x v="1"/>
    <s v="group B"/>
    <x v="3"/>
    <s v="free/reduced"/>
    <x v="0"/>
    <n v="44"/>
    <n v="41"/>
    <x v="1"/>
    <x v="1"/>
    <x v="1"/>
    <n v="38"/>
  </r>
  <r>
    <x v="1"/>
    <s v="group E"/>
    <x v="5"/>
    <s v="standard"/>
    <x v="0"/>
    <n v="30"/>
    <n v="26"/>
    <x v="1"/>
    <x v="1"/>
    <x v="1"/>
    <n v="22"/>
  </r>
  <r>
    <x v="1"/>
    <s v="group A"/>
    <x v="0"/>
    <s v="standard"/>
    <x v="1"/>
    <n v="80"/>
    <n v="78"/>
    <x v="0"/>
    <x v="0"/>
    <x v="0"/>
    <n v="81"/>
  </r>
  <r>
    <x v="0"/>
    <s v="group D"/>
    <x v="5"/>
    <s v="standard"/>
    <x v="1"/>
    <n v="61"/>
    <n v="74"/>
    <x v="0"/>
    <x v="0"/>
    <x v="0"/>
    <n v="72"/>
  </r>
  <r>
    <x v="0"/>
    <s v="group E"/>
    <x v="2"/>
    <s v="standard"/>
    <x v="0"/>
    <n v="62"/>
    <n v="68"/>
    <x v="0"/>
    <x v="0"/>
    <x v="0"/>
    <n v="68"/>
  </r>
  <r>
    <x v="0"/>
    <s v="group B"/>
    <x v="3"/>
    <s v="standard"/>
    <x v="0"/>
    <n v="47"/>
    <n v="49"/>
    <x v="1"/>
    <x v="1"/>
    <x v="0"/>
    <n v="50"/>
  </r>
  <r>
    <x v="1"/>
    <s v="group B"/>
    <x v="4"/>
    <s v="free/reduced"/>
    <x v="0"/>
    <n v="49"/>
    <n v="45"/>
    <x v="1"/>
    <x v="1"/>
    <x v="1"/>
    <n v="45"/>
  </r>
  <r>
    <x v="1"/>
    <s v="group A"/>
    <x v="1"/>
    <s v="free/reduced"/>
    <x v="1"/>
    <n v="50"/>
    <n v="47"/>
    <x v="0"/>
    <x v="1"/>
    <x v="0"/>
    <n v="54"/>
  </r>
  <r>
    <x v="1"/>
    <s v="group E"/>
    <x v="3"/>
    <s v="standard"/>
    <x v="0"/>
    <n v="72"/>
    <n v="64"/>
    <x v="0"/>
    <x v="0"/>
    <x v="0"/>
    <n v="63"/>
  </r>
  <r>
    <x v="1"/>
    <s v="group D"/>
    <x v="4"/>
    <s v="free/reduced"/>
    <x v="0"/>
    <n v="42"/>
    <n v="39"/>
    <x v="1"/>
    <x v="1"/>
    <x v="1"/>
    <n v="34"/>
  </r>
  <r>
    <x v="0"/>
    <s v="group C"/>
    <x v="1"/>
    <s v="standard"/>
    <x v="0"/>
    <n v="73"/>
    <n v="80"/>
    <x v="0"/>
    <x v="0"/>
    <x v="0"/>
    <n v="82"/>
  </r>
  <r>
    <x v="0"/>
    <s v="group C"/>
    <x v="1"/>
    <s v="free/reduced"/>
    <x v="0"/>
    <n v="76"/>
    <n v="83"/>
    <x v="0"/>
    <x v="0"/>
    <x v="0"/>
    <n v="88"/>
  </r>
  <r>
    <x v="0"/>
    <s v="group D"/>
    <x v="3"/>
    <s v="standard"/>
    <x v="0"/>
    <n v="71"/>
    <n v="71"/>
    <x v="0"/>
    <x v="0"/>
    <x v="0"/>
    <n v="74"/>
  </r>
  <r>
    <x v="0"/>
    <s v="group A"/>
    <x v="1"/>
    <s v="standard"/>
    <x v="0"/>
    <n v="58"/>
    <n v="70"/>
    <x v="0"/>
    <x v="0"/>
    <x v="0"/>
    <n v="67"/>
  </r>
  <r>
    <x v="0"/>
    <s v="group D"/>
    <x v="5"/>
    <s v="standard"/>
    <x v="0"/>
    <n v="73"/>
    <n v="86"/>
    <x v="0"/>
    <x v="0"/>
    <x v="0"/>
    <n v="82"/>
  </r>
  <r>
    <x v="0"/>
    <s v="group C"/>
    <x v="0"/>
    <s v="standard"/>
    <x v="0"/>
    <n v="65"/>
    <n v="72"/>
    <x v="0"/>
    <x v="0"/>
    <x v="0"/>
    <n v="74"/>
  </r>
  <r>
    <x v="1"/>
    <s v="group C"/>
    <x v="4"/>
    <s v="free/reduced"/>
    <x v="0"/>
    <n v="27"/>
    <n v="34"/>
    <x v="1"/>
    <x v="1"/>
    <x v="1"/>
    <n v="36"/>
  </r>
  <r>
    <x v="1"/>
    <s v="group C"/>
    <x v="4"/>
    <s v="standard"/>
    <x v="0"/>
    <n v="71"/>
    <n v="79"/>
    <x v="0"/>
    <x v="0"/>
    <x v="0"/>
    <n v="71"/>
  </r>
  <r>
    <x v="1"/>
    <s v="group C"/>
    <x v="3"/>
    <s v="free/reduced"/>
    <x v="1"/>
    <n v="43"/>
    <n v="45"/>
    <x v="1"/>
    <x v="1"/>
    <x v="0"/>
    <n v="50"/>
  </r>
  <r>
    <x v="0"/>
    <s v="group B"/>
    <x v="1"/>
    <s v="standard"/>
    <x v="0"/>
    <n v="79"/>
    <n v="86"/>
    <x v="0"/>
    <x v="0"/>
    <x v="0"/>
    <n v="92"/>
  </r>
  <r>
    <x v="1"/>
    <s v="group C"/>
    <x v="3"/>
    <s v="free/reduced"/>
    <x v="1"/>
    <n v="78"/>
    <n v="81"/>
    <x v="0"/>
    <x v="0"/>
    <x v="0"/>
    <n v="82"/>
  </r>
  <r>
    <x v="1"/>
    <s v="group B"/>
    <x v="5"/>
    <s v="standard"/>
    <x v="1"/>
    <n v="65"/>
    <n v="66"/>
    <x v="0"/>
    <x v="0"/>
    <x v="0"/>
    <n v="62"/>
  </r>
  <r>
    <x v="0"/>
    <s v="group E"/>
    <x v="1"/>
    <s v="standard"/>
    <x v="1"/>
    <n v="63"/>
    <n v="72"/>
    <x v="0"/>
    <x v="0"/>
    <x v="0"/>
    <n v="70"/>
  </r>
  <r>
    <x v="0"/>
    <s v="group D"/>
    <x v="1"/>
    <s v="free/reduced"/>
    <x v="0"/>
    <n v="58"/>
    <n v="67"/>
    <x v="0"/>
    <x v="0"/>
    <x v="0"/>
    <n v="62"/>
  </r>
  <r>
    <x v="0"/>
    <s v="group D"/>
    <x v="0"/>
    <s v="standard"/>
    <x v="0"/>
    <n v="65"/>
    <n v="67"/>
    <x v="0"/>
    <x v="0"/>
    <x v="0"/>
    <n v="62"/>
  </r>
  <r>
    <x v="1"/>
    <s v="group B"/>
    <x v="1"/>
    <s v="standard"/>
    <x v="0"/>
    <n v="79"/>
    <n v="67"/>
    <x v="0"/>
    <x v="0"/>
    <x v="0"/>
    <n v="67"/>
  </r>
  <r>
    <x v="1"/>
    <s v="group D"/>
    <x v="0"/>
    <s v="standard"/>
    <x v="1"/>
    <n v="68"/>
    <n v="74"/>
    <x v="0"/>
    <x v="0"/>
    <x v="0"/>
    <n v="74"/>
  </r>
  <r>
    <x v="0"/>
    <s v="group D"/>
    <x v="3"/>
    <s v="standard"/>
    <x v="0"/>
    <n v="85"/>
    <n v="91"/>
    <x v="0"/>
    <x v="0"/>
    <x v="0"/>
    <n v="89"/>
  </r>
  <r>
    <x v="1"/>
    <s v="group B"/>
    <x v="4"/>
    <s v="standard"/>
    <x v="1"/>
    <n v="60"/>
    <n v="44"/>
    <x v="0"/>
    <x v="1"/>
    <x v="1"/>
    <n v="47"/>
  </r>
  <r>
    <x v="1"/>
    <s v="group C"/>
    <x v="1"/>
    <s v="standard"/>
    <x v="1"/>
    <n v="98"/>
    <n v="86"/>
    <x v="0"/>
    <x v="0"/>
    <x v="0"/>
    <n v="90"/>
  </r>
  <r>
    <x v="0"/>
    <s v="group C"/>
    <x v="1"/>
    <s v="standard"/>
    <x v="0"/>
    <n v="58"/>
    <n v="67"/>
    <x v="0"/>
    <x v="0"/>
    <x v="0"/>
    <n v="72"/>
  </r>
  <r>
    <x v="0"/>
    <s v="group D"/>
    <x v="2"/>
    <s v="standard"/>
    <x v="0"/>
    <n v="87"/>
    <n v="100"/>
    <x v="0"/>
    <x v="0"/>
    <x v="0"/>
    <n v="100"/>
  </r>
  <r>
    <x v="1"/>
    <s v="group E"/>
    <x v="3"/>
    <s v="standard"/>
    <x v="1"/>
    <n v="66"/>
    <n v="63"/>
    <x v="0"/>
    <x v="0"/>
    <x v="0"/>
    <n v="64"/>
  </r>
  <r>
    <x v="0"/>
    <s v="group B"/>
    <x v="3"/>
    <s v="free/reduced"/>
    <x v="0"/>
    <n v="52"/>
    <n v="76"/>
    <x v="0"/>
    <x v="0"/>
    <x v="0"/>
    <n v="70"/>
  </r>
  <r>
    <x v="0"/>
    <s v="group B"/>
    <x v="5"/>
    <s v="standard"/>
    <x v="0"/>
    <n v="70"/>
    <n v="64"/>
    <x v="0"/>
    <x v="0"/>
    <x v="0"/>
    <n v="72"/>
  </r>
  <r>
    <x v="0"/>
    <s v="group D"/>
    <x v="3"/>
    <s v="free/reduced"/>
    <x v="1"/>
    <n v="77"/>
    <n v="89"/>
    <x v="0"/>
    <x v="0"/>
    <x v="0"/>
    <n v="98"/>
  </r>
  <r>
    <x v="1"/>
    <s v="group C"/>
    <x v="4"/>
    <s v="standard"/>
    <x v="0"/>
    <n v="62"/>
    <n v="55"/>
    <x v="0"/>
    <x v="0"/>
    <x v="1"/>
    <n v="49"/>
  </r>
  <r>
    <x v="1"/>
    <s v="group A"/>
    <x v="3"/>
    <s v="standard"/>
    <x v="0"/>
    <n v="54"/>
    <n v="53"/>
    <x v="0"/>
    <x v="0"/>
    <x v="1"/>
    <n v="47"/>
  </r>
  <r>
    <x v="0"/>
    <s v="group D"/>
    <x v="1"/>
    <s v="standard"/>
    <x v="0"/>
    <n v="51"/>
    <n v="58"/>
    <x v="0"/>
    <x v="0"/>
    <x v="0"/>
    <n v="54"/>
  </r>
  <r>
    <x v="0"/>
    <s v="group E"/>
    <x v="0"/>
    <s v="standard"/>
    <x v="1"/>
    <n v="99"/>
    <n v="100"/>
    <x v="0"/>
    <x v="0"/>
    <x v="0"/>
    <n v="100"/>
  </r>
  <r>
    <x v="1"/>
    <s v="group C"/>
    <x v="4"/>
    <s v="standard"/>
    <x v="0"/>
    <n v="84"/>
    <n v="77"/>
    <x v="0"/>
    <x v="0"/>
    <x v="0"/>
    <n v="74"/>
  </r>
  <r>
    <x v="0"/>
    <s v="group B"/>
    <x v="0"/>
    <s v="free/reduced"/>
    <x v="0"/>
    <n v="75"/>
    <n v="85"/>
    <x v="0"/>
    <x v="0"/>
    <x v="0"/>
    <n v="82"/>
  </r>
  <r>
    <x v="0"/>
    <s v="group D"/>
    <x v="0"/>
    <s v="standard"/>
    <x v="0"/>
    <n v="78"/>
    <n v="82"/>
    <x v="0"/>
    <x v="0"/>
    <x v="0"/>
    <n v="79"/>
  </r>
  <r>
    <x v="0"/>
    <s v="group D"/>
    <x v="5"/>
    <s v="standard"/>
    <x v="0"/>
    <n v="51"/>
    <n v="63"/>
    <x v="0"/>
    <x v="0"/>
    <x v="0"/>
    <n v="61"/>
  </r>
  <r>
    <x v="0"/>
    <s v="group C"/>
    <x v="1"/>
    <s v="standard"/>
    <x v="0"/>
    <n v="55"/>
    <n v="69"/>
    <x v="0"/>
    <x v="0"/>
    <x v="0"/>
    <n v="65"/>
  </r>
  <r>
    <x v="0"/>
    <s v="group C"/>
    <x v="0"/>
    <s v="standard"/>
    <x v="1"/>
    <n v="79"/>
    <n v="92"/>
    <x v="0"/>
    <x v="0"/>
    <x v="0"/>
    <n v="89"/>
  </r>
  <r>
    <x v="1"/>
    <s v="group B"/>
    <x v="3"/>
    <s v="standard"/>
    <x v="1"/>
    <n v="91"/>
    <n v="89"/>
    <x v="0"/>
    <x v="0"/>
    <x v="0"/>
    <n v="92"/>
  </r>
  <r>
    <x v="0"/>
    <s v="group C"/>
    <x v="1"/>
    <s v="standard"/>
    <x v="1"/>
    <n v="88"/>
    <n v="93"/>
    <x v="0"/>
    <x v="0"/>
    <x v="0"/>
    <n v="93"/>
  </r>
  <r>
    <x v="1"/>
    <s v="group D"/>
    <x v="4"/>
    <s v="free/reduced"/>
    <x v="0"/>
    <n v="63"/>
    <n v="57"/>
    <x v="0"/>
    <x v="0"/>
    <x v="0"/>
    <n v="56"/>
  </r>
  <r>
    <x v="1"/>
    <s v="group E"/>
    <x v="1"/>
    <s v="standard"/>
    <x v="0"/>
    <n v="83"/>
    <n v="80"/>
    <x v="0"/>
    <x v="0"/>
    <x v="0"/>
    <n v="73"/>
  </r>
  <r>
    <x v="0"/>
    <s v="group B"/>
    <x v="4"/>
    <s v="standard"/>
    <x v="0"/>
    <n v="87"/>
    <n v="95"/>
    <x v="0"/>
    <x v="0"/>
    <x v="0"/>
    <n v="86"/>
  </r>
  <r>
    <x v="1"/>
    <s v="group B"/>
    <x v="5"/>
    <s v="standard"/>
    <x v="0"/>
    <n v="72"/>
    <n v="68"/>
    <x v="0"/>
    <x v="0"/>
    <x v="0"/>
    <n v="67"/>
  </r>
  <r>
    <x v="1"/>
    <s v="group D"/>
    <x v="1"/>
    <s v="standard"/>
    <x v="1"/>
    <n v="65"/>
    <n v="77"/>
    <x v="0"/>
    <x v="0"/>
    <x v="0"/>
    <n v="74"/>
  </r>
  <r>
    <x v="1"/>
    <s v="group D"/>
    <x v="2"/>
    <s v="standard"/>
    <x v="0"/>
    <n v="82"/>
    <n v="82"/>
    <x v="0"/>
    <x v="0"/>
    <x v="0"/>
    <n v="74"/>
  </r>
  <r>
    <x v="0"/>
    <s v="group A"/>
    <x v="0"/>
    <s v="standard"/>
    <x v="0"/>
    <n v="51"/>
    <n v="49"/>
    <x v="0"/>
    <x v="1"/>
    <x v="0"/>
    <n v="51"/>
  </r>
  <r>
    <x v="1"/>
    <s v="group D"/>
    <x v="2"/>
    <s v="standard"/>
    <x v="0"/>
    <n v="89"/>
    <n v="84"/>
    <x v="0"/>
    <x v="0"/>
    <x v="0"/>
    <n v="82"/>
  </r>
  <r>
    <x v="1"/>
    <s v="group C"/>
    <x v="5"/>
    <s v="free/reduced"/>
    <x v="1"/>
    <n v="53"/>
    <n v="37"/>
    <x v="0"/>
    <x v="1"/>
    <x v="1"/>
    <n v="40"/>
  </r>
  <r>
    <x v="1"/>
    <s v="group E"/>
    <x v="1"/>
    <s v="free/reduced"/>
    <x v="1"/>
    <n v="87"/>
    <n v="74"/>
    <x v="0"/>
    <x v="0"/>
    <x v="0"/>
    <n v="70"/>
  </r>
  <r>
    <x v="0"/>
    <s v="group C"/>
    <x v="1"/>
    <s v="standard"/>
    <x v="1"/>
    <n v="75"/>
    <n v="81"/>
    <x v="0"/>
    <x v="0"/>
    <x v="0"/>
    <n v="84"/>
  </r>
  <r>
    <x v="1"/>
    <s v="group D"/>
    <x v="0"/>
    <s v="free/reduced"/>
    <x v="1"/>
    <n v="74"/>
    <n v="79"/>
    <x v="0"/>
    <x v="0"/>
    <x v="0"/>
    <n v="75"/>
  </r>
  <r>
    <x v="1"/>
    <s v="group C"/>
    <x v="0"/>
    <s v="standard"/>
    <x v="0"/>
    <n v="58"/>
    <n v="55"/>
    <x v="0"/>
    <x v="0"/>
    <x v="1"/>
    <n v="48"/>
  </r>
  <r>
    <x v="1"/>
    <s v="group B"/>
    <x v="5"/>
    <s v="standard"/>
    <x v="1"/>
    <n v="51"/>
    <n v="54"/>
    <x v="0"/>
    <x v="0"/>
    <x v="1"/>
    <n v="41"/>
  </r>
  <r>
    <x v="1"/>
    <s v="group E"/>
    <x v="4"/>
    <s v="standard"/>
    <x v="0"/>
    <n v="70"/>
    <n v="55"/>
    <x v="0"/>
    <x v="0"/>
    <x v="0"/>
    <n v="56"/>
  </r>
  <r>
    <x v="0"/>
    <s v="group C"/>
    <x v="3"/>
    <s v="standard"/>
    <x v="0"/>
    <n v="59"/>
    <n v="66"/>
    <x v="0"/>
    <x v="0"/>
    <x v="0"/>
    <n v="67"/>
  </r>
  <r>
    <x v="1"/>
    <s v="group D"/>
    <x v="1"/>
    <s v="standard"/>
    <x v="1"/>
    <n v="71"/>
    <n v="61"/>
    <x v="0"/>
    <x v="0"/>
    <x v="0"/>
    <n v="69"/>
  </r>
  <r>
    <x v="0"/>
    <s v="group D"/>
    <x v="5"/>
    <s v="standard"/>
    <x v="0"/>
    <n v="76"/>
    <n v="72"/>
    <x v="0"/>
    <x v="0"/>
    <x v="0"/>
    <n v="71"/>
  </r>
  <r>
    <x v="0"/>
    <s v="group C"/>
    <x v="1"/>
    <s v="free/reduced"/>
    <x v="0"/>
    <n v="59"/>
    <n v="62"/>
    <x v="0"/>
    <x v="0"/>
    <x v="0"/>
    <n v="64"/>
  </r>
  <r>
    <x v="0"/>
    <s v="group E"/>
    <x v="1"/>
    <s v="free/reduced"/>
    <x v="1"/>
    <n v="42"/>
    <n v="55"/>
    <x v="1"/>
    <x v="0"/>
    <x v="0"/>
    <n v="54"/>
  </r>
  <r>
    <x v="1"/>
    <s v="group A"/>
    <x v="4"/>
    <s v="standard"/>
    <x v="0"/>
    <n v="57"/>
    <n v="43"/>
    <x v="0"/>
    <x v="1"/>
    <x v="1"/>
    <n v="47"/>
  </r>
  <r>
    <x v="1"/>
    <s v="group D"/>
    <x v="1"/>
    <s v="standard"/>
    <x v="0"/>
    <n v="88"/>
    <n v="73"/>
    <x v="0"/>
    <x v="0"/>
    <x v="0"/>
    <n v="78"/>
  </r>
  <r>
    <x v="0"/>
    <s v="group C"/>
    <x v="1"/>
    <s v="free/reduced"/>
    <x v="0"/>
    <n v="22"/>
    <n v="39"/>
    <x v="1"/>
    <x v="1"/>
    <x v="1"/>
    <n v="33"/>
  </r>
  <r>
    <x v="1"/>
    <s v="group B"/>
    <x v="5"/>
    <s v="standard"/>
    <x v="0"/>
    <n v="88"/>
    <n v="84"/>
    <x v="0"/>
    <x v="0"/>
    <x v="0"/>
    <n v="75"/>
  </r>
  <r>
    <x v="1"/>
    <s v="group C"/>
    <x v="3"/>
    <s v="free/reduced"/>
    <x v="0"/>
    <n v="73"/>
    <n v="68"/>
    <x v="0"/>
    <x v="0"/>
    <x v="0"/>
    <n v="66"/>
  </r>
  <r>
    <x v="0"/>
    <s v="group D"/>
    <x v="0"/>
    <s v="standard"/>
    <x v="1"/>
    <n v="68"/>
    <n v="75"/>
    <x v="0"/>
    <x v="0"/>
    <x v="0"/>
    <n v="81"/>
  </r>
  <r>
    <x v="1"/>
    <s v="group E"/>
    <x v="3"/>
    <s v="free/reduced"/>
    <x v="1"/>
    <n v="100"/>
    <n v="100"/>
    <x v="0"/>
    <x v="0"/>
    <x v="0"/>
    <n v="93"/>
  </r>
  <r>
    <x v="1"/>
    <s v="group A"/>
    <x v="5"/>
    <s v="standard"/>
    <x v="1"/>
    <n v="62"/>
    <n v="67"/>
    <x v="0"/>
    <x v="0"/>
    <x v="0"/>
    <n v="69"/>
  </r>
  <r>
    <x v="1"/>
    <s v="group A"/>
    <x v="0"/>
    <s v="standard"/>
    <x v="0"/>
    <n v="77"/>
    <n v="67"/>
    <x v="0"/>
    <x v="0"/>
    <x v="0"/>
    <n v="68"/>
  </r>
  <r>
    <x v="0"/>
    <s v="group B"/>
    <x v="3"/>
    <s v="standard"/>
    <x v="1"/>
    <n v="59"/>
    <n v="70"/>
    <x v="0"/>
    <x v="0"/>
    <x v="0"/>
    <n v="66"/>
  </r>
  <r>
    <x v="1"/>
    <s v="group D"/>
    <x v="0"/>
    <s v="standard"/>
    <x v="0"/>
    <n v="54"/>
    <n v="49"/>
    <x v="0"/>
    <x v="1"/>
    <x v="1"/>
    <n v="47"/>
  </r>
  <r>
    <x v="1"/>
    <s v="group D"/>
    <x v="5"/>
    <s v="standard"/>
    <x v="0"/>
    <n v="62"/>
    <n v="67"/>
    <x v="0"/>
    <x v="0"/>
    <x v="0"/>
    <n v="61"/>
  </r>
  <r>
    <x v="0"/>
    <s v="group C"/>
    <x v="1"/>
    <s v="standard"/>
    <x v="1"/>
    <n v="70"/>
    <n v="89"/>
    <x v="0"/>
    <x v="0"/>
    <x v="0"/>
    <n v="88"/>
  </r>
  <r>
    <x v="0"/>
    <s v="group E"/>
    <x v="4"/>
    <s v="free/reduced"/>
    <x v="1"/>
    <n v="66"/>
    <n v="74"/>
    <x v="0"/>
    <x v="0"/>
    <x v="0"/>
    <n v="78"/>
  </r>
  <r>
    <x v="1"/>
    <s v="group B"/>
    <x v="1"/>
    <s v="free/reduced"/>
    <x v="0"/>
    <n v="60"/>
    <n v="60"/>
    <x v="0"/>
    <x v="0"/>
    <x v="0"/>
    <n v="60"/>
  </r>
  <r>
    <x v="0"/>
    <s v="group B"/>
    <x v="3"/>
    <s v="standard"/>
    <x v="1"/>
    <n v="61"/>
    <n v="86"/>
    <x v="0"/>
    <x v="0"/>
    <x v="0"/>
    <n v="87"/>
  </r>
  <r>
    <x v="1"/>
    <s v="group D"/>
    <x v="3"/>
    <s v="free/reduced"/>
    <x v="0"/>
    <n v="66"/>
    <n v="62"/>
    <x v="0"/>
    <x v="0"/>
    <x v="0"/>
    <n v="64"/>
  </r>
  <r>
    <x v="1"/>
    <s v="group B"/>
    <x v="3"/>
    <s v="free/reduced"/>
    <x v="1"/>
    <n v="82"/>
    <n v="78"/>
    <x v="0"/>
    <x v="0"/>
    <x v="0"/>
    <n v="74"/>
  </r>
  <r>
    <x v="0"/>
    <s v="group E"/>
    <x v="1"/>
    <s v="free/reduced"/>
    <x v="1"/>
    <n v="75"/>
    <n v="88"/>
    <x v="0"/>
    <x v="0"/>
    <x v="0"/>
    <n v="85"/>
  </r>
  <r>
    <x v="1"/>
    <s v="group B"/>
    <x v="2"/>
    <s v="free/reduced"/>
    <x v="0"/>
    <n v="49"/>
    <n v="53"/>
    <x v="1"/>
    <x v="0"/>
    <x v="0"/>
    <n v="52"/>
  </r>
  <r>
    <x v="1"/>
    <s v="group C"/>
    <x v="4"/>
    <s v="standard"/>
    <x v="0"/>
    <n v="52"/>
    <n v="53"/>
    <x v="0"/>
    <x v="0"/>
    <x v="1"/>
    <n v="49"/>
  </r>
  <r>
    <x v="0"/>
    <s v="group E"/>
    <x v="2"/>
    <s v="standard"/>
    <x v="0"/>
    <n v="81"/>
    <n v="92"/>
    <x v="0"/>
    <x v="0"/>
    <x v="0"/>
    <n v="91"/>
  </r>
  <r>
    <x v="0"/>
    <s v="group C"/>
    <x v="0"/>
    <s v="standard"/>
    <x v="1"/>
    <n v="96"/>
    <n v="100"/>
    <x v="0"/>
    <x v="0"/>
    <x v="0"/>
    <n v="100"/>
  </r>
  <r>
    <x v="1"/>
    <s v="group C"/>
    <x v="4"/>
    <s v="free/reduced"/>
    <x v="1"/>
    <n v="53"/>
    <n v="51"/>
    <x v="0"/>
    <x v="0"/>
    <x v="0"/>
    <n v="51"/>
  </r>
  <r>
    <x v="0"/>
    <s v="group B"/>
    <x v="2"/>
    <s v="free/reduced"/>
    <x v="1"/>
    <n v="58"/>
    <n v="76"/>
    <x v="0"/>
    <x v="0"/>
    <x v="0"/>
    <n v="78"/>
  </r>
  <r>
    <x v="0"/>
    <s v="group B"/>
    <x v="4"/>
    <s v="standard"/>
    <x v="1"/>
    <n v="68"/>
    <n v="83"/>
    <x v="0"/>
    <x v="0"/>
    <x v="0"/>
    <n v="78"/>
  </r>
  <r>
    <x v="0"/>
    <s v="group C"/>
    <x v="1"/>
    <s v="free/reduced"/>
    <x v="1"/>
    <n v="67"/>
    <n v="75"/>
    <x v="0"/>
    <x v="0"/>
    <x v="0"/>
    <n v="70"/>
  </r>
  <r>
    <x v="1"/>
    <s v="group A"/>
    <x v="4"/>
    <s v="standard"/>
    <x v="1"/>
    <n v="72"/>
    <n v="73"/>
    <x v="0"/>
    <x v="0"/>
    <x v="0"/>
    <n v="74"/>
  </r>
  <r>
    <x v="1"/>
    <s v="group E"/>
    <x v="5"/>
    <s v="standard"/>
    <x v="0"/>
    <n v="94"/>
    <n v="88"/>
    <x v="0"/>
    <x v="0"/>
    <x v="0"/>
    <n v="78"/>
  </r>
  <r>
    <x v="0"/>
    <s v="group D"/>
    <x v="1"/>
    <s v="standard"/>
    <x v="0"/>
    <n v="79"/>
    <n v="86"/>
    <x v="0"/>
    <x v="0"/>
    <x v="0"/>
    <n v="81"/>
  </r>
  <r>
    <x v="0"/>
    <s v="group C"/>
    <x v="3"/>
    <s v="standard"/>
    <x v="0"/>
    <n v="63"/>
    <n v="67"/>
    <x v="0"/>
    <x v="0"/>
    <x v="0"/>
    <n v="70"/>
  </r>
  <r>
    <x v="0"/>
    <s v="group C"/>
    <x v="0"/>
    <s v="free/reduced"/>
    <x v="1"/>
    <n v="43"/>
    <n v="51"/>
    <x v="1"/>
    <x v="0"/>
    <x v="0"/>
    <n v="54"/>
  </r>
  <r>
    <x v="0"/>
    <s v="group C"/>
    <x v="2"/>
    <s v="standard"/>
    <x v="1"/>
    <n v="81"/>
    <n v="91"/>
    <x v="0"/>
    <x v="0"/>
    <x v="0"/>
    <n v="87"/>
  </r>
  <r>
    <x v="0"/>
    <s v="group B"/>
    <x v="4"/>
    <s v="free/reduced"/>
    <x v="1"/>
    <n v="46"/>
    <n v="54"/>
    <x v="1"/>
    <x v="0"/>
    <x v="0"/>
    <n v="58"/>
  </r>
  <r>
    <x v="0"/>
    <s v="group C"/>
    <x v="3"/>
    <s v="standard"/>
    <x v="1"/>
    <n v="71"/>
    <n v="77"/>
    <x v="0"/>
    <x v="0"/>
    <x v="0"/>
    <n v="77"/>
  </r>
  <r>
    <x v="0"/>
    <s v="group B"/>
    <x v="2"/>
    <s v="free/reduced"/>
    <x v="1"/>
    <n v="52"/>
    <n v="70"/>
    <x v="0"/>
    <x v="0"/>
    <x v="0"/>
    <n v="62"/>
  </r>
  <r>
    <x v="0"/>
    <s v="group D"/>
    <x v="5"/>
    <s v="standard"/>
    <x v="1"/>
    <n v="97"/>
    <n v="100"/>
    <x v="0"/>
    <x v="0"/>
    <x v="0"/>
    <n v="100"/>
  </r>
  <r>
    <x v="1"/>
    <s v="group C"/>
    <x v="2"/>
    <s v="free/reduced"/>
    <x v="1"/>
    <n v="62"/>
    <n v="68"/>
    <x v="0"/>
    <x v="0"/>
    <x v="0"/>
    <n v="75"/>
  </r>
  <r>
    <x v="0"/>
    <s v="group C"/>
    <x v="1"/>
    <s v="free/reduced"/>
    <x v="0"/>
    <n v="46"/>
    <n v="64"/>
    <x v="1"/>
    <x v="0"/>
    <x v="0"/>
    <n v="66"/>
  </r>
  <r>
    <x v="0"/>
    <s v="group E"/>
    <x v="4"/>
    <s v="standard"/>
    <x v="0"/>
    <n v="50"/>
    <n v="50"/>
    <x v="0"/>
    <x v="0"/>
    <x v="1"/>
    <n v="47"/>
  </r>
  <r>
    <x v="0"/>
    <s v="group D"/>
    <x v="3"/>
    <s v="standard"/>
    <x v="0"/>
    <n v="65"/>
    <n v="69"/>
    <x v="0"/>
    <x v="0"/>
    <x v="0"/>
    <n v="70"/>
  </r>
  <r>
    <x v="1"/>
    <s v="group C"/>
    <x v="5"/>
    <s v="free/reduced"/>
    <x v="1"/>
    <n v="45"/>
    <n v="52"/>
    <x v="1"/>
    <x v="0"/>
    <x v="1"/>
    <n v="49"/>
  </r>
  <r>
    <x v="1"/>
    <s v="group C"/>
    <x v="3"/>
    <s v="free/reduced"/>
    <x v="1"/>
    <n v="65"/>
    <n v="67"/>
    <x v="0"/>
    <x v="0"/>
    <x v="0"/>
    <n v="65"/>
  </r>
  <r>
    <x v="1"/>
    <s v="group E"/>
    <x v="4"/>
    <s v="standard"/>
    <x v="0"/>
    <n v="80"/>
    <n v="76"/>
    <x v="0"/>
    <x v="0"/>
    <x v="0"/>
    <n v="65"/>
  </r>
  <r>
    <x v="1"/>
    <s v="group D"/>
    <x v="5"/>
    <s v="standard"/>
    <x v="1"/>
    <n v="62"/>
    <n v="66"/>
    <x v="0"/>
    <x v="0"/>
    <x v="0"/>
    <n v="68"/>
  </r>
  <r>
    <x v="1"/>
    <s v="group B"/>
    <x v="5"/>
    <s v="free/reduced"/>
    <x v="0"/>
    <n v="48"/>
    <n v="52"/>
    <x v="1"/>
    <x v="0"/>
    <x v="1"/>
    <n v="45"/>
  </r>
  <r>
    <x v="0"/>
    <s v="group C"/>
    <x v="0"/>
    <s v="standard"/>
    <x v="0"/>
    <n v="77"/>
    <n v="88"/>
    <x v="0"/>
    <x v="0"/>
    <x v="0"/>
    <n v="87"/>
  </r>
  <r>
    <x v="0"/>
    <s v="group E"/>
    <x v="3"/>
    <s v="standard"/>
    <x v="0"/>
    <n v="66"/>
    <n v="65"/>
    <x v="0"/>
    <x v="0"/>
    <x v="0"/>
    <n v="69"/>
  </r>
  <r>
    <x v="1"/>
    <s v="group D"/>
    <x v="1"/>
    <s v="standard"/>
    <x v="1"/>
    <n v="76"/>
    <n v="83"/>
    <x v="0"/>
    <x v="0"/>
    <x v="0"/>
    <n v="79"/>
  </r>
  <r>
    <x v="0"/>
    <s v="group B"/>
    <x v="5"/>
    <s v="standard"/>
    <x v="0"/>
    <n v="62"/>
    <n v="64"/>
    <x v="0"/>
    <x v="0"/>
    <x v="0"/>
    <n v="66"/>
  </r>
  <r>
    <x v="1"/>
    <s v="group D"/>
    <x v="1"/>
    <s v="standard"/>
    <x v="1"/>
    <n v="77"/>
    <n v="62"/>
    <x v="0"/>
    <x v="0"/>
    <x v="0"/>
    <n v="62"/>
  </r>
  <r>
    <x v="0"/>
    <s v="group C"/>
    <x v="2"/>
    <s v="standard"/>
    <x v="1"/>
    <n v="69"/>
    <n v="84"/>
    <x v="0"/>
    <x v="0"/>
    <x v="0"/>
    <n v="85"/>
  </r>
  <r>
    <x v="1"/>
    <s v="group D"/>
    <x v="3"/>
    <s v="standard"/>
    <x v="0"/>
    <n v="61"/>
    <n v="55"/>
    <x v="0"/>
    <x v="0"/>
    <x v="0"/>
    <n v="52"/>
  </r>
  <r>
    <x v="1"/>
    <s v="group C"/>
    <x v="5"/>
    <s v="free/reduced"/>
    <x v="1"/>
    <n v="59"/>
    <n v="69"/>
    <x v="0"/>
    <x v="0"/>
    <x v="0"/>
    <n v="65"/>
  </r>
  <r>
    <x v="1"/>
    <s v="group E"/>
    <x v="4"/>
    <s v="free/reduced"/>
    <x v="0"/>
    <n v="55"/>
    <n v="56"/>
    <x v="0"/>
    <x v="0"/>
    <x v="0"/>
    <n v="51"/>
  </r>
  <r>
    <x v="0"/>
    <s v="group B"/>
    <x v="1"/>
    <s v="free/reduced"/>
    <x v="0"/>
    <n v="45"/>
    <n v="53"/>
    <x v="1"/>
    <x v="0"/>
    <x v="0"/>
    <n v="55"/>
  </r>
  <r>
    <x v="0"/>
    <s v="group B"/>
    <x v="0"/>
    <s v="free/reduced"/>
    <x v="0"/>
    <n v="78"/>
    <n v="79"/>
    <x v="0"/>
    <x v="0"/>
    <x v="0"/>
    <n v="76"/>
  </r>
  <r>
    <x v="0"/>
    <s v="group C"/>
    <x v="3"/>
    <s v="standard"/>
    <x v="1"/>
    <n v="67"/>
    <n v="84"/>
    <x v="0"/>
    <x v="0"/>
    <x v="0"/>
    <n v="86"/>
  </r>
  <r>
    <x v="0"/>
    <s v="group D"/>
    <x v="1"/>
    <s v="free/reduced"/>
    <x v="0"/>
    <n v="65"/>
    <n v="81"/>
    <x v="0"/>
    <x v="0"/>
    <x v="0"/>
    <n v="77"/>
  </r>
  <r>
    <x v="1"/>
    <s v="group C"/>
    <x v="3"/>
    <s v="standard"/>
    <x v="0"/>
    <n v="69"/>
    <n v="77"/>
    <x v="0"/>
    <x v="0"/>
    <x v="0"/>
    <n v="69"/>
  </r>
  <r>
    <x v="0"/>
    <s v="group B"/>
    <x v="3"/>
    <s v="standard"/>
    <x v="0"/>
    <n v="57"/>
    <n v="69"/>
    <x v="0"/>
    <x v="0"/>
    <x v="0"/>
    <n v="68"/>
  </r>
  <r>
    <x v="1"/>
    <s v="group C"/>
    <x v="1"/>
    <s v="standard"/>
    <x v="0"/>
    <n v="59"/>
    <n v="41"/>
    <x v="0"/>
    <x v="1"/>
    <x v="1"/>
    <n v="42"/>
  </r>
  <r>
    <x v="1"/>
    <s v="group D"/>
    <x v="5"/>
    <s v="standard"/>
    <x v="1"/>
    <n v="74"/>
    <n v="71"/>
    <x v="0"/>
    <x v="0"/>
    <x v="0"/>
    <n v="78"/>
  </r>
  <r>
    <x v="1"/>
    <s v="group E"/>
    <x v="0"/>
    <s v="standard"/>
    <x v="0"/>
    <n v="82"/>
    <n v="62"/>
    <x v="0"/>
    <x v="0"/>
    <x v="0"/>
    <n v="62"/>
  </r>
  <r>
    <x v="1"/>
    <s v="group E"/>
    <x v="4"/>
    <s v="standard"/>
    <x v="1"/>
    <n v="81"/>
    <n v="80"/>
    <x v="0"/>
    <x v="0"/>
    <x v="0"/>
    <n v="76"/>
  </r>
  <r>
    <x v="0"/>
    <s v="group B"/>
    <x v="1"/>
    <s v="free/reduced"/>
    <x v="0"/>
    <n v="74"/>
    <n v="81"/>
    <x v="0"/>
    <x v="0"/>
    <x v="0"/>
    <n v="76"/>
  </r>
  <r>
    <x v="0"/>
    <s v="group B"/>
    <x v="1"/>
    <s v="free/reduced"/>
    <x v="0"/>
    <n v="58"/>
    <n v="61"/>
    <x v="0"/>
    <x v="0"/>
    <x v="0"/>
    <n v="66"/>
  </r>
  <r>
    <x v="1"/>
    <s v="group D"/>
    <x v="5"/>
    <s v="free/reduced"/>
    <x v="1"/>
    <n v="80"/>
    <n v="79"/>
    <x v="0"/>
    <x v="0"/>
    <x v="0"/>
    <n v="79"/>
  </r>
  <r>
    <x v="1"/>
    <s v="group C"/>
    <x v="1"/>
    <s v="free/reduced"/>
    <x v="0"/>
    <n v="35"/>
    <n v="28"/>
    <x v="1"/>
    <x v="1"/>
    <x v="1"/>
    <n v="27"/>
  </r>
  <r>
    <x v="0"/>
    <s v="group C"/>
    <x v="4"/>
    <s v="free/reduced"/>
    <x v="0"/>
    <n v="42"/>
    <n v="62"/>
    <x v="1"/>
    <x v="0"/>
    <x v="0"/>
    <n v="60"/>
  </r>
  <r>
    <x v="1"/>
    <s v="group C"/>
    <x v="3"/>
    <s v="free/reduced"/>
    <x v="1"/>
    <n v="60"/>
    <n v="51"/>
    <x v="0"/>
    <x v="0"/>
    <x v="0"/>
    <n v="56"/>
  </r>
  <r>
    <x v="1"/>
    <s v="group E"/>
    <x v="4"/>
    <s v="standard"/>
    <x v="1"/>
    <n v="87"/>
    <n v="91"/>
    <x v="0"/>
    <x v="0"/>
    <x v="0"/>
    <n v="81"/>
  </r>
  <r>
    <x v="1"/>
    <s v="group B"/>
    <x v="5"/>
    <s v="standard"/>
    <x v="1"/>
    <n v="84"/>
    <n v="83"/>
    <x v="0"/>
    <x v="0"/>
    <x v="0"/>
    <n v="75"/>
  </r>
  <r>
    <x v="0"/>
    <s v="group E"/>
    <x v="3"/>
    <s v="free/reduced"/>
    <x v="1"/>
    <n v="83"/>
    <n v="86"/>
    <x v="0"/>
    <x v="0"/>
    <x v="0"/>
    <n v="88"/>
  </r>
  <r>
    <x v="0"/>
    <s v="group C"/>
    <x v="4"/>
    <s v="free/reduced"/>
    <x v="0"/>
    <n v="34"/>
    <n v="42"/>
    <x v="1"/>
    <x v="1"/>
    <x v="1"/>
    <n v="39"/>
  </r>
  <r>
    <x v="1"/>
    <s v="group B"/>
    <x v="4"/>
    <s v="free/reduced"/>
    <x v="0"/>
    <n v="66"/>
    <n v="77"/>
    <x v="0"/>
    <x v="0"/>
    <x v="0"/>
    <n v="70"/>
  </r>
  <r>
    <x v="1"/>
    <s v="group B"/>
    <x v="5"/>
    <s v="standard"/>
    <x v="1"/>
    <n v="61"/>
    <n v="56"/>
    <x v="0"/>
    <x v="0"/>
    <x v="0"/>
    <n v="56"/>
  </r>
  <r>
    <x v="0"/>
    <s v="group D"/>
    <x v="4"/>
    <s v="standard"/>
    <x v="1"/>
    <n v="56"/>
    <n v="68"/>
    <x v="0"/>
    <x v="0"/>
    <x v="0"/>
    <n v="74"/>
  </r>
  <r>
    <x v="1"/>
    <s v="group B"/>
    <x v="3"/>
    <s v="standard"/>
    <x v="0"/>
    <n v="87"/>
    <n v="85"/>
    <x v="0"/>
    <x v="0"/>
    <x v="0"/>
    <n v="73"/>
  </r>
  <r>
    <x v="0"/>
    <s v="group C"/>
    <x v="5"/>
    <s v="free/reduced"/>
    <x v="0"/>
    <n v="55"/>
    <n v="65"/>
    <x v="0"/>
    <x v="0"/>
    <x v="0"/>
    <n v="62"/>
  </r>
  <r>
    <x v="1"/>
    <s v="group D"/>
    <x v="5"/>
    <s v="standard"/>
    <x v="0"/>
    <n v="86"/>
    <n v="80"/>
    <x v="0"/>
    <x v="0"/>
    <x v="0"/>
    <n v="75"/>
  </r>
  <r>
    <x v="0"/>
    <s v="group B"/>
    <x v="3"/>
    <s v="standard"/>
    <x v="1"/>
    <n v="52"/>
    <n v="66"/>
    <x v="0"/>
    <x v="0"/>
    <x v="0"/>
    <n v="73"/>
  </r>
  <r>
    <x v="0"/>
    <s v="group E"/>
    <x v="2"/>
    <s v="free/reduced"/>
    <x v="0"/>
    <n v="45"/>
    <n v="56"/>
    <x v="1"/>
    <x v="0"/>
    <x v="0"/>
    <n v="54"/>
  </r>
  <r>
    <x v="0"/>
    <s v="group C"/>
    <x v="1"/>
    <s v="standard"/>
    <x v="0"/>
    <n v="72"/>
    <n v="72"/>
    <x v="0"/>
    <x v="0"/>
    <x v="0"/>
    <n v="71"/>
  </r>
  <r>
    <x v="1"/>
    <s v="group D"/>
    <x v="4"/>
    <s v="standard"/>
    <x v="0"/>
    <n v="57"/>
    <n v="50"/>
    <x v="0"/>
    <x v="0"/>
    <x v="0"/>
    <n v="54"/>
  </r>
  <r>
    <x v="1"/>
    <s v="group A"/>
    <x v="5"/>
    <s v="free/reduced"/>
    <x v="0"/>
    <n v="68"/>
    <n v="72"/>
    <x v="0"/>
    <x v="0"/>
    <x v="0"/>
    <n v="64"/>
  </r>
  <r>
    <x v="0"/>
    <s v="group C"/>
    <x v="1"/>
    <s v="standard"/>
    <x v="1"/>
    <n v="88"/>
    <n v="95"/>
    <x v="0"/>
    <x v="0"/>
    <x v="0"/>
    <n v="94"/>
  </r>
  <r>
    <x v="1"/>
    <s v="group D"/>
    <x v="1"/>
    <s v="standard"/>
    <x v="0"/>
    <n v="76"/>
    <n v="64"/>
    <x v="0"/>
    <x v="0"/>
    <x v="0"/>
    <n v="66"/>
  </r>
  <r>
    <x v="1"/>
    <s v="group C"/>
    <x v="3"/>
    <s v="standard"/>
    <x v="0"/>
    <n v="46"/>
    <n v="43"/>
    <x v="1"/>
    <x v="1"/>
    <x v="1"/>
    <n v="42"/>
  </r>
  <r>
    <x v="0"/>
    <s v="group B"/>
    <x v="0"/>
    <s v="standard"/>
    <x v="0"/>
    <n v="67"/>
    <n v="86"/>
    <x v="0"/>
    <x v="0"/>
    <x v="0"/>
    <n v="83"/>
  </r>
  <r>
    <x v="1"/>
    <s v="group E"/>
    <x v="5"/>
    <s v="standard"/>
    <x v="0"/>
    <n v="92"/>
    <n v="87"/>
    <x v="0"/>
    <x v="0"/>
    <x v="0"/>
    <n v="78"/>
  </r>
  <r>
    <x v="1"/>
    <s v="group C"/>
    <x v="0"/>
    <s v="standard"/>
    <x v="1"/>
    <n v="83"/>
    <n v="82"/>
    <x v="0"/>
    <x v="0"/>
    <x v="0"/>
    <n v="84"/>
  </r>
  <r>
    <x v="1"/>
    <s v="group D"/>
    <x v="3"/>
    <s v="standard"/>
    <x v="0"/>
    <n v="80"/>
    <n v="75"/>
    <x v="0"/>
    <x v="0"/>
    <x v="0"/>
    <n v="77"/>
  </r>
  <r>
    <x v="1"/>
    <s v="group D"/>
    <x v="0"/>
    <s v="free/reduced"/>
    <x v="0"/>
    <n v="63"/>
    <n v="66"/>
    <x v="0"/>
    <x v="0"/>
    <x v="0"/>
    <n v="67"/>
  </r>
  <r>
    <x v="0"/>
    <s v="group D"/>
    <x v="5"/>
    <s v="standard"/>
    <x v="1"/>
    <n v="64"/>
    <n v="60"/>
    <x v="0"/>
    <x v="0"/>
    <x v="0"/>
    <n v="74"/>
  </r>
  <r>
    <x v="1"/>
    <s v="group B"/>
    <x v="1"/>
    <s v="standard"/>
    <x v="0"/>
    <n v="54"/>
    <n v="52"/>
    <x v="0"/>
    <x v="0"/>
    <x v="0"/>
    <n v="51"/>
  </r>
  <r>
    <x v="1"/>
    <s v="group C"/>
    <x v="3"/>
    <s v="standard"/>
    <x v="0"/>
    <n v="84"/>
    <n v="80"/>
    <x v="0"/>
    <x v="0"/>
    <x v="0"/>
    <n v="80"/>
  </r>
  <r>
    <x v="1"/>
    <s v="group D"/>
    <x v="4"/>
    <s v="free/reduced"/>
    <x v="1"/>
    <n v="73"/>
    <n v="68"/>
    <x v="0"/>
    <x v="0"/>
    <x v="0"/>
    <n v="66"/>
  </r>
  <r>
    <x v="0"/>
    <s v="group E"/>
    <x v="0"/>
    <s v="standard"/>
    <x v="0"/>
    <n v="80"/>
    <n v="83"/>
    <x v="0"/>
    <x v="0"/>
    <x v="0"/>
    <n v="83"/>
  </r>
  <r>
    <x v="0"/>
    <s v="group D"/>
    <x v="4"/>
    <s v="standard"/>
    <x v="0"/>
    <n v="56"/>
    <n v="52"/>
    <x v="0"/>
    <x v="0"/>
    <x v="0"/>
    <n v="55"/>
  </r>
  <r>
    <x v="1"/>
    <s v="group E"/>
    <x v="1"/>
    <s v="standard"/>
    <x v="0"/>
    <n v="59"/>
    <n v="51"/>
    <x v="0"/>
    <x v="0"/>
    <x v="1"/>
    <n v="43"/>
  </r>
  <r>
    <x v="1"/>
    <s v="group D"/>
    <x v="5"/>
    <s v="standard"/>
    <x v="0"/>
    <n v="75"/>
    <n v="74"/>
    <x v="0"/>
    <x v="0"/>
    <x v="0"/>
    <n v="69"/>
  </r>
  <r>
    <x v="1"/>
    <s v="group C"/>
    <x v="3"/>
    <s v="standard"/>
    <x v="0"/>
    <n v="85"/>
    <n v="76"/>
    <x v="0"/>
    <x v="0"/>
    <x v="0"/>
    <n v="71"/>
  </r>
  <r>
    <x v="1"/>
    <s v="group E"/>
    <x v="3"/>
    <s v="standard"/>
    <x v="0"/>
    <n v="89"/>
    <n v="76"/>
    <x v="0"/>
    <x v="0"/>
    <x v="0"/>
    <n v="74"/>
  </r>
  <r>
    <x v="0"/>
    <s v="group B"/>
    <x v="4"/>
    <s v="standard"/>
    <x v="1"/>
    <n v="58"/>
    <n v="70"/>
    <x v="0"/>
    <x v="0"/>
    <x v="0"/>
    <n v="68"/>
  </r>
  <r>
    <x v="0"/>
    <s v="group B"/>
    <x v="4"/>
    <s v="standard"/>
    <x v="0"/>
    <n v="65"/>
    <n v="64"/>
    <x v="0"/>
    <x v="0"/>
    <x v="0"/>
    <n v="62"/>
  </r>
  <r>
    <x v="1"/>
    <s v="group C"/>
    <x v="4"/>
    <s v="standard"/>
    <x v="0"/>
    <n v="68"/>
    <n v="60"/>
    <x v="0"/>
    <x v="0"/>
    <x v="0"/>
    <n v="53"/>
  </r>
  <r>
    <x v="1"/>
    <s v="group A"/>
    <x v="5"/>
    <s v="standard"/>
    <x v="1"/>
    <n v="47"/>
    <n v="49"/>
    <x v="1"/>
    <x v="1"/>
    <x v="1"/>
    <n v="49"/>
  </r>
  <r>
    <x v="0"/>
    <s v="group D"/>
    <x v="1"/>
    <s v="free/reduced"/>
    <x v="0"/>
    <n v="71"/>
    <n v="83"/>
    <x v="0"/>
    <x v="0"/>
    <x v="0"/>
    <n v="83"/>
  </r>
  <r>
    <x v="0"/>
    <s v="group B"/>
    <x v="5"/>
    <s v="standard"/>
    <x v="1"/>
    <n v="60"/>
    <n v="70"/>
    <x v="0"/>
    <x v="0"/>
    <x v="0"/>
    <n v="70"/>
  </r>
  <r>
    <x v="1"/>
    <s v="group D"/>
    <x v="2"/>
    <s v="standard"/>
    <x v="0"/>
    <n v="80"/>
    <n v="80"/>
    <x v="0"/>
    <x v="0"/>
    <x v="0"/>
    <n v="72"/>
  </r>
  <r>
    <x v="1"/>
    <s v="group D"/>
    <x v="4"/>
    <s v="standard"/>
    <x v="0"/>
    <n v="54"/>
    <n v="52"/>
    <x v="0"/>
    <x v="0"/>
    <x v="0"/>
    <n v="52"/>
  </r>
  <r>
    <x v="0"/>
    <s v="group E"/>
    <x v="1"/>
    <s v="standard"/>
    <x v="0"/>
    <n v="62"/>
    <n v="73"/>
    <x v="0"/>
    <x v="0"/>
    <x v="0"/>
    <n v="70"/>
  </r>
  <r>
    <x v="0"/>
    <s v="group C"/>
    <x v="3"/>
    <s v="free/reduced"/>
    <x v="0"/>
    <n v="64"/>
    <n v="73"/>
    <x v="0"/>
    <x v="0"/>
    <x v="0"/>
    <n v="68"/>
  </r>
  <r>
    <x v="1"/>
    <s v="group C"/>
    <x v="3"/>
    <s v="standard"/>
    <x v="1"/>
    <n v="78"/>
    <n v="77"/>
    <x v="0"/>
    <x v="0"/>
    <x v="0"/>
    <n v="77"/>
  </r>
  <r>
    <x v="0"/>
    <s v="group B"/>
    <x v="1"/>
    <s v="standard"/>
    <x v="0"/>
    <n v="70"/>
    <n v="75"/>
    <x v="0"/>
    <x v="0"/>
    <x v="0"/>
    <n v="78"/>
  </r>
  <r>
    <x v="0"/>
    <s v="group C"/>
    <x v="2"/>
    <s v="free/reduced"/>
    <x v="1"/>
    <n v="65"/>
    <n v="81"/>
    <x v="0"/>
    <x v="0"/>
    <x v="0"/>
    <n v="81"/>
  </r>
  <r>
    <x v="0"/>
    <s v="group C"/>
    <x v="5"/>
    <s v="free/reduced"/>
    <x v="1"/>
    <n v="64"/>
    <n v="79"/>
    <x v="0"/>
    <x v="0"/>
    <x v="0"/>
    <n v="77"/>
  </r>
  <r>
    <x v="1"/>
    <s v="group C"/>
    <x v="1"/>
    <s v="standard"/>
    <x v="1"/>
    <n v="79"/>
    <n v="79"/>
    <x v="0"/>
    <x v="0"/>
    <x v="0"/>
    <n v="78"/>
  </r>
  <r>
    <x v="0"/>
    <s v="group C"/>
    <x v="5"/>
    <s v="free/reduced"/>
    <x v="0"/>
    <n v="44"/>
    <n v="50"/>
    <x v="1"/>
    <x v="0"/>
    <x v="0"/>
    <n v="51"/>
  </r>
  <r>
    <x v="0"/>
    <s v="group E"/>
    <x v="4"/>
    <s v="standard"/>
    <x v="0"/>
    <n v="99"/>
    <n v="93"/>
    <x v="0"/>
    <x v="0"/>
    <x v="0"/>
    <n v="90"/>
  </r>
  <r>
    <x v="1"/>
    <s v="group D"/>
    <x v="4"/>
    <s v="standard"/>
    <x v="0"/>
    <n v="76"/>
    <n v="73"/>
    <x v="0"/>
    <x v="0"/>
    <x v="0"/>
    <n v="68"/>
  </r>
  <r>
    <x v="1"/>
    <s v="group D"/>
    <x v="5"/>
    <s v="free/reduced"/>
    <x v="0"/>
    <n v="59"/>
    <n v="42"/>
    <x v="0"/>
    <x v="1"/>
    <x v="1"/>
    <n v="41"/>
  </r>
  <r>
    <x v="0"/>
    <s v="group C"/>
    <x v="0"/>
    <s v="standard"/>
    <x v="0"/>
    <n v="63"/>
    <n v="75"/>
    <x v="0"/>
    <x v="0"/>
    <x v="0"/>
    <n v="81"/>
  </r>
  <r>
    <x v="0"/>
    <s v="group D"/>
    <x v="4"/>
    <s v="standard"/>
    <x v="0"/>
    <n v="69"/>
    <n v="72"/>
    <x v="0"/>
    <x v="0"/>
    <x v="0"/>
    <n v="77"/>
  </r>
  <r>
    <x v="0"/>
    <s v="group D"/>
    <x v="3"/>
    <s v="standard"/>
    <x v="1"/>
    <n v="88"/>
    <n v="92"/>
    <x v="0"/>
    <x v="0"/>
    <x v="0"/>
    <n v="95"/>
  </r>
  <r>
    <x v="0"/>
    <s v="group E"/>
    <x v="1"/>
    <s v="free/reduced"/>
    <x v="0"/>
    <n v="71"/>
    <n v="76"/>
    <x v="0"/>
    <x v="0"/>
    <x v="0"/>
    <n v="70"/>
  </r>
  <r>
    <x v="1"/>
    <s v="group C"/>
    <x v="0"/>
    <s v="standard"/>
    <x v="0"/>
    <n v="69"/>
    <n v="63"/>
    <x v="0"/>
    <x v="0"/>
    <x v="0"/>
    <n v="61"/>
  </r>
  <r>
    <x v="1"/>
    <s v="group C"/>
    <x v="1"/>
    <s v="standard"/>
    <x v="0"/>
    <n v="58"/>
    <n v="49"/>
    <x v="0"/>
    <x v="1"/>
    <x v="1"/>
    <n v="42"/>
  </r>
  <r>
    <x v="0"/>
    <s v="group D"/>
    <x v="3"/>
    <s v="free/reduced"/>
    <x v="0"/>
    <n v="47"/>
    <n v="53"/>
    <x v="1"/>
    <x v="0"/>
    <x v="0"/>
    <n v="58"/>
  </r>
  <r>
    <x v="0"/>
    <s v="group D"/>
    <x v="1"/>
    <s v="standard"/>
    <x v="0"/>
    <n v="65"/>
    <n v="70"/>
    <x v="0"/>
    <x v="0"/>
    <x v="0"/>
    <n v="71"/>
  </r>
  <r>
    <x v="1"/>
    <s v="group B"/>
    <x v="1"/>
    <s v="standard"/>
    <x v="1"/>
    <n v="88"/>
    <n v="85"/>
    <x v="0"/>
    <x v="0"/>
    <x v="0"/>
    <n v="76"/>
  </r>
  <r>
    <x v="1"/>
    <s v="group C"/>
    <x v="0"/>
    <s v="standard"/>
    <x v="0"/>
    <n v="83"/>
    <n v="78"/>
    <x v="0"/>
    <x v="0"/>
    <x v="0"/>
    <n v="73"/>
  </r>
  <r>
    <x v="0"/>
    <s v="group C"/>
    <x v="5"/>
    <s v="standard"/>
    <x v="1"/>
    <n v="85"/>
    <n v="92"/>
    <x v="0"/>
    <x v="0"/>
    <x v="0"/>
    <n v="93"/>
  </r>
  <r>
    <x v="0"/>
    <s v="group E"/>
    <x v="4"/>
    <s v="standard"/>
    <x v="1"/>
    <n v="59"/>
    <n v="63"/>
    <x v="0"/>
    <x v="0"/>
    <x v="0"/>
    <n v="75"/>
  </r>
  <r>
    <x v="0"/>
    <s v="group C"/>
    <x v="5"/>
    <s v="free/reduced"/>
    <x v="0"/>
    <n v="65"/>
    <n v="86"/>
    <x v="0"/>
    <x v="0"/>
    <x v="0"/>
    <n v="80"/>
  </r>
  <r>
    <x v="1"/>
    <s v="group B"/>
    <x v="0"/>
    <s v="free/reduced"/>
    <x v="0"/>
    <n v="73"/>
    <n v="56"/>
    <x v="0"/>
    <x v="0"/>
    <x v="0"/>
    <n v="57"/>
  </r>
  <r>
    <x v="1"/>
    <s v="group D"/>
    <x v="4"/>
    <s v="standard"/>
    <x v="0"/>
    <n v="53"/>
    <n v="52"/>
    <x v="0"/>
    <x v="0"/>
    <x v="1"/>
    <n v="42"/>
  </r>
  <r>
    <x v="1"/>
    <s v="group D"/>
    <x v="4"/>
    <s v="standard"/>
    <x v="0"/>
    <n v="45"/>
    <n v="48"/>
    <x v="1"/>
    <x v="1"/>
    <x v="1"/>
    <n v="46"/>
  </r>
  <r>
    <x v="0"/>
    <s v="group D"/>
    <x v="0"/>
    <s v="free/reduced"/>
    <x v="0"/>
    <n v="73"/>
    <n v="79"/>
    <x v="0"/>
    <x v="0"/>
    <x v="0"/>
    <n v="84"/>
  </r>
  <r>
    <x v="0"/>
    <s v="group D"/>
    <x v="1"/>
    <s v="free/reduced"/>
    <x v="1"/>
    <n v="70"/>
    <n v="78"/>
    <x v="0"/>
    <x v="0"/>
    <x v="0"/>
    <n v="78"/>
  </r>
  <r>
    <x v="0"/>
    <s v="group B"/>
    <x v="5"/>
    <s v="standard"/>
    <x v="0"/>
    <n v="37"/>
    <n v="46"/>
    <x v="1"/>
    <x v="1"/>
    <x v="1"/>
    <n v="46"/>
  </r>
  <r>
    <x v="1"/>
    <s v="group B"/>
    <x v="3"/>
    <s v="standard"/>
    <x v="1"/>
    <n v="81"/>
    <n v="82"/>
    <x v="0"/>
    <x v="0"/>
    <x v="0"/>
    <n v="82"/>
  </r>
  <r>
    <x v="1"/>
    <s v="group E"/>
    <x v="3"/>
    <s v="standard"/>
    <x v="1"/>
    <n v="97"/>
    <n v="82"/>
    <x v="0"/>
    <x v="0"/>
    <x v="0"/>
    <n v="88"/>
  </r>
  <r>
    <x v="0"/>
    <s v="group B"/>
    <x v="5"/>
    <s v="standard"/>
    <x v="0"/>
    <n v="67"/>
    <n v="89"/>
    <x v="0"/>
    <x v="0"/>
    <x v="0"/>
    <n v="82"/>
  </r>
  <r>
    <x v="1"/>
    <s v="group B"/>
    <x v="0"/>
    <s v="free/reduced"/>
    <x v="0"/>
    <n v="88"/>
    <n v="75"/>
    <x v="0"/>
    <x v="0"/>
    <x v="0"/>
    <n v="76"/>
  </r>
  <r>
    <x v="1"/>
    <s v="group E"/>
    <x v="5"/>
    <s v="standard"/>
    <x v="1"/>
    <n v="77"/>
    <n v="76"/>
    <x v="0"/>
    <x v="0"/>
    <x v="0"/>
    <n v="77"/>
  </r>
  <r>
    <x v="1"/>
    <s v="group C"/>
    <x v="3"/>
    <s v="standard"/>
    <x v="0"/>
    <n v="76"/>
    <n v="70"/>
    <x v="0"/>
    <x v="0"/>
    <x v="0"/>
    <n v="68"/>
  </r>
  <r>
    <x v="1"/>
    <s v="group D"/>
    <x v="5"/>
    <s v="standard"/>
    <x v="0"/>
    <n v="86"/>
    <n v="73"/>
    <x v="0"/>
    <x v="0"/>
    <x v="0"/>
    <n v="70"/>
  </r>
  <r>
    <x v="1"/>
    <s v="group C"/>
    <x v="5"/>
    <s v="standard"/>
    <x v="1"/>
    <n v="63"/>
    <n v="60"/>
    <x v="0"/>
    <x v="0"/>
    <x v="0"/>
    <n v="57"/>
  </r>
  <r>
    <x v="0"/>
    <s v="group E"/>
    <x v="0"/>
    <s v="standard"/>
    <x v="0"/>
    <n v="65"/>
    <n v="73"/>
    <x v="0"/>
    <x v="0"/>
    <x v="0"/>
    <n v="75"/>
  </r>
  <r>
    <x v="1"/>
    <s v="group D"/>
    <x v="4"/>
    <s v="free/reduced"/>
    <x v="1"/>
    <n v="78"/>
    <n v="77"/>
    <x v="0"/>
    <x v="0"/>
    <x v="0"/>
    <n v="80"/>
  </r>
  <r>
    <x v="1"/>
    <s v="group B"/>
    <x v="3"/>
    <s v="free/reduced"/>
    <x v="0"/>
    <n v="67"/>
    <n v="62"/>
    <x v="0"/>
    <x v="0"/>
    <x v="0"/>
    <n v="60"/>
  </r>
  <r>
    <x v="1"/>
    <s v="group A"/>
    <x v="5"/>
    <s v="standard"/>
    <x v="1"/>
    <n v="46"/>
    <n v="41"/>
    <x v="1"/>
    <x v="1"/>
    <x v="1"/>
    <n v="43"/>
  </r>
  <r>
    <x v="1"/>
    <s v="group E"/>
    <x v="3"/>
    <s v="standard"/>
    <x v="1"/>
    <n v="71"/>
    <n v="74"/>
    <x v="0"/>
    <x v="0"/>
    <x v="0"/>
    <n v="68"/>
  </r>
  <r>
    <x v="1"/>
    <s v="group C"/>
    <x v="4"/>
    <s v="free/reduced"/>
    <x v="1"/>
    <n v="40"/>
    <n v="46"/>
    <x v="1"/>
    <x v="1"/>
    <x v="0"/>
    <n v="50"/>
  </r>
  <r>
    <x v="1"/>
    <s v="group D"/>
    <x v="3"/>
    <s v="free/reduced"/>
    <x v="0"/>
    <n v="90"/>
    <n v="87"/>
    <x v="0"/>
    <x v="0"/>
    <x v="0"/>
    <n v="75"/>
  </r>
  <r>
    <x v="1"/>
    <s v="group A"/>
    <x v="1"/>
    <s v="free/reduced"/>
    <x v="1"/>
    <n v="81"/>
    <n v="78"/>
    <x v="0"/>
    <x v="0"/>
    <x v="0"/>
    <n v="81"/>
  </r>
  <r>
    <x v="1"/>
    <s v="group D"/>
    <x v="5"/>
    <s v="free/reduced"/>
    <x v="0"/>
    <n v="56"/>
    <n v="54"/>
    <x v="0"/>
    <x v="0"/>
    <x v="0"/>
    <n v="52"/>
  </r>
  <r>
    <x v="0"/>
    <s v="group C"/>
    <x v="3"/>
    <s v="standard"/>
    <x v="1"/>
    <n v="67"/>
    <n v="84"/>
    <x v="0"/>
    <x v="0"/>
    <x v="0"/>
    <n v="81"/>
  </r>
  <r>
    <x v="1"/>
    <s v="group B"/>
    <x v="3"/>
    <s v="standard"/>
    <x v="0"/>
    <n v="80"/>
    <n v="76"/>
    <x v="0"/>
    <x v="0"/>
    <x v="0"/>
    <n v="64"/>
  </r>
  <r>
    <x v="0"/>
    <s v="group C"/>
    <x v="3"/>
    <s v="standard"/>
    <x v="1"/>
    <n v="74"/>
    <n v="75"/>
    <x v="0"/>
    <x v="0"/>
    <x v="0"/>
    <n v="83"/>
  </r>
  <r>
    <x v="1"/>
    <s v="group A"/>
    <x v="1"/>
    <s v="standard"/>
    <x v="0"/>
    <n v="69"/>
    <n v="67"/>
    <x v="0"/>
    <x v="0"/>
    <x v="0"/>
    <n v="69"/>
  </r>
  <r>
    <x v="1"/>
    <s v="group E"/>
    <x v="1"/>
    <s v="standard"/>
    <x v="1"/>
    <n v="99"/>
    <n v="87"/>
    <x v="0"/>
    <x v="0"/>
    <x v="0"/>
    <n v="81"/>
  </r>
  <r>
    <x v="1"/>
    <s v="group C"/>
    <x v="5"/>
    <s v="standard"/>
    <x v="0"/>
    <n v="51"/>
    <n v="52"/>
    <x v="0"/>
    <x v="0"/>
    <x v="1"/>
    <n v="44"/>
  </r>
  <r>
    <x v="0"/>
    <s v="group B"/>
    <x v="3"/>
    <s v="free/reduced"/>
    <x v="0"/>
    <n v="53"/>
    <n v="71"/>
    <x v="0"/>
    <x v="0"/>
    <x v="0"/>
    <n v="67"/>
  </r>
  <r>
    <x v="0"/>
    <s v="group D"/>
    <x v="4"/>
    <s v="free/reduced"/>
    <x v="0"/>
    <n v="49"/>
    <n v="57"/>
    <x v="1"/>
    <x v="0"/>
    <x v="0"/>
    <n v="52"/>
  </r>
  <r>
    <x v="0"/>
    <s v="group B"/>
    <x v="3"/>
    <s v="standard"/>
    <x v="0"/>
    <n v="73"/>
    <n v="76"/>
    <x v="0"/>
    <x v="0"/>
    <x v="0"/>
    <n v="80"/>
  </r>
  <r>
    <x v="1"/>
    <s v="group B"/>
    <x v="0"/>
    <s v="standard"/>
    <x v="0"/>
    <n v="66"/>
    <n v="60"/>
    <x v="0"/>
    <x v="0"/>
    <x v="0"/>
    <n v="57"/>
  </r>
  <r>
    <x v="1"/>
    <s v="group D"/>
    <x v="0"/>
    <s v="standard"/>
    <x v="1"/>
    <n v="67"/>
    <n v="61"/>
    <x v="0"/>
    <x v="0"/>
    <x v="0"/>
    <n v="68"/>
  </r>
  <r>
    <x v="0"/>
    <s v="group C"/>
    <x v="3"/>
    <s v="free/reduced"/>
    <x v="1"/>
    <n v="68"/>
    <n v="67"/>
    <x v="0"/>
    <x v="0"/>
    <x v="0"/>
    <n v="69"/>
  </r>
  <r>
    <x v="0"/>
    <s v="group C"/>
    <x v="0"/>
    <s v="standard"/>
    <x v="1"/>
    <n v="59"/>
    <n v="64"/>
    <x v="0"/>
    <x v="0"/>
    <x v="0"/>
    <n v="75"/>
  </r>
  <r>
    <x v="1"/>
    <s v="group C"/>
    <x v="4"/>
    <s v="standard"/>
    <x v="0"/>
    <n v="71"/>
    <n v="66"/>
    <x v="0"/>
    <x v="0"/>
    <x v="0"/>
    <n v="65"/>
  </r>
  <r>
    <x v="0"/>
    <s v="group D"/>
    <x v="2"/>
    <s v="standard"/>
    <x v="1"/>
    <n v="77"/>
    <n v="82"/>
    <x v="0"/>
    <x v="0"/>
    <x v="0"/>
    <n v="91"/>
  </r>
  <r>
    <x v="1"/>
    <s v="group C"/>
    <x v="3"/>
    <s v="standard"/>
    <x v="0"/>
    <n v="83"/>
    <n v="72"/>
    <x v="0"/>
    <x v="0"/>
    <x v="0"/>
    <n v="78"/>
  </r>
  <r>
    <x v="1"/>
    <s v="group B"/>
    <x v="0"/>
    <s v="standard"/>
    <x v="0"/>
    <n v="63"/>
    <n v="71"/>
    <x v="0"/>
    <x v="0"/>
    <x v="0"/>
    <n v="69"/>
  </r>
  <r>
    <x v="0"/>
    <s v="group D"/>
    <x v="3"/>
    <s v="free/reduced"/>
    <x v="0"/>
    <n v="56"/>
    <n v="65"/>
    <x v="0"/>
    <x v="0"/>
    <x v="0"/>
    <n v="63"/>
  </r>
  <r>
    <x v="0"/>
    <s v="group C"/>
    <x v="4"/>
    <s v="free/reduced"/>
    <x v="1"/>
    <n v="67"/>
    <n v="79"/>
    <x v="0"/>
    <x v="0"/>
    <x v="0"/>
    <n v="84"/>
  </r>
  <r>
    <x v="0"/>
    <s v="group E"/>
    <x v="4"/>
    <s v="standard"/>
    <x v="0"/>
    <n v="75"/>
    <n v="86"/>
    <x v="0"/>
    <x v="0"/>
    <x v="0"/>
    <n v="79"/>
  </r>
  <r>
    <x v="0"/>
    <s v="group C"/>
    <x v="1"/>
    <s v="standard"/>
    <x v="0"/>
    <n v="71"/>
    <n v="81"/>
    <x v="0"/>
    <x v="0"/>
    <x v="0"/>
    <n v="80"/>
  </r>
  <r>
    <x v="0"/>
    <s v="group C"/>
    <x v="5"/>
    <s v="free/reduced"/>
    <x v="0"/>
    <n v="43"/>
    <n v="53"/>
    <x v="1"/>
    <x v="0"/>
    <x v="0"/>
    <n v="53"/>
  </r>
  <r>
    <x v="0"/>
    <s v="group C"/>
    <x v="4"/>
    <s v="free/reduced"/>
    <x v="0"/>
    <n v="41"/>
    <n v="46"/>
    <x v="1"/>
    <x v="1"/>
    <x v="1"/>
    <n v="43"/>
  </r>
  <r>
    <x v="0"/>
    <s v="group C"/>
    <x v="1"/>
    <s v="standard"/>
    <x v="0"/>
    <n v="82"/>
    <n v="90"/>
    <x v="0"/>
    <x v="0"/>
    <x v="0"/>
    <n v="94"/>
  </r>
  <r>
    <x v="1"/>
    <s v="group C"/>
    <x v="1"/>
    <s v="standard"/>
    <x v="0"/>
    <n v="61"/>
    <n v="61"/>
    <x v="0"/>
    <x v="0"/>
    <x v="0"/>
    <n v="62"/>
  </r>
  <r>
    <x v="1"/>
    <s v="group A"/>
    <x v="1"/>
    <s v="free/reduced"/>
    <x v="0"/>
    <n v="28"/>
    <n v="23"/>
    <x v="1"/>
    <x v="1"/>
    <x v="1"/>
    <n v="19"/>
  </r>
  <r>
    <x v="1"/>
    <s v="group C"/>
    <x v="3"/>
    <s v="standard"/>
    <x v="1"/>
    <n v="82"/>
    <n v="75"/>
    <x v="0"/>
    <x v="0"/>
    <x v="0"/>
    <n v="77"/>
  </r>
  <r>
    <x v="0"/>
    <s v="group B"/>
    <x v="5"/>
    <s v="standard"/>
    <x v="0"/>
    <n v="41"/>
    <n v="55"/>
    <x v="1"/>
    <x v="0"/>
    <x v="0"/>
    <n v="51"/>
  </r>
  <r>
    <x v="1"/>
    <s v="group C"/>
    <x v="4"/>
    <s v="standard"/>
    <x v="0"/>
    <n v="71"/>
    <n v="60"/>
    <x v="0"/>
    <x v="0"/>
    <x v="0"/>
    <n v="61"/>
  </r>
  <r>
    <x v="1"/>
    <s v="group C"/>
    <x v="3"/>
    <s v="standard"/>
    <x v="0"/>
    <n v="47"/>
    <n v="37"/>
    <x v="1"/>
    <x v="1"/>
    <x v="1"/>
    <n v="35"/>
  </r>
  <r>
    <x v="1"/>
    <s v="group E"/>
    <x v="3"/>
    <s v="standard"/>
    <x v="1"/>
    <n v="62"/>
    <n v="56"/>
    <x v="0"/>
    <x v="0"/>
    <x v="0"/>
    <n v="53"/>
  </r>
  <r>
    <x v="1"/>
    <s v="group B"/>
    <x v="3"/>
    <s v="standard"/>
    <x v="0"/>
    <n v="90"/>
    <n v="78"/>
    <x v="0"/>
    <x v="0"/>
    <x v="0"/>
    <n v="81"/>
  </r>
  <r>
    <x v="0"/>
    <s v="group C"/>
    <x v="0"/>
    <s v="standard"/>
    <x v="0"/>
    <n v="83"/>
    <n v="93"/>
    <x v="0"/>
    <x v="0"/>
    <x v="0"/>
    <n v="95"/>
  </r>
  <r>
    <x v="0"/>
    <s v="group B"/>
    <x v="1"/>
    <s v="free/reduced"/>
    <x v="0"/>
    <n v="61"/>
    <n v="68"/>
    <x v="0"/>
    <x v="0"/>
    <x v="0"/>
    <n v="66"/>
  </r>
  <r>
    <x v="1"/>
    <s v="group D"/>
    <x v="5"/>
    <s v="standard"/>
    <x v="1"/>
    <n v="76"/>
    <n v="70"/>
    <x v="0"/>
    <x v="0"/>
    <x v="0"/>
    <n v="69"/>
  </r>
  <r>
    <x v="1"/>
    <s v="group C"/>
    <x v="3"/>
    <s v="standard"/>
    <x v="0"/>
    <n v="49"/>
    <n v="51"/>
    <x v="1"/>
    <x v="0"/>
    <x v="1"/>
    <n v="43"/>
  </r>
  <r>
    <x v="0"/>
    <s v="group B"/>
    <x v="5"/>
    <s v="free/reduced"/>
    <x v="0"/>
    <n v="24"/>
    <n v="38"/>
    <x v="1"/>
    <x v="1"/>
    <x v="1"/>
    <n v="27"/>
  </r>
  <r>
    <x v="0"/>
    <s v="group D"/>
    <x v="5"/>
    <s v="free/reduced"/>
    <x v="1"/>
    <n v="35"/>
    <n v="55"/>
    <x v="1"/>
    <x v="0"/>
    <x v="0"/>
    <n v="60"/>
  </r>
  <r>
    <x v="1"/>
    <s v="group C"/>
    <x v="4"/>
    <s v="free/reduced"/>
    <x v="0"/>
    <n v="58"/>
    <n v="61"/>
    <x v="0"/>
    <x v="0"/>
    <x v="0"/>
    <n v="52"/>
  </r>
  <r>
    <x v="0"/>
    <s v="group C"/>
    <x v="4"/>
    <s v="standard"/>
    <x v="0"/>
    <n v="61"/>
    <n v="73"/>
    <x v="0"/>
    <x v="0"/>
    <x v="0"/>
    <n v="63"/>
  </r>
  <r>
    <x v="0"/>
    <s v="group B"/>
    <x v="4"/>
    <s v="standard"/>
    <x v="1"/>
    <n v="69"/>
    <n v="76"/>
    <x v="0"/>
    <x v="0"/>
    <x v="0"/>
    <n v="74"/>
  </r>
  <r>
    <x v="1"/>
    <s v="group D"/>
    <x v="3"/>
    <s v="standard"/>
    <x v="1"/>
    <n v="67"/>
    <n v="72"/>
    <x v="0"/>
    <x v="0"/>
    <x v="0"/>
    <n v="67"/>
  </r>
  <r>
    <x v="1"/>
    <s v="group D"/>
    <x v="1"/>
    <s v="standard"/>
    <x v="0"/>
    <n v="79"/>
    <n v="73"/>
    <x v="0"/>
    <x v="0"/>
    <x v="0"/>
    <n v="67"/>
  </r>
  <r>
    <x v="0"/>
    <s v="group C"/>
    <x v="4"/>
    <s v="standard"/>
    <x v="0"/>
    <n v="72"/>
    <n v="80"/>
    <x v="0"/>
    <x v="0"/>
    <x v="0"/>
    <n v="75"/>
  </r>
  <r>
    <x v="1"/>
    <s v="group B"/>
    <x v="1"/>
    <s v="standard"/>
    <x v="0"/>
    <n v="62"/>
    <n v="61"/>
    <x v="0"/>
    <x v="0"/>
    <x v="0"/>
    <n v="57"/>
  </r>
  <r>
    <x v="0"/>
    <s v="group C"/>
    <x v="0"/>
    <s v="standard"/>
    <x v="1"/>
    <n v="77"/>
    <n v="94"/>
    <x v="0"/>
    <x v="0"/>
    <x v="0"/>
    <n v="95"/>
  </r>
  <r>
    <x v="1"/>
    <s v="group D"/>
    <x v="4"/>
    <s v="free/reduced"/>
    <x v="0"/>
    <n v="75"/>
    <n v="74"/>
    <x v="0"/>
    <x v="0"/>
    <x v="0"/>
    <n v="66"/>
  </r>
  <r>
    <x v="1"/>
    <s v="group E"/>
    <x v="3"/>
    <s v="standard"/>
    <x v="0"/>
    <n v="87"/>
    <n v="74"/>
    <x v="0"/>
    <x v="0"/>
    <x v="0"/>
    <n v="76"/>
  </r>
  <r>
    <x v="0"/>
    <s v="group B"/>
    <x v="0"/>
    <s v="standard"/>
    <x v="0"/>
    <n v="52"/>
    <n v="65"/>
    <x v="0"/>
    <x v="0"/>
    <x v="0"/>
    <n v="69"/>
  </r>
  <r>
    <x v="1"/>
    <s v="group E"/>
    <x v="1"/>
    <s v="standard"/>
    <x v="0"/>
    <n v="66"/>
    <n v="57"/>
    <x v="0"/>
    <x v="0"/>
    <x v="0"/>
    <n v="52"/>
  </r>
  <r>
    <x v="0"/>
    <s v="group C"/>
    <x v="1"/>
    <s v="standard"/>
    <x v="1"/>
    <n v="63"/>
    <n v="78"/>
    <x v="0"/>
    <x v="0"/>
    <x v="0"/>
    <n v="80"/>
  </r>
  <r>
    <x v="0"/>
    <s v="group C"/>
    <x v="3"/>
    <s v="standard"/>
    <x v="0"/>
    <n v="46"/>
    <n v="58"/>
    <x v="1"/>
    <x v="0"/>
    <x v="0"/>
    <n v="57"/>
  </r>
  <r>
    <x v="0"/>
    <s v="group C"/>
    <x v="1"/>
    <s v="standard"/>
    <x v="0"/>
    <n v="59"/>
    <n v="71"/>
    <x v="0"/>
    <x v="0"/>
    <x v="0"/>
    <n v="70"/>
  </r>
  <r>
    <x v="0"/>
    <s v="group B"/>
    <x v="0"/>
    <s v="standard"/>
    <x v="0"/>
    <n v="61"/>
    <n v="72"/>
    <x v="0"/>
    <x v="0"/>
    <x v="0"/>
    <n v="70"/>
  </r>
  <r>
    <x v="1"/>
    <s v="group A"/>
    <x v="3"/>
    <s v="standard"/>
    <x v="0"/>
    <n v="63"/>
    <n v="61"/>
    <x v="0"/>
    <x v="0"/>
    <x v="0"/>
    <n v="61"/>
  </r>
  <r>
    <x v="0"/>
    <s v="group C"/>
    <x v="1"/>
    <s v="free/reduced"/>
    <x v="1"/>
    <n v="42"/>
    <n v="66"/>
    <x v="1"/>
    <x v="0"/>
    <x v="0"/>
    <n v="69"/>
  </r>
  <r>
    <x v="1"/>
    <s v="group D"/>
    <x v="1"/>
    <s v="free/reduced"/>
    <x v="0"/>
    <n v="59"/>
    <n v="62"/>
    <x v="0"/>
    <x v="0"/>
    <x v="0"/>
    <n v="61"/>
  </r>
  <r>
    <x v="0"/>
    <s v="group D"/>
    <x v="1"/>
    <s v="standard"/>
    <x v="0"/>
    <n v="80"/>
    <n v="90"/>
    <x v="0"/>
    <x v="0"/>
    <x v="0"/>
    <n v="89"/>
  </r>
  <r>
    <x v="0"/>
    <s v="group B"/>
    <x v="4"/>
    <s v="standard"/>
    <x v="0"/>
    <n v="58"/>
    <n v="62"/>
    <x v="0"/>
    <x v="0"/>
    <x v="0"/>
    <n v="59"/>
  </r>
  <r>
    <x v="1"/>
    <s v="group B"/>
    <x v="5"/>
    <s v="standard"/>
    <x v="1"/>
    <n v="85"/>
    <n v="84"/>
    <x v="0"/>
    <x v="0"/>
    <x v="0"/>
    <n v="78"/>
  </r>
  <r>
    <x v="0"/>
    <s v="group C"/>
    <x v="1"/>
    <s v="standard"/>
    <x v="0"/>
    <n v="52"/>
    <n v="58"/>
    <x v="0"/>
    <x v="0"/>
    <x v="0"/>
    <n v="58"/>
  </r>
  <r>
    <x v="0"/>
    <s v="group D"/>
    <x v="5"/>
    <s v="free/reduced"/>
    <x v="0"/>
    <n v="27"/>
    <n v="34"/>
    <x v="1"/>
    <x v="1"/>
    <x v="1"/>
    <n v="32"/>
  </r>
  <r>
    <x v="1"/>
    <s v="group C"/>
    <x v="1"/>
    <s v="standard"/>
    <x v="0"/>
    <n v="59"/>
    <n v="60"/>
    <x v="0"/>
    <x v="0"/>
    <x v="0"/>
    <n v="58"/>
  </r>
  <r>
    <x v="1"/>
    <s v="group A"/>
    <x v="0"/>
    <s v="free/reduced"/>
    <x v="1"/>
    <n v="49"/>
    <n v="58"/>
    <x v="1"/>
    <x v="0"/>
    <x v="0"/>
    <n v="60"/>
  </r>
  <r>
    <x v="1"/>
    <s v="group C"/>
    <x v="4"/>
    <s v="standard"/>
    <x v="1"/>
    <n v="69"/>
    <n v="58"/>
    <x v="0"/>
    <x v="0"/>
    <x v="0"/>
    <n v="53"/>
  </r>
  <r>
    <x v="1"/>
    <s v="group C"/>
    <x v="0"/>
    <s v="free/reduced"/>
    <x v="0"/>
    <n v="61"/>
    <n v="66"/>
    <x v="0"/>
    <x v="0"/>
    <x v="0"/>
    <n v="61"/>
  </r>
  <r>
    <x v="0"/>
    <s v="group A"/>
    <x v="5"/>
    <s v="free/reduced"/>
    <x v="0"/>
    <n v="44"/>
    <n v="64"/>
    <x v="1"/>
    <x v="0"/>
    <x v="0"/>
    <n v="58"/>
  </r>
  <r>
    <x v="0"/>
    <s v="group D"/>
    <x v="5"/>
    <s v="standard"/>
    <x v="0"/>
    <n v="73"/>
    <n v="84"/>
    <x v="0"/>
    <x v="0"/>
    <x v="0"/>
    <n v="85"/>
  </r>
  <r>
    <x v="1"/>
    <s v="group E"/>
    <x v="1"/>
    <s v="standard"/>
    <x v="0"/>
    <n v="84"/>
    <n v="77"/>
    <x v="0"/>
    <x v="0"/>
    <x v="0"/>
    <n v="71"/>
  </r>
  <r>
    <x v="0"/>
    <s v="group C"/>
    <x v="1"/>
    <s v="free/reduced"/>
    <x v="1"/>
    <n v="45"/>
    <n v="73"/>
    <x v="1"/>
    <x v="0"/>
    <x v="0"/>
    <n v="70"/>
  </r>
  <r>
    <x v="1"/>
    <s v="group D"/>
    <x v="5"/>
    <s v="standard"/>
    <x v="0"/>
    <n v="74"/>
    <n v="74"/>
    <x v="0"/>
    <x v="0"/>
    <x v="0"/>
    <n v="72"/>
  </r>
  <r>
    <x v="0"/>
    <s v="group D"/>
    <x v="1"/>
    <s v="standard"/>
    <x v="1"/>
    <n v="82"/>
    <n v="97"/>
    <x v="0"/>
    <x v="0"/>
    <x v="0"/>
    <n v="96"/>
  </r>
  <r>
    <x v="0"/>
    <s v="group D"/>
    <x v="0"/>
    <s v="standard"/>
    <x v="0"/>
    <n v="59"/>
    <n v="70"/>
    <x v="0"/>
    <x v="0"/>
    <x v="0"/>
    <n v="73"/>
  </r>
  <r>
    <x v="1"/>
    <s v="group E"/>
    <x v="3"/>
    <s v="free/reduced"/>
    <x v="0"/>
    <n v="46"/>
    <n v="43"/>
    <x v="1"/>
    <x v="1"/>
    <x v="1"/>
    <n v="41"/>
  </r>
  <r>
    <x v="0"/>
    <s v="group D"/>
    <x v="5"/>
    <s v="standard"/>
    <x v="0"/>
    <n v="80"/>
    <n v="90"/>
    <x v="0"/>
    <x v="0"/>
    <x v="0"/>
    <n v="82"/>
  </r>
  <r>
    <x v="0"/>
    <s v="group D"/>
    <x v="2"/>
    <s v="free/reduced"/>
    <x v="1"/>
    <n v="85"/>
    <n v="95"/>
    <x v="0"/>
    <x v="0"/>
    <x v="0"/>
    <n v="100"/>
  </r>
  <r>
    <x v="0"/>
    <s v="group A"/>
    <x v="5"/>
    <s v="standard"/>
    <x v="0"/>
    <n v="71"/>
    <n v="83"/>
    <x v="0"/>
    <x v="0"/>
    <x v="0"/>
    <n v="77"/>
  </r>
  <r>
    <x v="1"/>
    <s v="group A"/>
    <x v="0"/>
    <s v="standard"/>
    <x v="0"/>
    <n v="66"/>
    <n v="64"/>
    <x v="0"/>
    <x v="0"/>
    <x v="0"/>
    <n v="62"/>
  </r>
  <r>
    <x v="0"/>
    <s v="group B"/>
    <x v="3"/>
    <s v="standard"/>
    <x v="0"/>
    <n v="80"/>
    <n v="86"/>
    <x v="0"/>
    <x v="0"/>
    <x v="0"/>
    <n v="83"/>
  </r>
  <r>
    <x v="1"/>
    <s v="group C"/>
    <x v="3"/>
    <s v="standard"/>
    <x v="1"/>
    <n v="87"/>
    <n v="100"/>
    <x v="0"/>
    <x v="0"/>
    <x v="0"/>
    <n v="95"/>
  </r>
  <r>
    <x v="1"/>
    <s v="group C"/>
    <x v="2"/>
    <s v="free/reduced"/>
    <x v="0"/>
    <n v="79"/>
    <n v="81"/>
    <x v="0"/>
    <x v="0"/>
    <x v="0"/>
    <n v="71"/>
  </r>
  <r>
    <x v="0"/>
    <s v="group E"/>
    <x v="5"/>
    <s v="free/reduced"/>
    <x v="0"/>
    <n v="38"/>
    <n v="49"/>
    <x v="1"/>
    <x v="1"/>
    <x v="1"/>
    <n v="45"/>
  </r>
  <r>
    <x v="0"/>
    <s v="group A"/>
    <x v="5"/>
    <s v="free/reduced"/>
    <x v="0"/>
    <n v="38"/>
    <n v="43"/>
    <x v="1"/>
    <x v="1"/>
    <x v="1"/>
    <n v="43"/>
  </r>
  <r>
    <x v="0"/>
    <s v="group E"/>
    <x v="1"/>
    <s v="standard"/>
    <x v="0"/>
    <n v="67"/>
    <n v="76"/>
    <x v="0"/>
    <x v="0"/>
    <x v="0"/>
    <n v="75"/>
  </r>
  <r>
    <x v="0"/>
    <s v="group E"/>
    <x v="0"/>
    <s v="standard"/>
    <x v="0"/>
    <n v="64"/>
    <n v="73"/>
    <x v="0"/>
    <x v="0"/>
    <x v="0"/>
    <n v="70"/>
  </r>
  <r>
    <x v="0"/>
    <s v="group C"/>
    <x v="3"/>
    <s v="free/reduced"/>
    <x v="0"/>
    <n v="57"/>
    <n v="78"/>
    <x v="0"/>
    <x v="0"/>
    <x v="0"/>
    <n v="67"/>
  </r>
  <r>
    <x v="0"/>
    <s v="group D"/>
    <x v="4"/>
    <s v="standard"/>
    <x v="0"/>
    <n v="62"/>
    <n v="64"/>
    <x v="0"/>
    <x v="0"/>
    <x v="0"/>
    <n v="64"/>
  </r>
  <r>
    <x v="1"/>
    <s v="group D"/>
    <x v="2"/>
    <s v="standard"/>
    <x v="0"/>
    <n v="73"/>
    <n v="70"/>
    <x v="0"/>
    <x v="0"/>
    <x v="0"/>
    <n v="75"/>
  </r>
  <r>
    <x v="1"/>
    <s v="group E"/>
    <x v="5"/>
    <s v="free/reduced"/>
    <x v="1"/>
    <n v="73"/>
    <n v="67"/>
    <x v="0"/>
    <x v="0"/>
    <x v="0"/>
    <n v="59"/>
  </r>
  <r>
    <x v="0"/>
    <s v="group D"/>
    <x v="1"/>
    <s v="standard"/>
    <x v="0"/>
    <n v="77"/>
    <n v="68"/>
    <x v="0"/>
    <x v="0"/>
    <x v="0"/>
    <n v="77"/>
  </r>
  <r>
    <x v="1"/>
    <s v="group E"/>
    <x v="1"/>
    <s v="standard"/>
    <x v="0"/>
    <n v="76"/>
    <n v="67"/>
    <x v="0"/>
    <x v="0"/>
    <x v="0"/>
    <n v="67"/>
  </r>
  <r>
    <x v="1"/>
    <s v="group C"/>
    <x v="3"/>
    <s v="standard"/>
    <x v="1"/>
    <n v="57"/>
    <n v="54"/>
    <x v="0"/>
    <x v="0"/>
    <x v="0"/>
    <n v="56"/>
  </r>
  <r>
    <x v="0"/>
    <s v="group C"/>
    <x v="5"/>
    <s v="standard"/>
    <x v="1"/>
    <n v="65"/>
    <n v="74"/>
    <x v="0"/>
    <x v="0"/>
    <x v="0"/>
    <n v="77"/>
  </r>
  <r>
    <x v="1"/>
    <s v="group A"/>
    <x v="4"/>
    <s v="free/reduced"/>
    <x v="0"/>
    <n v="48"/>
    <n v="45"/>
    <x v="1"/>
    <x v="1"/>
    <x v="1"/>
    <n v="41"/>
  </r>
  <r>
    <x v="0"/>
    <s v="group B"/>
    <x v="4"/>
    <s v="free/reduced"/>
    <x v="0"/>
    <n v="50"/>
    <n v="67"/>
    <x v="0"/>
    <x v="0"/>
    <x v="0"/>
    <n v="63"/>
  </r>
  <r>
    <x v="0"/>
    <s v="group C"/>
    <x v="3"/>
    <s v="standard"/>
    <x v="0"/>
    <n v="85"/>
    <n v="89"/>
    <x v="0"/>
    <x v="0"/>
    <x v="0"/>
    <n v="95"/>
  </r>
  <r>
    <x v="1"/>
    <s v="group B"/>
    <x v="5"/>
    <s v="standard"/>
    <x v="0"/>
    <n v="74"/>
    <n v="63"/>
    <x v="0"/>
    <x v="0"/>
    <x v="0"/>
    <n v="57"/>
  </r>
  <r>
    <x v="1"/>
    <s v="group D"/>
    <x v="5"/>
    <s v="standard"/>
    <x v="0"/>
    <n v="60"/>
    <n v="59"/>
    <x v="0"/>
    <x v="0"/>
    <x v="0"/>
    <n v="54"/>
  </r>
  <r>
    <x v="0"/>
    <s v="group C"/>
    <x v="5"/>
    <s v="standard"/>
    <x v="1"/>
    <n v="59"/>
    <n v="54"/>
    <x v="0"/>
    <x v="0"/>
    <x v="0"/>
    <n v="67"/>
  </r>
  <r>
    <x v="1"/>
    <s v="group A"/>
    <x v="1"/>
    <s v="standard"/>
    <x v="0"/>
    <n v="53"/>
    <n v="43"/>
    <x v="0"/>
    <x v="1"/>
    <x v="1"/>
    <n v="43"/>
  </r>
  <r>
    <x v="0"/>
    <s v="group A"/>
    <x v="1"/>
    <s v="free/reduced"/>
    <x v="0"/>
    <n v="49"/>
    <n v="65"/>
    <x v="1"/>
    <x v="0"/>
    <x v="0"/>
    <n v="55"/>
  </r>
  <r>
    <x v="0"/>
    <s v="group D"/>
    <x v="4"/>
    <s v="standard"/>
    <x v="1"/>
    <n v="88"/>
    <n v="99"/>
    <x v="0"/>
    <x v="0"/>
    <x v="0"/>
    <n v="100"/>
  </r>
  <r>
    <x v="0"/>
    <s v="group C"/>
    <x v="4"/>
    <s v="standard"/>
    <x v="0"/>
    <n v="54"/>
    <n v="59"/>
    <x v="0"/>
    <x v="0"/>
    <x v="0"/>
    <n v="62"/>
  </r>
  <r>
    <x v="0"/>
    <s v="group C"/>
    <x v="5"/>
    <s v="standard"/>
    <x v="0"/>
    <n v="63"/>
    <n v="73"/>
    <x v="0"/>
    <x v="0"/>
    <x v="0"/>
    <n v="68"/>
  </r>
  <r>
    <x v="1"/>
    <s v="group B"/>
    <x v="3"/>
    <s v="standard"/>
    <x v="1"/>
    <n v="65"/>
    <n v="65"/>
    <x v="0"/>
    <x v="0"/>
    <x v="0"/>
    <n v="63"/>
  </r>
  <r>
    <x v="0"/>
    <s v="group B"/>
    <x v="3"/>
    <s v="standard"/>
    <x v="0"/>
    <n v="82"/>
    <n v="80"/>
    <x v="0"/>
    <x v="0"/>
    <x v="0"/>
    <n v="77"/>
  </r>
  <r>
    <x v="0"/>
    <s v="group D"/>
    <x v="4"/>
    <s v="free/reduced"/>
    <x v="1"/>
    <n v="52"/>
    <n v="57"/>
    <x v="0"/>
    <x v="0"/>
    <x v="0"/>
    <n v="56"/>
  </r>
  <r>
    <x v="1"/>
    <s v="group D"/>
    <x v="3"/>
    <s v="standard"/>
    <x v="1"/>
    <n v="87"/>
    <n v="84"/>
    <x v="0"/>
    <x v="0"/>
    <x v="0"/>
    <n v="85"/>
  </r>
  <r>
    <x v="0"/>
    <s v="group D"/>
    <x v="2"/>
    <s v="standard"/>
    <x v="1"/>
    <n v="70"/>
    <n v="71"/>
    <x v="0"/>
    <x v="0"/>
    <x v="0"/>
    <n v="74"/>
  </r>
  <r>
    <x v="1"/>
    <s v="group E"/>
    <x v="1"/>
    <s v="standard"/>
    <x v="1"/>
    <n v="84"/>
    <n v="83"/>
    <x v="0"/>
    <x v="0"/>
    <x v="0"/>
    <n v="78"/>
  </r>
  <r>
    <x v="1"/>
    <s v="group D"/>
    <x v="3"/>
    <s v="standard"/>
    <x v="0"/>
    <n v="71"/>
    <n v="66"/>
    <x v="0"/>
    <x v="0"/>
    <x v="0"/>
    <n v="60"/>
  </r>
  <r>
    <x v="1"/>
    <s v="group B"/>
    <x v="5"/>
    <s v="standard"/>
    <x v="1"/>
    <n v="63"/>
    <n v="67"/>
    <x v="0"/>
    <x v="0"/>
    <x v="0"/>
    <n v="67"/>
  </r>
  <r>
    <x v="0"/>
    <s v="group C"/>
    <x v="0"/>
    <s v="free/reduced"/>
    <x v="1"/>
    <n v="51"/>
    <n v="72"/>
    <x v="0"/>
    <x v="0"/>
    <x v="0"/>
    <n v="79"/>
  </r>
  <r>
    <x v="1"/>
    <s v="group E"/>
    <x v="4"/>
    <s v="standard"/>
    <x v="0"/>
    <n v="84"/>
    <n v="73"/>
    <x v="0"/>
    <x v="0"/>
    <x v="0"/>
    <n v="69"/>
  </r>
  <r>
    <x v="1"/>
    <s v="group C"/>
    <x v="0"/>
    <s v="standard"/>
    <x v="1"/>
    <n v="71"/>
    <n v="74"/>
    <x v="0"/>
    <x v="0"/>
    <x v="0"/>
    <n v="68"/>
  </r>
  <r>
    <x v="1"/>
    <s v="group C"/>
    <x v="3"/>
    <s v="standard"/>
    <x v="0"/>
    <n v="74"/>
    <n v="73"/>
    <x v="0"/>
    <x v="0"/>
    <x v="0"/>
    <n v="67"/>
  </r>
  <r>
    <x v="1"/>
    <s v="group D"/>
    <x v="1"/>
    <s v="standard"/>
    <x v="0"/>
    <n v="68"/>
    <n v="59"/>
    <x v="0"/>
    <x v="0"/>
    <x v="0"/>
    <n v="62"/>
  </r>
  <r>
    <x v="1"/>
    <s v="group E"/>
    <x v="4"/>
    <s v="free/reduced"/>
    <x v="1"/>
    <n v="57"/>
    <n v="56"/>
    <x v="0"/>
    <x v="0"/>
    <x v="0"/>
    <n v="54"/>
  </r>
  <r>
    <x v="0"/>
    <s v="group C"/>
    <x v="3"/>
    <s v="free/reduced"/>
    <x v="1"/>
    <n v="82"/>
    <n v="93"/>
    <x v="0"/>
    <x v="0"/>
    <x v="0"/>
    <n v="93"/>
  </r>
  <r>
    <x v="0"/>
    <s v="group D"/>
    <x v="4"/>
    <s v="standard"/>
    <x v="1"/>
    <n v="57"/>
    <n v="58"/>
    <x v="0"/>
    <x v="0"/>
    <x v="0"/>
    <n v="64"/>
  </r>
  <r>
    <x v="0"/>
    <s v="group D"/>
    <x v="2"/>
    <s v="free/reduced"/>
    <x v="1"/>
    <n v="47"/>
    <n v="58"/>
    <x v="1"/>
    <x v="0"/>
    <x v="0"/>
    <n v="67"/>
  </r>
  <r>
    <x v="0"/>
    <s v="group A"/>
    <x v="5"/>
    <s v="standard"/>
    <x v="1"/>
    <n v="59"/>
    <n v="85"/>
    <x v="0"/>
    <x v="0"/>
    <x v="0"/>
    <n v="80"/>
  </r>
  <r>
    <x v="1"/>
    <s v="group B"/>
    <x v="1"/>
    <s v="free/reduced"/>
    <x v="0"/>
    <n v="41"/>
    <n v="39"/>
    <x v="1"/>
    <x v="1"/>
    <x v="1"/>
    <n v="34"/>
  </r>
  <r>
    <x v="0"/>
    <s v="group C"/>
    <x v="1"/>
    <s v="free/reduced"/>
    <x v="0"/>
    <n v="62"/>
    <n v="67"/>
    <x v="0"/>
    <x v="0"/>
    <x v="0"/>
    <n v="62"/>
  </r>
  <r>
    <x v="1"/>
    <s v="group C"/>
    <x v="0"/>
    <s v="standard"/>
    <x v="0"/>
    <n v="86"/>
    <n v="83"/>
    <x v="0"/>
    <x v="0"/>
    <x v="0"/>
    <n v="86"/>
  </r>
  <r>
    <x v="1"/>
    <s v="group C"/>
    <x v="5"/>
    <s v="free/reduced"/>
    <x v="0"/>
    <n v="69"/>
    <n v="71"/>
    <x v="0"/>
    <x v="0"/>
    <x v="0"/>
    <n v="65"/>
  </r>
  <r>
    <x v="1"/>
    <s v="group A"/>
    <x v="5"/>
    <s v="free/reduced"/>
    <x v="0"/>
    <n v="65"/>
    <n v="59"/>
    <x v="0"/>
    <x v="0"/>
    <x v="0"/>
    <n v="53"/>
  </r>
  <r>
    <x v="1"/>
    <s v="group C"/>
    <x v="5"/>
    <s v="free/reduced"/>
    <x v="0"/>
    <n v="68"/>
    <n v="63"/>
    <x v="0"/>
    <x v="0"/>
    <x v="0"/>
    <n v="54"/>
  </r>
  <r>
    <x v="1"/>
    <s v="group C"/>
    <x v="3"/>
    <s v="free/reduced"/>
    <x v="0"/>
    <n v="64"/>
    <n v="66"/>
    <x v="0"/>
    <x v="0"/>
    <x v="0"/>
    <n v="59"/>
  </r>
  <r>
    <x v="0"/>
    <s v="group C"/>
    <x v="4"/>
    <s v="standard"/>
    <x v="0"/>
    <n v="61"/>
    <n v="72"/>
    <x v="0"/>
    <x v="0"/>
    <x v="0"/>
    <n v="70"/>
  </r>
  <r>
    <x v="1"/>
    <s v="group C"/>
    <x v="4"/>
    <s v="standard"/>
    <x v="0"/>
    <n v="61"/>
    <n v="56"/>
    <x v="0"/>
    <x v="0"/>
    <x v="0"/>
    <n v="55"/>
  </r>
  <r>
    <x v="0"/>
    <s v="group A"/>
    <x v="5"/>
    <s v="free/reduced"/>
    <x v="0"/>
    <n v="47"/>
    <n v="59"/>
    <x v="1"/>
    <x v="0"/>
    <x v="0"/>
    <n v="50"/>
  </r>
  <r>
    <x v="1"/>
    <s v="group C"/>
    <x v="5"/>
    <s v="standard"/>
    <x v="0"/>
    <n v="73"/>
    <n v="66"/>
    <x v="0"/>
    <x v="0"/>
    <x v="0"/>
    <n v="66"/>
  </r>
  <r>
    <x v="1"/>
    <s v="group C"/>
    <x v="1"/>
    <s v="free/reduced"/>
    <x v="1"/>
    <n v="50"/>
    <n v="48"/>
    <x v="0"/>
    <x v="1"/>
    <x v="0"/>
    <n v="53"/>
  </r>
  <r>
    <x v="1"/>
    <s v="group D"/>
    <x v="3"/>
    <s v="standard"/>
    <x v="0"/>
    <n v="75"/>
    <n v="68"/>
    <x v="0"/>
    <x v="0"/>
    <x v="0"/>
    <n v="64"/>
  </r>
  <r>
    <x v="1"/>
    <s v="group D"/>
    <x v="3"/>
    <s v="free/reduced"/>
    <x v="0"/>
    <n v="75"/>
    <n v="66"/>
    <x v="0"/>
    <x v="0"/>
    <x v="0"/>
    <n v="73"/>
  </r>
  <r>
    <x v="1"/>
    <s v="group C"/>
    <x v="4"/>
    <s v="standard"/>
    <x v="0"/>
    <n v="70"/>
    <n v="56"/>
    <x v="0"/>
    <x v="0"/>
    <x v="0"/>
    <n v="51"/>
  </r>
  <r>
    <x v="1"/>
    <s v="group D"/>
    <x v="5"/>
    <s v="standard"/>
    <x v="1"/>
    <n v="89"/>
    <n v="88"/>
    <x v="0"/>
    <x v="0"/>
    <x v="0"/>
    <n v="82"/>
  </r>
  <r>
    <x v="0"/>
    <s v="group C"/>
    <x v="1"/>
    <s v="standard"/>
    <x v="1"/>
    <n v="67"/>
    <n v="81"/>
    <x v="0"/>
    <x v="0"/>
    <x v="0"/>
    <n v="79"/>
  </r>
  <r>
    <x v="0"/>
    <s v="group D"/>
    <x v="4"/>
    <s v="standard"/>
    <x v="0"/>
    <n v="78"/>
    <n v="81"/>
    <x v="0"/>
    <x v="0"/>
    <x v="0"/>
    <n v="80"/>
  </r>
  <r>
    <x v="0"/>
    <s v="group A"/>
    <x v="5"/>
    <s v="free/reduced"/>
    <x v="0"/>
    <n v="59"/>
    <n v="73"/>
    <x v="0"/>
    <x v="0"/>
    <x v="0"/>
    <n v="69"/>
  </r>
  <r>
    <x v="0"/>
    <s v="group B"/>
    <x v="3"/>
    <s v="standard"/>
    <x v="0"/>
    <n v="73"/>
    <n v="83"/>
    <x v="0"/>
    <x v="0"/>
    <x v="0"/>
    <n v="76"/>
  </r>
  <r>
    <x v="1"/>
    <s v="group A"/>
    <x v="5"/>
    <s v="free/reduced"/>
    <x v="0"/>
    <n v="79"/>
    <n v="82"/>
    <x v="0"/>
    <x v="0"/>
    <x v="0"/>
    <n v="73"/>
  </r>
  <r>
    <x v="0"/>
    <s v="group C"/>
    <x v="5"/>
    <s v="standard"/>
    <x v="1"/>
    <n v="67"/>
    <n v="74"/>
    <x v="0"/>
    <x v="0"/>
    <x v="0"/>
    <n v="77"/>
  </r>
  <r>
    <x v="1"/>
    <s v="group D"/>
    <x v="1"/>
    <s v="free/reduced"/>
    <x v="0"/>
    <n v="69"/>
    <n v="66"/>
    <x v="0"/>
    <x v="0"/>
    <x v="0"/>
    <n v="60"/>
  </r>
  <r>
    <x v="1"/>
    <s v="group C"/>
    <x v="4"/>
    <s v="standard"/>
    <x v="1"/>
    <n v="86"/>
    <n v="81"/>
    <x v="0"/>
    <x v="0"/>
    <x v="0"/>
    <n v="80"/>
  </r>
  <r>
    <x v="1"/>
    <s v="group B"/>
    <x v="4"/>
    <s v="standard"/>
    <x v="0"/>
    <n v="47"/>
    <n v="46"/>
    <x v="1"/>
    <x v="1"/>
    <x v="1"/>
    <n v="42"/>
  </r>
  <r>
    <x v="1"/>
    <s v="group B"/>
    <x v="3"/>
    <s v="standard"/>
    <x v="0"/>
    <n v="81"/>
    <n v="73"/>
    <x v="0"/>
    <x v="0"/>
    <x v="0"/>
    <n v="72"/>
  </r>
  <r>
    <x v="0"/>
    <s v="group C"/>
    <x v="1"/>
    <s v="free/reduced"/>
    <x v="1"/>
    <n v="64"/>
    <n v="85"/>
    <x v="0"/>
    <x v="0"/>
    <x v="0"/>
    <n v="85"/>
  </r>
  <r>
    <x v="0"/>
    <s v="group E"/>
    <x v="1"/>
    <s v="standard"/>
    <x v="0"/>
    <n v="100"/>
    <n v="92"/>
    <x v="0"/>
    <x v="0"/>
    <x v="0"/>
    <n v="97"/>
  </r>
  <r>
    <x v="0"/>
    <s v="group C"/>
    <x v="3"/>
    <s v="free/reduced"/>
    <x v="0"/>
    <n v="65"/>
    <n v="77"/>
    <x v="0"/>
    <x v="0"/>
    <x v="0"/>
    <n v="74"/>
  </r>
  <r>
    <x v="1"/>
    <s v="group C"/>
    <x v="1"/>
    <s v="free/reduced"/>
    <x v="0"/>
    <n v="65"/>
    <n v="58"/>
    <x v="0"/>
    <x v="0"/>
    <x v="1"/>
    <n v="49"/>
  </r>
  <r>
    <x v="0"/>
    <s v="group C"/>
    <x v="3"/>
    <s v="free/reduced"/>
    <x v="0"/>
    <n v="53"/>
    <n v="61"/>
    <x v="0"/>
    <x v="0"/>
    <x v="0"/>
    <n v="62"/>
  </r>
  <r>
    <x v="1"/>
    <s v="group C"/>
    <x v="0"/>
    <s v="free/reduced"/>
    <x v="0"/>
    <n v="37"/>
    <n v="56"/>
    <x v="1"/>
    <x v="0"/>
    <x v="1"/>
    <n v="47"/>
  </r>
  <r>
    <x v="0"/>
    <s v="group D"/>
    <x v="0"/>
    <s v="standard"/>
    <x v="0"/>
    <n v="79"/>
    <n v="89"/>
    <x v="0"/>
    <x v="0"/>
    <x v="0"/>
    <n v="89"/>
  </r>
  <r>
    <x v="1"/>
    <s v="group D"/>
    <x v="3"/>
    <s v="free/reduced"/>
    <x v="0"/>
    <n v="53"/>
    <n v="54"/>
    <x v="0"/>
    <x v="0"/>
    <x v="1"/>
    <n v="48"/>
  </r>
  <r>
    <x v="0"/>
    <s v="group E"/>
    <x v="0"/>
    <s v="standard"/>
    <x v="0"/>
    <n v="100"/>
    <n v="100"/>
    <x v="0"/>
    <x v="0"/>
    <x v="0"/>
    <n v="100"/>
  </r>
  <r>
    <x v="1"/>
    <s v="group B"/>
    <x v="4"/>
    <s v="standard"/>
    <x v="1"/>
    <n v="72"/>
    <n v="65"/>
    <x v="0"/>
    <x v="0"/>
    <x v="0"/>
    <n v="68"/>
  </r>
  <r>
    <x v="1"/>
    <s v="group C"/>
    <x v="0"/>
    <s v="free/reduced"/>
    <x v="0"/>
    <n v="53"/>
    <n v="58"/>
    <x v="0"/>
    <x v="0"/>
    <x v="0"/>
    <n v="55"/>
  </r>
  <r>
    <x v="1"/>
    <s v="group B"/>
    <x v="1"/>
    <s v="free/reduced"/>
    <x v="0"/>
    <n v="54"/>
    <n v="54"/>
    <x v="0"/>
    <x v="0"/>
    <x v="1"/>
    <n v="45"/>
  </r>
  <r>
    <x v="0"/>
    <s v="group E"/>
    <x v="1"/>
    <s v="standard"/>
    <x v="0"/>
    <n v="71"/>
    <n v="70"/>
    <x v="0"/>
    <x v="0"/>
    <x v="0"/>
    <n v="76"/>
  </r>
  <r>
    <x v="0"/>
    <s v="group C"/>
    <x v="1"/>
    <s v="free/reduced"/>
    <x v="0"/>
    <n v="77"/>
    <n v="90"/>
    <x v="0"/>
    <x v="0"/>
    <x v="0"/>
    <n v="91"/>
  </r>
  <r>
    <x v="1"/>
    <s v="group A"/>
    <x v="0"/>
    <s v="standard"/>
    <x v="1"/>
    <n v="75"/>
    <n v="58"/>
    <x v="0"/>
    <x v="0"/>
    <x v="0"/>
    <n v="62"/>
  </r>
  <r>
    <x v="0"/>
    <s v="group C"/>
    <x v="1"/>
    <s v="standard"/>
    <x v="0"/>
    <n v="84"/>
    <n v="87"/>
    <x v="0"/>
    <x v="0"/>
    <x v="0"/>
    <n v="91"/>
  </r>
  <r>
    <x v="0"/>
    <s v="group D"/>
    <x v="3"/>
    <s v="free/reduced"/>
    <x v="0"/>
    <n v="26"/>
    <n v="31"/>
    <x v="1"/>
    <x v="1"/>
    <x v="1"/>
    <n v="38"/>
  </r>
  <r>
    <x v="1"/>
    <s v="group A"/>
    <x v="4"/>
    <s v="free/reduced"/>
    <x v="1"/>
    <n v="72"/>
    <n v="67"/>
    <x v="0"/>
    <x v="0"/>
    <x v="0"/>
    <n v="65"/>
  </r>
  <r>
    <x v="0"/>
    <s v="group A"/>
    <x v="4"/>
    <s v="free/reduced"/>
    <x v="1"/>
    <n v="77"/>
    <n v="88"/>
    <x v="0"/>
    <x v="0"/>
    <x v="0"/>
    <n v="85"/>
  </r>
  <r>
    <x v="1"/>
    <s v="group C"/>
    <x v="1"/>
    <s v="standard"/>
    <x v="0"/>
    <n v="91"/>
    <n v="74"/>
    <x v="0"/>
    <x v="0"/>
    <x v="0"/>
    <n v="76"/>
  </r>
  <r>
    <x v="0"/>
    <s v="group C"/>
    <x v="3"/>
    <s v="standard"/>
    <x v="1"/>
    <n v="83"/>
    <n v="85"/>
    <x v="0"/>
    <x v="0"/>
    <x v="0"/>
    <n v="90"/>
  </r>
  <r>
    <x v="0"/>
    <s v="group C"/>
    <x v="4"/>
    <s v="standard"/>
    <x v="0"/>
    <n v="63"/>
    <n v="69"/>
    <x v="0"/>
    <x v="0"/>
    <x v="0"/>
    <n v="74"/>
  </r>
  <r>
    <x v="0"/>
    <s v="group C"/>
    <x v="3"/>
    <s v="standard"/>
    <x v="1"/>
    <n v="68"/>
    <n v="86"/>
    <x v="0"/>
    <x v="0"/>
    <x v="0"/>
    <n v="84"/>
  </r>
  <r>
    <x v="0"/>
    <s v="group D"/>
    <x v="5"/>
    <s v="standard"/>
    <x v="0"/>
    <n v="59"/>
    <n v="67"/>
    <x v="0"/>
    <x v="0"/>
    <x v="0"/>
    <n v="61"/>
  </r>
  <r>
    <x v="0"/>
    <s v="group B"/>
    <x v="3"/>
    <s v="standard"/>
    <x v="1"/>
    <n v="90"/>
    <n v="90"/>
    <x v="0"/>
    <x v="0"/>
    <x v="0"/>
    <n v="91"/>
  </r>
  <r>
    <x v="0"/>
    <s v="group D"/>
    <x v="0"/>
    <s v="standard"/>
    <x v="1"/>
    <n v="71"/>
    <n v="76"/>
    <x v="0"/>
    <x v="0"/>
    <x v="0"/>
    <n v="83"/>
  </r>
  <r>
    <x v="1"/>
    <s v="group E"/>
    <x v="0"/>
    <s v="standard"/>
    <x v="1"/>
    <n v="76"/>
    <n v="62"/>
    <x v="0"/>
    <x v="0"/>
    <x v="0"/>
    <n v="66"/>
  </r>
  <r>
    <x v="1"/>
    <s v="group D"/>
    <x v="3"/>
    <s v="standard"/>
    <x v="0"/>
    <n v="80"/>
    <n v="68"/>
    <x v="0"/>
    <x v="0"/>
    <x v="0"/>
    <n v="72"/>
  </r>
  <r>
    <x v="0"/>
    <s v="group D"/>
    <x v="2"/>
    <s v="standard"/>
    <x v="0"/>
    <n v="55"/>
    <n v="64"/>
    <x v="0"/>
    <x v="0"/>
    <x v="0"/>
    <n v="70"/>
  </r>
  <r>
    <x v="1"/>
    <s v="group E"/>
    <x v="3"/>
    <s v="standard"/>
    <x v="0"/>
    <n v="76"/>
    <n v="71"/>
    <x v="0"/>
    <x v="0"/>
    <x v="0"/>
    <n v="67"/>
  </r>
  <r>
    <x v="1"/>
    <s v="group B"/>
    <x v="4"/>
    <s v="standard"/>
    <x v="1"/>
    <n v="73"/>
    <n v="71"/>
    <x v="0"/>
    <x v="0"/>
    <x v="0"/>
    <n v="68"/>
  </r>
  <r>
    <x v="0"/>
    <s v="group D"/>
    <x v="3"/>
    <s v="free/reduced"/>
    <x v="0"/>
    <n v="52"/>
    <n v="59"/>
    <x v="0"/>
    <x v="0"/>
    <x v="0"/>
    <n v="56"/>
  </r>
  <r>
    <x v="1"/>
    <s v="group C"/>
    <x v="1"/>
    <s v="free/reduced"/>
    <x v="0"/>
    <n v="68"/>
    <n v="68"/>
    <x v="0"/>
    <x v="0"/>
    <x v="0"/>
    <n v="61"/>
  </r>
  <r>
    <x v="1"/>
    <s v="group A"/>
    <x v="4"/>
    <s v="standard"/>
    <x v="0"/>
    <n v="59"/>
    <n v="52"/>
    <x v="0"/>
    <x v="0"/>
    <x v="1"/>
    <n v="46"/>
  </r>
  <r>
    <x v="0"/>
    <s v="group B"/>
    <x v="3"/>
    <s v="standard"/>
    <x v="0"/>
    <n v="49"/>
    <n v="52"/>
    <x v="1"/>
    <x v="0"/>
    <x v="0"/>
    <n v="54"/>
  </r>
  <r>
    <x v="1"/>
    <s v="group C"/>
    <x v="4"/>
    <s v="standard"/>
    <x v="0"/>
    <n v="70"/>
    <n v="74"/>
    <x v="0"/>
    <x v="0"/>
    <x v="0"/>
    <n v="71"/>
  </r>
  <r>
    <x v="1"/>
    <s v="group D"/>
    <x v="1"/>
    <s v="free/reduced"/>
    <x v="0"/>
    <n v="61"/>
    <n v="47"/>
    <x v="0"/>
    <x v="1"/>
    <x v="0"/>
    <n v="56"/>
  </r>
  <r>
    <x v="0"/>
    <s v="group C"/>
    <x v="3"/>
    <s v="free/reduced"/>
    <x v="0"/>
    <n v="60"/>
    <n v="75"/>
    <x v="0"/>
    <x v="0"/>
    <x v="0"/>
    <n v="74"/>
  </r>
  <r>
    <x v="1"/>
    <s v="group B"/>
    <x v="5"/>
    <s v="standard"/>
    <x v="1"/>
    <n v="64"/>
    <n v="53"/>
    <x v="0"/>
    <x v="0"/>
    <x v="0"/>
    <n v="57"/>
  </r>
  <r>
    <x v="1"/>
    <s v="group A"/>
    <x v="3"/>
    <s v="free/reduced"/>
    <x v="1"/>
    <n v="79"/>
    <n v="82"/>
    <x v="0"/>
    <x v="0"/>
    <x v="0"/>
    <n v="82"/>
  </r>
  <r>
    <x v="0"/>
    <s v="group A"/>
    <x v="3"/>
    <s v="free/reduced"/>
    <x v="0"/>
    <n v="65"/>
    <n v="85"/>
    <x v="0"/>
    <x v="0"/>
    <x v="0"/>
    <n v="76"/>
  </r>
  <r>
    <x v="0"/>
    <s v="group C"/>
    <x v="3"/>
    <s v="standard"/>
    <x v="0"/>
    <n v="64"/>
    <n v="64"/>
    <x v="0"/>
    <x v="0"/>
    <x v="0"/>
    <n v="70"/>
  </r>
  <r>
    <x v="0"/>
    <s v="group C"/>
    <x v="1"/>
    <s v="standard"/>
    <x v="0"/>
    <n v="83"/>
    <n v="83"/>
    <x v="0"/>
    <x v="0"/>
    <x v="0"/>
    <n v="90"/>
  </r>
  <r>
    <x v="0"/>
    <s v="group C"/>
    <x v="0"/>
    <s v="standard"/>
    <x v="0"/>
    <n v="81"/>
    <n v="88"/>
    <x v="0"/>
    <x v="0"/>
    <x v="0"/>
    <n v="90"/>
  </r>
  <r>
    <x v="0"/>
    <s v="group B"/>
    <x v="4"/>
    <s v="standard"/>
    <x v="0"/>
    <n v="54"/>
    <n v="64"/>
    <x v="0"/>
    <x v="0"/>
    <x v="0"/>
    <n v="68"/>
  </r>
  <r>
    <x v="1"/>
    <s v="group D"/>
    <x v="4"/>
    <s v="standard"/>
    <x v="1"/>
    <n v="68"/>
    <n v="64"/>
    <x v="0"/>
    <x v="0"/>
    <x v="0"/>
    <n v="66"/>
  </r>
  <r>
    <x v="0"/>
    <s v="group C"/>
    <x v="1"/>
    <s v="standard"/>
    <x v="0"/>
    <n v="54"/>
    <n v="48"/>
    <x v="0"/>
    <x v="1"/>
    <x v="0"/>
    <n v="52"/>
  </r>
  <r>
    <x v="0"/>
    <s v="group D"/>
    <x v="1"/>
    <s v="free/reduced"/>
    <x v="1"/>
    <n v="59"/>
    <n v="78"/>
    <x v="0"/>
    <x v="0"/>
    <x v="0"/>
    <n v="76"/>
  </r>
  <r>
    <x v="0"/>
    <s v="group B"/>
    <x v="5"/>
    <s v="standard"/>
    <x v="0"/>
    <n v="66"/>
    <n v="69"/>
    <x v="0"/>
    <x v="0"/>
    <x v="0"/>
    <n v="68"/>
  </r>
  <r>
    <x v="1"/>
    <s v="group E"/>
    <x v="1"/>
    <s v="standard"/>
    <x v="0"/>
    <n v="76"/>
    <n v="71"/>
    <x v="0"/>
    <x v="0"/>
    <x v="0"/>
    <n v="72"/>
  </r>
  <r>
    <x v="0"/>
    <s v="group D"/>
    <x v="2"/>
    <s v="standard"/>
    <x v="0"/>
    <n v="74"/>
    <n v="79"/>
    <x v="0"/>
    <x v="0"/>
    <x v="0"/>
    <n v="82"/>
  </r>
  <r>
    <x v="0"/>
    <s v="group B"/>
    <x v="3"/>
    <s v="standard"/>
    <x v="1"/>
    <n v="94"/>
    <n v="87"/>
    <x v="0"/>
    <x v="0"/>
    <x v="0"/>
    <n v="92"/>
  </r>
  <r>
    <x v="1"/>
    <s v="group C"/>
    <x v="1"/>
    <s v="free/reduced"/>
    <x v="0"/>
    <n v="63"/>
    <n v="61"/>
    <x v="0"/>
    <x v="0"/>
    <x v="0"/>
    <n v="54"/>
  </r>
  <r>
    <x v="0"/>
    <s v="group E"/>
    <x v="3"/>
    <s v="standard"/>
    <x v="1"/>
    <n v="95"/>
    <n v="89"/>
    <x v="0"/>
    <x v="0"/>
    <x v="0"/>
    <n v="92"/>
  </r>
  <r>
    <x v="0"/>
    <s v="group D"/>
    <x v="2"/>
    <s v="free/reduced"/>
    <x v="0"/>
    <n v="40"/>
    <n v="59"/>
    <x v="1"/>
    <x v="0"/>
    <x v="0"/>
    <n v="54"/>
  </r>
  <r>
    <x v="0"/>
    <s v="group B"/>
    <x v="5"/>
    <s v="standard"/>
    <x v="0"/>
    <n v="82"/>
    <n v="82"/>
    <x v="0"/>
    <x v="0"/>
    <x v="0"/>
    <n v="80"/>
  </r>
  <r>
    <x v="1"/>
    <s v="group A"/>
    <x v="4"/>
    <s v="standard"/>
    <x v="0"/>
    <n v="68"/>
    <n v="70"/>
    <x v="0"/>
    <x v="0"/>
    <x v="0"/>
    <n v="66"/>
  </r>
  <r>
    <x v="1"/>
    <s v="group B"/>
    <x v="0"/>
    <s v="free/reduced"/>
    <x v="0"/>
    <n v="55"/>
    <n v="59"/>
    <x v="0"/>
    <x v="0"/>
    <x v="0"/>
    <n v="54"/>
  </r>
  <r>
    <x v="1"/>
    <s v="group C"/>
    <x v="2"/>
    <s v="standard"/>
    <x v="0"/>
    <n v="79"/>
    <n v="78"/>
    <x v="0"/>
    <x v="0"/>
    <x v="0"/>
    <n v="77"/>
  </r>
  <r>
    <x v="0"/>
    <s v="group C"/>
    <x v="0"/>
    <s v="standard"/>
    <x v="0"/>
    <n v="86"/>
    <n v="92"/>
    <x v="0"/>
    <x v="0"/>
    <x v="0"/>
    <n v="87"/>
  </r>
  <r>
    <x v="1"/>
    <s v="group D"/>
    <x v="1"/>
    <s v="standard"/>
    <x v="0"/>
    <n v="76"/>
    <n v="71"/>
    <x v="0"/>
    <x v="0"/>
    <x v="0"/>
    <n v="73"/>
  </r>
  <r>
    <x v="1"/>
    <s v="group A"/>
    <x v="5"/>
    <s v="standard"/>
    <x v="0"/>
    <n v="64"/>
    <n v="50"/>
    <x v="0"/>
    <x v="0"/>
    <x v="1"/>
    <n v="43"/>
  </r>
  <r>
    <x v="1"/>
    <s v="group D"/>
    <x v="5"/>
    <s v="free/reduced"/>
    <x v="0"/>
    <n v="62"/>
    <n v="49"/>
    <x v="0"/>
    <x v="1"/>
    <x v="0"/>
    <n v="52"/>
  </r>
  <r>
    <x v="0"/>
    <s v="group B"/>
    <x v="5"/>
    <s v="standard"/>
    <x v="1"/>
    <n v="54"/>
    <n v="61"/>
    <x v="0"/>
    <x v="0"/>
    <x v="0"/>
    <n v="62"/>
  </r>
  <r>
    <x v="0"/>
    <s v="group B"/>
    <x v="2"/>
    <s v="free/reduced"/>
    <x v="1"/>
    <n v="77"/>
    <n v="97"/>
    <x v="0"/>
    <x v="0"/>
    <x v="0"/>
    <n v="94"/>
  </r>
  <r>
    <x v="0"/>
    <s v="group C"/>
    <x v="5"/>
    <s v="standard"/>
    <x v="1"/>
    <n v="76"/>
    <n v="87"/>
    <x v="0"/>
    <x v="0"/>
    <x v="0"/>
    <n v="85"/>
  </r>
  <r>
    <x v="0"/>
    <s v="group D"/>
    <x v="1"/>
    <s v="standard"/>
    <x v="0"/>
    <n v="74"/>
    <n v="89"/>
    <x v="0"/>
    <x v="0"/>
    <x v="0"/>
    <n v="84"/>
  </r>
  <r>
    <x v="0"/>
    <s v="group E"/>
    <x v="1"/>
    <s v="standard"/>
    <x v="1"/>
    <n v="66"/>
    <n v="74"/>
    <x v="0"/>
    <x v="0"/>
    <x v="0"/>
    <n v="73"/>
  </r>
  <r>
    <x v="0"/>
    <s v="group D"/>
    <x v="5"/>
    <s v="standard"/>
    <x v="1"/>
    <n v="66"/>
    <n v="78"/>
    <x v="0"/>
    <x v="0"/>
    <x v="0"/>
    <n v="78"/>
  </r>
  <r>
    <x v="0"/>
    <s v="group B"/>
    <x v="4"/>
    <s v="free/reduced"/>
    <x v="1"/>
    <n v="67"/>
    <n v="78"/>
    <x v="0"/>
    <x v="0"/>
    <x v="0"/>
    <n v="79"/>
  </r>
  <r>
    <x v="1"/>
    <s v="group D"/>
    <x v="1"/>
    <s v="standard"/>
    <x v="0"/>
    <n v="71"/>
    <n v="49"/>
    <x v="0"/>
    <x v="1"/>
    <x v="0"/>
    <n v="52"/>
  </r>
  <r>
    <x v="0"/>
    <s v="group C"/>
    <x v="3"/>
    <s v="standard"/>
    <x v="0"/>
    <n v="91"/>
    <n v="86"/>
    <x v="0"/>
    <x v="0"/>
    <x v="0"/>
    <n v="84"/>
  </r>
  <r>
    <x v="1"/>
    <s v="group D"/>
    <x v="0"/>
    <s v="standard"/>
    <x v="0"/>
    <n v="69"/>
    <n v="58"/>
    <x v="0"/>
    <x v="0"/>
    <x v="0"/>
    <n v="57"/>
  </r>
  <r>
    <x v="1"/>
    <s v="group C"/>
    <x v="2"/>
    <s v="free/reduced"/>
    <x v="0"/>
    <n v="54"/>
    <n v="59"/>
    <x v="0"/>
    <x v="0"/>
    <x v="0"/>
    <n v="50"/>
  </r>
  <r>
    <x v="1"/>
    <s v="group C"/>
    <x v="4"/>
    <s v="standard"/>
    <x v="1"/>
    <n v="53"/>
    <n v="52"/>
    <x v="0"/>
    <x v="0"/>
    <x v="1"/>
    <n v="49"/>
  </r>
  <r>
    <x v="1"/>
    <s v="group E"/>
    <x v="1"/>
    <s v="standard"/>
    <x v="0"/>
    <n v="68"/>
    <n v="60"/>
    <x v="0"/>
    <x v="0"/>
    <x v="0"/>
    <n v="59"/>
  </r>
  <r>
    <x v="1"/>
    <s v="group C"/>
    <x v="5"/>
    <s v="free/reduced"/>
    <x v="1"/>
    <n v="56"/>
    <n v="61"/>
    <x v="0"/>
    <x v="0"/>
    <x v="0"/>
    <n v="60"/>
  </r>
  <r>
    <x v="0"/>
    <s v="group C"/>
    <x v="4"/>
    <s v="free/reduced"/>
    <x v="0"/>
    <n v="36"/>
    <n v="53"/>
    <x v="1"/>
    <x v="0"/>
    <x v="1"/>
    <n v="43"/>
  </r>
  <r>
    <x v="0"/>
    <s v="group D"/>
    <x v="0"/>
    <s v="free/reduced"/>
    <x v="0"/>
    <n v="29"/>
    <n v="41"/>
    <x v="1"/>
    <x v="1"/>
    <x v="1"/>
    <n v="47"/>
  </r>
  <r>
    <x v="0"/>
    <s v="group C"/>
    <x v="3"/>
    <s v="standard"/>
    <x v="0"/>
    <n v="62"/>
    <n v="74"/>
    <x v="0"/>
    <x v="0"/>
    <x v="0"/>
    <n v="70"/>
  </r>
  <r>
    <x v="0"/>
    <s v="group C"/>
    <x v="3"/>
    <s v="standard"/>
    <x v="1"/>
    <n v="68"/>
    <n v="67"/>
    <x v="0"/>
    <x v="0"/>
    <x v="0"/>
    <n v="73"/>
  </r>
  <r>
    <x v="0"/>
    <s v="group C"/>
    <x v="5"/>
    <s v="standard"/>
    <x v="0"/>
    <n v="47"/>
    <n v="54"/>
    <x v="1"/>
    <x v="0"/>
    <x v="0"/>
    <n v="53"/>
  </r>
  <r>
    <x v="1"/>
    <s v="group E"/>
    <x v="3"/>
    <s v="standard"/>
    <x v="1"/>
    <n v="62"/>
    <n v="61"/>
    <x v="0"/>
    <x v="0"/>
    <x v="0"/>
    <n v="58"/>
  </r>
  <r>
    <x v="0"/>
    <s v="group E"/>
    <x v="3"/>
    <s v="standard"/>
    <x v="1"/>
    <n v="79"/>
    <n v="88"/>
    <x v="0"/>
    <x v="0"/>
    <x v="0"/>
    <n v="94"/>
  </r>
  <r>
    <x v="1"/>
    <s v="group B"/>
    <x v="4"/>
    <s v="standard"/>
    <x v="1"/>
    <n v="73"/>
    <n v="69"/>
    <x v="0"/>
    <x v="0"/>
    <x v="0"/>
    <n v="68"/>
  </r>
  <r>
    <x v="0"/>
    <s v="group C"/>
    <x v="0"/>
    <s v="free/reduced"/>
    <x v="1"/>
    <n v="66"/>
    <n v="83"/>
    <x v="0"/>
    <x v="0"/>
    <x v="0"/>
    <n v="83"/>
  </r>
  <r>
    <x v="1"/>
    <s v="group C"/>
    <x v="3"/>
    <s v="standard"/>
    <x v="1"/>
    <n v="51"/>
    <n v="60"/>
    <x v="0"/>
    <x v="0"/>
    <x v="0"/>
    <n v="58"/>
  </r>
  <r>
    <x v="0"/>
    <s v="group D"/>
    <x v="4"/>
    <s v="standard"/>
    <x v="0"/>
    <n v="51"/>
    <n v="66"/>
    <x v="0"/>
    <x v="0"/>
    <x v="0"/>
    <n v="62"/>
  </r>
  <r>
    <x v="1"/>
    <s v="group E"/>
    <x v="0"/>
    <s v="standard"/>
    <x v="1"/>
    <n v="85"/>
    <n v="66"/>
    <x v="0"/>
    <x v="0"/>
    <x v="0"/>
    <n v="71"/>
  </r>
  <r>
    <x v="1"/>
    <s v="group A"/>
    <x v="3"/>
    <s v="standard"/>
    <x v="1"/>
    <n v="97"/>
    <n v="92"/>
    <x v="0"/>
    <x v="0"/>
    <x v="0"/>
    <n v="86"/>
  </r>
  <r>
    <x v="1"/>
    <s v="group C"/>
    <x v="4"/>
    <s v="standard"/>
    <x v="1"/>
    <n v="75"/>
    <n v="69"/>
    <x v="0"/>
    <x v="0"/>
    <x v="0"/>
    <n v="68"/>
  </r>
  <r>
    <x v="1"/>
    <s v="group D"/>
    <x v="3"/>
    <s v="free/reduced"/>
    <x v="1"/>
    <n v="79"/>
    <n v="82"/>
    <x v="0"/>
    <x v="0"/>
    <x v="0"/>
    <n v="80"/>
  </r>
  <r>
    <x v="0"/>
    <s v="group C"/>
    <x v="3"/>
    <s v="standard"/>
    <x v="0"/>
    <n v="81"/>
    <n v="77"/>
    <x v="0"/>
    <x v="0"/>
    <x v="0"/>
    <n v="79"/>
  </r>
  <r>
    <x v="0"/>
    <s v="group D"/>
    <x v="3"/>
    <s v="standard"/>
    <x v="0"/>
    <n v="82"/>
    <n v="95"/>
    <x v="0"/>
    <x v="0"/>
    <x v="0"/>
    <n v="89"/>
  </r>
  <r>
    <x v="0"/>
    <s v="group D"/>
    <x v="2"/>
    <s v="standard"/>
    <x v="0"/>
    <n v="64"/>
    <n v="63"/>
    <x v="0"/>
    <x v="0"/>
    <x v="0"/>
    <n v="66"/>
  </r>
  <r>
    <x v="1"/>
    <s v="group E"/>
    <x v="5"/>
    <s v="free/reduced"/>
    <x v="1"/>
    <n v="78"/>
    <n v="83"/>
    <x v="0"/>
    <x v="0"/>
    <x v="0"/>
    <n v="80"/>
  </r>
  <r>
    <x v="0"/>
    <s v="group A"/>
    <x v="5"/>
    <s v="standard"/>
    <x v="1"/>
    <n v="92"/>
    <n v="100"/>
    <x v="0"/>
    <x v="0"/>
    <x v="0"/>
    <n v="97"/>
  </r>
  <r>
    <x v="1"/>
    <s v="group C"/>
    <x v="4"/>
    <s v="standard"/>
    <x v="1"/>
    <n v="72"/>
    <n v="67"/>
    <x v="0"/>
    <x v="0"/>
    <x v="0"/>
    <n v="64"/>
  </r>
  <r>
    <x v="0"/>
    <s v="group C"/>
    <x v="4"/>
    <s v="free/reduced"/>
    <x v="0"/>
    <n v="62"/>
    <n v="67"/>
    <x v="0"/>
    <x v="0"/>
    <x v="0"/>
    <n v="64"/>
  </r>
  <r>
    <x v="1"/>
    <s v="group C"/>
    <x v="2"/>
    <s v="standard"/>
    <x v="0"/>
    <n v="79"/>
    <n v="72"/>
    <x v="0"/>
    <x v="0"/>
    <x v="0"/>
    <n v="69"/>
  </r>
  <r>
    <x v="1"/>
    <s v="group C"/>
    <x v="5"/>
    <s v="free/reduced"/>
    <x v="0"/>
    <n v="79"/>
    <n v="76"/>
    <x v="0"/>
    <x v="0"/>
    <x v="0"/>
    <n v="65"/>
  </r>
  <r>
    <x v="1"/>
    <s v="group B"/>
    <x v="0"/>
    <s v="free/reduced"/>
    <x v="1"/>
    <n v="87"/>
    <n v="90"/>
    <x v="0"/>
    <x v="0"/>
    <x v="0"/>
    <n v="88"/>
  </r>
  <r>
    <x v="0"/>
    <s v="group B"/>
    <x v="3"/>
    <s v="standard"/>
    <x v="0"/>
    <n v="40"/>
    <n v="48"/>
    <x v="1"/>
    <x v="1"/>
    <x v="0"/>
    <n v="50"/>
  </r>
  <r>
    <x v="1"/>
    <s v="group D"/>
    <x v="1"/>
    <s v="free/reduced"/>
    <x v="0"/>
    <n v="77"/>
    <n v="62"/>
    <x v="0"/>
    <x v="0"/>
    <x v="0"/>
    <n v="64"/>
  </r>
  <r>
    <x v="1"/>
    <s v="group E"/>
    <x v="3"/>
    <s v="standard"/>
    <x v="0"/>
    <n v="53"/>
    <n v="45"/>
    <x v="0"/>
    <x v="1"/>
    <x v="1"/>
    <n v="40"/>
  </r>
  <r>
    <x v="0"/>
    <s v="group C"/>
    <x v="1"/>
    <s v="free/reduced"/>
    <x v="0"/>
    <n v="32"/>
    <n v="39"/>
    <x v="1"/>
    <x v="1"/>
    <x v="1"/>
    <n v="33"/>
  </r>
  <r>
    <x v="0"/>
    <s v="group C"/>
    <x v="3"/>
    <s v="standard"/>
    <x v="1"/>
    <n v="55"/>
    <n v="72"/>
    <x v="0"/>
    <x v="0"/>
    <x v="0"/>
    <n v="79"/>
  </r>
  <r>
    <x v="1"/>
    <s v="group C"/>
    <x v="2"/>
    <s v="free/reduced"/>
    <x v="0"/>
    <n v="61"/>
    <n v="67"/>
    <x v="0"/>
    <x v="0"/>
    <x v="0"/>
    <n v="66"/>
  </r>
  <r>
    <x v="0"/>
    <s v="group B"/>
    <x v="3"/>
    <s v="free/reduced"/>
    <x v="0"/>
    <n v="53"/>
    <n v="70"/>
    <x v="0"/>
    <x v="0"/>
    <x v="0"/>
    <n v="70"/>
  </r>
  <r>
    <x v="1"/>
    <s v="group D"/>
    <x v="5"/>
    <s v="standard"/>
    <x v="0"/>
    <n v="73"/>
    <n v="66"/>
    <x v="0"/>
    <x v="0"/>
    <x v="0"/>
    <n v="62"/>
  </r>
  <r>
    <x v="0"/>
    <s v="group D"/>
    <x v="1"/>
    <s v="standard"/>
    <x v="1"/>
    <n v="74"/>
    <n v="75"/>
    <x v="0"/>
    <x v="0"/>
    <x v="0"/>
    <n v="79"/>
  </r>
  <r>
    <x v="0"/>
    <s v="group C"/>
    <x v="1"/>
    <s v="standard"/>
    <x v="0"/>
    <n v="63"/>
    <n v="74"/>
    <x v="0"/>
    <x v="0"/>
    <x v="0"/>
    <n v="74"/>
  </r>
  <r>
    <x v="1"/>
    <s v="group C"/>
    <x v="0"/>
    <s v="standard"/>
    <x v="1"/>
    <n v="96"/>
    <n v="90"/>
    <x v="0"/>
    <x v="0"/>
    <x v="0"/>
    <n v="92"/>
  </r>
  <r>
    <x v="0"/>
    <s v="group D"/>
    <x v="1"/>
    <s v="free/reduced"/>
    <x v="1"/>
    <n v="63"/>
    <n v="80"/>
    <x v="0"/>
    <x v="0"/>
    <x v="0"/>
    <n v="80"/>
  </r>
  <r>
    <x v="1"/>
    <s v="group B"/>
    <x v="0"/>
    <s v="free/reduced"/>
    <x v="0"/>
    <n v="48"/>
    <n v="51"/>
    <x v="1"/>
    <x v="0"/>
    <x v="1"/>
    <n v="46"/>
  </r>
  <r>
    <x v="1"/>
    <s v="group B"/>
    <x v="3"/>
    <s v="standard"/>
    <x v="0"/>
    <n v="48"/>
    <n v="43"/>
    <x v="1"/>
    <x v="1"/>
    <x v="1"/>
    <n v="45"/>
  </r>
  <r>
    <x v="0"/>
    <s v="group E"/>
    <x v="0"/>
    <s v="free/reduced"/>
    <x v="1"/>
    <n v="92"/>
    <n v="100"/>
    <x v="0"/>
    <x v="0"/>
    <x v="0"/>
    <n v="100"/>
  </r>
  <r>
    <x v="0"/>
    <s v="group D"/>
    <x v="2"/>
    <s v="free/reduced"/>
    <x v="1"/>
    <n v="61"/>
    <n v="71"/>
    <x v="0"/>
    <x v="0"/>
    <x v="0"/>
    <n v="78"/>
  </r>
  <r>
    <x v="1"/>
    <s v="group B"/>
    <x v="4"/>
    <s v="free/reduced"/>
    <x v="0"/>
    <n v="63"/>
    <n v="48"/>
    <x v="0"/>
    <x v="1"/>
    <x v="1"/>
    <n v="47"/>
  </r>
  <r>
    <x v="1"/>
    <s v="group D"/>
    <x v="0"/>
    <s v="free/reduced"/>
    <x v="0"/>
    <n v="68"/>
    <n v="68"/>
    <x v="0"/>
    <x v="0"/>
    <x v="0"/>
    <n v="67"/>
  </r>
  <r>
    <x v="1"/>
    <s v="group B"/>
    <x v="1"/>
    <s v="standard"/>
    <x v="1"/>
    <n v="71"/>
    <n v="75"/>
    <x v="0"/>
    <x v="0"/>
    <x v="0"/>
    <n v="70"/>
  </r>
  <r>
    <x v="1"/>
    <s v="group A"/>
    <x v="0"/>
    <s v="standard"/>
    <x v="0"/>
    <n v="91"/>
    <n v="96"/>
    <x v="0"/>
    <x v="0"/>
    <x v="0"/>
    <n v="92"/>
  </r>
  <r>
    <x v="0"/>
    <s v="group C"/>
    <x v="1"/>
    <s v="standard"/>
    <x v="0"/>
    <n v="53"/>
    <n v="62"/>
    <x v="0"/>
    <x v="0"/>
    <x v="0"/>
    <n v="56"/>
  </r>
  <r>
    <x v="0"/>
    <s v="group C"/>
    <x v="4"/>
    <s v="free/reduced"/>
    <x v="1"/>
    <n v="50"/>
    <n v="66"/>
    <x v="0"/>
    <x v="0"/>
    <x v="0"/>
    <n v="64"/>
  </r>
  <r>
    <x v="0"/>
    <s v="group E"/>
    <x v="4"/>
    <s v="standard"/>
    <x v="0"/>
    <n v="74"/>
    <n v="81"/>
    <x v="0"/>
    <x v="0"/>
    <x v="0"/>
    <n v="71"/>
  </r>
  <r>
    <x v="1"/>
    <s v="group A"/>
    <x v="3"/>
    <s v="free/reduced"/>
    <x v="1"/>
    <n v="40"/>
    <n v="55"/>
    <x v="1"/>
    <x v="0"/>
    <x v="0"/>
    <n v="53"/>
  </r>
  <r>
    <x v="1"/>
    <s v="group A"/>
    <x v="1"/>
    <s v="standard"/>
    <x v="1"/>
    <n v="61"/>
    <n v="51"/>
    <x v="0"/>
    <x v="0"/>
    <x v="0"/>
    <n v="52"/>
  </r>
  <r>
    <x v="0"/>
    <s v="group B"/>
    <x v="4"/>
    <s v="standard"/>
    <x v="0"/>
    <n v="81"/>
    <n v="91"/>
    <x v="0"/>
    <x v="0"/>
    <x v="0"/>
    <n v="89"/>
  </r>
  <r>
    <x v="0"/>
    <s v="group B"/>
    <x v="1"/>
    <s v="free/reduced"/>
    <x v="1"/>
    <n v="48"/>
    <n v="56"/>
    <x v="1"/>
    <x v="0"/>
    <x v="0"/>
    <n v="58"/>
  </r>
  <r>
    <x v="0"/>
    <s v="group D"/>
    <x v="2"/>
    <s v="standard"/>
    <x v="0"/>
    <n v="53"/>
    <n v="61"/>
    <x v="0"/>
    <x v="0"/>
    <x v="0"/>
    <n v="68"/>
  </r>
  <r>
    <x v="0"/>
    <s v="group D"/>
    <x v="5"/>
    <s v="standard"/>
    <x v="0"/>
    <n v="81"/>
    <n v="97"/>
    <x v="0"/>
    <x v="0"/>
    <x v="0"/>
    <n v="96"/>
  </r>
  <r>
    <x v="0"/>
    <s v="group E"/>
    <x v="5"/>
    <s v="standard"/>
    <x v="0"/>
    <n v="77"/>
    <n v="79"/>
    <x v="0"/>
    <x v="0"/>
    <x v="0"/>
    <n v="80"/>
  </r>
  <r>
    <x v="0"/>
    <s v="group D"/>
    <x v="0"/>
    <s v="free/reduced"/>
    <x v="0"/>
    <n v="63"/>
    <n v="73"/>
    <x v="0"/>
    <x v="0"/>
    <x v="0"/>
    <n v="78"/>
  </r>
  <r>
    <x v="0"/>
    <s v="group D"/>
    <x v="3"/>
    <s v="standard"/>
    <x v="1"/>
    <n v="73"/>
    <n v="75"/>
    <x v="0"/>
    <x v="0"/>
    <x v="0"/>
    <n v="80"/>
  </r>
  <r>
    <x v="0"/>
    <s v="group D"/>
    <x v="1"/>
    <s v="standard"/>
    <x v="0"/>
    <n v="69"/>
    <n v="77"/>
    <x v="0"/>
    <x v="0"/>
    <x v="0"/>
    <n v="77"/>
  </r>
  <r>
    <x v="0"/>
    <s v="group C"/>
    <x v="3"/>
    <s v="standard"/>
    <x v="0"/>
    <n v="65"/>
    <n v="76"/>
    <x v="0"/>
    <x v="0"/>
    <x v="0"/>
    <n v="76"/>
  </r>
  <r>
    <x v="0"/>
    <s v="group A"/>
    <x v="4"/>
    <s v="standard"/>
    <x v="0"/>
    <n v="55"/>
    <n v="73"/>
    <x v="0"/>
    <x v="0"/>
    <x v="0"/>
    <n v="73"/>
  </r>
  <r>
    <x v="0"/>
    <s v="group C"/>
    <x v="0"/>
    <s v="free/reduced"/>
    <x v="0"/>
    <n v="44"/>
    <n v="63"/>
    <x v="1"/>
    <x v="0"/>
    <x v="0"/>
    <n v="62"/>
  </r>
  <r>
    <x v="0"/>
    <s v="group C"/>
    <x v="1"/>
    <s v="standard"/>
    <x v="0"/>
    <n v="54"/>
    <n v="64"/>
    <x v="0"/>
    <x v="0"/>
    <x v="0"/>
    <n v="65"/>
  </r>
  <r>
    <x v="0"/>
    <s v="group A"/>
    <x v="5"/>
    <s v="standard"/>
    <x v="0"/>
    <n v="48"/>
    <n v="66"/>
    <x v="1"/>
    <x v="0"/>
    <x v="0"/>
    <n v="65"/>
  </r>
  <r>
    <x v="1"/>
    <s v="group C"/>
    <x v="1"/>
    <s v="free/reduced"/>
    <x v="0"/>
    <n v="58"/>
    <n v="57"/>
    <x v="0"/>
    <x v="0"/>
    <x v="0"/>
    <n v="54"/>
  </r>
  <r>
    <x v="1"/>
    <s v="group A"/>
    <x v="5"/>
    <s v="standard"/>
    <x v="0"/>
    <n v="71"/>
    <n v="62"/>
    <x v="0"/>
    <x v="0"/>
    <x v="0"/>
    <n v="50"/>
  </r>
  <r>
    <x v="1"/>
    <s v="group E"/>
    <x v="0"/>
    <s v="standard"/>
    <x v="0"/>
    <n v="68"/>
    <n v="68"/>
    <x v="0"/>
    <x v="0"/>
    <x v="0"/>
    <n v="64"/>
  </r>
  <r>
    <x v="0"/>
    <s v="group E"/>
    <x v="4"/>
    <s v="standard"/>
    <x v="0"/>
    <n v="74"/>
    <n v="76"/>
    <x v="0"/>
    <x v="0"/>
    <x v="0"/>
    <n v="73"/>
  </r>
  <r>
    <x v="0"/>
    <s v="group C"/>
    <x v="0"/>
    <s v="standard"/>
    <x v="1"/>
    <n v="92"/>
    <n v="100"/>
    <x v="0"/>
    <x v="0"/>
    <x v="0"/>
    <n v="99"/>
  </r>
  <r>
    <x v="0"/>
    <s v="group C"/>
    <x v="0"/>
    <s v="standard"/>
    <x v="1"/>
    <n v="56"/>
    <n v="79"/>
    <x v="0"/>
    <x v="0"/>
    <x v="0"/>
    <n v="72"/>
  </r>
  <r>
    <x v="1"/>
    <s v="group B"/>
    <x v="4"/>
    <s v="free/reduced"/>
    <x v="0"/>
    <n v="30"/>
    <n v="24"/>
    <x v="1"/>
    <x v="1"/>
    <x v="1"/>
    <n v="15"/>
  </r>
  <r>
    <x v="1"/>
    <s v="group A"/>
    <x v="5"/>
    <s v="standard"/>
    <x v="0"/>
    <n v="53"/>
    <n v="54"/>
    <x v="0"/>
    <x v="0"/>
    <x v="1"/>
    <n v="48"/>
  </r>
  <r>
    <x v="0"/>
    <s v="group D"/>
    <x v="4"/>
    <s v="standard"/>
    <x v="0"/>
    <n v="69"/>
    <n v="77"/>
    <x v="0"/>
    <x v="0"/>
    <x v="0"/>
    <n v="73"/>
  </r>
  <r>
    <x v="0"/>
    <s v="group D"/>
    <x v="5"/>
    <s v="standard"/>
    <x v="0"/>
    <n v="65"/>
    <n v="82"/>
    <x v="0"/>
    <x v="0"/>
    <x v="0"/>
    <n v="81"/>
  </r>
  <r>
    <x v="0"/>
    <s v="group D"/>
    <x v="2"/>
    <s v="standard"/>
    <x v="0"/>
    <n v="54"/>
    <n v="60"/>
    <x v="0"/>
    <x v="0"/>
    <x v="0"/>
    <n v="63"/>
  </r>
  <r>
    <x v="0"/>
    <s v="group C"/>
    <x v="4"/>
    <s v="standard"/>
    <x v="0"/>
    <n v="29"/>
    <n v="29"/>
    <x v="1"/>
    <x v="1"/>
    <x v="1"/>
    <n v="30"/>
  </r>
  <r>
    <x v="0"/>
    <s v="group E"/>
    <x v="1"/>
    <s v="standard"/>
    <x v="0"/>
    <n v="76"/>
    <n v="78"/>
    <x v="0"/>
    <x v="0"/>
    <x v="0"/>
    <n v="80"/>
  </r>
  <r>
    <x v="1"/>
    <s v="group D"/>
    <x v="4"/>
    <s v="free/reduced"/>
    <x v="0"/>
    <n v="60"/>
    <n v="57"/>
    <x v="0"/>
    <x v="0"/>
    <x v="0"/>
    <n v="51"/>
  </r>
  <r>
    <x v="1"/>
    <s v="group D"/>
    <x v="2"/>
    <s v="free/reduced"/>
    <x v="1"/>
    <n v="84"/>
    <n v="89"/>
    <x v="0"/>
    <x v="0"/>
    <x v="0"/>
    <n v="90"/>
  </r>
  <r>
    <x v="1"/>
    <s v="group C"/>
    <x v="5"/>
    <s v="standard"/>
    <x v="0"/>
    <n v="75"/>
    <n v="72"/>
    <x v="0"/>
    <x v="0"/>
    <x v="0"/>
    <n v="62"/>
  </r>
  <r>
    <x v="0"/>
    <s v="group C"/>
    <x v="3"/>
    <s v="standard"/>
    <x v="0"/>
    <n v="85"/>
    <n v="84"/>
    <x v="0"/>
    <x v="0"/>
    <x v="0"/>
    <n v="82"/>
  </r>
  <r>
    <x v="0"/>
    <s v="group C"/>
    <x v="2"/>
    <s v="free/reduced"/>
    <x v="0"/>
    <n v="40"/>
    <n v="58"/>
    <x v="1"/>
    <x v="0"/>
    <x v="0"/>
    <n v="54"/>
  </r>
  <r>
    <x v="0"/>
    <s v="group E"/>
    <x v="1"/>
    <s v="standard"/>
    <x v="0"/>
    <n v="61"/>
    <n v="64"/>
    <x v="0"/>
    <x v="0"/>
    <x v="0"/>
    <n v="62"/>
  </r>
  <r>
    <x v="0"/>
    <s v="group B"/>
    <x v="3"/>
    <s v="standard"/>
    <x v="0"/>
    <n v="58"/>
    <n v="63"/>
    <x v="0"/>
    <x v="0"/>
    <x v="0"/>
    <n v="65"/>
  </r>
  <r>
    <x v="1"/>
    <s v="group D"/>
    <x v="1"/>
    <s v="free/reduced"/>
    <x v="1"/>
    <n v="69"/>
    <n v="60"/>
    <x v="0"/>
    <x v="0"/>
    <x v="0"/>
    <n v="63"/>
  </r>
  <r>
    <x v="0"/>
    <s v="group C"/>
    <x v="1"/>
    <s v="standard"/>
    <x v="0"/>
    <n v="58"/>
    <n v="59"/>
    <x v="0"/>
    <x v="0"/>
    <x v="0"/>
    <n v="66"/>
  </r>
  <r>
    <x v="1"/>
    <s v="group C"/>
    <x v="0"/>
    <s v="standard"/>
    <x v="1"/>
    <n v="94"/>
    <n v="90"/>
    <x v="0"/>
    <x v="0"/>
    <x v="0"/>
    <n v="91"/>
  </r>
  <r>
    <x v="0"/>
    <s v="group C"/>
    <x v="3"/>
    <s v="standard"/>
    <x v="0"/>
    <n v="65"/>
    <n v="77"/>
    <x v="0"/>
    <x v="0"/>
    <x v="0"/>
    <n v="74"/>
  </r>
  <r>
    <x v="0"/>
    <s v="group A"/>
    <x v="3"/>
    <s v="standard"/>
    <x v="0"/>
    <n v="82"/>
    <n v="93"/>
    <x v="0"/>
    <x v="0"/>
    <x v="0"/>
    <n v="93"/>
  </r>
  <r>
    <x v="0"/>
    <s v="group C"/>
    <x v="4"/>
    <s v="standard"/>
    <x v="0"/>
    <n v="60"/>
    <n v="68"/>
    <x v="0"/>
    <x v="0"/>
    <x v="0"/>
    <n v="72"/>
  </r>
  <r>
    <x v="0"/>
    <s v="group E"/>
    <x v="0"/>
    <s v="standard"/>
    <x v="0"/>
    <n v="37"/>
    <n v="45"/>
    <x v="1"/>
    <x v="1"/>
    <x v="1"/>
    <n v="38"/>
  </r>
  <r>
    <x v="1"/>
    <s v="group D"/>
    <x v="0"/>
    <s v="standard"/>
    <x v="0"/>
    <n v="88"/>
    <n v="78"/>
    <x v="0"/>
    <x v="0"/>
    <x v="0"/>
    <n v="83"/>
  </r>
  <r>
    <x v="1"/>
    <s v="group D"/>
    <x v="2"/>
    <s v="standard"/>
    <x v="0"/>
    <n v="95"/>
    <n v="81"/>
    <x v="0"/>
    <x v="0"/>
    <x v="0"/>
    <n v="84"/>
  </r>
  <r>
    <x v="1"/>
    <s v="group C"/>
    <x v="3"/>
    <s v="free/reduced"/>
    <x v="1"/>
    <n v="65"/>
    <n v="73"/>
    <x v="0"/>
    <x v="0"/>
    <x v="0"/>
    <n v="68"/>
  </r>
  <r>
    <x v="0"/>
    <s v="group C"/>
    <x v="4"/>
    <s v="free/reduced"/>
    <x v="0"/>
    <n v="35"/>
    <n v="61"/>
    <x v="1"/>
    <x v="0"/>
    <x v="0"/>
    <n v="54"/>
  </r>
  <r>
    <x v="1"/>
    <s v="group B"/>
    <x v="0"/>
    <s v="free/reduced"/>
    <x v="0"/>
    <n v="62"/>
    <n v="63"/>
    <x v="0"/>
    <x v="0"/>
    <x v="0"/>
    <n v="56"/>
  </r>
  <r>
    <x v="1"/>
    <s v="group C"/>
    <x v="4"/>
    <s v="free/reduced"/>
    <x v="1"/>
    <n v="58"/>
    <n v="51"/>
    <x v="0"/>
    <x v="0"/>
    <x v="0"/>
    <n v="52"/>
  </r>
  <r>
    <x v="1"/>
    <s v="group A"/>
    <x v="1"/>
    <s v="standard"/>
    <x v="1"/>
    <n v="100"/>
    <n v="96"/>
    <x v="0"/>
    <x v="0"/>
    <x v="0"/>
    <n v="86"/>
  </r>
  <r>
    <x v="0"/>
    <s v="group E"/>
    <x v="0"/>
    <s v="free/reduced"/>
    <x v="0"/>
    <n v="61"/>
    <n v="58"/>
    <x v="0"/>
    <x v="0"/>
    <x v="0"/>
    <n v="62"/>
  </r>
  <r>
    <x v="1"/>
    <s v="group D"/>
    <x v="1"/>
    <s v="standard"/>
    <x v="1"/>
    <n v="100"/>
    <n v="97"/>
    <x v="0"/>
    <x v="0"/>
    <x v="0"/>
    <n v="99"/>
  </r>
  <r>
    <x v="1"/>
    <s v="group B"/>
    <x v="3"/>
    <s v="free/reduced"/>
    <x v="1"/>
    <n v="69"/>
    <n v="70"/>
    <x v="0"/>
    <x v="0"/>
    <x v="0"/>
    <n v="63"/>
  </r>
  <r>
    <x v="1"/>
    <s v="group D"/>
    <x v="3"/>
    <s v="standard"/>
    <x v="0"/>
    <n v="61"/>
    <n v="48"/>
    <x v="0"/>
    <x v="1"/>
    <x v="1"/>
    <n v="46"/>
  </r>
  <r>
    <x v="1"/>
    <s v="group D"/>
    <x v="1"/>
    <s v="free/reduced"/>
    <x v="0"/>
    <n v="49"/>
    <n v="57"/>
    <x v="1"/>
    <x v="0"/>
    <x v="1"/>
    <n v="46"/>
  </r>
  <r>
    <x v="0"/>
    <s v="group C"/>
    <x v="5"/>
    <s v="standard"/>
    <x v="1"/>
    <n v="44"/>
    <n v="51"/>
    <x v="1"/>
    <x v="0"/>
    <x v="0"/>
    <n v="55"/>
  </r>
  <r>
    <x v="1"/>
    <s v="group D"/>
    <x v="1"/>
    <s v="standard"/>
    <x v="0"/>
    <n v="67"/>
    <n v="64"/>
    <x v="0"/>
    <x v="0"/>
    <x v="0"/>
    <n v="70"/>
  </r>
  <r>
    <x v="1"/>
    <s v="group B"/>
    <x v="4"/>
    <s v="standard"/>
    <x v="0"/>
    <n v="79"/>
    <n v="60"/>
    <x v="0"/>
    <x v="0"/>
    <x v="0"/>
    <n v="65"/>
  </r>
  <r>
    <x v="0"/>
    <s v="group B"/>
    <x v="0"/>
    <s v="standard"/>
    <x v="1"/>
    <n v="66"/>
    <n v="74"/>
    <x v="0"/>
    <x v="0"/>
    <x v="0"/>
    <n v="81"/>
  </r>
  <r>
    <x v="0"/>
    <s v="group C"/>
    <x v="4"/>
    <s v="standard"/>
    <x v="0"/>
    <n v="75"/>
    <n v="88"/>
    <x v="0"/>
    <x v="0"/>
    <x v="0"/>
    <n v="85"/>
  </r>
  <r>
    <x v="1"/>
    <s v="group D"/>
    <x v="5"/>
    <s v="standard"/>
    <x v="0"/>
    <n v="84"/>
    <n v="84"/>
    <x v="0"/>
    <x v="0"/>
    <x v="0"/>
    <n v="80"/>
  </r>
  <r>
    <x v="1"/>
    <s v="group A"/>
    <x v="4"/>
    <s v="standard"/>
    <x v="0"/>
    <n v="71"/>
    <n v="74"/>
    <x v="0"/>
    <x v="0"/>
    <x v="0"/>
    <n v="64"/>
  </r>
  <r>
    <x v="0"/>
    <s v="group B"/>
    <x v="4"/>
    <s v="free/reduced"/>
    <x v="1"/>
    <n v="67"/>
    <n v="80"/>
    <x v="0"/>
    <x v="0"/>
    <x v="0"/>
    <n v="81"/>
  </r>
  <r>
    <x v="0"/>
    <s v="group D"/>
    <x v="5"/>
    <s v="standard"/>
    <x v="1"/>
    <n v="80"/>
    <n v="92"/>
    <x v="0"/>
    <x v="0"/>
    <x v="0"/>
    <n v="88"/>
  </r>
  <r>
    <x v="1"/>
    <s v="group E"/>
    <x v="1"/>
    <s v="standard"/>
    <x v="0"/>
    <n v="86"/>
    <n v="76"/>
    <x v="0"/>
    <x v="0"/>
    <x v="0"/>
    <n v="74"/>
  </r>
  <r>
    <x v="0"/>
    <s v="group D"/>
    <x v="3"/>
    <s v="standard"/>
    <x v="0"/>
    <n v="76"/>
    <n v="74"/>
    <x v="0"/>
    <x v="0"/>
    <x v="0"/>
    <n v="73"/>
  </r>
  <r>
    <x v="1"/>
    <s v="group D"/>
    <x v="4"/>
    <s v="standard"/>
    <x v="0"/>
    <n v="41"/>
    <n v="52"/>
    <x v="1"/>
    <x v="0"/>
    <x v="0"/>
    <n v="51"/>
  </r>
  <r>
    <x v="0"/>
    <s v="group D"/>
    <x v="3"/>
    <s v="free/reduced"/>
    <x v="1"/>
    <n v="74"/>
    <n v="88"/>
    <x v="0"/>
    <x v="0"/>
    <x v="0"/>
    <n v="90"/>
  </r>
  <r>
    <x v="0"/>
    <s v="group B"/>
    <x v="5"/>
    <s v="free/reduced"/>
    <x v="0"/>
    <n v="72"/>
    <n v="81"/>
    <x v="0"/>
    <x v="0"/>
    <x v="0"/>
    <n v="79"/>
  </r>
  <r>
    <x v="0"/>
    <s v="group E"/>
    <x v="4"/>
    <s v="standard"/>
    <x v="1"/>
    <n v="74"/>
    <n v="79"/>
    <x v="0"/>
    <x v="0"/>
    <x v="0"/>
    <n v="80"/>
  </r>
  <r>
    <x v="1"/>
    <s v="group B"/>
    <x v="4"/>
    <s v="standard"/>
    <x v="0"/>
    <n v="70"/>
    <n v="65"/>
    <x v="0"/>
    <x v="0"/>
    <x v="0"/>
    <n v="60"/>
  </r>
  <r>
    <x v="0"/>
    <s v="group B"/>
    <x v="0"/>
    <s v="standard"/>
    <x v="1"/>
    <n v="65"/>
    <n v="81"/>
    <x v="0"/>
    <x v="0"/>
    <x v="0"/>
    <n v="81"/>
  </r>
  <r>
    <x v="0"/>
    <s v="group D"/>
    <x v="3"/>
    <s v="standard"/>
    <x v="0"/>
    <n v="59"/>
    <n v="70"/>
    <x v="0"/>
    <x v="0"/>
    <x v="0"/>
    <n v="65"/>
  </r>
  <r>
    <x v="0"/>
    <s v="group E"/>
    <x v="4"/>
    <s v="free/reduced"/>
    <x v="0"/>
    <n v="64"/>
    <n v="62"/>
    <x v="0"/>
    <x v="0"/>
    <x v="0"/>
    <n v="68"/>
  </r>
  <r>
    <x v="0"/>
    <s v="group B"/>
    <x v="4"/>
    <s v="standard"/>
    <x v="0"/>
    <n v="50"/>
    <n v="53"/>
    <x v="0"/>
    <x v="0"/>
    <x v="0"/>
    <n v="55"/>
  </r>
  <r>
    <x v="0"/>
    <s v="group D"/>
    <x v="1"/>
    <s v="standard"/>
    <x v="1"/>
    <n v="69"/>
    <n v="79"/>
    <x v="0"/>
    <x v="0"/>
    <x v="0"/>
    <n v="81"/>
  </r>
  <r>
    <x v="1"/>
    <s v="group C"/>
    <x v="5"/>
    <s v="free/reduced"/>
    <x v="1"/>
    <n v="51"/>
    <n v="56"/>
    <x v="0"/>
    <x v="0"/>
    <x v="0"/>
    <n v="53"/>
  </r>
  <r>
    <x v="0"/>
    <s v="group A"/>
    <x v="4"/>
    <s v="standard"/>
    <x v="1"/>
    <n v="68"/>
    <n v="80"/>
    <x v="0"/>
    <x v="0"/>
    <x v="0"/>
    <n v="76"/>
  </r>
  <r>
    <x v="0"/>
    <s v="group D"/>
    <x v="1"/>
    <s v="standard"/>
    <x v="1"/>
    <n v="85"/>
    <n v="86"/>
    <x v="0"/>
    <x v="0"/>
    <x v="0"/>
    <n v="98"/>
  </r>
  <r>
    <x v="0"/>
    <s v="group A"/>
    <x v="3"/>
    <s v="standard"/>
    <x v="1"/>
    <n v="65"/>
    <n v="70"/>
    <x v="0"/>
    <x v="0"/>
    <x v="0"/>
    <n v="74"/>
  </r>
  <r>
    <x v="0"/>
    <s v="group B"/>
    <x v="5"/>
    <s v="standard"/>
    <x v="0"/>
    <n v="73"/>
    <n v="79"/>
    <x v="0"/>
    <x v="0"/>
    <x v="0"/>
    <n v="79"/>
  </r>
  <r>
    <x v="0"/>
    <s v="group B"/>
    <x v="1"/>
    <s v="standard"/>
    <x v="0"/>
    <n v="62"/>
    <n v="67"/>
    <x v="0"/>
    <x v="0"/>
    <x v="0"/>
    <n v="67"/>
  </r>
  <r>
    <x v="1"/>
    <s v="group C"/>
    <x v="3"/>
    <s v="free/reduced"/>
    <x v="0"/>
    <n v="77"/>
    <n v="67"/>
    <x v="0"/>
    <x v="0"/>
    <x v="0"/>
    <n v="64"/>
  </r>
  <r>
    <x v="1"/>
    <s v="group D"/>
    <x v="5"/>
    <s v="standard"/>
    <x v="0"/>
    <n v="69"/>
    <n v="66"/>
    <x v="0"/>
    <x v="0"/>
    <x v="0"/>
    <n v="61"/>
  </r>
  <r>
    <x v="0"/>
    <s v="group D"/>
    <x v="3"/>
    <s v="free/reduced"/>
    <x v="0"/>
    <n v="43"/>
    <n v="60"/>
    <x v="1"/>
    <x v="0"/>
    <x v="0"/>
    <n v="58"/>
  </r>
  <r>
    <x v="1"/>
    <s v="group D"/>
    <x v="3"/>
    <s v="standard"/>
    <x v="0"/>
    <n v="90"/>
    <n v="87"/>
    <x v="0"/>
    <x v="0"/>
    <x v="0"/>
    <n v="85"/>
  </r>
  <r>
    <x v="1"/>
    <s v="group C"/>
    <x v="1"/>
    <s v="free/reduced"/>
    <x v="0"/>
    <n v="74"/>
    <n v="77"/>
    <x v="0"/>
    <x v="0"/>
    <x v="0"/>
    <n v="73"/>
  </r>
  <r>
    <x v="1"/>
    <s v="group C"/>
    <x v="5"/>
    <s v="standard"/>
    <x v="0"/>
    <n v="73"/>
    <n v="66"/>
    <x v="0"/>
    <x v="0"/>
    <x v="0"/>
    <n v="63"/>
  </r>
  <r>
    <x v="0"/>
    <s v="group D"/>
    <x v="1"/>
    <s v="free/reduced"/>
    <x v="0"/>
    <n v="55"/>
    <n v="71"/>
    <x v="0"/>
    <x v="0"/>
    <x v="0"/>
    <n v="69"/>
  </r>
  <r>
    <x v="0"/>
    <s v="group C"/>
    <x v="4"/>
    <s v="standard"/>
    <x v="0"/>
    <n v="65"/>
    <n v="69"/>
    <x v="0"/>
    <x v="0"/>
    <x v="0"/>
    <n v="67"/>
  </r>
  <r>
    <x v="1"/>
    <s v="group D"/>
    <x v="3"/>
    <s v="standard"/>
    <x v="0"/>
    <n v="80"/>
    <n v="63"/>
    <x v="0"/>
    <x v="0"/>
    <x v="0"/>
    <n v="63"/>
  </r>
  <r>
    <x v="0"/>
    <s v="group C"/>
    <x v="5"/>
    <s v="free/reduced"/>
    <x v="1"/>
    <n v="50"/>
    <n v="60"/>
    <x v="0"/>
    <x v="0"/>
    <x v="0"/>
    <n v="60"/>
  </r>
  <r>
    <x v="0"/>
    <s v="group C"/>
    <x v="1"/>
    <s v="free/reduced"/>
    <x v="1"/>
    <n v="63"/>
    <n v="73"/>
    <x v="0"/>
    <x v="0"/>
    <x v="0"/>
    <n v="71"/>
  </r>
  <r>
    <x v="0"/>
    <s v="group B"/>
    <x v="0"/>
    <s v="free/reduced"/>
    <x v="0"/>
    <n v="77"/>
    <n v="85"/>
    <x v="0"/>
    <x v="0"/>
    <x v="0"/>
    <n v="87"/>
  </r>
  <r>
    <x v="1"/>
    <s v="group C"/>
    <x v="1"/>
    <s v="standard"/>
    <x v="0"/>
    <n v="73"/>
    <n v="74"/>
    <x v="0"/>
    <x v="0"/>
    <x v="0"/>
    <n v="61"/>
  </r>
  <r>
    <x v="1"/>
    <s v="group D"/>
    <x v="3"/>
    <s v="standard"/>
    <x v="1"/>
    <n v="81"/>
    <n v="72"/>
    <x v="0"/>
    <x v="0"/>
    <x v="0"/>
    <n v="77"/>
  </r>
  <r>
    <x v="0"/>
    <s v="group C"/>
    <x v="4"/>
    <s v="free/reduced"/>
    <x v="0"/>
    <n v="66"/>
    <n v="76"/>
    <x v="0"/>
    <x v="0"/>
    <x v="0"/>
    <n v="68"/>
  </r>
  <r>
    <x v="1"/>
    <s v="group D"/>
    <x v="3"/>
    <s v="free/reduced"/>
    <x v="0"/>
    <n v="52"/>
    <n v="57"/>
    <x v="0"/>
    <x v="0"/>
    <x v="0"/>
    <n v="50"/>
  </r>
  <r>
    <x v="0"/>
    <s v="group C"/>
    <x v="1"/>
    <s v="standard"/>
    <x v="0"/>
    <n v="69"/>
    <n v="78"/>
    <x v="0"/>
    <x v="0"/>
    <x v="0"/>
    <n v="76"/>
  </r>
  <r>
    <x v="0"/>
    <s v="group C"/>
    <x v="3"/>
    <s v="standard"/>
    <x v="1"/>
    <n v="65"/>
    <n v="84"/>
    <x v="0"/>
    <x v="0"/>
    <x v="0"/>
    <n v="84"/>
  </r>
  <r>
    <x v="0"/>
    <s v="group D"/>
    <x v="4"/>
    <s v="standard"/>
    <x v="1"/>
    <n v="69"/>
    <n v="77"/>
    <x v="0"/>
    <x v="0"/>
    <x v="0"/>
    <n v="78"/>
  </r>
  <r>
    <x v="0"/>
    <s v="group B"/>
    <x v="1"/>
    <s v="standard"/>
    <x v="1"/>
    <n v="50"/>
    <n v="64"/>
    <x v="0"/>
    <x v="0"/>
    <x v="0"/>
    <n v="66"/>
  </r>
  <r>
    <x v="0"/>
    <s v="group E"/>
    <x v="1"/>
    <s v="standard"/>
    <x v="1"/>
    <n v="73"/>
    <n v="78"/>
    <x v="0"/>
    <x v="0"/>
    <x v="0"/>
    <n v="76"/>
  </r>
  <r>
    <x v="0"/>
    <s v="group C"/>
    <x v="5"/>
    <s v="standard"/>
    <x v="1"/>
    <n v="70"/>
    <n v="82"/>
    <x v="0"/>
    <x v="0"/>
    <x v="0"/>
    <n v="76"/>
  </r>
  <r>
    <x v="1"/>
    <s v="group D"/>
    <x v="3"/>
    <s v="free/reduced"/>
    <x v="0"/>
    <n v="81"/>
    <n v="75"/>
    <x v="0"/>
    <x v="0"/>
    <x v="0"/>
    <n v="78"/>
  </r>
  <r>
    <x v="1"/>
    <s v="group D"/>
    <x v="1"/>
    <s v="free/reduced"/>
    <x v="0"/>
    <n v="63"/>
    <n v="61"/>
    <x v="0"/>
    <x v="0"/>
    <x v="0"/>
    <n v="60"/>
  </r>
  <r>
    <x v="0"/>
    <s v="group D"/>
    <x v="4"/>
    <s v="standard"/>
    <x v="0"/>
    <n v="67"/>
    <n v="72"/>
    <x v="0"/>
    <x v="0"/>
    <x v="0"/>
    <n v="74"/>
  </r>
  <r>
    <x v="1"/>
    <s v="group B"/>
    <x v="4"/>
    <s v="standard"/>
    <x v="0"/>
    <n v="60"/>
    <n v="68"/>
    <x v="0"/>
    <x v="0"/>
    <x v="0"/>
    <n v="60"/>
  </r>
  <r>
    <x v="1"/>
    <s v="group B"/>
    <x v="4"/>
    <s v="standard"/>
    <x v="0"/>
    <n v="62"/>
    <n v="55"/>
    <x v="0"/>
    <x v="0"/>
    <x v="0"/>
    <n v="54"/>
  </r>
  <r>
    <x v="0"/>
    <s v="group C"/>
    <x v="5"/>
    <s v="free/reduced"/>
    <x v="1"/>
    <n v="29"/>
    <n v="40"/>
    <x v="1"/>
    <x v="1"/>
    <x v="1"/>
    <n v="44"/>
  </r>
  <r>
    <x v="1"/>
    <s v="group B"/>
    <x v="1"/>
    <s v="standard"/>
    <x v="1"/>
    <n v="62"/>
    <n v="66"/>
    <x v="0"/>
    <x v="0"/>
    <x v="0"/>
    <n v="68"/>
  </r>
  <r>
    <x v="0"/>
    <s v="group E"/>
    <x v="2"/>
    <s v="standard"/>
    <x v="1"/>
    <n v="94"/>
    <n v="99"/>
    <x v="0"/>
    <x v="0"/>
    <x v="0"/>
    <n v="100"/>
  </r>
  <r>
    <x v="1"/>
    <s v="group E"/>
    <x v="1"/>
    <s v="standard"/>
    <x v="1"/>
    <n v="85"/>
    <n v="75"/>
    <x v="0"/>
    <x v="0"/>
    <x v="0"/>
    <n v="68"/>
  </r>
  <r>
    <x v="1"/>
    <s v="group D"/>
    <x v="3"/>
    <s v="free/reduced"/>
    <x v="0"/>
    <n v="77"/>
    <n v="78"/>
    <x v="0"/>
    <x v="0"/>
    <x v="0"/>
    <n v="73"/>
  </r>
  <r>
    <x v="1"/>
    <s v="group A"/>
    <x v="4"/>
    <s v="free/reduced"/>
    <x v="0"/>
    <n v="53"/>
    <n v="58"/>
    <x v="0"/>
    <x v="0"/>
    <x v="1"/>
    <n v="44"/>
  </r>
  <r>
    <x v="1"/>
    <s v="group E"/>
    <x v="1"/>
    <s v="free/reduced"/>
    <x v="0"/>
    <n v="93"/>
    <n v="90"/>
    <x v="0"/>
    <x v="0"/>
    <x v="0"/>
    <n v="83"/>
  </r>
  <r>
    <x v="0"/>
    <s v="group C"/>
    <x v="3"/>
    <s v="standard"/>
    <x v="0"/>
    <n v="49"/>
    <n v="53"/>
    <x v="1"/>
    <x v="0"/>
    <x v="0"/>
    <n v="53"/>
  </r>
  <r>
    <x v="0"/>
    <s v="group E"/>
    <x v="3"/>
    <s v="free/reduced"/>
    <x v="0"/>
    <n v="73"/>
    <n v="76"/>
    <x v="0"/>
    <x v="0"/>
    <x v="0"/>
    <n v="78"/>
  </r>
  <r>
    <x v="0"/>
    <s v="group C"/>
    <x v="0"/>
    <s v="free/reduced"/>
    <x v="1"/>
    <n v="66"/>
    <n v="74"/>
    <x v="0"/>
    <x v="0"/>
    <x v="0"/>
    <n v="81"/>
  </r>
  <r>
    <x v="0"/>
    <s v="group D"/>
    <x v="3"/>
    <s v="standard"/>
    <x v="0"/>
    <n v="77"/>
    <n v="77"/>
    <x v="0"/>
    <x v="0"/>
    <x v="0"/>
    <n v="73"/>
  </r>
  <r>
    <x v="0"/>
    <s v="group C"/>
    <x v="5"/>
    <s v="standard"/>
    <x v="0"/>
    <n v="49"/>
    <n v="63"/>
    <x v="1"/>
    <x v="0"/>
    <x v="0"/>
    <n v="56"/>
  </r>
  <r>
    <x v="0"/>
    <s v="group D"/>
    <x v="1"/>
    <s v="free/reduced"/>
    <x v="0"/>
    <n v="79"/>
    <n v="89"/>
    <x v="0"/>
    <x v="0"/>
    <x v="0"/>
    <n v="86"/>
  </r>
  <r>
    <x v="0"/>
    <s v="group C"/>
    <x v="3"/>
    <s v="standard"/>
    <x v="1"/>
    <n v="75"/>
    <n v="82"/>
    <x v="0"/>
    <x v="0"/>
    <x v="0"/>
    <n v="90"/>
  </r>
  <r>
    <x v="0"/>
    <s v="group A"/>
    <x v="0"/>
    <s v="standard"/>
    <x v="0"/>
    <n v="59"/>
    <n v="72"/>
    <x v="0"/>
    <x v="0"/>
    <x v="0"/>
    <n v="70"/>
  </r>
  <r>
    <x v="0"/>
    <s v="group D"/>
    <x v="3"/>
    <s v="standard"/>
    <x v="1"/>
    <n v="57"/>
    <n v="78"/>
    <x v="0"/>
    <x v="0"/>
    <x v="0"/>
    <n v="79"/>
  </r>
  <r>
    <x v="1"/>
    <s v="group C"/>
    <x v="4"/>
    <s v="free/reduced"/>
    <x v="0"/>
    <n v="66"/>
    <n v="66"/>
    <x v="0"/>
    <x v="0"/>
    <x v="0"/>
    <n v="59"/>
  </r>
  <r>
    <x v="0"/>
    <s v="group E"/>
    <x v="0"/>
    <s v="standard"/>
    <x v="1"/>
    <n v="79"/>
    <n v="81"/>
    <x v="0"/>
    <x v="0"/>
    <x v="0"/>
    <n v="82"/>
  </r>
  <r>
    <x v="0"/>
    <s v="group B"/>
    <x v="5"/>
    <s v="standard"/>
    <x v="0"/>
    <n v="57"/>
    <n v="67"/>
    <x v="0"/>
    <x v="0"/>
    <x v="0"/>
    <n v="72"/>
  </r>
  <r>
    <x v="1"/>
    <s v="group A"/>
    <x v="0"/>
    <s v="standard"/>
    <x v="1"/>
    <n v="87"/>
    <n v="84"/>
    <x v="0"/>
    <x v="0"/>
    <x v="0"/>
    <n v="87"/>
  </r>
  <r>
    <x v="0"/>
    <s v="group D"/>
    <x v="1"/>
    <s v="standard"/>
    <x v="0"/>
    <n v="63"/>
    <n v="64"/>
    <x v="0"/>
    <x v="0"/>
    <x v="0"/>
    <n v="67"/>
  </r>
  <r>
    <x v="0"/>
    <s v="group B"/>
    <x v="5"/>
    <s v="free/reduced"/>
    <x v="1"/>
    <n v="59"/>
    <n v="63"/>
    <x v="0"/>
    <x v="0"/>
    <x v="0"/>
    <n v="64"/>
  </r>
  <r>
    <x v="1"/>
    <s v="group A"/>
    <x v="0"/>
    <s v="free/reduced"/>
    <x v="0"/>
    <n v="62"/>
    <n v="72"/>
    <x v="0"/>
    <x v="0"/>
    <x v="0"/>
    <n v="65"/>
  </r>
  <r>
    <x v="1"/>
    <s v="group D"/>
    <x v="4"/>
    <s v="standard"/>
    <x v="0"/>
    <n v="46"/>
    <n v="34"/>
    <x v="1"/>
    <x v="1"/>
    <x v="1"/>
    <n v="36"/>
  </r>
  <r>
    <x v="1"/>
    <s v="group C"/>
    <x v="1"/>
    <s v="standard"/>
    <x v="0"/>
    <n v="66"/>
    <n v="59"/>
    <x v="0"/>
    <x v="0"/>
    <x v="0"/>
    <n v="52"/>
  </r>
  <r>
    <x v="1"/>
    <s v="group D"/>
    <x v="4"/>
    <s v="standard"/>
    <x v="0"/>
    <n v="89"/>
    <n v="87"/>
    <x v="0"/>
    <x v="0"/>
    <x v="0"/>
    <n v="79"/>
  </r>
  <r>
    <x v="0"/>
    <s v="group D"/>
    <x v="3"/>
    <s v="free/reduced"/>
    <x v="1"/>
    <n v="42"/>
    <n v="61"/>
    <x v="1"/>
    <x v="0"/>
    <x v="0"/>
    <n v="58"/>
  </r>
  <r>
    <x v="1"/>
    <s v="group C"/>
    <x v="1"/>
    <s v="standard"/>
    <x v="1"/>
    <n v="93"/>
    <n v="84"/>
    <x v="0"/>
    <x v="0"/>
    <x v="0"/>
    <n v="90"/>
  </r>
  <r>
    <x v="0"/>
    <s v="group E"/>
    <x v="5"/>
    <s v="standard"/>
    <x v="1"/>
    <n v="80"/>
    <n v="85"/>
    <x v="0"/>
    <x v="0"/>
    <x v="0"/>
    <n v="85"/>
  </r>
  <r>
    <x v="0"/>
    <s v="group D"/>
    <x v="1"/>
    <s v="standard"/>
    <x v="0"/>
    <n v="98"/>
    <n v="100"/>
    <x v="0"/>
    <x v="0"/>
    <x v="0"/>
    <n v="99"/>
  </r>
  <r>
    <x v="1"/>
    <s v="group D"/>
    <x v="2"/>
    <s v="standard"/>
    <x v="0"/>
    <n v="81"/>
    <n v="81"/>
    <x v="0"/>
    <x v="0"/>
    <x v="0"/>
    <n v="84"/>
  </r>
  <r>
    <x v="0"/>
    <s v="group B"/>
    <x v="5"/>
    <s v="standard"/>
    <x v="1"/>
    <n v="60"/>
    <n v="70"/>
    <x v="0"/>
    <x v="0"/>
    <x v="0"/>
    <n v="74"/>
  </r>
  <r>
    <x v="0"/>
    <s v="group B"/>
    <x v="3"/>
    <s v="free/reduced"/>
    <x v="1"/>
    <n v="76"/>
    <n v="94"/>
    <x v="0"/>
    <x v="0"/>
    <x v="0"/>
    <n v="87"/>
  </r>
  <r>
    <x v="1"/>
    <s v="group C"/>
    <x v="3"/>
    <s v="standard"/>
    <x v="1"/>
    <n v="73"/>
    <n v="78"/>
    <x v="0"/>
    <x v="0"/>
    <x v="0"/>
    <n v="72"/>
  </r>
  <r>
    <x v="0"/>
    <s v="group C"/>
    <x v="3"/>
    <s v="standard"/>
    <x v="1"/>
    <n v="96"/>
    <n v="96"/>
    <x v="0"/>
    <x v="0"/>
    <x v="0"/>
    <n v="99"/>
  </r>
  <r>
    <x v="0"/>
    <s v="group C"/>
    <x v="4"/>
    <s v="standard"/>
    <x v="0"/>
    <n v="76"/>
    <n v="76"/>
    <x v="0"/>
    <x v="0"/>
    <x v="0"/>
    <n v="74"/>
  </r>
  <r>
    <x v="1"/>
    <s v="group E"/>
    <x v="3"/>
    <s v="free/reduced"/>
    <x v="1"/>
    <n v="91"/>
    <n v="73"/>
    <x v="0"/>
    <x v="0"/>
    <x v="0"/>
    <n v="80"/>
  </r>
  <r>
    <x v="0"/>
    <s v="group C"/>
    <x v="1"/>
    <s v="free/reduced"/>
    <x v="0"/>
    <n v="62"/>
    <n v="72"/>
    <x v="0"/>
    <x v="0"/>
    <x v="0"/>
    <n v="70"/>
  </r>
  <r>
    <x v="1"/>
    <s v="group D"/>
    <x v="5"/>
    <s v="free/reduced"/>
    <x v="1"/>
    <n v="55"/>
    <n v="59"/>
    <x v="0"/>
    <x v="0"/>
    <x v="0"/>
    <n v="59"/>
  </r>
  <r>
    <x v="0"/>
    <s v="group B"/>
    <x v="5"/>
    <s v="free/reduced"/>
    <x v="1"/>
    <n v="74"/>
    <n v="90"/>
    <x v="0"/>
    <x v="0"/>
    <x v="0"/>
    <n v="88"/>
  </r>
  <r>
    <x v="1"/>
    <s v="group C"/>
    <x v="4"/>
    <s v="standard"/>
    <x v="0"/>
    <n v="50"/>
    <n v="48"/>
    <x v="0"/>
    <x v="1"/>
    <x v="1"/>
    <n v="42"/>
  </r>
  <r>
    <x v="1"/>
    <s v="group B"/>
    <x v="1"/>
    <s v="standard"/>
    <x v="0"/>
    <n v="47"/>
    <n v="43"/>
    <x v="1"/>
    <x v="1"/>
    <x v="1"/>
    <n v="41"/>
  </r>
  <r>
    <x v="1"/>
    <s v="group E"/>
    <x v="1"/>
    <s v="standard"/>
    <x v="1"/>
    <n v="81"/>
    <n v="74"/>
    <x v="0"/>
    <x v="0"/>
    <x v="0"/>
    <n v="71"/>
  </r>
  <r>
    <x v="0"/>
    <s v="group E"/>
    <x v="3"/>
    <s v="standard"/>
    <x v="1"/>
    <n v="65"/>
    <n v="75"/>
    <x v="0"/>
    <x v="0"/>
    <x v="0"/>
    <n v="77"/>
  </r>
  <r>
    <x v="1"/>
    <s v="group E"/>
    <x v="5"/>
    <s v="standard"/>
    <x v="1"/>
    <n v="68"/>
    <n v="51"/>
    <x v="0"/>
    <x v="0"/>
    <x v="0"/>
    <n v="57"/>
  </r>
  <r>
    <x v="0"/>
    <s v="group D"/>
    <x v="4"/>
    <s v="free/reduced"/>
    <x v="0"/>
    <n v="73"/>
    <n v="92"/>
    <x v="0"/>
    <x v="0"/>
    <x v="0"/>
    <n v="84"/>
  </r>
  <r>
    <x v="1"/>
    <s v="group C"/>
    <x v="1"/>
    <s v="standard"/>
    <x v="0"/>
    <n v="53"/>
    <n v="39"/>
    <x v="0"/>
    <x v="1"/>
    <x v="1"/>
    <n v="37"/>
  </r>
  <r>
    <x v="0"/>
    <s v="group B"/>
    <x v="3"/>
    <s v="free/reduced"/>
    <x v="1"/>
    <n v="68"/>
    <n v="77"/>
    <x v="0"/>
    <x v="0"/>
    <x v="0"/>
    <n v="80"/>
  </r>
  <r>
    <x v="1"/>
    <s v="group A"/>
    <x v="5"/>
    <s v="free/reduced"/>
    <x v="0"/>
    <n v="55"/>
    <n v="46"/>
    <x v="0"/>
    <x v="1"/>
    <x v="1"/>
    <n v="43"/>
  </r>
  <r>
    <x v="0"/>
    <s v="group C"/>
    <x v="1"/>
    <s v="standard"/>
    <x v="1"/>
    <n v="87"/>
    <n v="89"/>
    <x v="0"/>
    <x v="0"/>
    <x v="0"/>
    <n v="94"/>
  </r>
  <r>
    <x v="1"/>
    <s v="group D"/>
    <x v="5"/>
    <s v="standard"/>
    <x v="0"/>
    <n v="55"/>
    <n v="47"/>
    <x v="0"/>
    <x v="1"/>
    <x v="1"/>
    <n v="44"/>
  </r>
  <r>
    <x v="0"/>
    <s v="group E"/>
    <x v="1"/>
    <s v="free/reduced"/>
    <x v="0"/>
    <n v="53"/>
    <n v="58"/>
    <x v="0"/>
    <x v="0"/>
    <x v="0"/>
    <n v="57"/>
  </r>
  <r>
    <x v="1"/>
    <s v="group C"/>
    <x v="2"/>
    <s v="standard"/>
    <x v="0"/>
    <n v="67"/>
    <n v="57"/>
    <x v="0"/>
    <x v="0"/>
    <x v="0"/>
    <n v="59"/>
  </r>
  <r>
    <x v="1"/>
    <s v="group C"/>
    <x v="3"/>
    <s v="standard"/>
    <x v="0"/>
    <n v="92"/>
    <n v="79"/>
    <x v="0"/>
    <x v="0"/>
    <x v="0"/>
    <n v="84"/>
  </r>
  <r>
    <x v="0"/>
    <s v="group B"/>
    <x v="1"/>
    <s v="free/reduced"/>
    <x v="1"/>
    <n v="53"/>
    <n v="66"/>
    <x v="0"/>
    <x v="0"/>
    <x v="0"/>
    <n v="73"/>
  </r>
  <r>
    <x v="1"/>
    <s v="group D"/>
    <x v="3"/>
    <s v="standard"/>
    <x v="0"/>
    <n v="81"/>
    <n v="71"/>
    <x v="0"/>
    <x v="0"/>
    <x v="0"/>
    <n v="73"/>
  </r>
  <r>
    <x v="1"/>
    <s v="group C"/>
    <x v="4"/>
    <s v="free/reduced"/>
    <x v="0"/>
    <n v="61"/>
    <n v="60"/>
    <x v="0"/>
    <x v="0"/>
    <x v="0"/>
    <n v="55"/>
  </r>
  <r>
    <x v="1"/>
    <s v="group D"/>
    <x v="0"/>
    <s v="standard"/>
    <x v="0"/>
    <n v="80"/>
    <n v="73"/>
    <x v="0"/>
    <x v="0"/>
    <x v="0"/>
    <n v="72"/>
  </r>
  <r>
    <x v="0"/>
    <s v="group A"/>
    <x v="3"/>
    <s v="free/reduced"/>
    <x v="0"/>
    <n v="37"/>
    <n v="57"/>
    <x v="1"/>
    <x v="0"/>
    <x v="0"/>
    <n v="56"/>
  </r>
  <r>
    <x v="0"/>
    <s v="group C"/>
    <x v="4"/>
    <s v="standard"/>
    <x v="0"/>
    <n v="81"/>
    <n v="84"/>
    <x v="0"/>
    <x v="0"/>
    <x v="0"/>
    <n v="82"/>
  </r>
  <r>
    <x v="0"/>
    <s v="group C"/>
    <x v="3"/>
    <s v="standard"/>
    <x v="1"/>
    <n v="59"/>
    <n v="73"/>
    <x v="0"/>
    <x v="0"/>
    <x v="0"/>
    <n v="72"/>
  </r>
  <r>
    <x v="1"/>
    <s v="group B"/>
    <x v="1"/>
    <s v="free/reduced"/>
    <x v="0"/>
    <n v="55"/>
    <n v="55"/>
    <x v="0"/>
    <x v="0"/>
    <x v="1"/>
    <n v="47"/>
  </r>
  <r>
    <x v="1"/>
    <s v="group D"/>
    <x v="3"/>
    <s v="standard"/>
    <x v="0"/>
    <n v="72"/>
    <n v="79"/>
    <x v="0"/>
    <x v="0"/>
    <x v="0"/>
    <n v="74"/>
  </r>
  <r>
    <x v="1"/>
    <s v="group D"/>
    <x v="4"/>
    <s v="standard"/>
    <x v="0"/>
    <n v="69"/>
    <n v="75"/>
    <x v="0"/>
    <x v="0"/>
    <x v="0"/>
    <n v="71"/>
  </r>
  <r>
    <x v="1"/>
    <s v="group C"/>
    <x v="1"/>
    <s v="standard"/>
    <x v="0"/>
    <n v="69"/>
    <n v="64"/>
    <x v="0"/>
    <x v="0"/>
    <x v="0"/>
    <n v="68"/>
  </r>
  <r>
    <x v="0"/>
    <s v="group C"/>
    <x v="0"/>
    <s v="free/reduced"/>
    <x v="0"/>
    <n v="50"/>
    <n v="60"/>
    <x v="0"/>
    <x v="0"/>
    <x v="0"/>
    <n v="59"/>
  </r>
  <r>
    <x v="1"/>
    <s v="group B"/>
    <x v="1"/>
    <s v="standard"/>
    <x v="1"/>
    <n v="87"/>
    <n v="84"/>
    <x v="0"/>
    <x v="0"/>
    <x v="0"/>
    <n v="86"/>
  </r>
  <r>
    <x v="1"/>
    <s v="group D"/>
    <x v="5"/>
    <s v="standard"/>
    <x v="1"/>
    <n v="71"/>
    <n v="69"/>
    <x v="0"/>
    <x v="0"/>
    <x v="0"/>
    <n v="68"/>
  </r>
  <r>
    <x v="1"/>
    <s v="group E"/>
    <x v="1"/>
    <s v="standard"/>
    <x v="0"/>
    <n v="68"/>
    <n v="72"/>
    <x v="0"/>
    <x v="0"/>
    <x v="0"/>
    <n v="65"/>
  </r>
  <r>
    <x v="1"/>
    <s v="group C"/>
    <x v="2"/>
    <s v="free/reduced"/>
    <x v="1"/>
    <n v="79"/>
    <n v="77"/>
    <x v="0"/>
    <x v="0"/>
    <x v="0"/>
    <n v="75"/>
  </r>
  <r>
    <x v="0"/>
    <s v="group C"/>
    <x v="5"/>
    <s v="standard"/>
    <x v="1"/>
    <n v="77"/>
    <n v="90"/>
    <x v="0"/>
    <x v="0"/>
    <x v="0"/>
    <n v="85"/>
  </r>
  <r>
    <x v="1"/>
    <s v="group C"/>
    <x v="3"/>
    <s v="free/reduced"/>
    <x v="0"/>
    <n v="58"/>
    <n v="55"/>
    <x v="0"/>
    <x v="0"/>
    <x v="0"/>
    <n v="53"/>
  </r>
  <r>
    <x v="0"/>
    <s v="group E"/>
    <x v="3"/>
    <s v="standard"/>
    <x v="0"/>
    <n v="84"/>
    <n v="95"/>
    <x v="0"/>
    <x v="0"/>
    <x v="0"/>
    <n v="92"/>
  </r>
  <r>
    <x v="1"/>
    <s v="group D"/>
    <x v="1"/>
    <s v="standard"/>
    <x v="0"/>
    <n v="55"/>
    <n v="58"/>
    <x v="0"/>
    <x v="0"/>
    <x v="0"/>
    <n v="52"/>
  </r>
  <r>
    <x v="1"/>
    <s v="group E"/>
    <x v="0"/>
    <s v="free/reduced"/>
    <x v="1"/>
    <n v="70"/>
    <n v="68"/>
    <x v="0"/>
    <x v="0"/>
    <x v="0"/>
    <n v="72"/>
  </r>
  <r>
    <x v="0"/>
    <s v="group D"/>
    <x v="1"/>
    <s v="free/reduced"/>
    <x v="1"/>
    <n v="52"/>
    <n v="59"/>
    <x v="0"/>
    <x v="0"/>
    <x v="0"/>
    <n v="65"/>
  </r>
  <r>
    <x v="1"/>
    <s v="group B"/>
    <x v="1"/>
    <s v="standard"/>
    <x v="1"/>
    <n v="69"/>
    <n v="77"/>
    <x v="0"/>
    <x v="0"/>
    <x v="0"/>
    <n v="77"/>
  </r>
  <r>
    <x v="0"/>
    <s v="group C"/>
    <x v="4"/>
    <s v="free/reduced"/>
    <x v="0"/>
    <n v="53"/>
    <n v="72"/>
    <x v="0"/>
    <x v="0"/>
    <x v="0"/>
    <n v="64"/>
  </r>
  <r>
    <x v="0"/>
    <s v="group D"/>
    <x v="5"/>
    <s v="standard"/>
    <x v="0"/>
    <n v="48"/>
    <n v="58"/>
    <x v="1"/>
    <x v="0"/>
    <x v="0"/>
    <n v="54"/>
  </r>
  <r>
    <x v="1"/>
    <s v="group D"/>
    <x v="5"/>
    <s v="standard"/>
    <x v="1"/>
    <n v="78"/>
    <n v="81"/>
    <x v="0"/>
    <x v="0"/>
    <x v="0"/>
    <n v="86"/>
  </r>
  <r>
    <x v="0"/>
    <s v="group B"/>
    <x v="4"/>
    <s v="standard"/>
    <x v="0"/>
    <n v="62"/>
    <n v="62"/>
    <x v="0"/>
    <x v="0"/>
    <x v="0"/>
    <n v="63"/>
  </r>
  <r>
    <x v="1"/>
    <s v="group D"/>
    <x v="1"/>
    <s v="standard"/>
    <x v="0"/>
    <n v="60"/>
    <n v="63"/>
    <x v="0"/>
    <x v="0"/>
    <x v="0"/>
    <n v="59"/>
  </r>
  <r>
    <x v="0"/>
    <s v="group B"/>
    <x v="4"/>
    <s v="standard"/>
    <x v="0"/>
    <n v="74"/>
    <n v="72"/>
    <x v="0"/>
    <x v="0"/>
    <x v="0"/>
    <n v="72"/>
  </r>
  <r>
    <x v="0"/>
    <s v="group C"/>
    <x v="4"/>
    <s v="standard"/>
    <x v="1"/>
    <n v="58"/>
    <n v="75"/>
    <x v="0"/>
    <x v="0"/>
    <x v="0"/>
    <n v="77"/>
  </r>
  <r>
    <x v="1"/>
    <s v="group B"/>
    <x v="4"/>
    <s v="standard"/>
    <x v="1"/>
    <n v="76"/>
    <n v="62"/>
    <x v="0"/>
    <x v="0"/>
    <x v="0"/>
    <n v="60"/>
  </r>
  <r>
    <x v="0"/>
    <s v="group D"/>
    <x v="5"/>
    <s v="standard"/>
    <x v="0"/>
    <n v="68"/>
    <n v="71"/>
    <x v="0"/>
    <x v="0"/>
    <x v="0"/>
    <n v="75"/>
  </r>
  <r>
    <x v="1"/>
    <s v="group A"/>
    <x v="1"/>
    <s v="free/reduced"/>
    <x v="0"/>
    <n v="58"/>
    <n v="60"/>
    <x v="0"/>
    <x v="0"/>
    <x v="0"/>
    <n v="57"/>
  </r>
  <r>
    <x v="1"/>
    <s v="group B"/>
    <x v="4"/>
    <s v="standard"/>
    <x v="0"/>
    <n v="52"/>
    <n v="48"/>
    <x v="0"/>
    <x v="1"/>
    <x v="1"/>
    <n v="49"/>
  </r>
  <r>
    <x v="1"/>
    <s v="group D"/>
    <x v="0"/>
    <s v="standard"/>
    <x v="0"/>
    <n v="75"/>
    <n v="73"/>
    <x v="0"/>
    <x v="0"/>
    <x v="0"/>
    <n v="74"/>
  </r>
  <r>
    <x v="0"/>
    <s v="group B"/>
    <x v="5"/>
    <s v="free/reduced"/>
    <x v="1"/>
    <n v="52"/>
    <n v="67"/>
    <x v="0"/>
    <x v="0"/>
    <x v="0"/>
    <n v="72"/>
  </r>
  <r>
    <x v="0"/>
    <s v="group C"/>
    <x v="0"/>
    <s v="free/reduced"/>
    <x v="0"/>
    <n v="62"/>
    <n v="78"/>
    <x v="0"/>
    <x v="0"/>
    <x v="0"/>
    <n v="79"/>
  </r>
  <r>
    <x v="1"/>
    <s v="group B"/>
    <x v="1"/>
    <s v="standard"/>
    <x v="0"/>
    <n v="66"/>
    <n v="65"/>
    <x v="0"/>
    <x v="0"/>
    <x v="0"/>
    <n v="60"/>
  </r>
  <r>
    <x v="0"/>
    <s v="group B"/>
    <x v="5"/>
    <s v="free/reduced"/>
    <x v="0"/>
    <n v="49"/>
    <n v="58"/>
    <x v="1"/>
    <x v="0"/>
    <x v="0"/>
    <n v="55"/>
  </r>
  <r>
    <x v="0"/>
    <s v="group B"/>
    <x v="4"/>
    <s v="standard"/>
    <x v="0"/>
    <n v="66"/>
    <n v="72"/>
    <x v="0"/>
    <x v="0"/>
    <x v="0"/>
    <n v="70"/>
  </r>
  <r>
    <x v="0"/>
    <s v="group C"/>
    <x v="1"/>
    <s v="free/reduced"/>
    <x v="0"/>
    <n v="35"/>
    <n v="44"/>
    <x v="1"/>
    <x v="1"/>
    <x v="1"/>
    <n v="43"/>
  </r>
  <r>
    <x v="0"/>
    <s v="group A"/>
    <x v="1"/>
    <s v="standard"/>
    <x v="1"/>
    <n v="72"/>
    <n v="79"/>
    <x v="0"/>
    <x v="0"/>
    <x v="0"/>
    <n v="82"/>
  </r>
  <r>
    <x v="1"/>
    <s v="group E"/>
    <x v="3"/>
    <s v="standard"/>
    <x v="1"/>
    <n v="94"/>
    <n v="85"/>
    <x v="0"/>
    <x v="0"/>
    <x v="0"/>
    <n v="82"/>
  </r>
  <r>
    <x v="0"/>
    <s v="group D"/>
    <x v="3"/>
    <s v="free/reduced"/>
    <x v="0"/>
    <n v="46"/>
    <n v="56"/>
    <x v="1"/>
    <x v="0"/>
    <x v="0"/>
    <n v="57"/>
  </r>
  <r>
    <x v="0"/>
    <s v="group B"/>
    <x v="2"/>
    <s v="standard"/>
    <x v="0"/>
    <n v="77"/>
    <n v="90"/>
    <x v="0"/>
    <x v="0"/>
    <x v="0"/>
    <n v="84"/>
  </r>
  <r>
    <x v="0"/>
    <s v="group B"/>
    <x v="4"/>
    <s v="free/reduced"/>
    <x v="1"/>
    <n v="76"/>
    <n v="85"/>
    <x v="0"/>
    <x v="0"/>
    <x v="0"/>
    <n v="82"/>
  </r>
  <r>
    <x v="0"/>
    <s v="group C"/>
    <x v="3"/>
    <s v="standard"/>
    <x v="1"/>
    <n v="52"/>
    <n v="59"/>
    <x v="0"/>
    <x v="0"/>
    <x v="0"/>
    <n v="62"/>
  </r>
  <r>
    <x v="1"/>
    <s v="group C"/>
    <x v="0"/>
    <s v="standard"/>
    <x v="1"/>
    <n v="91"/>
    <n v="81"/>
    <x v="0"/>
    <x v="0"/>
    <x v="0"/>
    <n v="79"/>
  </r>
  <r>
    <x v="0"/>
    <s v="group B"/>
    <x v="5"/>
    <s v="standard"/>
    <x v="1"/>
    <n v="32"/>
    <n v="51"/>
    <x v="1"/>
    <x v="0"/>
    <x v="1"/>
    <n v="44"/>
  </r>
  <r>
    <x v="0"/>
    <s v="group E"/>
    <x v="5"/>
    <s v="free/reduced"/>
    <x v="0"/>
    <n v="72"/>
    <n v="79"/>
    <x v="0"/>
    <x v="0"/>
    <x v="0"/>
    <n v="77"/>
  </r>
  <r>
    <x v="0"/>
    <s v="group B"/>
    <x v="1"/>
    <s v="standard"/>
    <x v="0"/>
    <n v="19"/>
    <n v="38"/>
    <x v="1"/>
    <x v="1"/>
    <x v="1"/>
    <n v="32"/>
  </r>
  <r>
    <x v="1"/>
    <s v="group C"/>
    <x v="3"/>
    <s v="free/reduced"/>
    <x v="0"/>
    <n v="68"/>
    <n v="65"/>
    <x v="0"/>
    <x v="0"/>
    <x v="0"/>
    <n v="61"/>
  </r>
  <r>
    <x v="0"/>
    <s v="group C"/>
    <x v="2"/>
    <s v="free/reduced"/>
    <x v="0"/>
    <n v="52"/>
    <n v="65"/>
    <x v="0"/>
    <x v="0"/>
    <x v="0"/>
    <n v="61"/>
  </r>
  <r>
    <x v="0"/>
    <s v="group B"/>
    <x v="4"/>
    <s v="standard"/>
    <x v="0"/>
    <n v="48"/>
    <n v="62"/>
    <x v="1"/>
    <x v="0"/>
    <x v="0"/>
    <n v="60"/>
  </r>
  <r>
    <x v="0"/>
    <s v="group D"/>
    <x v="1"/>
    <s v="free/reduced"/>
    <x v="0"/>
    <n v="60"/>
    <n v="66"/>
    <x v="0"/>
    <x v="0"/>
    <x v="0"/>
    <n v="70"/>
  </r>
  <r>
    <x v="1"/>
    <s v="group D"/>
    <x v="4"/>
    <s v="free/reduced"/>
    <x v="0"/>
    <n v="66"/>
    <n v="74"/>
    <x v="0"/>
    <x v="0"/>
    <x v="0"/>
    <n v="69"/>
  </r>
  <r>
    <x v="1"/>
    <s v="group E"/>
    <x v="5"/>
    <s v="standard"/>
    <x v="1"/>
    <n v="89"/>
    <n v="84"/>
    <x v="0"/>
    <x v="0"/>
    <x v="0"/>
    <n v="77"/>
  </r>
  <r>
    <x v="0"/>
    <s v="group B"/>
    <x v="4"/>
    <s v="standard"/>
    <x v="0"/>
    <n v="42"/>
    <n v="52"/>
    <x v="1"/>
    <x v="0"/>
    <x v="0"/>
    <n v="51"/>
  </r>
  <r>
    <x v="0"/>
    <s v="group E"/>
    <x v="3"/>
    <s v="free/reduced"/>
    <x v="1"/>
    <n v="57"/>
    <n v="68"/>
    <x v="0"/>
    <x v="0"/>
    <x v="0"/>
    <n v="73"/>
  </r>
  <r>
    <x v="1"/>
    <s v="group D"/>
    <x v="4"/>
    <s v="standard"/>
    <x v="0"/>
    <n v="70"/>
    <n v="70"/>
    <x v="0"/>
    <x v="0"/>
    <x v="0"/>
    <n v="70"/>
  </r>
  <r>
    <x v="0"/>
    <s v="group E"/>
    <x v="3"/>
    <s v="free/reduced"/>
    <x v="0"/>
    <n v="70"/>
    <n v="84"/>
    <x v="0"/>
    <x v="0"/>
    <x v="0"/>
    <n v="81"/>
  </r>
  <r>
    <x v="1"/>
    <s v="group E"/>
    <x v="1"/>
    <s v="standard"/>
    <x v="0"/>
    <n v="69"/>
    <n v="60"/>
    <x v="0"/>
    <x v="0"/>
    <x v="0"/>
    <n v="54"/>
  </r>
  <r>
    <x v="0"/>
    <s v="group C"/>
    <x v="3"/>
    <s v="standard"/>
    <x v="0"/>
    <n v="52"/>
    <n v="55"/>
    <x v="0"/>
    <x v="0"/>
    <x v="0"/>
    <n v="57"/>
  </r>
  <r>
    <x v="1"/>
    <s v="group C"/>
    <x v="5"/>
    <s v="standard"/>
    <x v="1"/>
    <n v="67"/>
    <n v="73"/>
    <x v="0"/>
    <x v="0"/>
    <x v="0"/>
    <n v="68"/>
  </r>
  <r>
    <x v="1"/>
    <s v="group C"/>
    <x v="5"/>
    <s v="standard"/>
    <x v="1"/>
    <n v="76"/>
    <n v="80"/>
    <x v="0"/>
    <x v="0"/>
    <x v="0"/>
    <n v="73"/>
  </r>
  <r>
    <x v="0"/>
    <s v="group E"/>
    <x v="3"/>
    <s v="standard"/>
    <x v="0"/>
    <n v="87"/>
    <n v="94"/>
    <x v="0"/>
    <x v="0"/>
    <x v="0"/>
    <n v="95"/>
  </r>
  <r>
    <x v="0"/>
    <s v="group B"/>
    <x v="1"/>
    <s v="standard"/>
    <x v="0"/>
    <n v="82"/>
    <n v="85"/>
    <x v="0"/>
    <x v="0"/>
    <x v="0"/>
    <n v="87"/>
  </r>
  <r>
    <x v="0"/>
    <s v="group C"/>
    <x v="1"/>
    <s v="standard"/>
    <x v="0"/>
    <n v="73"/>
    <n v="76"/>
    <x v="0"/>
    <x v="0"/>
    <x v="0"/>
    <n v="78"/>
  </r>
  <r>
    <x v="1"/>
    <s v="group A"/>
    <x v="1"/>
    <s v="free/reduced"/>
    <x v="0"/>
    <n v="75"/>
    <n v="81"/>
    <x v="0"/>
    <x v="0"/>
    <x v="0"/>
    <n v="74"/>
  </r>
  <r>
    <x v="0"/>
    <s v="group D"/>
    <x v="1"/>
    <s v="free/reduced"/>
    <x v="0"/>
    <n v="64"/>
    <n v="74"/>
    <x v="0"/>
    <x v="0"/>
    <x v="0"/>
    <n v="75"/>
  </r>
  <r>
    <x v="0"/>
    <s v="group E"/>
    <x v="4"/>
    <s v="free/reduced"/>
    <x v="0"/>
    <n v="41"/>
    <n v="45"/>
    <x v="1"/>
    <x v="1"/>
    <x v="1"/>
    <n v="40"/>
  </r>
  <r>
    <x v="1"/>
    <s v="group C"/>
    <x v="4"/>
    <s v="standard"/>
    <x v="0"/>
    <n v="90"/>
    <n v="75"/>
    <x v="0"/>
    <x v="0"/>
    <x v="0"/>
    <n v="69"/>
  </r>
  <r>
    <x v="1"/>
    <s v="group B"/>
    <x v="0"/>
    <s v="standard"/>
    <x v="0"/>
    <n v="59"/>
    <n v="54"/>
    <x v="0"/>
    <x v="0"/>
    <x v="0"/>
    <n v="51"/>
  </r>
  <r>
    <x v="1"/>
    <s v="group A"/>
    <x v="5"/>
    <s v="standard"/>
    <x v="0"/>
    <n v="51"/>
    <n v="31"/>
    <x v="0"/>
    <x v="1"/>
    <x v="1"/>
    <n v="36"/>
  </r>
  <r>
    <x v="1"/>
    <s v="group A"/>
    <x v="4"/>
    <s v="free/reduced"/>
    <x v="0"/>
    <n v="45"/>
    <n v="47"/>
    <x v="1"/>
    <x v="1"/>
    <x v="1"/>
    <n v="49"/>
  </r>
  <r>
    <x v="0"/>
    <s v="group C"/>
    <x v="2"/>
    <s v="standard"/>
    <x v="1"/>
    <n v="54"/>
    <n v="64"/>
    <x v="0"/>
    <x v="0"/>
    <x v="0"/>
    <n v="67"/>
  </r>
  <r>
    <x v="1"/>
    <s v="group E"/>
    <x v="5"/>
    <s v="standard"/>
    <x v="1"/>
    <n v="87"/>
    <n v="84"/>
    <x v="0"/>
    <x v="0"/>
    <x v="0"/>
    <n v="76"/>
  </r>
  <r>
    <x v="0"/>
    <s v="group C"/>
    <x v="4"/>
    <s v="standard"/>
    <x v="0"/>
    <n v="72"/>
    <n v="80"/>
    <x v="0"/>
    <x v="0"/>
    <x v="0"/>
    <n v="83"/>
  </r>
  <r>
    <x v="1"/>
    <s v="group B"/>
    <x v="5"/>
    <s v="standard"/>
    <x v="1"/>
    <n v="94"/>
    <n v="86"/>
    <x v="0"/>
    <x v="0"/>
    <x v="0"/>
    <n v="87"/>
  </r>
  <r>
    <x v="0"/>
    <s v="group A"/>
    <x v="0"/>
    <s v="standard"/>
    <x v="0"/>
    <n v="45"/>
    <n v="59"/>
    <x v="1"/>
    <x v="0"/>
    <x v="0"/>
    <n v="64"/>
  </r>
  <r>
    <x v="1"/>
    <s v="group D"/>
    <x v="0"/>
    <s v="free/reduced"/>
    <x v="1"/>
    <n v="61"/>
    <n v="70"/>
    <x v="0"/>
    <x v="0"/>
    <x v="0"/>
    <n v="76"/>
  </r>
  <r>
    <x v="0"/>
    <s v="group B"/>
    <x v="4"/>
    <s v="free/reduced"/>
    <x v="0"/>
    <n v="60"/>
    <n v="72"/>
    <x v="0"/>
    <x v="0"/>
    <x v="0"/>
    <n v="68"/>
  </r>
  <r>
    <x v="0"/>
    <s v="group C"/>
    <x v="5"/>
    <s v="standard"/>
    <x v="0"/>
    <n v="77"/>
    <n v="91"/>
    <x v="0"/>
    <x v="0"/>
    <x v="0"/>
    <n v="88"/>
  </r>
  <r>
    <x v="0"/>
    <s v="group A"/>
    <x v="5"/>
    <s v="standard"/>
    <x v="1"/>
    <n v="85"/>
    <n v="90"/>
    <x v="0"/>
    <x v="0"/>
    <x v="0"/>
    <n v="92"/>
  </r>
  <r>
    <x v="0"/>
    <s v="group D"/>
    <x v="0"/>
    <s v="free/reduced"/>
    <x v="0"/>
    <n v="78"/>
    <n v="90"/>
    <x v="0"/>
    <x v="0"/>
    <x v="0"/>
    <n v="93"/>
  </r>
  <r>
    <x v="1"/>
    <s v="group E"/>
    <x v="1"/>
    <s v="free/reduced"/>
    <x v="1"/>
    <n v="49"/>
    <n v="52"/>
    <x v="1"/>
    <x v="0"/>
    <x v="0"/>
    <n v="51"/>
  </r>
  <r>
    <x v="0"/>
    <s v="group B"/>
    <x v="4"/>
    <s v="free/reduced"/>
    <x v="0"/>
    <n v="71"/>
    <n v="87"/>
    <x v="0"/>
    <x v="0"/>
    <x v="0"/>
    <n v="82"/>
  </r>
  <r>
    <x v="0"/>
    <s v="group C"/>
    <x v="5"/>
    <s v="free/reduced"/>
    <x v="0"/>
    <n v="48"/>
    <n v="58"/>
    <x v="1"/>
    <x v="0"/>
    <x v="0"/>
    <n v="52"/>
  </r>
  <r>
    <x v="1"/>
    <s v="group C"/>
    <x v="4"/>
    <s v="standard"/>
    <x v="0"/>
    <n v="62"/>
    <n v="67"/>
    <x v="0"/>
    <x v="0"/>
    <x v="0"/>
    <n v="58"/>
  </r>
  <r>
    <x v="0"/>
    <s v="group C"/>
    <x v="3"/>
    <s v="free/reduced"/>
    <x v="1"/>
    <n v="56"/>
    <n v="68"/>
    <x v="0"/>
    <x v="0"/>
    <x v="0"/>
    <n v="70"/>
  </r>
  <r>
    <x v="0"/>
    <s v="group C"/>
    <x v="5"/>
    <s v="standard"/>
    <x v="0"/>
    <n v="65"/>
    <n v="69"/>
    <x v="0"/>
    <x v="0"/>
    <x v="0"/>
    <n v="76"/>
  </r>
  <r>
    <x v="0"/>
    <s v="group D"/>
    <x v="5"/>
    <s v="free/reduced"/>
    <x v="1"/>
    <n v="69"/>
    <n v="86"/>
    <x v="0"/>
    <x v="0"/>
    <x v="0"/>
    <n v="81"/>
  </r>
  <r>
    <x v="1"/>
    <s v="group B"/>
    <x v="5"/>
    <s v="standard"/>
    <x v="0"/>
    <n v="68"/>
    <n v="54"/>
    <x v="0"/>
    <x v="0"/>
    <x v="0"/>
    <n v="53"/>
  </r>
  <r>
    <x v="0"/>
    <s v="group A"/>
    <x v="1"/>
    <s v="free/reduced"/>
    <x v="0"/>
    <n v="61"/>
    <n v="60"/>
    <x v="0"/>
    <x v="0"/>
    <x v="0"/>
    <n v="57"/>
  </r>
  <r>
    <x v="0"/>
    <s v="group C"/>
    <x v="0"/>
    <s v="free/reduced"/>
    <x v="1"/>
    <n v="74"/>
    <n v="86"/>
    <x v="0"/>
    <x v="0"/>
    <x v="0"/>
    <n v="89"/>
  </r>
  <r>
    <x v="1"/>
    <s v="group A"/>
    <x v="0"/>
    <s v="standard"/>
    <x v="0"/>
    <n v="64"/>
    <n v="60"/>
    <x v="0"/>
    <x v="0"/>
    <x v="0"/>
    <n v="58"/>
  </r>
  <r>
    <x v="0"/>
    <s v="group B"/>
    <x v="4"/>
    <s v="standard"/>
    <x v="1"/>
    <n v="77"/>
    <n v="82"/>
    <x v="0"/>
    <x v="0"/>
    <x v="0"/>
    <n v="89"/>
  </r>
  <r>
    <x v="1"/>
    <s v="group B"/>
    <x v="1"/>
    <s v="standard"/>
    <x v="0"/>
    <n v="58"/>
    <n v="50"/>
    <x v="0"/>
    <x v="0"/>
    <x v="1"/>
    <n v="45"/>
  </r>
  <r>
    <x v="0"/>
    <s v="group C"/>
    <x v="4"/>
    <s v="standard"/>
    <x v="1"/>
    <n v="60"/>
    <n v="64"/>
    <x v="0"/>
    <x v="0"/>
    <x v="0"/>
    <n v="74"/>
  </r>
  <r>
    <x v="1"/>
    <s v="group E"/>
    <x v="4"/>
    <s v="standard"/>
    <x v="0"/>
    <n v="73"/>
    <n v="64"/>
    <x v="0"/>
    <x v="0"/>
    <x v="0"/>
    <n v="57"/>
  </r>
  <r>
    <x v="0"/>
    <s v="group A"/>
    <x v="4"/>
    <s v="standard"/>
    <x v="1"/>
    <n v="75"/>
    <n v="82"/>
    <x v="0"/>
    <x v="0"/>
    <x v="0"/>
    <n v="79"/>
  </r>
  <r>
    <x v="1"/>
    <s v="group B"/>
    <x v="3"/>
    <s v="free/reduced"/>
    <x v="1"/>
    <n v="58"/>
    <n v="57"/>
    <x v="0"/>
    <x v="0"/>
    <x v="0"/>
    <n v="53"/>
  </r>
  <r>
    <x v="0"/>
    <s v="group C"/>
    <x v="3"/>
    <s v="standard"/>
    <x v="0"/>
    <n v="66"/>
    <n v="77"/>
    <x v="0"/>
    <x v="0"/>
    <x v="0"/>
    <n v="73"/>
  </r>
  <r>
    <x v="0"/>
    <s v="group D"/>
    <x v="4"/>
    <s v="free/reduced"/>
    <x v="0"/>
    <n v="39"/>
    <n v="52"/>
    <x v="1"/>
    <x v="0"/>
    <x v="1"/>
    <n v="46"/>
  </r>
  <r>
    <x v="1"/>
    <s v="group C"/>
    <x v="5"/>
    <s v="standard"/>
    <x v="0"/>
    <n v="64"/>
    <n v="58"/>
    <x v="0"/>
    <x v="0"/>
    <x v="0"/>
    <n v="51"/>
  </r>
  <r>
    <x v="0"/>
    <s v="group B"/>
    <x v="4"/>
    <s v="free/reduced"/>
    <x v="1"/>
    <n v="23"/>
    <n v="44"/>
    <x v="1"/>
    <x v="1"/>
    <x v="1"/>
    <n v="36"/>
  </r>
  <r>
    <x v="1"/>
    <s v="group B"/>
    <x v="1"/>
    <s v="free/reduced"/>
    <x v="1"/>
    <n v="74"/>
    <n v="77"/>
    <x v="0"/>
    <x v="0"/>
    <x v="0"/>
    <n v="76"/>
  </r>
  <r>
    <x v="0"/>
    <s v="group D"/>
    <x v="5"/>
    <s v="free/reduced"/>
    <x v="1"/>
    <n v="40"/>
    <n v="65"/>
    <x v="1"/>
    <x v="0"/>
    <x v="0"/>
    <n v="64"/>
  </r>
  <r>
    <x v="1"/>
    <s v="group E"/>
    <x v="2"/>
    <s v="standard"/>
    <x v="0"/>
    <n v="90"/>
    <n v="85"/>
    <x v="0"/>
    <x v="0"/>
    <x v="0"/>
    <n v="84"/>
  </r>
  <r>
    <x v="1"/>
    <s v="group C"/>
    <x v="2"/>
    <s v="standard"/>
    <x v="1"/>
    <n v="91"/>
    <n v="85"/>
    <x v="0"/>
    <x v="0"/>
    <x v="0"/>
    <n v="85"/>
  </r>
  <r>
    <x v="1"/>
    <s v="group D"/>
    <x v="4"/>
    <s v="standard"/>
    <x v="0"/>
    <n v="64"/>
    <n v="54"/>
    <x v="0"/>
    <x v="0"/>
    <x v="0"/>
    <n v="50"/>
  </r>
  <r>
    <x v="0"/>
    <s v="group C"/>
    <x v="4"/>
    <s v="standard"/>
    <x v="0"/>
    <n v="59"/>
    <n v="72"/>
    <x v="0"/>
    <x v="0"/>
    <x v="0"/>
    <n v="68"/>
  </r>
  <r>
    <x v="1"/>
    <s v="group D"/>
    <x v="3"/>
    <s v="standard"/>
    <x v="0"/>
    <n v="80"/>
    <n v="75"/>
    <x v="0"/>
    <x v="0"/>
    <x v="0"/>
    <n v="69"/>
  </r>
  <r>
    <x v="1"/>
    <s v="group C"/>
    <x v="2"/>
    <s v="standard"/>
    <x v="0"/>
    <n v="71"/>
    <n v="67"/>
    <x v="0"/>
    <x v="0"/>
    <x v="0"/>
    <n v="67"/>
  </r>
  <r>
    <x v="0"/>
    <s v="group A"/>
    <x v="4"/>
    <s v="standard"/>
    <x v="0"/>
    <n v="61"/>
    <n v="68"/>
    <x v="0"/>
    <x v="0"/>
    <x v="0"/>
    <n v="63"/>
  </r>
  <r>
    <x v="0"/>
    <s v="group E"/>
    <x v="1"/>
    <s v="standard"/>
    <x v="0"/>
    <n v="87"/>
    <n v="85"/>
    <x v="0"/>
    <x v="0"/>
    <x v="0"/>
    <n v="93"/>
  </r>
  <r>
    <x v="1"/>
    <s v="group E"/>
    <x v="5"/>
    <s v="standard"/>
    <x v="0"/>
    <n v="82"/>
    <n v="67"/>
    <x v="0"/>
    <x v="0"/>
    <x v="0"/>
    <n v="61"/>
  </r>
  <r>
    <x v="1"/>
    <s v="group C"/>
    <x v="5"/>
    <s v="standard"/>
    <x v="0"/>
    <n v="62"/>
    <n v="64"/>
    <x v="0"/>
    <x v="0"/>
    <x v="0"/>
    <n v="55"/>
  </r>
  <r>
    <x v="0"/>
    <s v="group B"/>
    <x v="0"/>
    <s v="standard"/>
    <x v="0"/>
    <n v="97"/>
    <n v="97"/>
    <x v="0"/>
    <x v="0"/>
    <x v="0"/>
    <n v="96"/>
  </r>
  <r>
    <x v="1"/>
    <s v="group B"/>
    <x v="1"/>
    <s v="free/reduced"/>
    <x v="0"/>
    <n v="75"/>
    <n v="68"/>
    <x v="0"/>
    <x v="0"/>
    <x v="0"/>
    <n v="65"/>
  </r>
  <r>
    <x v="0"/>
    <s v="group C"/>
    <x v="0"/>
    <s v="standard"/>
    <x v="0"/>
    <n v="65"/>
    <n v="79"/>
    <x v="0"/>
    <x v="0"/>
    <x v="0"/>
    <n v="81"/>
  </r>
  <r>
    <x v="1"/>
    <s v="group B"/>
    <x v="4"/>
    <s v="standard"/>
    <x v="1"/>
    <n v="52"/>
    <n v="49"/>
    <x v="0"/>
    <x v="1"/>
    <x v="1"/>
    <n v="46"/>
  </r>
  <r>
    <x v="1"/>
    <s v="group C"/>
    <x v="3"/>
    <s v="free/reduced"/>
    <x v="0"/>
    <n v="87"/>
    <n v="73"/>
    <x v="0"/>
    <x v="0"/>
    <x v="0"/>
    <n v="72"/>
  </r>
  <r>
    <x v="0"/>
    <s v="group C"/>
    <x v="3"/>
    <s v="standard"/>
    <x v="0"/>
    <n v="53"/>
    <n v="62"/>
    <x v="0"/>
    <x v="0"/>
    <x v="0"/>
    <n v="53"/>
  </r>
  <r>
    <x v="0"/>
    <s v="group E"/>
    <x v="2"/>
    <s v="free/reduced"/>
    <x v="0"/>
    <n v="81"/>
    <n v="86"/>
    <x v="0"/>
    <x v="0"/>
    <x v="0"/>
    <n v="87"/>
  </r>
  <r>
    <x v="1"/>
    <s v="group D"/>
    <x v="0"/>
    <s v="free/reduced"/>
    <x v="1"/>
    <n v="39"/>
    <n v="42"/>
    <x v="1"/>
    <x v="1"/>
    <x v="1"/>
    <n v="38"/>
  </r>
  <r>
    <x v="0"/>
    <s v="group C"/>
    <x v="1"/>
    <s v="standard"/>
    <x v="1"/>
    <n v="71"/>
    <n v="71"/>
    <x v="0"/>
    <x v="0"/>
    <x v="0"/>
    <n v="80"/>
  </r>
  <r>
    <x v="1"/>
    <s v="group C"/>
    <x v="3"/>
    <s v="standard"/>
    <x v="0"/>
    <n v="97"/>
    <n v="93"/>
    <x v="0"/>
    <x v="0"/>
    <x v="0"/>
    <n v="91"/>
  </r>
  <r>
    <x v="1"/>
    <s v="group D"/>
    <x v="1"/>
    <s v="standard"/>
    <x v="1"/>
    <n v="82"/>
    <n v="82"/>
    <x v="0"/>
    <x v="0"/>
    <x v="0"/>
    <n v="88"/>
  </r>
  <r>
    <x v="1"/>
    <s v="group C"/>
    <x v="4"/>
    <s v="free/reduced"/>
    <x v="0"/>
    <n v="59"/>
    <n v="53"/>
    <x v="0"/>
    <x v="0"/>
    <x v="0"/>
    <n v="52"/>
  </r>
  <r>
    <x v="1"/>
    <s v="group B"/>
    <x v="3"/>
    <s v="standard"/>
    <x v="0"/>
    <n v="61"/>
    <n v="42"/>
    <x v="0"/>
    <x v="1"/>
    <x v="1"/>
    <n v="41"/>
  </r>
  <r>
    <x v="1"/>
    <s v="group E"/>
    <x v="3"/>
    <s v="free/reduced"/>
    <x v="1"/>
    <n v="78"/>
    <n v="74"/>
    <x v="0"/>
    <x v="0"/>
    <x v="0"/>
    <n v="72"/>
  </r>
  <r>
    <x v="1"/>
    <s v="group C"/>
    <x v="3"/>
    <s v="free/reduced"/>
    <x v="0"/>
    <n v="49"/>
    <n v="51"/>
    <x v="1"/>
    <x v="0"/>
    <x v="0"/>
    <n v="51"/>
  </r>
  <r>
    <x v="1"/>
    <s v="group B"/>
    <x v="4"/>
    <s v="standard"/>
    <x v="0"/>
    <n v="59"/>
    <n v="58"/>
    <x v="0"/>
    <x v="0"/>
    <x v="1"/>
    <n v="47"/>
  </r>
  <r>
    <x v="0"/>
    <s v="group C"/>
    <x v="1"/>
    <s v="standard"/>
    <x v="1"/>
    <n v="70"/>
    <n v="72"/>
    <x v="0"/>
    <x v="0"/>
    <x v="0"/>
    <n v="76"/>
  </r>
  <r>
    <x v="1"/>
    <s v="group B"/>
    <x v="3"/>
    <s v="standard"/>
    <x v="1"/>
    <n v="82"/>
    <n v="84"/>
    <x v="0"/>
    <x v="0"/>
    <x v="0"/>
    <n v="78"/>
  </r>
  <r>
    <x v="1"/>
    <s v="group E"/>
    <x v="3"/>
    <s v="free/reduced"/>
    <x v="0"/>
    <n v="90"/>
    <n v="90"/>
    <x v="0"/>
    <x v="0"/>
    <x v="0"/>
    <n v="82"/>
  </r>
  <r>
    <x v="0"/>
    <s v="group C"/>
    <x v="0"/>
    <s v="free/reduced"/>
    <x v="0"/>
    <n v="43"/>
    <n v="62"/>
    <x v="1"/>
    <x v="0"/>
    <x v="0"/>
    <n v="61"/>
  </r>
  <r>
    <x v="1"/>
    <s v="group C"/>
    <x v="1"/>
    <s v="free/reduced"/>
    <x v="0"/>
    <n v="80"/>
    <n v="64"/>
    <x v="0"/>
    <x v="0"/>
    <x v="0"/>
    <n v="66"/>
  </r>
  <r>
    <x v="1"/>
    <s v="group D"/>
    <x v="1"/>
    <s v="standard"/>
    <x v="0"/>
    <n v="81"/>
    <n v="82"/>
    <x v="0"/>
    <x v="0"/>
    <x v="0"/>
    <n v="84"/>
  </r>
  <r>
    <x v="1"/>
    <s v="group C"/>
    <x v="5"/>
    <s v="standard"/>
    <x v="0"/>
    <n v="57"/>
    <n v="61"/>
    <x v="0"/>
    <x v="0"/>
    <x v="0"/>
    <n v="54"/>
  </r>
  <r>
    <x v="0"/>
    <s v="group D"/>
    <x v="5"/>
    <s v="standard"/>
    <x v="0"/>
    <n v="59"/>
    <n v="72"/>
    <x v="0"/>
    <x v="0"/>
    <x v="0"/>
    <n v="80"/>
  </r>
  <r>
    <x v="0"/>
    <s v="group D"/>
    <x v="3"/>
    <s v="standard"/>
    <x v="0"/>
    <n v="64"/>
    <n v="76"/>
    <x v="0"/>
    <x v="0"/>
    <x v="0"/>
    <n v="74"/>
  </r>
  <r>
    <x v="1"/>
    <s v="group C"/>
    <x v="0"/>
    <s v="standard"/>
    <x v="1"/>
    <n v="63"/>
    <n v="64"/>
    <x v="0"/>
    <x v="0"/>
    <x v="0"/>
    <n v="66"/>
  </r>
  <r>
    <x v="0"/>
    <s v="group E"/>
    <x v="0"/>
    <s v="standard"/>
    <x v="1"/>
    <n v="71"/>
    <n v="70"/>
    <x v="0"/>
    <x v="0"/>
    <x v="0"/>
    <n v="70"/>
  </r>
  <r>
    <x v="0"/>
    <s v="group B"/>
    <x v="4"/>
    <s v="free/reduced"/>
    <x v="0"/>
    <n v="64"/>
    <n v="73"/>
    <x v="0"/>
    <x v="0"/>
    <x v="0"/>
    <n v="71"/>
  </r>
  <r>
    <x v="1"/>
    <s v="group D"/>
    <x v="0"/>
    <s v="free/reduced"/>
    <x v="0"/>
    <n v="55"/>
    <n v="46"/>
    <x v="0"/>
    <x v="1"/>
    <x v="1"/>
    <n v="44"/>
  </r>
  <r>
    <x v="0"/>
    <s v="group E"/>
    <x v="3"/>
    <s v="standard"/>
    <x v="0"/>
    <n v="51"/>
    <n v="51"/>
    <x v="0"/>
    <x v="0"/>
    <x v="0"/>
    <n v="54"/>
  </r>
  <r>
    <x v="0"/>
    <s v="group C"/>
    <x v="3"/>
    <s v="standard"/>
    <x v="1"/>
    <n v="62"/>
    <n v="76"/>
    <x v="0"/>
    <x v="0"/>
    <x v="0"/>
    <n v="80"/>
  </r>
  <r>
    <x v="0"/>
    <s v="group E"/>
    <x v="3"/>
    <s v="standard"/>
    <x v="1"/>
    <n v="93"/>
    <n v="100"/>
    <x v="0"/>
    <x v="0"/>
    <x v="0"/>
    <n v="95"/>
  </r>
  <r>
    <x v="1"/>
    <s v="group C"/>
    <x v="4"/>
    <s v="free/reduced"/>
    <x v="0"/>
    <n v="54"/>
    <n v="72"/>
    <x v="0"/>
    <x v="0"/>
    <x v="0"/>
    <n v="59"/>
  </r>
  <r>
    <x v="0"/>
    <s v="group D"/>
    <x v="1"/>
    <s v="free/reduced"/>
    <x v="0"/>
    <n v="69"/>
    <n v="65"/>
    <x v="0"/>
    <x v="0"/>
    <x v="0"/>
    <n v="74"/>
  </r>
  <r>
    <x v="1"/>
    <s v="group D"/>
    <x v="4"/>
    <s v="free/reduced"/>
    <x v="0"/>
    <n v="44"/>
    <n v="51"/>
    <x v="1"/>
    <x v="0"/>
    <x v="1"/>
    <n v="48"/>
  </r>
  <r>
    <x v="0"/>
    <s v="group E"/>
    <x v="1"/>
    <s v="standard"/>
    <x v="1"/>
    <n v="86"/>
    <n v="85"/>
    <x v="0"/>
    <x v="0"/>
    <x v="0"/>
    <n v="91"/>
  </r>
  <r>
    <x v="0"/>
    <s v="group E"/>
    <x v="3"/>
    <s v="standard"/>
    <x v="0"/>
    <n v="85"/>
    <n v="92"/>
    <x v="0"/>
    <x v="0"/>
    <x v="0"/>
    <n v="85"/>
  </r>
  <r>
    <x v="0"/>
    <s v="group A"/>
    <x v="2"/>
    <s v="free/reduced"/>
    <x v="0"/>
    <n v="50"/>
    <n v="67"/>
    <x v="0"/>
    <x v="0"/>
    <x v="0"/>
    <n v="73"/>
  </r>
  <r>
    <x v="1"/>
    <s v="group D"/>
    <x v="5"/>
    <s v="standard"/>
    <x v="1"/>
    <n v="88"/>
    <n v="74"/>
    <x v="0"/>
    <x v="0"/>
    <x v="0"/>
    <n v="75"/>
  </r>
  <r>
    <x v="0"/>
    <s v="group E"/>
    <x v="3"/>
    <s v="standard"/>
    <x v="0"/>
    <n v="59"/>
    <n v="62"/>
    <x v="0"/>
    <x v="0"/>
    <x v="0"/>
    <n v="69"/>
  </r>
  <r>
    <x v="0"/>
    <s v="group E"/>
    <x v="5"/>
    <s v="free/reduced"/>
    <x v="0"/>
    <n v="32"/>
    <n v="34"/>
    <x v="1"/>
    <x v="1"/>
    <x v="1"/>
    <n v="38"/>
  </r>
  <r>
    <x v="1"/>
    <s v="group B"/>
    <x v="4"/>
    <s v="free/reduced"/>
    <x v="0"/>
    <n v="36"/>
    <n v="29"/>
    <x v="1"/>
    <x v="1"/>
    <x v="1"/>
    <n v="27"/>
  </r>
  <r>
    <x v="0"/>
    <s v="group B"/>
    <x v="5"/>
    <s v="free/reduced"/>
    <x v="1"/>
    <n v="63"/>
    <n v="78"/>
    <x v="0"/>
    <x v="0"/>
    <x v="0"/>
    <n v="79"/>
  </r>
  <r>
    <x v="1"/>
    <s v="group D"/>
    <x v="3"/>
    <s v="standard"/>
    <x v="1"/>
    <n v="67"/>
    <n v="54"/>
    <x v="0"/>
    <x v="0"/>
    <x v="0"/>
    <n v="63"/>
  </r>
  <r>
    <x v="0"/>
    <s v="group D"/>
    <x v="5"/>
    <s v="standard"/>
    <x v="1"/>
    <n v="65"/>
    <n v="78"/>
    <x v="0"/>
    <x v="0"/>
    <x v="0"/>
    <n v="82"/>
  </r>
  <r>
    <x v="1"/>
    <s v="group D"/>
    <x v="2"/>
    <s v="standard"/>
    <x v="0"/>
    <n v="85"/>
    <n v="84"/>
    <x v="0"/>
    <x v="0"/>
    <x v="0"/>
    <n v="89"/>
  </r>
  <r>
    <x v="0"/>
    <s v="group C"/>
    <x v="2"/>
    <s v="standard"/>
    <x v="0"/>
    <n v="73"/>
    <n v="78"/>
    <x v="0"/>
    <x v="0"/>
    <x v="0"/>
    <n v="74"/>
  </r>
  <r>
    <x v="0"/>
    <s v="group A"/>
    <x v="4"/>
    <s v="free/reduced"/>
    <x v="1"/>
    <n v="34"/>
    <n v="48"/>
    <x v="1"/>
    <x v="1"/>
    <x v="1"/>
    <n v="41"/>
  </r>
  <r>
    <x v="0"/>
    <s v="group D"/>
    <x v="0"/>
    <s v="free/reduced"/>
    <x v="1"/>
    <n v="93"/>
    <n v="100"/>
    <x v="0"/>
    <x v="0"/>
    <x v="0"/>
    <n v="100"/>
  </r>
  <r>
    <x v="0"/>
    <s v="group D"/>
    <x v="5"/>
    <s v="free/reduced"/>
    <x v="0"/>
    <n v="67"/>
    <n v="84"/>
    <x v="0"/>
    <x v="0"/>
    <x v="0"/>
    <n v="84"/>
  </r>
  <r>
    <x v="1"/>
    <s v="group D"/>
    <x v="1"/>
    <s v="standard"/>
    <x v="0"/>
    <n v="88"/>
    <n v="77"/>
    <x v="0"/>
    <x v="0"/>
    <x v="0"/>
    <n v="77"/>
  </r>
  <r>
    <x v="1"/>
    <s v="group B"/>
    <x v="4"/>
    <s v="standard"/>
    <x v="0"/>
    <n v="57"/>
    <n v="48"/>
    <x v="0"/>
    <x v="1"/>
    <x v="0"/>
    <n v="51"/>
  </r>
  <r>
    <x v="0"/>
    <s v="group D"/>
    <x v="1"/>
    <s v="standard"/>
    <x v="1"/>
    <n v="79"/>
    <n v="84"/>
    <x v="0"/>
    <x v="0"/>
    <x v="0"/>
    <n v="91"/>
  </r>
  <r>
    <x v="0"/>
    <s v="group C"/>
    <x v="0"/>
    <s v="free/reduced"/>
    <x v="0"/>
    <n v="67"/>
    <n v="75"/>
    <x v="0"/>
    <x v="0"/>
    <x v="0"/>
    <n v="72"/>
  </r>
  <r>
    <x v="1"/>
    <s v="group E"/>
    <x v="0"/>
    <s v="standard"/>
    <x v="1"/>
    <n v="70"/>
    <n v="64"/>
    <x v="0"/>
    <x v="0"/>
    <x v="0"/>
    <n v="70"/>
  </r>
  <r>
    <x v="1"/>
    <s v="group D"/>
    <x v="0"/>
    <s v="free/reduced"/>
    <x v="0"/>
    <n v="50"/>
    <n v="42"/>
    <x v="0"/>
    <x v="1"/>
    <x v="1"/>
    <n v="48"/>
  </r>
  <r>
    <x v="0"/>
    <s v="group A"/>
    <x v="1"/>
    <s v="standard"/>
    <x v="0"/>
    <n v="69"/>
    <n v="84"/>
    <x v="0"/>
    <x v="0"/>
    <x v="0"/>
    <n v="82"/>
  </r>
  <r>
    <x v="0"/>
    <s v="group C"/>
    <x v="0"/>
    <s v="standard"/>
    <x v="1"/>
    <n v="52"/>
    <n v="61"/>
    <x v="0"/>
    <x v="0"/>
    <x v="0"/>
    <n v="66"/>
  </r>
  <r>
    <x v="0"/>
    <s v="group C"/>
    <x v="0"/>
    <s v="free/reduced"/>
    <x v="1"/>
    <n v="47"/>
    <n v="62"/>
    <x v="1"/>
    <x v="0"/>
    <x v="0"/>
    <n v="66"/>
  </r>
  <r>
    <x v="0"/>
    <s v="group B"/>
    <x v="3"/>
    <s v="free/reduced"/>
    <x v="0"/>
    <n v="46"/>
    <n v="61"/>
    <x v="1"/>
    <x v="0"/>
    <x v="0"/>
    <n v="55"/>
  </r>
  <r>
    <x v="0"/>
    <s v="group E"/>
    <x v="1"/>
    <s v="standard"/>
    <x v="0"/>
    <n v="68"/>
    <n v="70"/>
    <x v="0"/>
    <x v="0"/>
    <x v="0"/>
    <n v="66"/>
  </r>
  <r>
    <x v="1"/>
    <s v="group E"/>
    <x v="0"/>
    <s v="standard"/>
    <x v="1"/>
    <n v="100"/>
    <n v="100"/>
    <x v="0"/>
    <x v="0"/>
    <x v="0"/>
    <n v="100"/>
  </r>
  <r>
    <x v="0"/>
    <s v="group C"/>
    <x v="4"/>
    <s v="standard"/>
    <x v="0"/>
    <n v="44"/>
    <n v="61"/>
    <x v="1"/>
    <x v="0"/>
    <x v="0"/>
    <n v="52"/>
  </r>
  <r>
    <x v="0"/>
    <s v="group C"/>
    <x v="3"/>
    <s v="standard"/>
    <x v="1"/>
    <n v="57"/>
    <n v="77"/>
    <x v="0"/>
    <x v="0"/>
    <x v="0"/>
    <n v="80"/>
  </r>
  <r>
    <x v="1"/>
    <s v="group B"/>
    <x v="1"/>
    <s v="standard"/>
    <x v="1"/>
    <n v="91"/>
    <n v="96"/>
    <x v="0"/>
    <x v="0"/>
    <x v="0"/>
    <n v="91"/>
  </r>
  <r>
    <x v="1"/>
    <s v="group D"/>
    <x v="4"/>
    <s v="free/reduced"/>
    <x v="0"/>
    <n v="69"/>
    <n v="70"/>
    <x v="0"/>
    <x v="0"/>
    <x v="0"/>
    <n v="67"/>
  </r>
  <r>
    <x v="0"/>
    <s v="group C"/>
    <x v="4"/>
    <s v="free/reduced"/>
    <x v="0"/>
    <n v="35"/>
    <n v="53"/>
    <x v="1"/>
    <x v="0"/>
    <x v="1"/>
    <n v="46"/>
  </r>
  <r>
    <x v="1"/>
    <s v="group D"/>
    <x v="4"/>
    <s v="standard"/>
    <x v="0"/>
    <n v="72"/>
    <n v="66"/>
    <x v="0"/>
    <x v="0"/>
    <x v="0"/>
    <n v="66"/>
  </r>
  <r>
    <x v="0"/>
    <s v="group B"/>
    <x v="3"/>
    <s v="free/reduced"/>
    <x v="0"/>
    <n v="54"/>
    <n v="65"/>
    <x v="0"/>
    <x v="0"/>
    <x v="0"/>
    <n v="65"/>
  </r>
  <r>
    <x v="1"/>
    <s v="group D"/>
    <x v="4"/>
    <s v="free/reduced"/>
    <x v="0"/>
    <n v="74"/>
    <n v="70"/>
    <x v="0"/>
    <x v="0"/>
    <x v="0"/>
    <n v="69"/>
  </r>
  <r>
    <x v="1"/>
    <s v="group E"/>
    <x v="5"/>
    <s v="standard"/>
    <x v="1"/>
    <n v="74"/>
    <n v="64"/>
    <x v="0"/>
    <x v="0"/>
    <x v="0"/>
    <n v="60"/>
  </r>
  <r>
    <x v="1"/>
    <s v="group E"/>
    <x v="3"/>
    <s v="free/reduced"/>
    <x v="0"/>
    <n v="64"/>
    <n v="56"/>
    <x v="0"/>
    <x v="0"/>
    <x v="0"/>
    <n v="52"/>
  </r>
  <r>
    <x v="0"/>
    <s v="group D"/>
    <x v="4"/>
    <s v="free/reduced"/>
    <x v="1"/>
    <n v="65"/>
    <n v="61"/>
    <x v="0"/>
    <x v="0"/>
    <x v="0"/>
    <n v="71"/>
  </r>
  <r>
    <x v="1"/>
    <s v="group E"/>
    <x v="3"/>
    <s v="free/reduced"/>
    <x v="1"/>
    <n v="46"/>
    <n v="43"/>
    <x v="1"/>
    <x v="1"/>
    <x v="1"/>
    <n v="44"/>
  </r>
  <r>
    <x v="0"/>
    <s v="group C"/>
    <x v="5"/>
    <s v="free/reduced"/>
    <x v="0"/>
    <n v="48"/>
    <n v="56"/>
    <x v="1"/>
    <x v="0"/>
    <x v="0"/>
    <n v="51"/>
  </r>
  <r>
    <x v="1"/>
    <s v="group C"/>
    <x v="1"/>
    <s v="free/reduced"/>
    <x v="1"/>
    <n v="67"/>
    <n v="74"/>
    <x v="0"/>
    <x v="0"/>
    <x v="0"/>
    <n v="70"/>
  </r>
  <r>
    <x v="1"/>
    <s v="group D"/>
    <x v="1"/>
    <s v="free/reduced"/>
    <x v="0"/>
    <n v="62"/>
    <n v="57"/>
    <x v="0"/>
    <x v="0"/>
    <x v="0"/>
    <n v="62"/>
  </r>
  <r>
    <x v="1"/>
    <s v="group D"/>
    <x v="3"/>
    <s v="free/reduced"/>
    <x v="1"/>
    <n v="61"/>
    <n v="71"/>
    <x v="0"/>
    <x v="0"/>
    <x v="0"/>
    <n v="73"/>
  </r>
  <r>
    <x v="1"/>
    <s v="group C"/>
    <x v="0"/>
    <s v="free/reduced"/>
    <x v="1"/>
    <n v="70"/>
    <n v="75"/>
    <x v="0"/>
    <x v="0"/>
    <x v="0"/>
    <n v="74"/>
  </r>
  <r>
    <x v="1"/>
    <s v="group C"/>
    <x v="3"/>
    <s v="standard"/>
    <x v="1"/>
    <n v="98"/>
    <n v="87"/>
    <x v="0"/>
    <x v="0"/>
    <x v="0"/>
    <n v="90"/>
  </r>
  <r>
    <x v="1"/>
    <s v="group D"/>
    <x v="1"/>
    <s v="free/reduced"/>
    <x v="0"/>
    <n v="70"/>
    <n v="63"/>
    <x v="0"/>
    <x v="0"/>
    <x v="0"/>
    <n v="58"/>
  </r>
  <r>
    <x v="1"/>
    <s v="group A"/>
    <x v="3"/>
    <s v="standard"/>
    <x v="0"/>
    <n v="67"/>
    <n v="57"/>
    <x v="0"/>
    <x v="0"/>
    <x v="0"/>
    <n v="53"/>
  </r>
  <r>
    <x v="0"/>
    <s v="group E"/>
    <x v="4"/>
    <s v="free/reduced"/>
    <x v="0"/>
    <n v="57"/>
    <n v="58"/>
    <x v="0"/>
    <x v="0"/>
    <x v="0"/>
    <n v="57"/>
  </r>
  <r>
    <x v="1"/>
    <s v="group D"/>
    <x v="1"/>
    <s v="standard"/>
    <x v="1"/>
    <n v="85"/>
    <n v="81"/>
    <x v="0"/>
    <x v="0"/>
    <x v="0"/>
    <n v="85"/>
  </r>
  <r>
    <x v="1"/>
    <s v="group D"/>
    <x v="5"/>
    <s v="standard"/>
    <x v="1"/>
    <n v="77"/>
    <n v="68"/>
    <x v="0"/>
    <x v="0"/>
    <x v="0"/>
    <n v="69"/>
  </r>
  <r>
    <x v="1"/>
    <s v="group C"/>
    <x v="2"/>
    <s v="free/reduced"/>
    <x v="1"/>
    <n v="72"/>
    <n v="66"/>
    <x v="0"/>
    <x v="0"/>
    <x v="0"/>
    <n v="72"/>
  </r>
  <r>
    <x v="0"/>
    <s v="group D"/>
    <x v="2"/>
    <s v="standard"/>
    <x v="0"/>
    <n v="78"/>
    <n v="91"/>
    <x v="0"/>
    <x v="0"/>
    <x v="0"/>
    <n v="96"/>
  </r>
  <r>
    <x v="1"/>
    <s v="group C"/>
    <x v="4"/>
    <s v="standard"/>
    <x v="0"/>
    <n v="81"/>
    <n v="66"/>
    <x v="0"/>
    <x v="0"/>
    <x v="0"/>
    <n v="64"/>
  </r>
  <r>
    <x v="1"/>
    <s v="group A"/>
    <x v="5"/>
    <s v="free/reduced"/>
    <x v="1"/>
    <n v="61"/>
    <n v="62"/>
    <x v="0"/>
    <x v="0"/>
    <x v="0"/>
    <n v="61"/>
  </r>
  <r>
    <x v="0"/>
    <s v="group B"/>
    <x v="4"/>
    <s v="standard"/>
    <x v="0"/>
    <n v="58"/>
    <n v="68"/>
    <x v="0"/>
    <x v="0"/>
    <x v="0"/>
    <n v="61"/>
  </r>
  <r>
    <x v="0"/>
    <s v="group C"/>
    <x v="3"/>
    <s v="standard"/>
    <x v="0"/>
    <n v="54"/>
    <n v="61"/>
    <x v="0"/>
    <x v="0"/>
    <x v="0"/>
    <n v="58"/>
  </r>
  <r>
    <x v="1"/>
    <s v="group B"/>
    <x v="4"/>
    <s v="standard"/>
    <x v="0"/>
    <n v="82"/>
    <n v="82"/>
    <x v="0"/>
    <x v="0"/>
    <x v="0"/>
    <n v="80"/>
  </r>
  <r>
    <x v="0"/>
    <s v="group D"/>
    <x v="1"/>
    <s v="free/reduced"/>
    <x v="0"/>
    <n v="49"/>
    <n v="58"/>
    <x v="1"/>
    <x v="0"/>
    <x v="0"/>
    <n v="60"/>
  </r>
  <r>
    <x v="1"/>
    <s v="group B"/>
    <x v="5"/>
    <s v="free/reduced"/>
    <x v="1"/>
    <n v="49"/>
    <n v="50"/>
    <x v="1"/>
    <x v="0"/>
    <x v="0"/>
    <n v="52"/>
  </r>
  <r>
    <x v="0"/>
    <s v="group E"/>
    <x v="4"/>
    <s v="free/reduced"/>
    <x v="1"/>
    <n v="57"/>
    <n v="75"/>
    <x v="0"/>
    <x v="0"/>
    <x v="0"/>
    <n v="73"/>
  </r>
  <r>
    <x v="1"/>
    <s v="group E"/>
    <x v="4"/>
    <s v="standard"/>
    <x v="0"/>
    <n v="94"/>
    <n v="73"/>
    <x v="0"/>
    <x v="0"/>
    <x v="0"/>
    <n v="71"/>
  </r>
  <r>
    <x v="0"/>
    <s v="group D"/>
    <x v="1"/>
    <s v="standard"/>
    <x v="1"/>
    <n v="75"/>
    <n v="77"/>
    <x v="0"/>
    <x v="0"/>
    <x v="0"/>
    <n v="83"/>
  </r>
  <r>
    <x v="0"/>
    <s v="group E"/>
    <x v="5"/>
    <s v="free/reduced"/>
    <x v="0"/>
    <n v="74"/>
    <n v="74"/>
    <x v="0"/>
    <x v="0"/>
    <x v="0"/>
    <n v="72"/>
  </r>
  <r>
    <x v="1"/>
    <s v="group C"/>
    <x v="4"/>
    <s v="standard"/>
    <x v="1"/>
    <n v="58"/>
    <n v="52"/>
    <x v="0"/>
    <x v="0"/>
    <x v="0"/>
    <n v="54"/>
  </r>
  <r>
    <x v="0"/>
    <s v="group C"/>
    <x v="1"/>
    <s v="standard"/>
    <x v="0"/>
    <n v="62"/>
    <n v="69"/>
    <x v="0"/>
    <x v="0"/>
    <x v="0"/>
    <n v="69"/>
  </r>
  <r>
    <x v="1"/>
    <s v="group E"/>
    <x v="3"/>
    <s v="standard"/>
    <x v="0"/>
    <n v="72"/>
    <n v="57"/>
    <x v="0"/>
    <x v="0"/>
    <x v="0"/>
    <n v="62"/>
  </r>
  <r>
    <x v="1"/>
    <s v="group C"/>
    <x v="1"/>
    <s v="standard"/>
    <x v="0"/>
    <n v="84"/>
    <n v="87"/>
    <x v="0"/>
    <x v="0"/>
    <x v="0"/>
    <n v="81"/>
  </r>
  <r>
    <x v="0"/>
    <s v="group D"/>
    <x v="2"/>
    <s v="standard"/>
    <x v="0"/>
    <n v="92"/>
    <n v="100"/>
    <x v="0"/>
    <x v="0"/>
    <x v="0"/>
    <n v="100"/>
  </r>
  <r>
    <x v="0"/>
    <s v="group D"/>
    <x v="4"/>
    <s v="standard"/>
    <x v="0"/>
    <n v="45"/>
    <n v="63"/>
    <x v="1"/>
    <x v="0"/>
    <x v="0"/>
    <n v="59"/>
  </r>
  <r>
    <x v="1"/>
    <s v="group C"/>
    <x v="4"/>
    <s v="standard"/>
    <x v="0"/>
    <n v="75"/>
    <n v="81"/>
    <x v="0"/>
    <x v="0"/>
    <x v="0"/>
    <n v="71"/>
  </r>
  <r>
    <x v="0"/>
    <s v="group A"/>
    <x v="1"/>
    <s v="standard"/>
    <x v="0"/>
    <n v="56"/>
    <n v="58"/>
    <x v="0"/>
    <x v="0"/>
    <x v="0"/>
    <n v="64"/>
  </r>
  <r>
    <x v="0"/>
    <s v="group D"/>
    <x v="5"/>
    <s v="free/reduced"/>
    <x v="0"/>
    <n v="48"/>
    <n v="54"/>
    <x v="1"/>
    <x v="0"/>
    <x v="0"/>
    <n v="53"/>
  </r>
  <r>
    <x v="0"/>
    <s v="group E"/>
    <x v="3"/>
    <s v="standard"/>
    <x v="0"/>
    <n v="100"/>
    <n v="100"/>
    <x v="0"/>
    <x v="0"/>
    <x v="0"/>
    <n v="100"/>
  </r>
  <r>
    <x v="0"/>
    <s v="group C"/>
    <x v="5"/>
    <s v="free/reduced"/>
    <x v="1"/>
    <n v="65"/>
    <n v="76"/>
    <x v="0"/>
    <x v="0"/>
    <x v="0"/>
    <n v="75"/>
  </r>
  <r>
    <x v="1"/>
    <s v="group D"/>
    <x v="1"/>
    <s v="standard"/>
    <x v="0"/>
    <n v="72"/>
    <n v="57"/>
    <x v="0"/>
    <x v="0"/>
    <x v="0"/>
    <n v="58"/>
  </r>
  <r>
    <x v="0"/>
    <s v="group D"/>
    <x v="1"/>
    <s v="standard"/>
    <x v="0"/>
    <n v="62"/>
    <n v="70"/>
    <x v="0"/>
    <x v="0"/>
    <x v="0"/>
    <n v="72"/>
  </r>
  <r>
    <x v="1"/>
    <s v="group A"/>
    <x v="5"/>
    <s v="standard"/>
    <x v="1"/>
    <n v="66"/>
    <n v="68"/>
    <x v="0"/>
    <x v="0"/>
    <x v="0"/>
    <n v="64"/>
  </r>
  <r>
    <x v="1"/>
    <s v="group C"/>
    <x v="1"/>
    <s v="standard"/>
    <x v="0"/>
    <n v="63"/>
    <n v="63"/>
    <x v="0"/>
    <x v="0"/>
    <x v="0"/>
    <n v="60"/>
  </r>
  <r>
    <x v="0"/>
    <s v="group E"/>
    <x v="3"/>
    <s v="standard"/>
    <x v="0"/>
    <n v="68"/>
    <n v="76"/>
    <x v="0"/>
    <x v="0"/>
    <x v="0"/>
    <n v="67"/>
  </r>
  <r>
    <x v="0"/>
    <s v="group B"/>
    <x v="0"/>
    <s v="standard"/>
    <x v="0"/>
    <n v="75"/>
    <n v="84"/>
    <x v="0"/>
    <x v="0"/>
    <x v="0"/>
    <n v="80"/>
  </r>
  <r>
    <x v="0"/>
    <s v="group D"/>
    <x v="0"/>
    <s v="standard"/>
    <x v="0"/>
    <n v="89"/>
    <n v="100"/>
    <x v="0"/>
    <x v="0"/>
    <x v="0"/>
    <n v="100"/>
  </r>
  <r>
    <x v="1"/>
    <s v="group C"/>
    <x v="5"/>
    <s v="standard"/>
    <x v="1"/>
    <n v="78"/>
    <n v="72"/>
    <x v="0"/>
    <x v="0"/>
    <x v="0"/>
    <n v="69"/>
  </r>
  <r>
    <x v="0"/>
    <s v="group A"/>
    <x v="4"/>
    <s v="free/reduced"/>
    <x v="1"/>
    <n v="53"/>
    <n v="50"/>
    <x v="0"/>
    <x v="0"/>
    <x v="0"/>
    <n v="60"/>
  </r>
  <r>
    <x v="0"/>
    <s v="group D"/>
    <x v="1"/>
    <s v="free/reduced"/>
    <x v="0"/>
    <n v="49"/>
    <n v="65"/>
    <x v="1"/>
    <x v="0"/>
    <x v="0"/>
    <n v="61"/>
  </r>
  <r>
    <x v="0"/>
    <s v="group A"/>
    <x v="1"/>
    <s v="standard"/>
    <x v="0"/>
    <n v="54"/>
    <n v="63"/>
    <x v="0"/>
    <x v="0"/>
    <x v="0"/>
    <n v="67"/>
  </r>
  <r>
    <x v="0"/>
    <s v="group C"/>
    <x v="1"/>
    <s v="standard"/>
    <x v="1"/>
    <n v="64"/>
    <n v="82"/>
    <x v="0"/>
    <x v="0"/>
    <x v="0"/>
    <n v="77"/>
  </r>
  <r>
    <x v="1"/>
    <s v="group B"/>
    <x v="1"/>
    <s v="free/reduced"/>
    <x v="1"/>
    <n v="60"/>
    <n v="62"/>
    <x v="0"/>
    <x v="0"/>
    <x v="0"/>
    <n v="60"/>
  </r>
  <r>
    <x v="1"/>
    <s v="group C"/>
    <x v="3"/>
    <s v="standard"/>
    <x v="0"/>
    <n v="62"/>
    <n v="65"/>
    <x v="0"/>
    <x v="0"/>
    <x v="0"/>
    <n v="58"/>
  </r>
  <r>
    <x v="1"/>
    <s v="group D"/>
    <x v="4"/>
    <s v="standard"/>
    <x v="1"/>
    <n v="55"/>
    <n v="41"/>
    <x v="0"/>
    <x v="1"/>
    <x v="1"/>
    <n v="48"/>
  </r>
  <r>
    <x v="0"/>
    <s v="group C"/>
    <x v="3"/>
    <s v="standard"/>
    <x v="0"/>
    <n v="91"/>
    <n v="95"/>
    <x v="0"/>
    <x v="0"/>
    <x v="0"/>
    <n v="94"/>
  </r>
  <r>
    <x v="0"/>
    <s v="group B"/>
    <x v="4"/>
    <s v="free/reduced"/>
    <x v="0"/>
    <n v="8"/>
    <n v="24"/>
    <x v="1"/>
    <x v="1"/>
    <x v="1"/>
    <n v="23"/>
  </r>
  <r>
    <x v="1"/>
    <s v="group D"/>
    <x v="5"/>
    <s v="standard"/>
    <x v="0"/>
    <n v="81"/>
    <n v="78"/>
    <x v="0"/>
    <x v="0"/>
    <x v="0"/>
    <n v="78"/>
  </r>
  <r>
    <x v="1"/>
    <s v="group B"/>
    <x v="5"/>
    <s v="standard"/>
    <x v="1"/>
    <n v="79"/>
    <n v="85"/>
    <x v="0"/>
    <x v="0"/>
    <x v="0"/>
    <n v="86"/>
  </r>
  <r>
    <x v="0"/>
    <s v="group A"/>
    <x v="1"/>
    <s v="standard"/>
    <x v="1"/>
    <n v="78"/>
    <n v="87"/>
    <x v="0"/>
    <x v="0"/>
    <x v="0"/>
    <n v="91"/>
  </r>
  <r>
    <x v="0"/>
    <s v="group C"/>
    <x v="5"/>
    <s v="standard"/>
    <x v="0"/>
    <n v="74"/>
    <n v="75"/>
    <x v="0"/>
    <x v="0"/>
    <x v="0"/>
    <n v="82"/>
  </r>
  <r>
    <x v="1"/>
    <s v="group A"/>
    <x v="4"/>
    <s v="standard"/>
    <x v="0"/>
    <n v="57"/>
    <n v="51"/>
    <x v="0"/>
    <x v="0"/>
    <x v="0"/>
    <n v="54"/>
  </r>
  <r>
    <x v="0"/>
    <s v="group C"/>
    <x v="3"/>
    <s v="standard"/>
    <x v="0"/>
    <n v="40"/>
    <n v="59"/>
    <x v="1"/>
    <x v="0"/>
    <x v="0"/>
    <n v="51"/>
  </r>
  <r>
    <x v="1"/>
    <s v="group E"/>
    <x v="5"/>
    <s v="standard"/>
    <x v="1"/>
    <n v="81"/>
    <n v="75"/>
    <x v="0"/>
    <x v="0"/>
    <x v="0"/>
    <n v="76"/>
  </r>
  <r>
    <x v="0"/>
    <s v="group A"/>
    <x v="5"/>
    <s v="free/reduced"/>
    <x v="0"/>
    <n v="44"/>
    <n v="45"/>
    <x v="1"/>
    <x v="1"/>
    <x v="1"/>
    <n v="45"/>
  </r>
  <r>
    <x v="0"/>
    <s v="group D"/>
    <x v="1"/>
    <s v="free/reduced"/>
    <x v="1"/>
    <n v="67"/>
    <n v="86"/>
    <x v="0"/>
    <x v="0"/>
    <x v="0"/>
    <n v="83"/>
  </r>
  <r>
    <x v="1"/>
    <s v="group E"/>
    <x v="4"/>
    <s v="free/reduced"/>
    <x v="1"/>
    <n v="86"/>
    <n v="81"/>
    <x v="0"/>
    <x v="0"/>
    <x v="0"/>
    <n v="75"/>
  </r>
  <r>
    <x v="0"/>
    <s v="group B"/>
    <x v="5"/>
    <s v="standard"/>
    <x v="1"/>
    <n v="65"/>
    <n v="82"/>
    <x v="0"/>
    <x v="0"/>
    <x v="0"/>
    <n v="78"/>
  </r>
  <r>
    <x v="0"/>
    <s v="group D"/>
    <x v="3"/>
    <s v="free/reduced"/>
    <x v="0"/>
    <n v="55"/>
    <n v="76"/>
    <x v="0"/>
    <x v="0"/>
    <x v="0"/>
    <n v="76"/>
  </r>
  <r>
    <x v="0"/>
    <s v="group D"/>
    <x v="0"/>
    <s v="free/reduced"/>
    <x v="0"/>
    <n v="62"/>
    <n v="72"/>
    <x v="0"/>
    <x v="0"/>
    <x v="0"/>
    <n v="74"/>
  </r>
  <r>
    <x v="1"/>
    <s v="group A"/>
    <x v="4"/>
    <s v="standard"/>
    <x v="0"/>
    <n v="63"/>
    <n v="63"/>
    <x v="0"/>
    <x v="0"/>
    <x v="0"/>
    <n v="62"/>
  </r>
  <r>
    <x v="0"/>
    <s v="group E"/>
    <x v="2"/>
    <s v="standard"/>
    <x v="1"/>
    <n v="88"/>
    <n v="99"/>
    <x v="0"/>
    <x v="0"/>
    <x v="0"/>
    <n v="95"/>
  </r>
  <r>
    <x v="1"/>
    <s v="group C"/>
    <x v="4"/>
    <s v="free/reduced"/>
    <x v="0"/>
    <n v="62"/>
    <n v="55"/>
    <x v="0"/>
    <x v="0"/>
    <x v="0"/>
    <n v="55"/>
  </r>
  <r>
    <x v="0"/>
    <s v="group C"/>
    <x v="4"/>
    <s v="free/reduced"/>
    <x v="1"/>
    <n v="59"/>
    <n v="71"/>
    <x v="0"/>
    <x v="0"/>
    <x v="0"/>
    <n v="65"/>
  </r>
  <r>
    <x v="0"/>
    <s v="group D"/>
    <x v="1"/>
    <s v="standard"/>
    <x v="1"/>
    <n v="68"/>
    <n v="78"/>
    <x v="0"/>
    <x v="0"/>
    <x v="0"/>
    <n v="77"/>
  </r>
  <r>
    <x v="0"/>
    <s v="group D"/>
    <x v="1"/>
    <s v="free/reduced"/>
    <x v="0"/>
    <n v="77"/>
    <n v="86"/>
    <x v="0"/>
    <x v="0"/>
    <x v="0"/>
    <n v="8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s v="group B"/>
    <x v="0"/>
    <s v="standard"/>
    <x v="0"/>
    <x v="0"/>
    <n v="72"/>
    <s v="Passed"/>
    <s v="Passed"/>
    <s v="Passed"/>
    <n v="74"/>
  </r>
  <r>
    <x v="0"/>
    <s v="group C"/>
    <x v="1"/>
    <s v="standard"/>
    <x v="1"/>
    <x v="1"/>
    <n v="90"/>
    <s v="Passed"/>
    <s v="Passed"/>
    <s v="Passed"/>
    <n v="88"/>
  </r>
  <r>
    <x v="0"/>
    <s v="group B"/>
    <x v="2"/>
    <s v="standard"/>
    <x v="0"/>
    <x v="2"/>
    <n v="95"/>
    <s v="Passed"/>
    <s v="Passed"/>
    <s v="Passed"/>
    <n v="93"/>
  </r>
  <r>
    <x v="1"/>
    <s v="group A"/>
    <x v="3"/>
    <s v="free/reduced"/>
    <x v="0"/>
    <x v="3"/>
    <n v="57"/>
    <s v="Failed"/>
    <s v="Passed"/>
    <s v="Failed"/>
    <n v="44"/>
  </r>
  <r>
    <x v="1"/>
    <s v="group C"/>
    <x v="1"/>
    <s v="standard"/>
    <x v="0"/>
    <x v="4"/>
    <n v="78"/>
    <s v="Passed"/>
    <s v="Passed"/>
    <s v="Passed"/>
    <n v="75"/>
  </r>
  <r>
    <x v="0"/>
    <s v="group B"/>
    <x v="3"/>
    <s v="standard"/>
    <x v="0"/>
    <x v="5"/>
    <n v="83"/>
    <s v="Passed"/>
    <s v="Passed"/>
    <s v="Passed"/>
    <n v="78"/>
  </r>
  <r>
    <x v="0"/>
    <s v="group B"/>
    <x v="1"/>
    <s v="standard"/>
    <x v="1"/>
    <x v="6"/>
    <n v="95"/>
    <s v="Passed"/>
    <s v="Passed"/>
    <s v="Passed"/>
    <n v="92"/>
  </r>
  <r>
    <x v="1"/>
    <s v="group B"/>
    <x v="1"/>
    <s v="free/reduced"/>
    <x v="0"/>
    <x v="7"/>
    <n v="43"/>
    <s v="Failed"/>
    <s v="Failed"/>
    <s v="Failed"/>
    <n v="39"/>
  </r>
  <r>
    <x v="1"/>
    <s v="group D"/>
    <x v="4"/>
    <s v="free/reduced"/>
    <x v="1"/>
    <x v="8"/>
    <n v="64"/>
    <s v="Passed"/>
    <s v="Passed"/>
    <s v="Passed"/>
    <n v="67"/>
  </r>
  <r>
    <x v="0"/>
    <s v="group B"/>
    <x v="4"/>
    <s v="free/reduced"/>
    <x v="0"/>
    <x v="9"/>
    <n v="60"/>
    <s v="Failed"/>
    <s v="Passed"/>
    <s v="Passed"/>
    <n v="50"/>
  </r>
  <r>
    <x v="1"/>
    <s v="group C"/>
    <x v="3"/>
    <s v="standard"/>
    <x v="0"/>
    <x v="10"/>
    <n v="54"/>
    <s v="Passed"/>
    <s v="Passed"/>
    <s v="Passed"/>
    <n v="52"/>
  </r>
  <r>
    <x v="1"/>
    <s v="group D"/>
    <x v="3"/>
    <s v="standard"/>
    <x v="0"/>
    <x v="7"/>
    <n v="52"/>
    <s v="Failed"/>
    <s v="Passed"/>
    <s v="Failed"/>
    <n v="43"/>
  </r>
  <r>
    <x v="0"/>
    <s v="group B"/>
    <x v="4"/>
    <s v="standard"/>
    <x v="0"/>
    <x v="11"/>
    <n v="81"/>
    <s v="Passed"/>
    <s v="Passed"/>
    <s v="Passed"/>
    <n v="73"/>
  </r>
  <r>
    <x v="1"/>
    <s v="group A"/>
    <x v="1"/>
    <s v="standard"/>
    <x v="1"/>
    <x v="12"/>
    <n v="72"/>
    <s v="Passed"/>
    <s v="Passed"/>
    <s v="Passed"/>
    <n v="70"/>
  </r>
  <r>
    <x v="0"/>
    <s v="group A"/>
    <x v="2"/>
    <s v="standard"/>
    <x v="0"/>
    <x v="13"/>
    <n v="53"/>
    <s v="Passed"/>
    <s v="Passed"/>
    <s v="Passed"/>
    <n v="58"/>
  </r>
  <r>
    <x v="0"/>
    <s v="group C"/>
    <x v="5"/>
    <s v="standard"/>
    <x v="0"/>
    <x v="1"/>
    <n v="75"/>
    <s v="Passed"/>
    <s v="Passed"/>
    <s v="Passed"/>
    <n v="78"/>
  </r>
  <r>
    <x v="1"/>
    <s v="group C"/>
    <x v="4"/>
    <s v="standard"/>
    <x v="0"/>
    <x v="6"/>
    <n v="89"/>
    <s v="Passed"/>
    <s v="Passed"/>
    <s v="Passed"/>
    <n v="86"/>
  </r>
  <r>
    <x v="0"/>
    <s v="group B"/>
    <x v="5"/>
    <s v="free/reduced"/>
    <x v="0"/>
    <x v="14"/>
    <n v="32"/>
    <s v="Failed"/>
    <s v="Failed"/>
    <s v="Failed"/>
    <n v="28"/>
  </r>
  <r>
    <x v="1"/>
    <s v="group C"/>
    <x v="2"/>
    <s v="free/reduced"/>
    <x v="1"/>
    <x v="15"/>
    <n v="42"/>
    <s v="Failed"/>
    <s v="Failed"/>
    <s v="Failed"/>
    <n v="46"/>
  </r>
  <r>
    <x v="0"/>
    <s v="group C"/>
    <x v="3"/>
    <s v="free/reduced"/>
    <x v="0"/>
    <x v="16"/>
    <n v="58"/>
    <s v="Passed"/>
    <s v="Passed"/>
    <s v="Passed"/>
    <n v="61"/>
  </r>
  <r>
    <x v="1"/>
    <s v="group D"/>
    <x v="4"/>
    <s v="standard"/>
    <x v="0"/>
    <x v="17"/>
    <n v="69"/>
    <s v="Passed"/>
    <s v="Passed"/>
    <s v="Passed"/>
    <n v="63"/>
  </r>
  <r>
    <x v="0"/>
    <s v="group B"/>
    <x v="1"/>
    <s v="free/reduced"/>
    <x v="1"/>
    <x v="11"/>
    <n v="75"/>
    <s v="Passed"/>
    <s v="Passed"/>
    <s v="Passed"/>
    <n v="70"/>
  </r>
  <r>
    <x v="1"/>
    <s v="group D"/>
    <x v="1"/>
    <s v="standard"/>
    <x v="0"/>
    <x v="18"/>
    <n v="54"/>
    <s v="Failed"/>
    <s v="Passed"/>
    <s v="Passed"/>
    <n v="53"/>
  </r>
  <r>
    <x v="0"/>
    <s v="group C"/>
    <x v="5"/>
    <s v="standard"/>
    <x v="0"/>
    <x v="1"/>
    <n v="73"/>
    <s v="Passed"/>
    <s v="Passed"/>
    <s v="Passed"/>
    <n v="73"/>
  </r>
  <r>
    <x v="1"/>
    <s v="group D"/>
    <x v="0"/>
    <s v="free/reduced"/>
    <x v="1"/>
    <x v="19"/>
    <n v="71"/>
    <s v="Passed"/>
    <s v="Passed"/>
    <s v="Passed"/>
    <n v="80"/>
  </r>
  <r>
    <x v="1"/>
    <s v="group A"/>
    <x v="2"/>
    <s v="free/reduced"/>
    <x v="0"/>
    <x v="20"/>
    <n v="74"/>
    <s v="Passed"/>
    <s v="Passed"/>
    <s v="Passed"/>
    <n v="72"/>
  </r>
  <r>
    <x v="1"/>
    <s v="group B"/>
    <x v="1"/>
    <s v="standard"/>
    <x v="0"/>
    <x v="1"/>
    <n v="54"/>
    <s v="Passed"/>
    <s v="Passed"/>
    <s v="Passed"/>
    <n v="55"/>
  </r>
  <r>
    <x v="0"/>
    <s v="group C"/>
    <x v="0"/>
    <s v="standard"/>
    <x v="0"/>
    <x v="21"/>
    <n v="69"/>
    <s v="Passed"/>
    <s v="Passed"/>
    <s v="Passed"/>
    <n v="75"/>
  </r>
  <r>
    <x v="1"/>
    <s v="group C"/>
    <x v="4"/>
    <s v="standard"/>
    <x v="0"/>
    <x v="22"/>
    <n v="70"/>
    <s v="Passed"/>
    <s v="Passed"/>
    <s v="Passed"/>
    <n v="65"/>
  </r>
  <r>
    <x v="0"/>
    <s v="group D"/>
    <x v="2"/>
    <s v="standard"/>
    <x v="0"/>
    <x v="23"/>
    <n v="70"/>
    <s v="Passed"/>
    <s v="Passed"/>
    <s v="Passed"/>
    <n v="75"/>
  </r>
  <r>
    <x v="0"/>
    <s v="group D"/>
    <x v="1"/>
    <s v="standard"/>
    <x v="0"/>
    <x v="1"/>
    <n v="74"/>
    <s v="Passed"/>
    <s v="Passed"/>
    <s v="Passed"/>
    <n v="74"/>
  </r>
  <r>
    <x v="0"/>
    <s v="group B"/>
    <x v="1"/>
    <s v="standard"/>
    <x v="0"/>
    <x v="24"/>
    <n v="65"/>
    <s v="Passed"/>
    <s v="Passed"/>
    <s v="Passed"/>
    <n v="61"/>
  </r>
  <r>
    <x v="0"/>
    <s v="group E"/>
    <x v="2"/>
    <s v="free/reduced"/>
    <x v="0"/>
    <x v="25"/>
    <n v="72"/>
    <s v="Passed"/>
    <s v="Passed"/>
    <s v="Passed"/>
    <n v="65"/>
  </r>
  <r>
    <x v="1"/>
    <s v="group D"/>
    <x v="1"/>
    <s v="standard"/>
    <x v="0"/>
    <x v="7"/>
    <n v="42"/>
    <s v="Failed"/>
    <s v="Failed"/>
    <s v="Failed"/>
    <n v="38"/>
  </r>
  <r>
    <x v="1"/>
    <s v="group E"/>
    <x v="1"/>
    <s v="standard"/>
    <x v="0"/>
    <x v="26"/>
    <n v="87"/>
    <s v="Passed"/>
    <s v="Passed"/>
    <s v="Passed"/>
    <n v="82"/>
  </r>
  <r>
    <x v="1"/>
    <s v="group E"/>
    <x v="3"/>
    <s v="standard"/>
    <x v="1"/>
    <x v="27"/>
    <n v="81"/>
    <s v="Passed"/>
    <s v="Passed"/>
    <s v="Passed"/>
    <n v="79"/>
  </r>
  <r>
    <x v="0"/>
    <s v="group D"/>
    <x v="3"/>
    <s v="standard"/>
    <x v="0"/>
    <x v="19"/>
    <n v="81"/>
    <s v="Passed"/>
    <s v="Passed"/>
    <s v="Passed"/>
    <n v="83"/>
  </r>
  <r>
    <x v="0"/>
    <s v="group D"/>
    <x v="5"/>
    <s v="free/reduced"/>
    <x v="0"/>
    <x v="13"/>
    <n v="64"/>
    <s v="Passed"/>
    <s v="Passed"/>
    <s v="Passed"/>
    <n v="59"/>
  </r>
  <r>
    <x v="0"/>
    <s v="group D"/>
    <x v="3"/>
    <s v="free/reduced"/>
    <x v="1"/>
    <x v="28"/>
    <n v="90"/>
    <s v="Passed"/>
    <s v="Passed"/>
    <s v="Passed"/>
    <n v="88"/>
  </r>
  <r>
    <x v="1"/>
    <s v="group B"/>
    <x v="3"/>
    <s v="free/reduced"/>
    <x v="0"/>
    <x v="29"/>
    <n v="56"/>
    <s v="Passed"/>
    <s v="Passed"/>
    <s v="Passed"/>
    <n v="57"/>
  </r>
  <r>
    <x v="1"/>
    <s v="group C"/>
    <x v="3"/>
    <s v="free/reduced"/>
    <x v="0"/>
    <x v="30"/>
    <n v="61"/>
    <s v="Passed"/>
    <s v="Passed"/>
    <s v="Passed"/>
    <n v="54"/>
  </r>
  <r>
    <x v="0"/>
    <s v="group C"/>
    <x v="3"/>
    <s v="standard"/>
    <x v="0"/>
    <x v="10"/>
    <n v="73"/>
    <s v="Passed"/>
    <s v="Passed"/>
    <s v="Passed"/>
    <n v="68"/>
  </r>
  <r>
    <x v="0"/>
    <s v="group B"/>
    <x v="3"/>
    <s v="standard"/>
    <x v="0"/>
    <x v="31"/>
    <n v="58"/>
    <s v="Passed"/>
    <s v="Passed"/>
    <s v="Passed"/>
    <n v="65"/>
  </r>
  <r>
    <x v="1"/>
    <s v="group B"/>
    <x v="1"/>
    <s v="free/reduced"/>
    <x v="1"/>
    <x v="32"/>
    <n v="65"/>
    <s v="Passed"/>
    <s v="Passed"/>
    <s v="Passed"/>
    <n v="66"/>
  </r>
  <r>
    <x v="0"/>
    <s v="group E"/>
    <x v="3"/>
    <s v="free/reduced"/>
    <x v="0"/>
    <x v="13"/>
    <n v="56"/>
    <s v="Passed"/>
    <s v="Passed"/>
    <s v="Passed"/>
    <n v="54"/>
  </r>
  <r>
    <x v="1"/>
    <s v="group B"/>
    <x v="3"/>
    <s v="standard"/>
    <x v="0"/>
    <x v="11"/>
    <n v="54"/>
    <s v="Passed"/>
    <s v="Passed"/>
    <s v="Passed"/>
    <n v="57"/>
  </r>
  <r>
    <x v="0"/>
    <s v="group A"/>
    <x v="3"/>
    <s v="standard"/>
    <x v="1"/>
    <x v="30"/>
    <n v="65"/>
    <s v="Passed"/>
    <s v="Passed"/>
    <s v="Passed"/>
    <n v="62"/>
  </r>
  <r>
    <x v="0"/>
    <s v="group C"/>
    <x v="4"/>
    <s v="standard"/>
    <x v="0"/>
    <x v="17"/>
    <n v="71"/>
    <s v="Passed"/>
    <s v="Passed"/>
    <s v="Passed"/>
    <n v="76"/>
  </r>
  <r>
    <x v="0"/>
    <s v="group D"/>
    <x v="3"/>
    <s v="free/reduced"/>
    <x v="1"/>
    <x v="29"/>
    <n v="74"/>
    <s v="Passed"/>
    <s v="Passed"/>
    <s v="Passed"/>
    <n v="76"/>
  </r>
  <r>
    <x v="1"/>
    <s v="group C"/>
    <x v="4"/>
    <s v="standard"/>
    <x v="1"/>
    <x v="33"/>
    <n v="84"/>
    <s v="Passed"/>
    <s v="Passed"/>
    <s v="Passed"/>
    <n v="82"/>
  </r>
  <r>
    <x v="1"/>
    <s v="group E"/>
    <x v="1"/>
    <s v="standard"/>
    <x v="0"/>
    <x v="31"/>
    <n v="55"/>
    <s v="Passed"/>
    <s v="Passed"/>
    <s v="Failed"/>
    <n v="48"/>
  </r>
  <r>
    <x v="1"/>
    <s v="group E"/>
    <x v="3"/>
    <s v="free/reduced"/>
    <x v="1"/>
    <x v="34"/>
    <n v="69"/>
    <s v="Passed"/>
    <s v="Passed"/>
    <s v="Passed"/>
    <n v="68"/>
  </r>
  <r>
    <x v="1"/>
    <s v="group C"/>
    <x v="1"/>
    <s v="standard"/>
    <x v="0"/>
    <x v="31"/>
    <n v="44"/>
    <s v="Passed"/>
    <s v="Failed"/>
    <s v="Failed"/>
    <n v="42"/>
  </r>
  <r>
    <x v="1"/>
    <s v="group D"/>
    <x v="4"/>
    <s v="standard"/>
    <x v="0"/>
    <x v="6"/>
    <n v="78"/>
    <s v="Passed"/>
    <s v="Passed"/>
    <s v="Passed"/>
    <n v="75"/>
  </r>
  <r>
    <x v="0"/>
    <s v="group C"/>
    <x v="5"/>
    <s v="free/reduced"/>
    <x v="1"/>
    <x v="5"/>
    <n v="84"/>
    <s v="Passed"/>
    <s v="Passed"/>
    <s v="Passed"/>
    <n v="87"/>
  </r>
  <r>
    <x v="0"/>
    <s v="group C"/>
    <x v="4"/>
    <s v="free/reduced"/>
    <x v="0"/>
    <x v="35"/>
    <n v="41"/>
    <s v="Failed"/>
    <s v="Failed"/>
    <s v="Failed"/>
    <n v="43"/>
  </r>
  <r>
    <x v="0"/>
    <s v="group E"/>
    <x v="3"/>
    <s v="standard"/>
    <x v="1"/>
    <x v="33"/>
    <n v="85"/>
    <s v="Passed"/>
    <s v="Passed"/>
    <s v="Passed"/>
    <n v="86"/>
  </r>
  <r>
    <x v="1"/>
    <s v="group D"/>
    <x v="3"/>
    <s v="standard"/>
    <x v="0"/>
    <x v="36"/>
    <n v="55"/>
    <s v="Passed"/>
    <s v="Passed"/>
    <s v="Failed"/>
    <n v="49"/>
  </r>
  <r>
    <x v="1"/>
    <s v="group D"/>
    <x v="1"/>
    <s v="standard"/>
    <x v="1"/>
    <x v="10"/>
    <n v="59"/>
    <s v="Passed"/>
    <s v="Passed"/>
    <s v="Passed"/>
    <n v="58"/>
  </r>
  <r>
    <x v="0"/>
    <s v="group C"/>
    <x v="5"/>
    <s v="free/reduced"/>
    <x v="0"/>
    <x v="37"/>
    <n v="17"/>
    <s v="Failed"/>
    <s v="Failed"/>
    <s v="Failed"/>
    <n v="10"/>
  </r>
  <r>
    <x v="1"/>
    <s v="group E"/>
    <x v="0"/>
    <s v="free/reduced"/>
    <x v="1"/>
    <x v="38"/>
    <n v="74"/>
    <s v="Passed"/>
    <s v="Passed"/>
    <s v="Passed"/>
    <n v="72"/>
  </r>
  <r>
    <x v="1"/>
    <s v="group A"/>
    <x v="5"/>
    <s v="free/reduced"/>
    <x v="0"/>
    <x v="39"/>
    <n v="39"/>
    <s v="Failed"/>
    <s v="Failed"/>
    <s v="Failed"/>
    <n v="34"/>
  </r>
  <r>
    <x v="1"/>
    <s v="group A"/>
    <x v="3"/>
    <s v="free/reduced"/>
    <x v="0"/>
    <x v="23"/>
    <n v="61"/>
    <s v="Passed"/>
    <s v="Passed"/>
    <s v="Passed"/>
    <n v="55"/>
  </r>
  <r>
    <x v="0"/>
    <s v="group C"/>
    <x v="3"/>
    <s v="standard"/>
    <x v="0"/>
    <x v="1"/>
    <n v="80"/>
    <s v="Passed"/>
    <s v="Passed"/>
    <s v="Passed"/>
    <n v="71"/>
  </r>
  <r>
    <x v="0"/>
    <s v="group D"/>
    <x v="5"/>
    <s v="standard"/>
    <x v="0"/>
    <x v="32"/>
    <n v="58"/>
    <s v="Passed"/>
    <s v="Passed"/>
    <s v="Passed"/>
    <n v="59"/>
  </r>
  <r>
    <x v="1"/>
    <s v="group B"/>
    <x v="5"/>
    <s v="standard"/>
    <x v="0"/>
    <x v="21"/>
    <n v="64"/>
    <s v="Passed"/>
    <s v="Passed"/>
    <s v="Passed"/>
    <n v="61"/>
  </r>
  <r>
    <x v="1"/>
    <s v="group D"/>
    <x v="5"/>
    <s v="free/reduced"/>
    <x v="0"/>
    <x v="40"/>
    <n v="37"/>
    <s v="Failed"/>
    <s v="Failed"/>
    <s v="Failed"/>
    <n v="37"/>
  </r>
  <r>
    <x v="0"/>
    <s v="group C"/>
    <x v="1"/>
    <s v="standard"/>
    <x v="0"/>
    <x v="41"/>
    <n v="72"/>
    <s v="Passed"/>
    <s v="Passed"/>
    <s v="Passed"/>
    <n v="74"/>
  </r>
  <r>
    <x v="1"/>
    <s v="group B"/>
    <x v="3"/>
    <s v="free/reduced"/>
    <x v="0"/>
    <x v="42"/>
    <n v="58"/>
    <s v="Passed"/>
    <s v="Passed"/>
    <s v="Passed"/>
    <n v="56"/>
  </r>
  <r>
    <x v="0"/>
    <s v="group C"/>
    <x v="3"/>
    <s v="standard"/>
    <x v="0"/>
    <x v="39"/>
    <n v="64"/>
    <s v="Failed"/>
    <s v="Passed"/>
    <s v="Passed"/>
    <n v="57"/>
  </r>
  <r>
    <x v="0"/>
    <s v="group D"/>
    <x v="1"/>
    <s v="free/reduced"/>
    <x v="1"/>
    <x v="10"/>
    <n v="63"/>
    <s v="Passed"/>
    <s v="Passed"/>
    <s v="Passed"/>
    <n v="73"/>
  </r>
  <r>
    <x v="1"/>
    <s v="group D"/>
    <x v="1"/>
    <s v="standard"/>
    <x v="1"/>
    <x v="24"/>
    <n v="55"/>
    <s v="Passed"/>
    <s v="Passed"/>
    <s v="Passed"/>
    <n v="63"/>
  </r>
  <r>
    <x v="0"/>
    <s v="group A"/>
    <x v="3"/>
    <s v="free/reduced"/>
    <x v="0"/>
    <x v="43"/>
    <n v="51"/>
    <s v="Failed"/>
    <s v="Passed"/>
    <s v="Failed"/>
    <n v="48"/>
  </r>
  <r>
    <x v="1"/>
    <s v="group C"/>
    <x v="5"/>
    <s v="free/reduced"/>
    <x v="0"/>
    <x v="42"/>
    <n v="57"/>
    <s v="Passed"/>
    <s v="Passed"/>
    <s v="Passed"/>
    <n v="56"/>
  </r>
  <r>
    <x v="1"/>
    <s v="group C"/>
    <x v="5"/>
    <s v="standard"/>
    <x v="0"/>
    <x v="44"/>
    <n v="49"/>
    <s v="Failed"/>
    <s v="Failed"/>
    <s v="Failed"/>
    <n v="41"/>
  </r>
  <r>
    <x v="1"/>
    <s v="group B"/>
    <x v="3"/>
    <s v="free/reduced"/>
    <x v="0"/>
    <x v="18"/>
    <n v="41"/>
    <s v="Failed"/>
    <s v="Failed"/>
    <s v="Failed"/>
    <n v="38"/>
  </r>
  <r>
    <x v="1"/>
    <s v="group E"/>
    <x v="5"/>
    <s v="standard"/>
    <x v="0"/>
    <x v="45"/>
    <n v="26"/>
    <s v="Failed"/>
    <s v="Failed"/>
    <s v="Failed"/>
    <n v="22"/>
  </r>
  <r>
    <x v="1"/>
    <s v="group A"/>
    <x v="0"/>
    <s v="standard"/>
    <x v="1"/>
    <x v="46"/>
    <n v="78"/>
    <s v="Passed"/>
    <s v="Passed"/>
    <s v="Passed"/>
    <n v="81"/>
  </r>
  <r>
    <x v="0"/>
    <s v="group D"/>
    <x v="5"/>
    <s v="standard"/>
    <x v="1"/>
    <x v="42"/>
    <n v="74"/>
    <s v="Passed"/>
    <s v="Passed"/>
    <s v="Passed"/>
    <n v="72"/>
  </r>
  <r>
    <x v="0"/>
    <s v="group E"/>
    <x v="2"/>
    <s v="standard"/>
    <x v="0"/>
    <x v="23"/>
    <n v="68"/>
    <s v="Passed"/>
    <s v="Passed"/>
    <s v="Passed"/>
    <n v="68"/>
  </r>
  <r>
    <x v="0"/>
    <s v="group B"/>
    <x v="3"/>
    <s v="standard"/>
    <x v="0"/>
    <x v="3"/>
    <n v="49"/>
    <s v="Failed"/>
    <s v="Failed"/>
    <s v="Passed"/>
    <n v="50"/>
  </r>
  <r>
    <x v="1"/>
    <s v="group B"/>
    <x v="4"/>
    <s v="free/reduced"/>
    <x v="0"/>
    <x v="44"/>
    <n v="45"/>
    <s v="Failed"/>
    <s v="Failed"/>
    <s v="Failed"/>
    <n v="45"/>
  </r>
  <r>
    <x v="1"/>
    <s v="group A"/>
    <x v="1"/>
    <s v="free/reduced"/>
    <x v="1"/>
    <x v="13"/>
    <n v="47"/>
    <s v="Passed"/>
    <s v="Failed"/>
    <s v="Passed"/>
    <n v="54"/>
  </r>
  <r>
    <x v="1"/>
    <s v="group E"/>
    <x v="3"/>
    <s v="standard"/>
    <x v="0"/>
    <x v="0"/>
    <n v="64"/>
    <s v="Passed"/>
    <s v="Passed"/>
    <s v="Passed"/>
    <n v="63"/>
  </r>
  <r>
    <x v="1"/>
    <s v="group D"/>
    <x v="4"/>
    <s v="free/reduced"/>
    <x v="0"/>
    <x v="47"/>
    <n v="39"/>
    <s v="Failed"/>
    <s v="Failed"/>
    <s v="Failed"/>
    <n v="34"/>
  </r>
  <r>
    <x v="0"/>
    <s v="group C"/>
    <x v="1"/>
    <s v="standard"/>
    <x v="0"/>
    <x v="20"/>
    <n v="80"/>
    <s v="Passed"/>
    <s v="Passed"/>
    <s v="Passed"/>
    <n v="82"/>
  </r>
  <r>
    <x v="0"/>
    <s v="group C"/>
    <x v="1"/>
    <s v="free/reduced"/>
    <x v="0"/>
    <x v="4"/>
    <n v="83"/>
    <s v="Passed"/>
    <s v="Passed"/>
    <s v="Passed"/>
    <n v="88"/>
  </r>
  <r>
    <x v="0"/>
    <s v="group D"/>
    <x v="3"/>
    <s v="standard"/>
    <x v="0"/>
    <x v="5"/>
    <n v="71"/>
    <s v="Passed"/>
    <s v="Passed"/>
    <s v="Passed"/>
    <n v="74"/>
  </r>
  <r>
    <x v="0"/>
    <s v="group A"/>
    <x v="1"/>
    <s v="standard"/>
    <x v="0"/>
    <x v="10"/>
    <n v="70"/>
    <s v="Passed"/>
    <s v="Passed"/>
    <s v="Passed"/>
    <n v="67"/>
  </r>
  <r>
    <x v="0"/>
    <s v="group D"/>
    <x v="5"/>
    <s v="standard"/>
    <x v="0"/>
    <x v="20"/>
    <n v="86"/>
    <s v="Passed"/>
    <s v="Passed"/>
    <s v="Passed"/>
    <n v="82"/>
  </r>
  <r>
    <x v="0"/>
    <s v="group C"/>
    <x v="0"/>
    <s v="standard"/>
    <x v="0"/>
    <x v="11"/>
    <n v="72"/>
    <s v="Passed"/>
    <s v="Passed"/>
    <s v="Passed"/>
    <n v="74"/>
  </r>
  <r>
    <x v="1"/>
    <s v="group C"/>
    <x v="4"/>
    <s v="free/reduced"/>
    <x v="0"/>
    <x v="48"/>
    <n v="34"/>
    <s v="Failed"/>
    <s v="Failed"/>
    <s v="Failed"/>
    <n v="36"/>
  </r>
  <r>
    <x v="1"/>
    <s v="group C"/>
    <x v="4"/>
    <s v="standard"/>
    <x v="0"/>
    <x v="5"/>
    <n v="79"/>
    <s v="Passed"/>
    <s v="Passed"/>
    <s v="Passed"/>
    <n v="71"/>
  </r>
  <r>
    <x v="1"/>
    <s v="group C"/>
    <x v="3"/>
    <s v="free/reduced"/>
    <x v="1"/>
    <x v="49"/>
    <n v="45"/>
    <s v="Failed"/>
    <s v="Failed"/>
    <s v="Passed"/>
    <n v="50"/>
  </r>
  <r>
    <x v="0"/>
    <s v="group B"/>
    <x v="1"/>
    <s v="standard"/>
    <x v="0"/>
    <x v="38"/>
    <n v="86"/>
    <s v="Passed"/>
    <s v="Passed"/>
    <s v="Passed"/>
    <n v="92"/>
  </r>
  <r>
    <x v="1"/>
    <s v="group C"/>
    <x v="3"/>
    <s v="free/reduced"/>
    <x v="1"/>
    <x v="12"/>
    <n v="81"/>
    <s v="Passed"/>
    <s v="Passed"/>
    <s v="Passed"/>
    <n v="82"/>
  </r>
  <r>
    <x v="1"/>
    <s v="group B"/>
    <x v="5"/>
    <s v="standard"/>
    <x v="1"/>
    <x v="11"/>
    <n v="66"/>
    <s v="Passed"/>
    <s v="Passed"/>
    <s v="Passed"/>
    <n v="62"/>
  </r>
  <r>
    <x v="0"/>
    <s v="group E"/>
    <x v="1"/>
    <s v="standard"/>
    <x v="1"/>
    <x v="24"/>
    <n v="72"/>
    <s v="Passed"/>
    <s v="Passed"/>
    <s v="Passed"/>
    <n v="70"/>
  </r>
  <r>
    <x v="0"/>
    <s v="group D"/>
    <x v="1"/>
    <s v="free/reduced"/>
    <x v="0"/>
    <x v="10"/>
    <n v="67"/>
    <s v="Passed"/>
    <s v="Passed"/>
    <s v="Passed"/>
    <n v="62"/>
  </r>
  <r>
    <x v="0"/>
    <s v="group D"/>
    <x v="0"/>
    <s v="standard"/>
    <x v="0"/>
    <x v="11"/>
    <n v="67"/>
    <s v="Passed"/>
    <s v="Passed"/>
    <s v="Passed"/>
    <n v="62"/>
  </r>
  <r>
    <x v="1"/>
    <s v="group B"/>
    <x v="1"/>
    <s v="standard"/>
    <x v="0"/>
    <x v="38"/>
    <n v="67"/>
    <s v="Passed"/>
    <s v="Passed"/>
    <s v="Passed"/>
    <n v="67"/>
  </r>
  <r>
    <x v="1"/>
    <s v="group D"/>
    <x v="0"/>
    <s v="standard"/>
    <x v="1"/>
    <x v="50"/>
    <n v="74"/>
    <s v="Passed"/>
    <s v="Passed"/>
    <s v="Passed"/>
    <n v="74"/>
  </r>
  <r>
    <x v="0"/>
    <s v="group D"/>
    <x v="3"/>
    <s v="standard"/>
    <x v="0"/>
    <x v="51"/>
    <n v="91"/>
    <s v="Passed"/>
    <s v="Passed"/>
    <s v="Passed"/>
    <n v="89"/>
  </r>
  <r>
    <x v="1"/>
    <s v="group B"/>
    <x v="4"/>
    <s v="standard"/>
    <x v="1"/>
    <x v="41"/>
    <n v="44"/>
    <s v="Passed"/>
    <s v="Failed"/>
    <s v="Failed"/>
    <n v="47"/>
  </r>
  <r>
    <x v="1"/>
    <s v="group C"/>
    <x v="1"/>
    <s v="standard"/>
    <x v="1"/>
    <x v="52"/>
    <n v="86"/>
    <s v="Passed"/>
    <s v="Passed"/>
    <s v="Passed"/>
    <n v="90"/>
  </r>
  <r>
    <x v="0"/>
    <s v="group C"/>
    <x v="1"/>
    <s v="standard"/>
    <x v="0"/>
    <x v="10"/>
    <n v="67"/>
    <s v="Passed"/>
    <s v="Passed"/>
    <s v="Passed"/>
    <n v="72"/>
  </r>
  <r>
    <x v="0"/>
    <s v="group D"/>
    <x v="2"/>
    <s v="standard"/>
    <x v="0"/>
    <x v="53"/>
    <n v="100"/>
    <s v="Passed"/>
    <s v="Passed"/>
    <s v="Passed"/>
    <n v="100"/>
  </r>
  <r>
    <x v="1"/>
    <s v="group E"/>
    <x v="3"/>
    <s v="standard"/>
    <x v="1"/>
    <x v="17"/>
    <n v="63"/>
    <s v="Passed"/>
    <s v="Passed"/>
    <s v="Passed"/>
    <n v="64"/>
  </r>
  <r>
    <x v="0"/>
    <s v="group B"/>
    <x v="3"/>
    <s v="free/reduced"/>
    <x v="0"/>
    <x v="36"/>
    <n v="76"/>
    <s v="Passed"/>
    <s v="Passed"/>
    <s v="Passed"/>
    <n v="70"/>
  </r>
  <r>
    <x v="0"/>
    <s v="group B"/>
    <x v="5"/>
    <s v="standard"/>
    <x v="0"/>
    <x v="22"/>
    <n v="64"/>
    <s v="Passed"/>
    <s v="Passed"/>
    <s v="Passed"/>
    <n v="72"/>
  </r>
  <r>
    <x v="0"/>
    <s v="group D"/>
    <x v="3"/>
    <s v="free/reduced"/>
    <x v="1"/>
    <x v="34"/>
    <n v="89"/>
    <s v="Passed"/>
    <s v="Passed"/>
    <s v="Passed"/>
    <n v="98"/>
  </r>
  <r>
    <x v="1"/>
    <s v="group C"/>
    <x v="4"/>
    <s v="standard"/>
    <x v="0"/>
    <x v="23"/>
    <n v="55"/>
    <s v="Passed"/>
    <s v="Passed"/>
    <s v="Failed"/>
    <n v="49"/>
  </r>
  <r>
    <x v="1"/>
    <s v="group A"/>
    <x v="3"/>
    <s v="standard"/>
    <x v="0"/>
    <x v="16"/>
    <n v="53"/>
    <s v="Passed"/>
    <s v="Passed"/>
    <s v="Failed"/>
    <n v="47"/>
  </r>
  <r>
    <x v="0"/>
    <s v="group D"/>
    <x v="1"/>
    <s v="standard"/>
    <x v="0"/>
    <x v="54"/>
    <n v="58"/>
    <s v="Passed"/>
    <s v="Passed"/>
    <s v="Passed"/>
    <n v="54"/>
  </r>
  <r>
    <x v="0"/>
    <s v="group E"/>
    <x v="0"/>
    <s v="standard"/>
    <x v="1"/>
    <x v="55"/>
    <n v="100"/>
    <s v="Passed"/>
    <s v="Passed"/>
    <s v="Passed"/>
    <n v="100"/>
  </r>
  <r>
    <x v="1"/>
    <s v="group C"/>
    <x v="4"/>
    <s v="standard"/>
    <x v="0"/>
    <x v="56"/>
    <n v="77"/>
    <s v="Passed"/>
    <s v="Passed"/>
    <s v="Passed"/>
    <n v="74"/>
  </r>
  <r>
    <x v="0"/>
    <s v="group B"/>
    <x v="0"/>
    <s v="free/reduced"/>
    <x v="0"/>
    <x v="28"/>
    <n v="85"/>
    <s v="Passed"/>
    <s v="Passed"/>
    <s v="Passed"/>
    <n v="82"/>
  </r>
  <r>
    <x v="0"/>
    <s v="group D"/>
    <x v="0"/>
    <s v="standard"/>
    <x v="0"/>
    <x v="12"/>
    <n v="82"/>
    <s v="Passed"/>
    <s v="Passed"/>
    <s v="Passed"/>
    <n v="79"/>
  </r>
  <r>
    <x v="0"/>
    <s v="group D"/>
    <x v="5"/>
    <s v="standard"/>
    <x v="0"/>
    <x v="54"/>
    <n v="63"/>
    <s v="Passed"/>
    <s v="Passed"/>
    <s v="Passed"/>
    <n v="61"/>
  </r>
  <r>
    <x v="0"/>
    <s v="group C"/>
    <x v="1"/>
    <s v="standard"/>
    <x v="0"/>
    <x v="30"/>
    <n v="69"/>
    <s v="Passed"/>
    <s v="Passed"/>
    <s v="Passed"/>
    <n v="65"/>
  </r>
  <r>
    <x v="0"/>
    <s v="group C"/>
    <x v="0"/>
    <s v="standard"/>
    <x v="1"/>
    <x v="38"/>
    <n v="92"/>
    <s v="Passed"/>
    <s v="Passed"/>
    <s v="Passed"/>
    <n v="89"/>
  </r>
  <r>
    <x v="1"/>
    <s v="group B"/>
    <x v="3"/>
    <s v="standard"/>
    <x v="1"/>
    <x v="57"/>
    <n v="89"/>
    <s v="Passed"/>
    <s v="Passed"/>
    <s v="Passed"/>
    <n v="92"/>
  </r>
  <r>
    <x v="0"/>
    <s v="group C"/>
    <x v="1"/>
    <s v="standard"/>
    <x v="1"/>
    <x v="6"/>
    <n v="93"/>
    <s v="Passed"/>
    <s v="Passed"/>
    <s v="Passed"/>
    <n v="93"/>
  </r>
  <r>
    <x v="1"/>
    <s v="group D"/>
    <x v="4"/>
    <s v="free/reduced"/>
    <x v="0"/>
    <x v="24"/>
    <n v="57"/>
    <s v="Passed"/>
    <s v="Passed"/>
    <s v="Passed"/>
    <n v="56"/>
  </r>
  <r>
    <x v="1"/>
    <s v="group E"/>
    <x v="1"/>
    <s v="standard"/>
    <x v="0"/>
    <x v="58"/>
    <n v="80"/>
    <s v="Passed"/>
    <s v="Passed"/>
    <s v="Passed"/>
    <n v="73"/>
  </r>
  <r>
    <x v="0"/>
    <s v="group B"/>
    <x v="4"/>
    <s v="standard"/>
    <x v="0"/>
    <x v="53"/>
    <n v="95"/>
    <s v="Passed"/>
    <s v="Passed"/>
    <s v="Passed"/>
    <n v="86"/>
  </r>
  <r>
    <x v="1"/>
    <s v="group B"/>
    <x v="5"/>
    <s v="standard"/>
    <x v="0"/>
    <x v="0"/>
    <n v="68"/>
    <s v="Passed"/>
    <s v="Passed"/>
    <s v="Passed"/>
    <n v="67"/>
  </r>
  <r>
    <x v="1"/>
    <s v="group D"/>
    <x v="1"/>
    <s v="standard"/>
    <x v="1"/>
    <x v="11"/>
    <n v="77"/>
    <s v="Passed"/>
    <s v="Passed"/>
    <s v="Passed"/>
    <n v="74"/>
  </r>
  <r>
    <x v="1"/>
    <s v="group D"/>
    <x v="2"/>
    <s v="standard"/>
    <x v="0"/>
    <x v="33"/>
    <n v="82"/>
    <s v="Passed"/>
    <s v="Passed"/>
    <s v="Passed"/>
    <n v="74"/>
  </r>
  <r>
    <x v="0"/>
    <s v="group A"/>
    <x v="0"/>
    <s v="standard"/>
    <x v="0"/>
    <x v="54"/>
    <n v="49"/>
    <s v="Passed"/>
    <s v="Failed"/>
    <s v="Passed"/>
    <n v="51"/>
  </r>
  <r>
    <x v="1"/>
    <s v="group D"/>
    <x v="2"/>
    <s v="standard"/>
    <x v="0"/>
    <x v="59"/>
    <n v="84"/>
    <s v="Passed"/>
    <s v="Passed"/>
    <s v="Passed"/>
    <n v="82"/>
  </r>
  <r>
    <x v="1"/>
    <s v="group C"/>
    <x v="5"/>
    <s v="free/reduced"/>
    <x v="1"/>
    <x v="31"/>
    <n v="37"/>
    <s v="Passed"/>
    <s v="Failed"/>
    <s v="Failed"/>
    <n v="40"/>
  </r>
  <r>
    <x v="1"/>
    <s v="group E"/>
    <x v="1"/>
    <s v="free/reduced"/>
    <x v="1"/>
    <x v="53"/>
    <n v="74"/>
    <s v="Passed"/>
    <s v="Passed"/>
    <s v="Passed"/>
    <n v="70"/>
  </r>
  <r>
    <x v="0"/>
    <s v="group C"/>
    <x v="1"/>
    <s v="standard"/>
    <x v="1"/>
    <x v="28"/>
    <n v="81"/>
    <s v="Passed"/>
    <s v="Passed"/>
    <s v="Passed"/>
    <n v="84"/>
  </r>
  <r>
    <x v="1"/>
    <s v="group D"/>
    <x v="0"/>
    <s v="free/reduced"/>
    <x v="1"/>
    <x v="19"/>
    <n v="79"/>
    <s v="Passed"/>
    <s v="Passed"/>
    <s v="Passed"/>
    <n v="75"/>
  </r>
  <r>
    <x v="1"/>
    <s v="group C"/>
    <x v="0"/>
    <s v="standard"/>
    <x v="0"/>
    <x v="10"/>
    <n v="55"/>
    <s v="Passed"/>
    <s v="Passed"/>
    <s v="Failed"/>
    <n v="48"/>
  </r>
  <r>
    <x v="1"/>
    <s v="group B"/>
    <x v="5"/>
    <s v="standard"/>
    <x v="1"/>
    <x v="54"/>
    <n v="54"/>
    <s v="Passed"/>
    <s v="Passed"/>
    <s v="Failed"/>
    <n v="41"/>
  </r>
  <r>
    <x v="1"/>
    <s v="group E"/>
    <x v="4"/>
    <s v="standard"/>
    <x v="0"/>
    <x v="22"/>
    <n v="55"/>
    <s v="Passed"/>
    <s v="Passed"/>
    <s v="Passed"/>
    <n v="56"/>
  </r>
  <r>
    <x v="0"/>
    <s v="group C"/>
    <x v="3"/>
    <s v="standard"/>
    <x v="0"/>
    <x v="32"/>
    <n v="66"/>
    <s v="Passed"/>
    <s v="Passed"/>
    <s v="Passed"/>
    <n v="67"/>
  </r>
  <r>
    <x v="1"/>
    <s v="group D"/>
    <x v="1"/>
    <s v="standard"/>
    <x v="1"/>
    <x v="5"/>
    <n v="61"/>
    <s v="Passed"/>
    <s v="Passed"/>
    <s v="Passed"/>
    <n v="69"/>
  </r>
  <r>
    <x v="0"/>
    <s v="group D"/>
    <x v="5"/>
    <s v="standard"/>
    <x v="0"/>
    <x v="4"/>
    <n v="72"/>
    <s v="Passed"/>
    <s v="Passed"/>
    <s v="Passed"/>
    <n v="71"/>
  </r>
  <r>
    <x v="0"/>
    <s v="group C"/>
    <x v="1"/>
    <s v="free/reduced"/>
    <x v="0"/>
    <x v="32"/>
    <n v="62"/>
    <s v="Passed"/>
    <s v="Passed"/>
    <s v="Passed"/>
    <n v="64"/>
  </r>
  <r>
    <x v="0"/>
    <s v="group E"/>
    <x v="1"/>
    <s v="free/reduced"/>
    <x v="1"/>
    <x v="47"/>
    <n v="55"/>
    <s v="Failed"/>
    <s v="Passed"/>
    <s v="Passed"/>
    <n v="54"/>
  </r>
  <r>
    <x v="1"/>
    <s v="group A"/>
    <x v="4"/>
    <s v="standard"/>
    <x v="0"/>
    <x v="29"/>
    <n v="43"/>
    <s v="Passed"/>
    <s v="Failed"/>
    <s v="Failed"/>
    <n v="47"/>
  </r>
  <r>
    <x v="1"/>
    <s v="group D"/>
    <x v="1"/>
    <s v="standard"/>
    <x v="0"/>
    <x v="6"/>
    <n v="73"/>
    <s v="Passed"/>
    <s v="Passed"/>
    <s v="Passed"/>
    <n v="78"/>
  </r>
  <r>
    <x v="0"/>
    <s v="group C"/>
    <x v="1"/>
    <s v="free/reduced"/>
    <x v="0"/>
    <x v="60"/>
    <n v="39"/>
    <s v="Failed"/>
    <s v="Failed"/>
    <s v="Failed"/>
    <n v="33"/>
  </r>
  <r>
    <x v="1"/>
    <s v="group B"/>
    <x v="5"/>
    <s v="standard"/>
    <x v="0"/>
    <x v="6"/>
    <n v="84"/>
    <s v="Passed"/>
    <s v="Passed"/>
    <s v="Passed"/>
    <n v="75"/>
  </r>
  <r>
    <x v="1"/>
    <s v="group C"/>
    <x v="3"/>
    <s v="free/reduced"/>
    <x v="0"/>
    <x v="20"/>
    <n v="68"/>
    <s v="Passed"/>
    <s v="Passed"/>
    <s v="Passed"/>
    <n v="66"/>
  </r>
  <r>
    <x v="0"/>
    <s v="group D"/>
    <x v="0"/>
    <s v="standard"/>
    <x v="1"/>
    <x v="50"/>
    <n v="75"/>
    <s v="Passed"/>
    <s v="Passed"/>
    <s v="Passed"/>
    <n v="81"/>
  </r>
  <r>
    <x v="1"/>
    <s v="group E"/>
    <x v="3"/>
    <s v="free/reduced"/>
    <x v="1"/>
    <x v="61"/>
    <n v="100"/>
    <s v="Passed"/>
    <s v="Passed"/>
    <s v="Passed"/>
    <n v="93"/>
  </r>
  <r>
    <x v="1"/>
    <s v="group A"/>
    <x v="5"/>
    <s v="standard"/>
    <x v="1"/>
    <x v="23"/>
    <n v="67"/>
    <s v="Passed"/>
    <s v="Passed"/>
    <s v="Passed"/>
    <n v="69"/>
  </r>
  <r>
    <x v="1"/>
    <s v="group A"/>
    <x v="0"/>
    <s v="standard"/>
    <x v="0"/>
    <x v="34"/>
    <n v="67"/>
    <s v="Passed"/>
    <s v="Passed"/>
    <s v="Passed"/>
    <n v="68"/>
  </r>
  <r>
    <x v="0"/>
    <s v="group B"/>
    <x v="3"/>
    <s v="standard"/>
    <x v="1"/>
    <x v="32"/>
    <n v="70"/>
    <s v="Passed"/>
    <s v="Passed"/>
    <s v="Passed"/>
    <n v="66"/>
  </r>
  <r>
    <x v="1"/>
    <s v="group D"/>
    <x v="0"/>
    <s v="standard"/>
    <x v="0"/>
    <x v="16"/>
    <n v="49"/>
    <s v="Passed"/>
    <s v="Failed"/>
    <s v="Failed"/>
    <n v="47"/>
  </r>
  <r>
    <x v="1"/>
    <s v="group D"/>
    <x v="5"/>
    <s v="standard"/>
    <x v="0"/>
    <x v="23"/>
    <n v="67"/>
    <s v="Passed"/>
    <s v="Passed"/>
    <s v="Passed"/>
    <n v="61"/>
  </r>
  <r>
    <x v="0"/>
    <s v="group C"/>
    <x v="1"/>
    <s v="standard"/>
    <x v="1"/>
    <x v="22"/>
    <n v="89"/>
    <s v="Passed"/>
    <s v="Passed"/>
    <s v="Passed"/>
    <n v="88"/>
  </r>
  <r>
    <x v="0"/>
    <s v="group E"/>
    <x v="4"/>
    <s v="free/reduced"/>
    <x v="1"/>
    <x v="17"/>
    <n v="74"/>
    <s v="Passed"/>
    <s v="Passed"/>
    <s v="Passed"/>
    <n v="78"/>
  </r>
  <r>
    <x v="1"/>
    <s v="group B"/>
    <x v="1"/>
    <s v="free/reduced"/>
    <x v="0"/>
    <x v="41"/>
    <n v="60"/>
    <s v="Passed"/>
    <s v="Passed"/>
    <s v="Passed"/>
    <n v="60"/>
  </r>
  <r>
    <x v="0"/>
    <s v="group B"/>
    <x v="3"/>
    <s v="standard"/>
    <x v="1"/>
    <x v="42"/>
    <n v="86"/>
    <s v="Passed"/>
    <s v="Passed"/>
    <s v="Passed"/>
    <n v="87"/>
  </r>
  <r>
    <x v="1"/>
    <s v="group D"/>
    <x v="3"/>
    <s v="free/reduced"/>
    <x v="0"/>
    <x v="17"/>
    <n v="62"/>
    <s v="Passed"/>
    <s v="Passed"/>
    <s v="Passed"/>
    <n v="64"/>
  </r>
  <r>
    <x v="1"/>
    <s v="group B"/>
    <x v="3"/>
    <s v="free/reduced"/>
    <x v="1"/>
    <x v="33"/>
    <n v="78"/>
    <s v="Passed"/>
    <s v="Passed"/>
    <s v="Passed"/>
    <n v="74"/>
  </r>
  <r>
    <x v="0"/>
    <s v="group E"/>
    <x v="1"/>
    <s v="free/reduced"/>
    <x v="1"/>
    <x v="28"/>
    <n v="88"/>
    <s v="Passed"/>
    <s v="Passed"/>
    <s v="Passed"/>
    <n v="85"/>
  </r>
  <r>
    <x v="1"/>
    <s v="group B"/>
    <x v="2"/>
    <s v="free/reduced"/>
    <x v="0"/>
    <x v="44"/>
    <n v="53"/>
    <s v="Failed"/>
    <s v="Passed"/>
    <s v="Passed"/>
    <n v="52"/>
  </r>
  <r>
    <x v="1"/>
    <s v="group C"/>
    <x v="4"/>
    <s v="standard"/>
    <x v="0"/>
    <x v="36"/>
    <n v="53"/>
    <s v="Passed"/>
    <s v="Passed"/>
    <s v="Failed"/>
    <n v="49"/>
  </r>
  <r>
    <x v="0"/>
    <s v="group E"/>
    <x v="2"/>
    <s v="standard"/>
    <x v="0"/>
    <x v="27"/>
    <n v="92"/>
    <s v="Passed"/>
    <s v="Passed"/>
    <s v="Passed"/>
    <n v="91"/>
  </r>
  <r>
    <x v="0"/>
    <s v="group C"/>
    <x v="0"/>
    <s v="standard"/>
    <x v="1"/>
    <x v="62"/>
    <n v="100"/>
    <s v="Passed"/>
    <s v="Passed"/>
    <s v="Passed"/>
    <n v="100"/>
  </r>
  <r>
    <x v="1"/>
    <s v="group C"/>
    <x v="4"/>
    <s v="free/reduced"/>
    <x v="1"/>
    <x v="31"/>
    <n v="51"/>
    <s v="Passed"/>
    <s v="Passed"/>
    <s v="Passed"/>
    <n v="51"/>
  </r>
  <r>
    <x v="0"/>
    <s v="group B"/>
    <x v="2"/>
    <s v="free/reduced"/>
    <x v="1"/>
    <x v="10"/>
    <n v="76"/>
    <s v="Passed"/>
    <s v="Passed"/>
    <s v="Passed"/>
    <n v="78"/>
  </r>
  <r>
    <x v="0"/>
    <s v="group B"/>
    <x v="4"/>
    <s v="standard"/>
    <x v="1"/>
    <x v="50"/>
    <n v="83"/>
    <s v="Passed"/>
    <s v="Passed"/>
    <s v="Passed"/>
    <n v="78"/>
  </r>
  <r>
    <x v="0"/>
    <s v="group C"/>
    <x v="1"/>
    <s v="free/reduced"/>
    <x v="1"/>
    <x v="21"/>
    <n v="75"/>
    <s v="Passed"/>
    <s v="Passed"/>
    <s v="Passed"/>
    <n v="70"/>
  </r>
  <r>
    <x v="1"/>
    <s v="group A"/>
    <x v="4"/>
    <s v="standard"/>
    <x v="1"/>
    <x v="0"/>
    <n v="73"/>
    <s v="Passed"/>
    <s v="Passed"/>
    <s v="Passed"/>
    <n v="74"/>
  </r>
  <r>
    <x v="1"/>
    <s v="group E"/>
    <x v="5"/>
    <s v="standard"/>
    <x v="0"/>
    <x v="63"/>
    <n v="88"/>
    <s v="Passed"/>
    <s v="Passed"/>
    <s v="Passed"/>
    <n v="78"/>
  </r>
  <r>
    <x v="0"/>
    <s v="group D"/>
    <x v="1"/>
    <s v="standard"/>
    <x v="0"/>
    <x v="38"/>
    <n v="86"/>
    <s v="Passed"/>
    <s v="Passed"/>
    <s v="Passed"/>
    <n v="81"/>
  </r>
  <r>
    <x v="0"/>
    <s v="group C"/>
    <x v="3"/>
    <s v="standard"/>
    <x v="0"/>
    <x v="24"/>
    <n v="67"/>
    <s v="Passed"/>
    <s v="Passed"/>
    <s v="Passed"/>
    <n v="70"/>
  </r>
  <r>
    <x v="0"/>
    <s v="group C"/>
    <x v="0"/>
    <s v="free/reduced"/>
    <x v="1"/>
    <x v="49"/>
    <n v="51"/>
    <s v="Failed"/>
    <s v="Passed"/>
    <s v="Passed"/>
    <n v="54"/>
  </r>
  <r>
    <x v="0"/>
    <s v="group C"/>
    <x v="2"/>
    <s v="standard"/>
    <x v="1"/>
    <x v="27"/>
    <n v="91"/>
    <s v="Passed"/>
    <s v="Passed"/>
    <s v="Passed"/>
    <n v="87"/>
  </r>
  <r>
    <x v="0"/>
    <s v="group B"/>
    <x v="4"/>
    <s v="free/reduced"/>
    <x v="1"/>
    <x v="15"/>
    <n v="54"/>
    <s v="Failed"/>
    <s v="Passed"/>
    <s v="Passed"/>
    <n v="58"/>
  </r>
  <r>
    <x v="0"/>
    <s v="group C"/>
    <x v="3"/>
    <s v="standard"/>
    <x v="1"/>
    <x v="5"/>
    <n v="77"/>
    <s v="Passed"/>
    <s v="Passed"/>
    <s v="Passed"/>
    <n v="77"/>
  </r>
  <r>
    <x v="0"/>
    <s v="group B"/>
    <x v="2"/>
    <s v="free/reduced"/>
    <x v="1"/>
    <x v="36"/>
    <n v="70"/>
    <s v="Passed"/>
    <s v="Passed"/>
    <s v="Passed"/>
    <n v="62"/>
  </r>
  <r>
    <x v="0"/>
    <s v="group D"/>
    <x v="5"/>
    <s v="standard"/>
    <x v="1"/>
    <x v="26"/>
    <n v="100"/>
    <s v="Passed"/>
    <s v="Passed"/>
    <s v="Passed"/>
    <n v="100"/>
  </r>
  <r>
    <x v="1"/>
    <s v="group C"/>
    <x v="2"/>
    <s v="free/reduced"/>
    <x v="1"/>
    <x v="23"/>
    <n v="68"/>
    <s v="Passed"/>
    <s v="Passed"/>
    <s v="Passed"/>
    <n v="75"/>
  </r>
  <r>
    <x v="0"/>
    <s v="group C"/>
    <x v="1"/>
    <s v="free/reduced"/>
    <x v="0"/>
    <x v="15"/>
    <n v="64"/>
    <s v="Failed"/>
    <s v="Passed"/>
    <s v="Passed"/>
    <n v="66"/>
  </r>
  <r>
    <x v="0"/>
    <s v="group E"/>
    <x v="4"/>
    <s v="standard"/>
    <x v="0"/>
    <x v="13"/>
    <n v="50"/>
    <s v="Passed"/>
    <s v="Passed"/>
    <s v="Failed"/>
    <n v="47"/>
  </r>
  <r>
    <x v="0"/>
    <s v="group D"/>
    <x v="3"/>
    <s v="standard"/>
    <x v="0"/>
    <x v="11"/>
    <n v="69"/>
    <s v="Passed"/>
    <s v="Passed"/>
    <s v="Passed"/>
    <n v="70"/>
  </r>
  <r>
    <x v="1"/>
    <s v="group C"/>
    <x v="5"/>
    <s v="free/reduced"/>
    <x v="1"/>
    <x v="40"/>
    <n v="52"/>
    <s v="Failed"/>
    <s v="Passed"/>
    <s v="Failed"/>
    <n v="49"/>
  </r>
  <r>
    <x v="1"/>
    <s v="group C"/>
    <x v="3"/>
    <s v="free/reduced"/>
    <x v="1"/>
    <x v="11"/>
    <n v="67"/>
    <s v="Passed"/>
    <s v="Passed"/>
    <s v="Passed"/>
    <n v="65"/>
  </r>
  <r>
    <x v="1"/>
    <s v="group E"/>
    <x v="4"/>
    <s v="standard"/>
    <x v="0"/>
    <x v="46"/>
    <n v="76"/>
    <s v="Passed"/>
    <s v="Passed"/>
    <s v="Passed"/>
    <n v="65"/>
  </r>
  <r>
    <x v="1"/>
    <s v="group D"/>
    <x v="5"/>
    <s v="standard"/>
    <x v="1"/>
    <x v="23"/>
    <n v="66"/>
    <s v="Passed"/>
    <s v="Passed"/>
    <s v="Passed"/>
    <n v="68"/>
  </r>
  <r>
    <x v="1"/>
    <s v="group B"/>
    <x v="5"/>
    <s v="free/reduced"/>
    <x v="0"/>
    <x v="64"/>
    <n v="52"/>
    <s v="Failed"/>
    <s v="Passed"/>
    <s v="Failed"/>
    <n v="45"/>
  </r>
  <r>
    <x v="0"/>
    <s v="group C"/>
    <x v="0"/>
    <s v="standard"/>
    <x v="0"/>
    <x v="34"/>
    <n v="88"/>
    <s v="Passed"/>
    <s v="Passed"/>
    <s v="Passed"/>
    <n v="87"/>
  </r>
  <r>
    <x v="0"/>
    <s v="group E"/>
    <x v="3"/>
    <s v="standard"/>
    <x v="0"/>
    <x v="17"/>
    <n v="65"/>
    <s v="Passed"/>
    <s v="Passed"/>
    <s v="Passed"/>
    <n v="69"/>
  </r>
  <r>
    <x v="1"/>
    <s v="group D"/>
    <x v="1"/>
    <s v="standard"/>
    <x v="1"/>
    <x v="4"/>
    <n v="83"/>
    <s v="Passed"/>
    <s v="Passed"/>
    <s v="Passed"/>
    <n v="79"/>
  </r>
  <r>
    <x v="0"/>
    <s v="group B"/>
    <x v="5"/>
    <s v="standard"/>
    <x v="0"/>
    <x v="23"/>
    <n v="64"/>
    <s v="Passed"/>
    <s v="Passed"/>
    <s v="Passed"/>
    <n v="66"/>
  </r>
  <r>
    <x v="1"/>
    <s v="group D"/>
    <x v="1"/>
    <s v="standard"/>
    <x v="1"/>
    <x v="34"/>
    <n v="62"/>
    <s v="Passed"/>
    <s v="Passed"/>
    <s v="Passed"/>
    <n v="62"/>
  </r>
  <r>
    <x v="0"/>
    <s v="group C"/>
    <x v="2"/>
    <s v="standard"/>
    <x v="1"/>
    <x v="1"/>
    <n v="84"/>
    <s v="Passed"/>
    <s v="Passed"/>
    <s v="Passed"/>
    <n v="85"/>
  </r>
  <r>
    <x v="1"/>
    <s v="group D"/>
    <x v="3"/>
    <s v="standard"/>
    <x v="0"/>
    <x v="42"/>
    <n v="55"/>
    <s v="Passed"/>
    <s v="Passed"/>
    <s v="Passed"/>
    <n v="52"/>
  </r>
  <r>
    <x v="1"/>
    <s v="group C"/>
    <x v="5"/>
    <s v="free/reduced"/>
    <x v="1"/>
    <x v="32"/>
    <n v="69"/>
    <s v="Passed"/>
    <s v="Passed"/>
    <s v="Passed"/>
    <n v="65"/>
  </r>
  <r>
    <x v="1"/>
    <s v="group E"/>
    <x v="4"/>
    <s v="free/reduced"/>
    <x v="0"/>
    <x v="30"/>
    <n v="56"/>
    <s v="Passed"/>
    <s v="Passed"/>
    <s v="Passed"/>
    <n v="51"/>
  </r>
  <r>
    <x v="0"/>
    <s v="group B"/>
    <x v="1"/>
    <s v="free/reduced"/>
    <x v="0"/>
    <x v="40"/>
    <n v="53"/>
    <s v="Failed"/>
    <s v="Passed"/>
    <s v="Passed"/>
    <n v="55"/>
  </r>
  <r>
    <x v="0"/>
    <s v="group B"/>
    <x v="0"/>
    <s v="free/reduced"/>
    <x v="0"/>
    <x v="12"/>
    <n v="79"/>
    <s v="Passed"/>
    <s v="Passed"/>
    <s v="Passed"/>
    <n v="76"/>
  </r>
  <r>
    <x v="0"/>
    <s v="group C"/>
    <x v="3"/>
    <s v="standard"/>
    <x v="1"/>
    <x v="21"/>
    <n v="84"/>
    <s v="Passed"/>
    <s v="Passed"/>
    <s v="Passed"/>
    <n v="86"/>
  </r>
  <r>
    <x v="0"/>
    <s v="group D"/>
    <x v="1"/>
    <s v="free/reduced"/>
    <x v="0"/>
    <x v="11"/>
    <n v="81"/>
    <s v="Passed"/>
    <s v="Passed"/>
    <s v="Passed"/>
    <n v="77"/>
  </r>
  <r>
    <x v="1"/>
    <s v="group C"/>
    <x v="3"/>
    <s v="standard"/>
    <x v="0"/>
    <x v="1"/>
    <n v="77"/>
    <s v="Passed"/>
    <s v="Passed"/>
    <s v="Passed"/>
    <n v="69"/>
  </r>
  <r>
    <x v="0"/>
    <s v="group B"/>
    <x v="3"/>
    <s v="standard"/>
    <x v="0"/>
    <x v="29"/>
    <n v="69"/>
    <s v="Passed"/>
    <s v="Passed"/>
    <s v="Passed"/>
    <n v="68"/>
  </r>
  <r>
    <x v="1"/>
    <s v="group C"/>
    <x v="1"/>
    <s v="standard"/>
    <x v="0"/>
    <x v="32"/>
    <n v="41"/>
    <s v="Passed"/>
    <s v="Failed"/>
    <s v="Failed"/>
    <n v="42"/>
  </r>
  <r>
    <x v="1"/>
    <s v="group D"/>
    <x v="5"/>
    <s v="standard"/>
    <x v="1"/>
    <x v="19"/>
    <n v="71"/>
    <s v="Passed"/>
    <s v="Passed"/>
    <s v="Passed"/>
    <n v="78"/>
  </r>
  <r>
    <x v="1"/>
    <s v="group E"/>
    <x v="0"/>
    <s v="standard"/>
    <x v="0"/>
    <x v="33"/>
    <n v="62"/>
    <s v="Passed"/>
    <s v="Passed"/>
    <s v="Passed"/>
    <n v="62"/>
  </r>
  <r>
    <x v="1"/>
    <s v="group E"/>
    <x v="4"/>
    <s v="standard"/>
    <x v="1"/>
    <x v="27"/>
    <n v="80"/>
    <s v="Passed"/>
    <s v="Passed"/>
    <s v="Passed"/>
    <n v="76"/>
  </r>
  <r>
    <x v="0"/>
    <s v="group B"/>
    <x v="1"/>
    <s v="free/reduced"/>
    <x v="0"/>
    <x v="19"/>
    <n v="81"/>
    <s v="Passed"/>
    <s v="Passed"/>
    <s v="Passed"/>
    <n v="76"/>
  </r>
  <r>
    <x v="0"/>
    <s v="group B"/>
    <x v="1"/>
    <s v="free/reduced"/>
    <x v="0"/>
    <x v="10"/>
    <n v="61"/>
    <s v="Passed"/>
    <s v="Passed"/>
    <s v="Passed"/>
    <n v="66"/>
  </r>
  <r>
    <x v="1"/>
    <s v="group D"/>
    <x v="5"/>
    <s v="free/reduced"/>
    <x v="1"/>
    <x v="46"/>
    <n v="79"/>
    <s v="Passed"/>
    <s v="Passed"/>
    <s v="Passed"/>
    <n v="79"/>
  </r>
  <r>
    <x v="1"/>
    <s v="group C"/>
    <x v="1"/>
    <s v="free/reduced"/>
    <x v="0"/>
    <x v="65"/>
    <n v="28"/>
    <s v="Failed"/>
    <s v="Failed"/>
    <s v="Failed"/>
    <n v="27"/>
  </r>
  <r>
    <x v="0"/>
    <s v="group C"/>
    <x v="4"/>
    <s v="free/reduced"/>
    <x v="0"/>
    <x v="47"/>
    <n v="62"/>
    <s v="Failed"/>
    <s v="Passed"/>
    <s v="Passed"/>
    <n v="60"/>
  </r>
  <r>
    <x v="1"/>
    <s v="group C"/>
    <x v="3"/>
    <s v="free/reduced"/>
    <x v="1"/>
    <x v="41"/>
    <n v="51"/>
    <s v="Passed"/>
    <s v="Passed"/>
    <s v="Passed"/>
    <n v="56"/>
  </r>
  <r>
    <x v="1"/>
    <s v="group E"/>
    <x v="4"/>
    <s v="standard"/>
    <x v="1"/>
    <x v="53"/>
    <n v="91"/>
    <s v="Passed"/>
    <s v="Passed"/>
    <s v="Passed"/>
    <n v="81"/>
  </r>
  <r>
    <x v="1"/>
    <s v="group B"/>
    <x v="5"/>
    <s v="standard"/>
    <x v="1"/>
    <x v="56"/>
    <n v="83"/>
    <s v="Passed"/>
    <s v="Passed"/>
    <s v="Passed"/>
    <n v="75"/>
  </r>
  <r>
    <x v="0"/>
    <s v="group E"/>
    <x v="3"/>
    <s v="free/reduced"/>
    <x v="1"/>
    <x v="58"/>
    <n v="86"/>
    <s v="Passed"/>
    <s v="Passed"/>
    <s v="Passed"/>
    <n v="88"/>
  </r>
  <r>
    <x v="0"/>
    <s v="group C"/>
    <x v="4"/>
    <s v="free/reduced"/>
    <x v="0"/>
    <x v="66"/>
    <n v="42"/>
    <s v="Failed"/>
    <s v="Failed"/>
    <s v="Failed"/>
    <n v="39"/>
  </r>
  <r>
    <x v="1"/>
    <s v="group B"/>
    <x v="4"/>
    <s v="free/reduced"/>
    <x v="0"/>
    <x v="17"/>
    <n v="77"/>
    <s v="Passed"/>
    <s v="Passed"/>
    <s v="Passed"/>
    <n v="70"/>
  </r>
  <r>
    <x v="1"/>
    <s v="group B"/>
    <x v="5"/>
    <s v="standard"/>
    <x v="1"/>
    <x v="42"/>
    <n v="56"/>
    <s v="Passed"/>
    <s v="Passed"/>
    <s v="Passed"/>
    <n v="56"/>
  </r>
  <r>
    <x v="0"/>
    <s v="group D"/>
    <x v="4"/>
    <s v="standard"/>
    <x v="1"/>
    <x v="25"/>
    <n v="68"/>
    <s v="Passed"/>
    <s v="Passed"/>
    <s v="Passed"/>
    <n v="74"/>
  </r>
  <r>
    <x v="1"/>
    <s v="group B"/>
    <x v="3"/>
    <s v="standard"/>
    <x v="0"/>
    <x v="53"/>
    <n v="85"/>
    <s v="Passed"/>
    <s v="Passed"/>
    <s v="Passed"/>
    <n v="73"/>
  </r>
  <r>
    <x v="0"/>
    <s v="group C"/>
    <x v="5"/>
    <s v="free/reduced"/>
    <x v="0"/>
    <x v="30"/>
    <n v="65"/>
    <s v="Passed"/>
    <s v="Passed"/>
    <s v="Passed"/>
    <n v="62"/>
  </r>
  <r>
    <x v="1"/>
    <s v="group D"/>
    <x v="5"/>
    <s v="standard"/>
    <x v="0"/>
    <x v="67"/>
    <n v="80"/>
    <s v="Passed"/>
    <s v="Passed"/>
    <s v="Passed"/>
    <n v="75"/>
  </r>
  <r>
    <x v="0"/>
    <s v="group B"/>
    <x v="3"/>
    <s v="standard"/>
    <x v="1"/>
    <x v="36"/>
    <n v="66"/>
    <s v="Passed"/>
    <s v="Passed"/>
    <s v="Passed"/>
    <n v="73"/>
  </r>
  <r>
    <x v="0"/>
    <s v="group E"/>
    <x v="2"/>
    <s v="free/reduced"/>
    <x v="0"/>
    <x v="40"/>
    <n v="56"/>
    <s v="Failed"/>
    <s v="Passed"/>
    <s v="Passed"/>
    <n v="54"/>
  </r>
  <r>
    <x v="0"/>
    <s v="group C"/>
    <x v="1"/>
    <s v="standard"/>
    <x v="0"/>
    <x v="0"/>
    <n v="72"/>
    <s v="Passed"/>
    <s v="Passed"/>
    <s v="Passed"/>
    <n v="71"/>
  </r>
  <r>
    <x v="1"/>
    <s v="group D"/>
    <x v="4"/>
    <s v="standard"/>
    <x v="0"/>
    <x v="29"/>
    <n v="50"/>
    <s v="Passed"/>
    <s v="Passed"/>
    <s v="Passed"/>
    <n v="54"/>
  </r>
  <r>
    <x v="1"/>
    <s v="group A"/>
    <x v="5"/>
    <s v="free/reduced"/>
    <x v="0"/>
    <x v="50"/>
    <n v="72"/>
    <s v="Passed"/>
    <s v="Passed"/>
    <s v="Passed"/>
    <n v="64"/>
  </r>
  <r>
    <x v="0"/>
    <s v="group C"/>
    <x v="1"/>
    <s v="standard"/>
    <x v="1"/>
    <x v="6"/>
    <n v="95"/>
    <s v="Passed"/>
    <s v="Passed"/>
    <s v="Passed"/>
    <n v="94"/>
  </r>
  <r>
    <x v="1"/>
    <s v="group D"/>
    <x v="1"/>
    <s v="standard"/>
    <x v="0"/>
    <x v="4"/>
    <n v="64"/>
    <s v="Passed"/>
    <s v="Passed"/>
    <s v="Passed"/>
    <n v="66"/>
  </r>
  <r>
    <x v="1"/>
    <s v="group C"/>
    <x v="3"/>
    <s v="standard"/>
    <x v="0"/>
    <x v="15"/>
    <n v="43"/>
    <s v="Failed"/>
    <s v="Failed"/>
    <s v="Failed"/>
    <n v="42"/>
  </r>
  <r>
    <x v="0"/>
    <s v="group B"/>
    <x v="0"/>
    <s v="standard"/>
    <x v="0"/>
    <x v="21"/>
    <n v="86"/>
    <s v="Passed"/>
    <s v="Passed"/>
    <s v="Passed"/>
    <n v="83"/>
  </r>
  <r>
    <x v="1"/>
    <s v="group E"/>
    <x v="5"/>
    <s v="standard"/>
    <x v="0"/>
    <x v="68"/>
    <n v="87"/>
    <s v="Passed"/>
    <s v="Passed"/>
    <s v="Passed"/>
    <n v="78"/>
  </r>
  <r>
    <x v="1"/>
    <s v="group C"/>
    <x v="0"/>
    <s v="standard"/>
    <x v="1"/>
    <x v="58"/>
    <n v="82"/>
    <s v="Passed"/>
    <s v="Passed"/>
    <s v="Passed"/>
    <n v="84"/>
  </r>
  <r>
    <x v="1"/>
    <s v="group D"/>
    <x v="3"/>
    <s v="standard"/>
    <x v="0"/>
    <x v="46"/>
    <n v="75"/>
    <s v="Passed"/>
    <s v="Passed"/>
    <s v="Passed"/>
    <n v="77"/>
  </r>
  <r>
    <x v="1"/>
    <s v="group D"/>
    <x v="0"/>
    <s v="free/reduced"/>
    <x v="0"/>
    <x v="24"/>
    <n v="66"/>
    <s v="Passed"/>
    <s v="Passed"/>
    <s v="Passed"/>
    <n v="67"/>
  </r>
  <r>
    <x v="0"/>
    <s v="group D"/>
    <x v="5"/>
    <s v="standard"/>
    <x v="1"/>
    <x v="8"/>
    <n v="60"/>
    <s v="Passed"/>
    <s v="Passed"/>
    <s v="Passed"/>
    <n v="74"/>
  </r>
  <r>
    <x v="1"/>
    <s v="group B"/>
    <x v="1"/>
    <s v="standard"/>
    <x v="0"/>
    <x v="16"/>
    <n v="52"/>
    <s v="Passed"/>
    <s v="Passed"/>
    <s v="Passed"/>
    <n v="51"/>
  </r>
  <r>
    <x v="1"/>
    <s v="group C"/>
    <x v="3"/>
    <s v="standard"/>
    <x v="0"/>
    <x v="56"/>
    <n v="80"/>
    <s v="Passed"/>
    <s v="Passed"/>
    <s v="Passed"/>
    <n v="80"/>
  </r>
  <r>
    <x v="1"/>
    <s v="group D"/>
    <x v="4"/>
    <s v="free/reduced"/>
    <x v="1"/>
    <x v="20"/>
    <n v="68"/>
    <s v="Passed"/>
    <s v="Passed"/>
    <s v="Passed"/>
    <n v="66"/>
  </r>
  <r>
    <x v="0"/>
    <s v="group E"/>
    <x v="0"/>
    <s v="standard"/>
    <x v="0"/>
    <x v="46"/>
    <n v="83"/>
    <s v="Passed"/>
    <s v="Passed"/>
    <s v="Passed"/>
    <n v="83"/>
  </r>
  <r>
    <x v="0"/>
    <s v="group D"/>
    <x v="4"/>
    <s v="standard"/>
    <x v="0"/>
    <x v="25"/>
    <n v="52"/>
    <s v="Passed"/>
    <s v="Passed"/>
    <s v="Passed"/>
    <n v="55"/>
  </r>
  <r>
    <x v="1"/>
    <s v="group E"/>
    <x v="1"/>
    <s v="standard"/>
    <x v="0"/>
    <x v="32"/>
    <n v="51"/>
    <s v="Passed"/>
    <s v="Passed"/>
    <s v="Failed"/>
    <n v="43"/>
  </r>
  <r>
    <x v="1"/>
    <s v="group D"/>
    <x v="5"/>
    <s v="standard"/>
    <x v="0"/>
    <x v="28"/>
    <n v="74"/>
    <s v="Passed"/>
    <s v="Passed"/>
    <s v="Passed"/>
    <n v="69"/>
  </r>
  <r>
    <x v="1"/>
    <s v="group C"/>
    <x v="3"/>
    <s v="standard"/>
    <x v="0"/>
    <x v="51"/>
    <n v="76"/>
    <s v="Passed"/>
    <s v="Passed"/>
    <s v="Passed"/>
    <n v="71"/>
  </r>
  <r>
    <x v="1"/>
    <s v="group E"/>
    <x v="3"/>
    <s v="standard"/>
    <x v="0"/>
    <x v="59"/>
    <n v="76"/>
    <s v="Passed"/>
    <s v="Passed"/>
    <s v="Passed"/>
    <n v="74"/>
  </r>
  <r>
    <x v="0"/>
    <s v="group B"/>
    <x v="4"/>
    <s v="standard"/>
    <x v="1"/>
    <x v="10"/>
    <n v="70"/>
    <s v="Passed"/>
    <s v="Passed"/>
    <s v="Passed"/>
    <n v="68"/>
  </r>
  <r>
    <x v="0"/>
    <s v="group B"/>
    <x v="4"/>
    <s v="standard"/>
    <x v="0"/>
    <x v="11"/>
    <n v="64"/>
    <s v="Passed"/>
    <s v="Passed"/>
    <s v="Passed"/>
    <n v="62"/>
  </r>
  <r>
    <x v="1"/>
    <s v="group C"/>
    <x v="4"/>
    <s v="standard"/>
    <x v="0"/>
    <x v="50"/>
    <n v="60"/>
    <s v="Passed"/>
    <s v="Passed"/>
    <s v="Passed"/>
    <n v="53"/>
  </r>
  <r>
    <x v="1"/>
    <s v="group A"/>
    <x v="5"/>
    <s v="standard"/>
    <x v="1"/>
    <x v="3"/>
    <n v="49"/>
    <s v="Failed"/>
    <s v="Failed"/>
    <s v="Failed"/>
    <n v="49"/>
  </r>
  <r>
    <x v="0"/>
    <s v="group D"/>
    <x v="1"/>
    <s v="free/reduced"/>
    <x v="0"/>
    <x v="5"/>
    <n v="83"/>
    <s v="Passed"/>
    <s v="Passed"/>
    <s v="Passed"/>
    <n v="83"/>
  </r>
  <r>
    <x v="0"/>
    <s v="group B"/>
    <x v="5"/>
    <s v="standard"/>
    <x v="1"/>
    <x v="41"/>
    <n v="70"/>
    <s v="Passed"/>
    <s v="Passed"/>
    <s v="Passed"/>
    <n v="70"/>
  </r>
  <r>
    <x v="1"/>
    <s v="group D"/>
    <x v="2"/>
    <s v="standard"/>
    <x v="0"/>
    <x v="46"/>
    <n v="80"/>
    <s v="Passed"/>
    <s v="Passed"/>
    <s v="Passed"/>
    <n v="72"/>
  </r>
  <r>
    <x v="1"/>
    <s v="group D"/>
    <x v="4"/>
    <s v="standard"/>
    <x v="0"/>
    <x v="16"/>
    <n v="52"/>
    <s v="Passed"/>
    <s v="Passed"/>
    <s v="Passed"/>
    <n v="52"/>
  </r>
  <r>
    <x v="0"/>
    <s v="group E"/>
    <x v="1"/>
    <s v="standard"/>
    <x v="0"/>
    <x v="23"/>
    <n v="73"/>
    <s v="Passed"/>
    <s v="Passed"/>
    <s v="Passed"/>
    <n v="70"/>
  </r>
  <r>
    <x v="0"/>
    <s v="group C"/>
    <x v="3"/>
    <s v="free/reduced"/>
    <x v="0"/>
    <x v="8"/>
    <n v="73"/>
    <s v="Passed"/>
    <s v="Passed"/>
    <s v="Passed"/>
    <n v="68"/>
  </r>
  <r>
    <x v="1"/>
    <s v="group C"/>
    <x v="3"/>
    <s v="standard"/>
    <x v="1"/>
    <x v="12"/>
    <n v="77"/>
    <s v="Passed"/>
    <s v="Passed"/>
    <s v="Passed"/>
    <n v="77"/>
  </r>
  <r>
    <x v="0"/>
    <s v="group B"/>
    <x v="1"/>
    <s v="standard"/>
    <x v="0"/>
    <x v="22"/>
    <n v="75"/>
    <s v="Passed"/>
    <s v="Passed"/>
    <s v="Passed"/>
    <n v="78"/>
  </r>
  <r>
    <x v="0"/>
    <s v="group C"/>
    <x v="2"/>
    <s v="free/reduced"/>
    <x v="1"/>
    <x v="11"/>
    <n v="81"/>
    <s v="Passed"/>
    <s v="Passed"/>
    <s v="Passed"/>
    <n v="81"/>
  </r>
  <r>
    <x v="0"/>
    <s v="group C"/>
    <x v="5"/>
    <s v="free/reduced"/>
    <x v="1"/>
    <x v="8"/>
    <n v="79"/>
    <s v="Passed"/>
    <s v="Passed"/>
    <s v="Passed"/>
    <n v="77"/>
  </r>
  <r>
    <x v="1"/>
    <s v="group C"/>
    <x v="1"/>
    <s v="standard"/>
    <x v="1"/>
    <x v="38"/>
    <n v="79"/>
    <s v="Passed"/>
    <s v="Passed"/>
    <s v="Passed"/>
    <n v="78"/>
  </r>
  <r>
    <x v="0"/>
    <s v="group C"/>
    <x v="5"/>
    <s v="free/reduced"/>
    <x v="0"/>
    <x v="18"/>
    <n v="50"/>
    <s v="Failed"/>
    <s v="Passed"/>
    <s v="Passed"/>
    <n v="51"/>
  </r>
  <r>
    <x v="0"/>
    <s v="group E"/>
    <x v="4"/>
    <s v="standard"/>
    <x v="0"/>
    <x v="55"/>
    <n v="93"/>
    <s v="Passed"/>
    <s v="Passed"/>
    <s v="Passed"/>
    <n v="90"/>
  </r>
  <r>
    <x v="1"/>
    <s v="group D"/>
    <x v="4"/>
    <s v="standard"/>
    <x v="0"/>
    <x v="4"/>
    <n v="73"/>
    <s v="Passed"/>
    <s v="Passed"/>
    <s v="Passed"/>
    <n v="68"/>
  </r>
  <r>
    <x v="1"/>
    <s v="group D"/>
    <x v="5"/>
    <s v="free/reduced"/>
    <x v="0"/>
    <x v="32"/>
    <n v="42"/>
    <s v="Passed"/>
    <s v="Failed"/>
    <s v="Failed"/>
    <n v="41"/>
  </r>
  <r>
    <x v="0"/>
    <s v="group C"/>
    <x v="0"/>
    <s v="standard"/>
    <x v="0"/>
    <x v="24"/>
    <n v="75"/>
    <s v="Passed"/>
    <s v="Passed"/>
    <s v="Passed"/>
    <n v="81"/>
  </r>
  <r>
    <x v="0"/>
    <s v="group D"/>
    <x v="4"/>
    <s v="standard"/>
    <x v="0"/>
    <x v="1"/>
    <n v="72"/>
    <s v="Passed"/>
    <s v="Passed"/>
    <s v="Passed"/>
    <n v="77"/>
  </r>
  <r>
    <x v="0"/>
    <s v="group D"/>
    <x v="3"/>
    <s v="standard"/>
    <x v="1"/>
    <x v="6"/>
    <n v="92"/>
    <s v="Passed"/>
    <s v="Passed"/>
    <s v="Passed"/>
    <n v="95"/>
  </r>
  <r>
    <x v="0"/>
    <s v="group E"/>
    <x v="1"/>
    <s v="free/reduced"/>
    <x v="0"/>
    <x v="5"/>
    <n v="76"/>
    <s v="Passed"/>
    <s v="Passed"/>
    <s v="Passed"/>
    <n v="70"/>
  </r>
  <r>
    <x v="1"/>
    <s v="group C"/>
    <x v="0"/>
    <s v="standard"/>
    <x v="0"/>
    <x v="1"/>
    <n v="63"/>
    <s v="Passed"/>
    <s v="Passed"/>
    <s v="Passed"/>
    <n v="61"/>
  </r>
  <r>
    <x v="1"/>
    <s v="group C"/>
    <x v="1"/>
    <s v="standard"/>
    <x v="0"/>
    <x v="10"/>
    <n v="49"/>
    <s v="Passed"/>
    <s v="Failed"/>
    <s v="Failed"/>
    <n v="42"/>
  </r>
  <r>
    <x v="0"/>
    <s v="group D"/>
    <x v="3"/>
    <s v="free/reduced"/>
    <x v="0"/>
    <x v="3"/>
    <n v="53"/>
    <s v="Failed"/>
    <s v="Passed"/>
    <s v="Passed"/>
    <n v="58"/>
  </r>
  <r>
    <x v="0"/>
    <s v="group D"/>
    <x v="1"/>
    <s v="standard"/>
    <x v="0"/>
    <x v="11"/>
    <n v="70"/>
    <s v="Passed"/>
    <s v="Passed"/>
    <s v="Passed"/>
    <n v="71"/>
  </r>
  <r>
    <x v="1"/>
    <s v="group B"/>
    <x v="1"/>
    <s v="standard"/>
    <x v="1"/>
    <x v="6"/>
    <n v="85"/>
    <s v="Passed"/>
    <s v="Passed"/>
    <s v="Passed"/>
    <n v="76"/>
  </r>
  <r>
    <x v="1"/>
    <s v="group C"/>
    <x v="0"/>
    <s v="standard"/>
    <x v="0"/>
    <x v="58"/>
    <n v="78"/>
    <s v="Passed"/>
    <s v="Passed"/>
    <s v="Passed"/>
    <n v="73"/>
  </r>
  <r>
    <x v="0"/>
    <s v="group C"/>
    <x v="5"/>
    <s v="standard"/>
    <x v="1"/>
    <x v="51"/>
    <n v="92"/>
    <s v="Passed"/>
    <s v="Passed"/>
    <s v="Passed"/>
    <n v="93"/>
  </r>
  <r>
    <x v="0"/>
    <s v="group E"/>
    <x v="4"/>
    <s v="standard"/>
    <x v="1"/>
    <x v="32"/>
    <n v="63"/>
    <s v="Passed"/>
    <s v="Passed"/>
    <s v="Passed"/>
    <n v="75"/>
  </r>
  <r>
    <x v="0"/>
    <s v="group C"/>
    <x v="5"/>
    <s v="free/reduced"/>
    <x v="0"/>
    <x v="11"/>
    <n v="86"/>
    <s v="Passed"/>
    <s v="Passed"/>
    <s v="Passed"/>
    <n v="80"/>
  </r>
  <r>
    <x v="1"/>
    <s v="group B"/>
    <x v="0"/>
    <s v="free/reduced"/>
    <x v="0"/>
    <x v="20"/>
    <n v="56"/>
    <s v="Passed"/>
    <s v="Passed"/>
    <s v="Passed"/>
    <n v="57"/>
  </r>
  <r>
    <x v="1"/>
    <s v="group D"/>
    <x v="4"/>
    <s v="standard"/>
    <x v="0"/>
    <x v="31"/>
    <n v="52"/>
    <s v="Passed"/>
    <s v="Passed"/>
    <s v="Failed"/>
    <n v="42"/>
  </r>
  <r>
    <x v="1"/>
    <s v="group D"/>
    <x v="4"/>
    <s v="standard"/>
    <x v="0"/>
    <x v="40"/>
    <n v="48"/>
    <s v="Failed"/>
    <s v="Failed"/>
    <s v="Failed"/>
    <n v="46"/>
  </r>
  <r>
    <x v="0"/>
    <s v="group D"/>
    <x v="0"/>
    <s v="free/reduced"/>
    <x v="0"/>
    <x v="20"/>
    <n v="79"/>
    <s v="Passed"/>
    <s v="Passed"/>
    <s v="Passed"/>
    <n v="84"/>
  </r>
  <r>
    <x v="0"/>
    <s v="group D"/>
    <x v="1"/>
    <s v="free/reduced"/>
    <x v="1"/>
    <x v="22"/>
    <n v="78"/>
    <s v="Passed"/>
    <s v="Passed"/>
    <s v="Passed"/>
    <n v="78"/>
  </r>
  <r>
    <x v="0"/>
    <s v="group B"/>
    <x v="5"/>
    <s v="standard"/>
    <x v="0"/>
    <x v="69"/>
    <n v="46"/>
    <s v="Failed"/>
    <s v="Failed"/>
    <s v="Failed"/>
    <n v="46"/>
  </r>
  <r>
    <x v="1"/>
    <s v="group B"/>
    <x v="3"/>
    <s v="standard"/>
    <x v="1"/>
    <x v="27"/>
    <n v="82"/>
    <s v="Passed"/>
    <s v="Passed"/>
    <s v="Passed"/>
    <n v="82"/>
  </r>
  <r>
    <x v="1"/>
    <s v="group E"/>
    <x v="3"/>
    <s v="standard"/>
    <x v="1"/>
    <x v="26"/>
    <n v="82"/>
    <s v="Passed"/>
    <s v="Passed"/>
    <s v="Passed"/>
    <n v="88"/>
  </r>
  <r>
    <x v="0"/>
    <s v="group B"/>
    <x v="5"/>
    <s v="standard"/>
    <x v="0"/>
    <x v="21"/>
    <n v="89"/>
    <s v="Passed"/>
    <s v="Passed"/>
    <s v="Passed"/>
    <n v="82"/>
  </r>
  <r>
    <x v="1"/>
    <s v="group B"/>
    <x v="0"/>
    <s v="free/reduced"/>
    <x v="0"/>
    <x v="6"/>
    <n v="75"/>
    <s v="Passed"/>
    <s v="Passed"/>
    <s v="Passed"/>
    <n v="76"/>
  </r>
  <r>
    <x v="1"/>
    <s v="group E"/>
    <x v="5"/>
    <s v="standard"/>
    <x v="1"/>
    <x v="34"/>
    <n v="76"/>
    <s v="Passed"/>
    <s v="Passed"/>
    <s v="Passed"/>
    <n v="77"/>
  </r>
  <r>
    <x v="1"/>
    <s v="group C"/>
    <x v="3"/>
    <s v="standard"/>
    <x v="0"/>
    <x v="4"/>
    <n v="70"/>
    <s v="Passed"/>
    <s v="Passed"/>
    <s v="Passed"/>
    <n v="68"/>
  </r>
  <r>
    <x v="1"/>
    <s v="group D"/>
    <x v="5"/>
    <s v="standard"/>
    <x v="0"/>
    <x v="67"/>
    <n v="73"/>
    <s v="Passed"/>
    <s v="Passed"/>
    <s v="Passed"/>
    <n v="70"/>
  </r>
  <r>
    <x v="1"/>
    <s v="group C"/>
    <x v="5"/>
    <s v="standard"/>
    <x v="1"/>
    <x v="24"/>
    <n v="60"/>
    <s v="Passed"/>
    <s v="Passed"/>
    <s v="Passed"/>
    <n v="57"/>
  </r>
  <r>
    <x v="0"/>
    <s v="group E"/>
    <x v="0"/>
    <s v="standard"/>
    <x v="0"/>
    <x v="11"/>
    <n v="73"/>
    <s v="Passed"/>
    <s v="Passed"/>
    <s v="Passed"/>
    <n v="75"/>
  </r>
  <r>
    <x v="1"/>
    <s v="group D"/>
    <x v="4"/>
    <s v="free/reduced"/>
    <x v="1"/>
    <x v="12"/>
    <n v="77"/>
    <s v="Passed"/>
    <s v="Passed"/>
    <s v="Passed"/>
    <n v="80"/>
  </r>
  <r>
    <x v="1"/>
    <s v="group B"/>
    <x v="3"/>
    <s v="free/reduced"/>
    <x v="0"/>
    <x v="21"/>
    <n v="62"/>
    <s v="Passed"/>
    <s v="Passed"/>
    <s v="Passed"/>
    <n v="60"/>
  </r>
  <r>
    <x v="1"/>
    <s v="group A"/>
    <x v="5"/>
    <s v="standard"/>
    <x v="1"/>
    <x v="15"/>
    <n v="41"/>
    <s v="Failed"/>
    <s v="Failed"/>
    <s v="Failed"/>
    <n v="43"/>
  </r>
  <r>
    <x v="1"/>
    <s v="group E"/>
    <x v="3"/>
    <s v="standard"/>
    <x v="1"/>
    <x v="5"/>
    <n v="74"/>
    <s v="Passed"/>
    <s v="Passed"/>
    <s v="Passed"/>
    <n v="68"/>
  </r>
  <r>
    <x v="1"/>
    <s v="group C"/>
    <x v="4"/>
    <s v="free/reduced"/>
    <x v="1"/>
    <x v="7"/>
    <n v="46"/>
    <s v="Failed"/>
    <s v="Failed"/>
    <s v="Passed"/>
    <n v="50"/>
  </r>
  <r>
    <x v="1"/>
    <s v="group D"/>
    <x v="3"/>
    <s v="free/reduced"/>
    <x v="0"/>
    <x v="2"/>
    <n v="87"/>
    <s v="Passed"/>
    <s v="Passed"/>
    <s v="Passed"/>
    <n v="75"/>
  </r>
  <r>
    <x v="1"/>
    <s v="group A"/>
    <x v="1"/>
    <s v="free/reduced"/>
    <x v="1"/>
    <x v="27"/>
    <n v="78"/>
    <s v="Passed"/>
    <s v="Passed"/>
    <s v="Passed"/>
    <n v="81"/>
  </r>
  <r>
    <x v="1"/>
    <s v="group D"/>
    <x v="5"/>
    <s v="free/reduced"/>
    <x v="0"/>
    <x v="25"/>
    <n v="54"/>
    <s v="Passed"/>
    <s v="Passed"/>
    <s v="Passed"/>
    <n v="52"/>
  </r>
  <r>
    <x v="0"/>
    <s v="group C"/>
    <x v="3"/>
    <s v="standard"/>
    <x v="1"/>
    <x v="21"/>
    <n v="84"/>
    <s v="Passed"/>
    <s v="Passed"/>
    <s v="Passed"/>
    <n v="81"/>
  </r>
  <r>
    <x v="1"/>
    <s v="group B"/>
    <x v="3"/>
    <s v="standard"/>
    <x v="0"/>
    <x v="46"/>
    <n v="76"/>
    <s v="Passed"/>
    <s v="Passed"/>
    <s v="Passed"/>
    <n v="64"/>
  </r>
  <r>
    <x v="0"/>
    <s v="group C"/>
    <x v="3"/>
    <s v="standard"/>
    <x v="1"/>
    <x v="19"/>
    <n v="75"/>
    <s v="Passed"/>
    <s v="Passed"/>
    <s v="Passed"/>
    <n v="83"/>
  </r>
  <r>
    <x v="1"/>
    <s v="group A"/>
    <x v="1"/>
    <s v="standard"/>
    <x v="0"/>
    <x v="1"/>
    <n v="67"/>
    <s v="Passed"/>
    <s v="Passed"/>
    <s v="Passed"/>
    <n v="69"/>
  </r>
  <r>
    <x v="1"/>
    <s v="group E"/>
    <x v="1"/>
    <s v="standard"/>
    <x v="1"/>
    <x v="55"/>
    <n v="87"/>
    <s v="Passed"/>
    <s v="Passed"/>
    <s v="Passed"/>
    <n v="81"/>
  </r>
  <r>
    <x v="1"/>
    <s v="group C"/>
    <x v="5"/>
    <s v="standard"/>
    <x v="0"/>
    <x v="54"/>
    <n v="52"/>
    <s v="Passed"/>
    <s v="Passed"/>
    <s v="Failed"/>
    <n v="44"/>
  </r>
  <r>
    <x v="0"/>
    <s v="group B"/>
    <x v="3"/>
    <s v="free/reduced"/>
    <x v="0"/>
    <x v="31"/>
    <n v="71"/>
    <s v="Passed"/>
    <s v="Passed"/>
    <s v="Passed"/>
    <n v="67"/>
  </r>
  <r>
    <x v="0"/>
    <s v="group D"/>
    <x v="4"/>
    <s v="free/reduced"/>
    <x v="0"/>
    <x v="44"/>
    <n v="57"/>
    <s v="Failed"/>
    <s v="Passed"/>
    <s v="Passed"/>
    <n v="52"/>
  </r>
  <r>
    <x v="0"/>
    <s v="group B"/>
    <x v="3"/>
    <s v="standard"/>
    <x v="0"/>
    <x v="20"/>
    <n v="76"/>
    <s v="Passed"/>
    <s v="Passed"/>
    <s v="Passed"/>
    <n v="80"/>
  </r>
  <r>
    <x v="1"/>
    <s v="group B"/>
    <x v="0"/>
    <s v="standard"/>
    <x v="0"/>
    <x v="17"/>
    <n v="60"/>
    <s v="Passed"/>
    <s v="Passed"/>
    <s v="Passed"/>
    <n v="57"/>
  </r>
  <r>
    <x v="1"/>
    <s v="group D"/>
    <x v="0"/>
    <s v="standard"/>
    <x v="1"/>
    <x v="21"/>
    <n v="61"/>
    <s v="Passed"/>
    <s v="Passed"/>
    <s v="Passed"/>
    <n v="68"/>
  </r>
  <r>
    <x v="0"/>
    <s v="group C"/>
    <x v="3"/>
    <s v="free/reduced"/>
    <x v="1"/>
    <x v="50"/>
    <n v="67"/>
    <s v="Passed"/>
    <s v="Passed"/>
    <s v="Passed"/>
    <n v="69"/>
  </r>
  <r>
    <x v="0"/>
    <s v="group C"/>
    <x v="0"/>
    <s v="standard"/>
    <x v="1"/>
    <x v="32"/>
    <n v="64"/>
    <s v="Passed"/>
    <s v="Passed"/>
    <s v="Passed"/>
    <n v="75"/>
  </r>
  <r>
    <x v="1"/>
    <s v="group C"/>
    <x v="4"/>
    <s v="standard"/>
    <x v="0"/>
    <x v="5"/>
    <n v="66"/>
    <s v="Passed"/>
    <s v="Passed"/>
    <s v="Passed"/>
    <n v="65"/>
  </r>
  <r>
    <x v="0"/>
    <s v="group D"/>
    <x v="2"/>
    <s v="standard"/>
    <x v="1"/>
    <x v="34"/>
    <n v="82"/>
    <s v="Passed"/>
    <s v="Passed"/>
    <s v="Passed"/>
    <n v="91"/>
  </r>
  <r>
    <x v="1"/>
    <s v="group C"/>
    <x v="3"/>
    <s v="standard"/>
    <x v="0"/>
    <x v="58"/>
    <n v="72"/>
    <s v="Passed"/>
    <s v="Passed"/>
    <s v="Passed"/>
    <n v="78"/>
  </r>
  <r>
    <x v="1"/>
    <s v="group B"/>
    <x v="0"/>
    <s v="standard"/>
    <x v="0"/>
    <x v="24"/>
    <n v="71"/>
    <s v="Passed"/>
    <s v="Passed"/>
    <s v="Passed"/>
    <n v="69"/>
  </r>
  <r>
    <x v="0"/>
    <s v="group D"/>
    <x v="3"/>
    <s v="free/reduced"/>
    <x v="0"/>
    <x v="25"/>
    <n v="65"/>
    <s v="Passed"/>
    <s v="Passed"/>
    <s v="Passed"/>
    <n v="63"/>
  </r>
  <r>
    <x v="0"/>
    <s v="group C"/>
    <x v="4"/>
    <s v="free/reduced"/>
    <x v="1"/>
    <x v="21"/>
    <n v="79"/>
    <s v="Passed"/>
    <s v="Passed"/>
    <s v="Passed"/>
    <n v="84"/>
  </r>
  <r>
    <x v="0"/>
    <s v="group E"/>
    <x v="4"/>
    <s v="standard"/>
    <x v="0"/>
    <x v="28"/>
    <n v="86"/>
    <s v="Passed"/>
    <s v="Passed"/>
    <s v="Passed"/>
    <n v="79"/>
  </r>
  <r>
    <x v="0"/>
    <s v="group C"/>
    <x v="1"/>
    <s v="standard"/>
    <x v="0"/>
    <x v="5"/>
    <n v="81"/>
    <s v="Passed"/>
    <s v="Passed"/>
    <s v="Passed"/>
    <n v="80"/>
  </r>
  <r>
    <x v="0"/>
    <s v="group C"/>
    <x v="5"/>
    <s v="free/reduced"/>
    <x v="0"/>
    <x v="49"/>
    <n v="53"/>
    <s v="Failed"/>
    <s v="Passed"/>
    <s v="Passed"/>
    <n v="53"/>
  </r>
  <r>
    <x v="0"/>
    <s v="group C"/>
    <x v="4"/>
    <s v="free/reduced"/>
    <x v="0"/>
    <x v="43"/>
    <n v="46"/>
    <s v="Failed"/>
    <s v="Failed"/>
    <s v="Failed"/>
    <n v="43"/>
  </r>
  <r>
    <x v="0"/>
    <s v="group C"/>
    <x v="1"/>
    <s v="standard"/>
    <x v="0"/>
    <x v="33"/>
    <n v="90"/>
    <s v="Passed"/>
    <s v="Passed"/>
    <s v="Passed"/>
    <n v="94"/>
  </r>
  <r>
    <x v="1"/>
    <s v="group C"/>
    <x v="1"/>
    <s v="standard"/>
    <x v="0"/>
    <x v="42"/>
    <n v="61"/>
    <s v="Passed"/>
    <s v="Passed"/>
    <s v="Passed"/>
    <n v="62"/>
  </r>
  <r>
    <x v="1"/>
    <s v="group A"/>
    <x v="1"/>
    <s v="free/reduced"/>
    <x v="0"/>
    <x v="70"/>
    <n v="23"/>
    <s v="Failed"/>
    <s v="Failed"/>
    <s v="Failed"/>
    <n v="19"/>
  </r>
  <r>
    <x v="1"/>
    <s v="group C"/>
    <x v="3"/>
    <s v="standard"/>
    <x v="1"/>
    <x v="33"/>
    <n v="75"/>
    <s v="Passed"/>
    <s v="Passed"/>
    <s v="Passed"/>
    <n v="77"/>
  </r>
  <r>
    <x v="0"/>
    <s v="group B"/>
    <x v="5"/>
    <s v="standard"/>
    <x v="0"/>
    <x v="43"/>
    <n v="55"/>
    <s v="Failed"/>
    <s v="Passed"/>
    <s v="Passed"/>
    <n v="51"/>
  </r>
  <r>
    <x v="1"/>
    <s v="group C"/>
    <x v="4"/>
    <s v="standard"/>
    <x v="0"/>
    <x v="5"/>
    <n v="60"/>
    <s v="Passed"/>
    <s v="Passed"/>
    <s v="Passed"/>
    <n v="61"/>
  </r>
  <r>
    <x v="1"/>
    <s v="group C"/>
    <x v="3"/>
    <s v="standard"/>
    <x v="0"/>
    <x v="3"/>
    <n v="37"/>
    <s v="Failed"/>
    <s v="Failed"/>
    <s v="Failed"/>
    <n v="35"/>
  </r>
  <r>
    <x v="1"/>
    <s v="group E"/>
    <x v="3"/>
    <s v="standard"/>
    <x v="1"/>
    <x v="23"/>
    <n v="56"/>
    <s v="Passed"/>
    <s v="Passed"/>
    <s v="Passed"/>
    <n v="53"/>
  </r>
  <r>
    <x v="1"/>
    <s v="group B"/>
    <x v="3"/>
    <s v="standard"/>
    <x v="0"/>
    <x v="2"/>
    <n v="78"/>
    <s v="Passed"/>
    <s v="Passed"/>
    <s v="Passed"/>
    <n v="81"/>
  </r>
  <r>
    <x v="0"/>
    <s v="group C"/>
    <x v="0"/>
    <s v="standard"/>
    <x v="0"/>
    <x v="58"/>
    <n v="93"/>
    <s v="Passed"/>
    <s v="Passed"/>
    <s v="Passed"/>
    <n v="95"/>
  </r>
  <r>
    <x v="0"/>
    <s v="group B"/>
    <x v="1"/>
    <s v="free/reduced"/>
    <x v="0"/>
    <x v="42"/>
    <n v="68"/>
    <s v="Passed"/>
    <s v="Passed"/>
    <s v="Passed"/>
    <n v="66"/>
  </r>
  <r>
    <x v="1"/>
    <s v="group D"/>
    <x v="5"/>
    <s v="standard"/>
    <x v="1"/>
    <x v="4"/>
    <n v="70"/>
    <s v="Passed"/>
    <s v="Passed"/>
    <s v="Passed"/>
    <n v="69"/>
  </r>
  <r>
    <x v="1"/>
    <s v="group C"/>
    <x v="3"/>
    <s v="standard"/>
    <x v="0"/>
    <x v="44"/>
    <n v="51"/>
    <s v="Failed"/>
    <s v="Passed"/>
    <s v="Failed"/>
    <n v="43"/>
  </r>
  <r>
    <x v="0"/>
    <s v="group B"/>
    <x v="5"/>
    <s v="free/reduced"/>
    <x v="0"/>
    <x v="71"/>
    <n v="38"/>
    <s v="Failed"/>
    <s v="Failed"/>
    <s v="Failed"/>
    <n v="27"/>
  </r>
  <r>
    <x v="0"/>
    <s v="group D"/>
    <x v="5"/>
    <s v="free/reduced"/>
    <x v="1"/>
    <x v="65"/>
    <n v="55"/>
    <s v="Failed"/>
    <s v="Passed"/>
    <s v="Passed"/>
    <n v="60"/>
  </r>
  <r>
    <x v="1"/>
    <s v="group C"/>
    <x v="4"/>
    <s v="free/reduced"/>
    <x v="0"/>
    <x v="10"/>
    <n v="61"/>
    <s v="Passed"/>
    <s v="Passed"/>
    <s v="Passed"/>
    <n v="52"/>
  </r>
  <r>
    <x v="0"/>
    <s v="group C"/>
    <x v="4"/>
    <s v="standard"/>
    <x v="0"/>
    <x v="42"/>
    <n v="73"/>
    <s v="Passed"/>
    <s v="Passed"/>
    <s v="Passed"/>
    <n v="63"/>
  </r>
  <r>
    <x v="0"/>
    <s v="group B"/>
    <x v="4"/>
    <s v="standard"/>
    <x v="1"/>
    <x v="1"/>
    <n v="76"/>
    <s v="Passed"/>
    <s v="Passed"/>
    <s v="Passed"/>
    <n v="74"/>
  </r>
  <r>
    <x v="1"/>
    <s v="group D"/>
    <x v="3"/>
    <s v="standard"/>
    <x v="1"/>
    <x v="21"/>
    <n v="72"/>
    <s v="Passed"/>
    <s v="Passed"/>
    <s v="Passed"/>
    <n v="67"/>
  </r>
  <r>
    <x v="1"/>
    <s v="group D"/>
    <x v="1"/>
    <s v="standard"/>
    <x v="0"/>
    <x v="38"/>
    <n v="73"/>
    <s v="Passed"/>
    <s v="Passed"/>
    <s v="Passed"/>
    <n v="67"/>
  </r>
  <r>
    <x v="0"/>
    <s v="group C"/>
    <x v="4"/>
    <s v="standard"/>
    <x v="0"/>
    <x v="0"/>
    <n v="80"/>
    <s v="Passed"/>
    <s v="Passed"/>
    <s v="Passed"/>
    <n v="75"/>
  </r>
  <r>
    <x v="1"/>
    <s v="group B"/>
    <x v="1"/>
    <s v="standard"/>
    <x v="0"/>
    <x v="23"/>
    <n v="61"/>
    <s v="Passed"/>
    <s v="Passed"/>
    <s v="Passed"/>
    <n v="57"/>
  </r>
  <r>
    <x v="0"/>
    <s v="group C"/>
    <x v="0"/>
    <s v="standard"/>
    <x v="1"/>
    <x v="34"/>
    <n v="94"/>
    <s v="Passed"/>
    <s v="Passed"/>
    <s v="Passed"/>
    <n v="95"/>
  </r>
  <r>
    <x v="1"/>
    <s v="group D"/>
    <x v="4"/>
    <s v="free/reduced"/>
    <x v="0"/>
    <x v="28"/>
    <n v="74"/>
    <s v="Passed"/>
    <s v="Passed"/>
    <s v="Passed"/>
    <n v="66"/>
  </r>
  <r>
    <x v="1"/>
    <s v="group E"/>
    <x v="3"/>
    <s v="standard"/>
    <x v="0"/>
    <x v="53"/>
    <n v="74"/>
    <s v="Passed"/>
    <s v="Passed"/>
    <s v="Passed"/>
    <n v="76"/>
  </r>
  <r>
    <x v="0"/>
    <s v="group B"/>
    <x v="0"/>
    <s v="standard"/>
    <x v="0"/>
    <x v="36"/>
    <n v="65"/>
    <s v="Passed"/>
    <s v="Passed"/>
    <s v="Passed"/>
    <n v="69"/>
  </r>
  <r>
    <x v="1"/>
    <s v="group E"/>
    <x v="1"/>
    <s v="standard"/>
    <x v="0"/>
    <x v="17"/>
    <n v="57"/>
    <s v="Passed"/>
    <s v="Passed"/>
    <s v="Passed"/>
    <n v="52"/>
  </r>
  <r>
    <x v="0"/>
    <s v="group C"/>
    <x v="1"/>
    <s v="standard"/>
    <x v="1"/>
    <x v="24"/>
    <n v="78"/>
    <s v="Passed"/>
    <s v="Passed"/>
    <s v="Passed"/>
    <n v="80"/>
  </r>
  <r>
    <x v="0"/>
    <s v="group C"/>
    <x v="3"/>
    <s v="standard"/>
    <x v="0"/>
    <x v="15"/>
    <n v="58"/>
    <s v="Failed"/>
    <s v="Passed"/>
    <s v="Passed"/>
    <n v="57"/>
  </r>
  <r>
    <x v="0"/>
    <s v="group C"/>
    <x v="1"/>
    <s v="standard"/>
    <x v="0"/>
    <x v="32"/>
    <n v="71"/>
    <s v="Passed"/>
    <s v="Passed"/>
    <s v="Passed"/>
    <n v="70"/>
  </r>
  <r>
    <x v="0"/>
    <s v="group B"/>
    <x v="0"/>
    <s v="standard"/>
    <x v="0"/>
    <x v="42"/>
    <n v="72"/>
    <s v="Passed"/>
    <s v="Passed"/>
    <s v="Passed"/>
    <n v="70"/>
  </r>
  <r>
    <x v="1"/>
    <s v="group A"/>
    <x v="3"/>
    <s v="standard"/>
    <x v="0"/>
    <x v="24"/>
    <n v="61"/>
    <s v="Passed"/>
    <s v="Passed"/>
    <s v="Passed"/>
    <n v="61"/>
  </r>
  <r>
    <x v="0"/>
    <s v="group C"/>
    <x v="1"/>
    <s v="free/reduced"/>
    <x v="1"/>
    <x v="47"/>
    <n v="66"/>
    <s v="Failed"/>
    <s v="Passed"/>
    <s v="Passed"/>
    <n v="69"/>
  </r>
  <r>
    <x v="1"/>
    <s v="group D"/>
    <x v="1"/>
    <s v="free/reduced"/>
    <x v="0"/>
    <x v="32"/>
    <n v="62"/>
    <s v="Passed"/>
    <s v="Passed"/>
    <s v="Passed"/>
    <n v="61"/>
  </r>
  <r>
    <x v="0"/>
    <s v="group D"/>
    <x v="1"/>
    <s v="standard"/>
    <x v="0"/>
    <x v="46"/>
    <n v="90"/>
    <s v="Passed"/>
    <s v="Passed"/>
    <s v="Passed"/>
    <n v="89"/>
  </r>
  <r>
    <x v="0"/>
    <s v="group B"/>
    <x v="4"/>
    <s v="standard"/>
    <x v="0"/>
    <x v="10"/>
    <n v="62"/>
    <s v="Passed"/>
    <s v="Passed"/>
    <s v="Passed"/>
    <n v="59"/>
  </r>
  <r>
    <x v="1"/>
    <s v="group B"/>
    <x v="5"/>
    <s v="standard"/>
    <x v="1"/>
    <x v="51"/>
    <n v="84"/>
    <s v="Passed"/>
    <s v="Passed"/>
    <s v="Passed"/>
    <n v="78"/>
  </r>
  <r>
    <x v="0"/>
    <s v="group C"/>
    <x v="1"/>
    <s v="standard"/>
    <x v="0"/>
    <x v="36"/>
    <n v="58"/>
    <s v="Passed"/>
    <s v="Passed"/>
    <s v="Passed"/>
    <n v="58"/>
  </r>
  <r>
    <x v="0"/>
    <s v="group D"/>
    <x v="5"/>
    <s v="free/reduced"/>
    <x v="0"/>
    <x v="48"/>
    <n v="34"/>
    <s v="Failed"/>
    <s v="Failed"/>
    <s v="Failed"/>
    <n v="32"/>
  </r>
  <r>
    <x v="1"/>
    <s v="group C"/>
    <x v="1"/>
    <s v="standard"/>
    <x v="0"/>
    <x v="32"/>
    <n v="60"/>
    <s v="Passed"/>
    <s v="Passed"/>
    <s v="Passed"/>
    <n v="58"/>
  </r>
  <r>
    <x v="1"/>
    <s v="group A"/>
    <x v="0"/>
    <s v="free/reduced"/>
    <x v="1"/>
    <x v="44"/>
    <n v="58"/>
    <s v="Failed"/>
    <s v="Passed"/>
    <s v="Passed"/>
    <n v="60"/>
  </r>
  <r>
    <x v="1"/>
    <s v="group C"/>
    <x v="4"/>
    <s v="standard"/>
    <x v="1"/>
    <x v="1"/>
    <n v="58"/>
    <s v="Passed"/>
    <s v="Passed"/>
    <s v="Passed"/>
    <n v="53"/>
  </r>
  <r>
    <x v="1"/>
    <s v="group C"/>
    <x v="0"/>
    <s v="free/reduced"/>
    <x v="0"/>
    <x v="42"/>
    <n v="66"/>
    <s v="Passed"/>
    <s v="Passed"/>
    <s v="Passed"/>
    <n v="61"/>
  </r>
  <r>
    <x v="0"/>
    <s v="group A"/>
    <x v="5"/>
    <s v="free/reduced"/>
    <x v="0"/>
    <x v="18"/>
    <n v="64"/>
    <s v="Failed"/>
    <s v="Passed"/>
    <s v="Passed"/>
    <n v="58"/>
  </r>
  <r>
    <x v="0"/>
    <s v="group D"/>
    <x v="5"/>
    <s v="standard"/>
    <x v="0"/>
    <x v="20"/>
    <n v="84"/>
    <s v="Passed"/>
    <s v="Passed"/>
    <s v="Passed"/>
    <n v="85"/>
  </r>
  <r>
    <x v="1"/>
    <s v="group E"/>
    <x v="1"/>
    <s v="standard"/>
    <x v="0"/>
    <x v="56"/>
    <n v="77"/>
    <s v="Passed"/>
    <s v="Passed"/>
    <s v="Passed"/>
    <n v="71"/>
  </r>
  <r>
    <x v="0"/>
    <s v="group C"/>
    <x v="1"/>
    <s v="free/reduced"/>
    <x v="1"/>
    <x v="40"/>
    <n v="73"/>
    <s v="Failed"/>
    <s v="Passed"/>
    <s v="Passed"/>
    <n v="70"/>
  </r>
  <r>
    <x v="1"/>
    <s v="group D"/>
    <x v="5"/>
    <s v="standard"/>
    <x v="0"/>
    <x v="19"/>
    <n v="74"/>
    <s v="Passed"/>
    <s v="Passed"/>
    <s v="Passed"/>
    <n v="72"/>
  </r>
  <r>
    <x v="0"/>
    <s v="group D"/>
    <x v="1"/>
    <s v="standard"/>
    <x v="1"/>
    <x v="33"/>
    <n v="97"/>
    <s v="Passed"/>
    <s v="Passed"/>
    <s v="Passed"/>
    <n v="96"/>
  </r>
  <r>
    <x v="0"/>
    <s v="group D"/>
    <x v="0"/>
    <s v="standard"/>
    <x v="0"/>
    <x v="32"/>
    <n v="70"/>
    <s v="Passed"/>
    <s v="Passed"/>
    <s v="Passed"/>
    <n v="73"/>
  </r>
  <r>
    <x v="1"/>
    <s v="group E"/>
    <x v="3"/>
    <s v="free/reduced"/>
    <x v="0"/>
    <x v="15"/>
    <n v="43"/>
    <s v="Failed"/>
    <s v="Failed"/>
    <s v="Failed"/>
    <n v="41"/>
  </r>
  <r>
    <x v="0"/>
    <s v="group D"/>
    <x v="5"/>
    <s v="standard"/>
    <x v="0"/>
    <x v="46"/>
    <n v="90"/>
    <s v="Passed"/>
    <s v="Passed"/>
    <s v="Passed"/>
    <n v="82"/>
  </r>
  <r>
    <x v="0"/>
    <s v="group D"/>
    <x v="2"/>
    <s v="free/reduced"/>
    <x v="1"/>
    <x v="51"/>
    <n v="95"/>
    <s v="Passed"/>
    <s v="Passed"/>
    <s v="Passed"/>
    <n v="100"/>
  </r>
  <r>
    <x v="0"/>
    <s v="group A"/>
    <x v="5"/>
    <s v="standard"/>
    <x v="0"/>
    <x v="5"/>
    <n v="83"/>
    <s v="Passed"/>
    <s v="Passed"/>
    <s v="Passed"/>
    <n v="77"/>
  </r>
  <r>
    <x v="1"/>
    <s v="group A"/>
    <x v="0"/>
    <s v="standard"/>
    <x v="0"/>
    <x v="17"/>
    <n v="64"/>
    <s v="Passed"/>
    <s v="Passed"/>
    <s v="Passed"/>
    <n v="62"/>
  </r>
  <r>
    <x v="0"/>
    <s v="group B"/>
    <x v="3"/>
    <s v="standard"/>
    <x v="0"/>
    <x v="46"/>
    <n v="86"/>
    <s v="Passed"/>
    <s v="Passed"/>
    <s v="Passed"/>
    <n v="83"/>
  </r>
  <r>
    <x v="1"/>
    <s v="group C"/>
    <x v="3"/>
    <s v="standard"/>
    <x v="1"/>
    <x v="53"/>
    <n v="100"/>
    <s v="Passed"/>
    <s v="Passed"/>
    <s v="Passed"/>
    <n v="95"/>
  </r>
  <r>
    <x v="1"/>
    <s v="group C"/>
    <x v="2"/>
    <s v="free/reduced"/>
    <x v="0"/>
    <x v="38"/>
    <n v="81"/>
    <s v="Passed"/>
    <s v="Passed"/>
    <s v="Passed"/>
    <n v="71"/>
  </r>
  <r>
    <x v="0"/>
    <s v="group E"/>
    <x v="5"/>
    <s v="free/reduced"/>
    <x v="0"/>
    <x v="9"/>
    <n v="49"/>
    <s v="Failed"/>
    <s v="Failed"/>
    <s v="Failed"/>
    <n v="45"/>
  </r>
  <r>
    <x v="0"/>
    <s v="group A"/>
    <x v="5"/>
    <s v="free/reduced"/>
    <x v="0"/>
    <x v="9"/>
    <n v="43"/>
    <s v="Failed"/>
    <s v="Failed"/>
    <s v="Failed"/>
    <n v="43"/>
  </r>
  <r>
    <x v="0"/>
    <s v="group E"/>
    <x v="1"/>
    <s v="standard"/>
    <x v="0"/>
    <x v="21"/>
    <n v="76"/>
    <s v="Passed"/>
    <s v="Passed"/>
    <s v="Passed"/>
    <n v="75"/>
  </r>
  <r>
    <x v="0"/>
    <s v="group E"/>
    <x v="0"/>
    <s v="standard"/>
    <x v="0"/>
    <x v="8"/>
    <n v="73"/>
    <s v="Passed"/>
    <s v="Passed"/>
    <s v="Passed"/>
    <n v="70"/>
  </r>
  <r>
    <x v="0"/>
    <s v="group C"/>
    <x v="3"/>
    <s v="free/reduced"/>
    <x v="0"/>
    <x v="29"/>
    <n v="78"/>
    <s v="Passed"/>
    <s v="Passed"/>
    <s v="Passed"/>
    <n v="67"/>
  </r>
  <r>
    <x v="0"/>
    <s v="group D"/>
    <x v="4"/>
    <s v="standard"/>
    <x v="0"/>
    <x v="23"/>
    <n v="64"/>
    <s v="Passed"/>
    <s v="Passed"/>
    <s v="Passed"/>
    <n v="64"/>
  </r>
  <r>
    <x v="1"/>
    <s v="group D"/>
    <x v="2"/>
    <s v="standard"/>
    <x v="0"/>
    <x v="20"/>
    <n v="70"/>
    <s v="Passed"/>
    <s v="Passed"/>
    <s v="Passed"/>
    <n v="75"/>
  </r>
  <r>
    <x v="1"/>
    <s v="group E"/>
    <x v="5"/>
    <s v="free/reduced"/>
    <x v="1"/>
    <x v="20"/>
    <n v="67"/>
    <s v="Passed"/>
    <s v="Passed"/>
    <s v="Passed"/>
    <n v="59"/>
  </r>
  <r>
    <x v="0"/>
    <s v="group D"/>
    <x v="1"/>
    <s v="standard"/>
    <x v="0"/>
    <x v="34"/>
    <n v="68"/>
    <s v="Passed"/>
    <s v="Passed"/>
    <s v="Passed"/>
    <n v="77"/>
  </r>
  <r>
    <x v="1"/>
    <s v="group E"/>
    <x v="1"/>
    <s v="standard"/>
    <x v="0"/>
    <x v="4"/>
    <n v="67"/>
    <s v="Passed"/>
    <s v="Passed"/>
    <s v="Passed"/>
    <n v="67"/>
  </r>
  <r>
    <x v="1"/>
    <s v="group C"/>
    <x v="3"/>
    <s v="standard"/>
    <x v="1"/>
    <x v="29"/>
    <n v="54"/>
    <s v="Passed"/>
    <s v="Passed"/>
    <s v="Passed"/>
    <n v="56"/>
  </r>
  <r>
    <x v="0"/>
    <s v="group C"/>
    <x v="5"/>
    <s v="standard"/>
    <x v="1"/>
    <x v="11"/>
    <n v="74"/>
    <s v="Passed"/>
    <s v="Passed"/>
    <s v="Passed"/>
    <n v="77"/>
  </r>
  <r>
    <x v="1"/>
    <s v="group A"/>
    <x v="4"/>
    <s v="free/reduced"/>
    <x v="0"/>
    <x v="64"/>
    <n v="45"/>
    <s v="Failed"/>
    <s v="Failed"/>
    <s v="Failed"/>
    <n v="41"/>
  </r>
  <r>
    <x v="0"/>
    <s v="group B"/>
    <x v="4"/>
    <s v="free/reduced"/>
    <x v="0"/>
    <x v="13"/>
    <n v="67"/>
    <s v="Passed"/>
    <s v="Passed"/>
    <s v="Passed"/>
    <n v="63"/>
  </r>
  <r>
    <x v="0"/>
    <s v="group C"/>
    <x v="3"/>
    <s v="standard"/>
    <x v="0"/>
    <x v="51"/>
    <n v="89"/>
    <s v="Passed"/>
    <s v="Passed"/>
    <s v="Passed"/>
    <n v="95"/>
  </r>
  <r>
    <x v="1"/>
    <s v="group B"/>
    <x v="5"/>
    <s v="standard"/>
    <x v="0"/>
    <x v="19"/>
    <n v="63"/>
    <s v="Passed"/>
    <s v="Passed"/>
    <s v="Passed"/>
    <n v="57"/>
  </r>
  <r>
    <x v="1"/>
    <s v="group D"/>
    <x v="5"/>
    <s v="standard"/>
    <x v="0"/>
    <x v="41"/>
    <n v="59"/>
    <s v="Passed"/>
    <s v="Passed"/>
    <s v="Passed"/>
    <n v="54"/>
  </r>
  <r>
    <x v="0"/>
    <s v="group C"/>
    <x v="5"/>
    <s v="standard"/>
    <x v="1"/>
    <x v="32"/>
    <n v="54"/>
    <s v="Passed"/>
    <s v="Passed"/>
    <s v="Passed"/>
    <n v="67"/>
  </r>
  <r>
    <x v="1"/>
    <s v="group A"/>
    <x v="1"/>
    <s v="standard"/>
    <x v="0"/>
    <x v="31"/>
    <n v="43"/>
    <s v="Passed"/>
    <s v="Failed"/>
    <s v="Failed"/>
    <n v="43"/>
  </r>
  <r>
    <x v="0"/>
    <s v="group A"/>
    <x v="1"/>
    <s v="free/reduced"/>
    <x v="0"/>
    <x v="44"/>
    <n v="65"/>
    <s v="Failed"/>
    <s v="Passed"/>
    <s v="Passed"/>
    <n v="55"/>
  </r>
  <r>
    <x v="0"/>
    <s v="group D"/>
    <x v="4"/>
    <s v="standard"/>
    <x v="1"/>
    <x v="6"/>
    <n v="99"/>
    <s v="Passed"/>
    <s v="Passed"/>
    <s v="Passed"/>
    <n v="100"/>
  </r>
  <r>
    <x v="0"/>
    <s v="group C"/>
    <x v="4"/>
    <s v="standard"/>
    <x v="0"/>
    <x v="16"/>
    <n v="59"/>
    <s v="Passed"/>
    <s v="Passed"/>
    <s v="Passed"/>
    <n v="62"/>
  </r>
  <r>
    <x v="0"/>
    <s v="group C"/>
    <x v="5"/>
    <s v="standard"/>
    <x v="0"/>
    <x v="24"/>
    <n v="73"/>
    <s v="Passed"/>
    <s v="Passed"/>
    <s v="Passed"/>
    <n v="68"/>
  </r>
  <r>
    <x v="1"/>
    <s v="group B"/>
    <x v="3"/>
    <s v="standard"/>
    <x v="1"/>
    <x v="11"/>
    <n v="65"/>
    <s v="Passed"/>
    <s v="Passed"/>
    <s v="Passed"/>
    <n v="63"/>
  </r>
  <r>
    <x v="0"/>
    <s v="group B"/>
    <x v="3"/>
    <s v="standard"/>
    <x v="0"/>
    <x v="33"/>
    <n v="80"/>
    <s v="Passed"/>
    <s v="Passed"/>
    <s v="Passed"/>
    <n v="77"/>
  </r>
  <r>
    <x v="0"/>
    <s v="group D"/>
    <x v="4"/>
    <s v="free/reduced"/>
    <x v="1"/>
    <x v="36"/>
    <n v="57"/>
    <s v="Passed"/>
    <s v="Passed"/>
    <s v="Passed"/>
    <n v="56"/>
  </r>
  <r>
    <x v="1"/>
    <s v="group D"/>
    <x v="3"/>
    <s v="standard"/>
    <x v="1"/>
    <x v="53"/>
    <n v="84"/>
    <s v="Passed"/>
    <s v="Passed"/>
    <s v="Passed"/>
    <n v="85"/>
  </r>
  <r>
    <x v="0"/>
    <s v="group D"/>
    <x v="2"/>
    <s v="standard"/>
    <x v="1"/>
    <x v="22"/>
    <n v="71"/>
    <s v="Passed"/>
    <s v="Passed"/>
    <s v="Passed"/>
    <n v="74"/>
  </r>
  <r>
    <x v="1"/>
    <s v="group E"/>
    <x v="1"/>
    <s v="standard"/>
    <x v="1"/>
    <x v="56"/>
    <n v="83"/>
    <s v="Passed"/>
    <s v="Passed"/>
    <s v="Passed"/>
    <n v="78"/>
  </r>
  <r>
    <x v="1"/>
    <s v="group D"/>
    <x v="3"/>
    <s v="standard"/>
    <x v="0"/>
    <x v="5"/>
    <n v="66"/>
    <s v="Passed"/>
    <s v="Passed"/>
    <s v="Passed"/>
    <n v="60"/>
  </r>
  <r>
    <x v="1"/>
    <s v="group B"/>
    <x v="5"/>
    <s v="standard"/>
    <x v="1"/>
    <x v="24"/>
    <n v="67"/>
    <s v="Passed"/>
    <s v="Passed"/>
    <s v="Passed"/>
    <n v="67"/>
  </r>
  <r>
    <x v="0"/>
    <s v="group C"/>
    <x v="0"/>
    <s v="free/reduced"/>
    <x v="1"/>
    <x v="54"/>
    <n v="72"/>
    <s v="Passed"/>
    <s v="Passed"/>
    <s v="Passed"/>
    <n v="79"/>
  </r>
  <r>
    <x v="1"/>
    <s v="group E"/>
    <x v="4"/>
    <s v="standard"/>
    <x v="0"/>
    <x v="56"/>
    <n v="73"/>
    <s v="Passed"/>
    <s v="Passed"/>
    <s v="Passed"/>
    <n v="69"/>
  </r>
  <r>
    <x v="1"/>
    <s v="group C"/>
    <x v="0"/>
    <s v="standard"/>
    <x v="1"/>
    <x v="5"/>
    <n v="74"/>
    <s v="Passed"/>
    <s v="Passed"/>
    <s v="Passed"/>
    <n v="68"/>
  </r>
  <r>
    <x v="1"/>
    <s v="group C"/>
    <x v="3"/>
    <s v="standard"/>
    <x v="0"/>
    <x v="19"/>
    <n v="73"/>
    <s v="Passed"/>
    <s v="Passed"/>
    <s v="Passed"/>
    <n v="67"/>
  </r>
  <r>
    <x v="1"/>
    <s v="group D"/>
    <x v="1"/>
    <s v="standard"/>
    <x v="0"/>
    <x v="50"/>
    <n v="59"/>
    <s v="Passed"/>
    <s v="Passed"/>
    <s v="Passed"/>
    <n v="62"/>
  </r>
  <r>
    <x v="1"/>
    <s v="group E"/>
    <x v="4"/>
    <s v="free/reduced"/>
    <x v="1"/>
    <x v="29"/>
    <n v="56"/>
    <s v="Passed"/>
    <s v="Passed"/>
    <s v="Passed"/>
    <n v="54"/>
  </r>
  <r>
    <x v="0"/>
    <s v="group C"/>
    <x v="3"/>
    <s v="free/reduced"/>
    <x v="1"/>
    <x v="33"/>
    <n v="93"/>
    <s v="Passed"/>
    <s v="Passed"/>
    <s v="Passed"/>
    <n v="93"/>
  </r>
  <r>
    <x v="0"/>
    <s v="group D"/>
    <x v="4"/>
    <s v="standard"/>
    <x v="1"/>
    <x v="29"/>
    <n v="58"/>
    <s v="Passed"/>
    <s v="Passed"/>
    <s v="Passed"/>
    <n v="64"/>
  </r>
  <r>
    <x v="0"/>
    <s v="group D"/>
    <x v="2"/>
    <s v="free/reduced"/>
    <x v="1"/>
    <x v="3"/>
    <n v="58"/>
    <s v="Failed"/>
    <s v="Passed"/>
    <s v="Passed"/>
    <n v="67"/>
  </r>
  <r>
    <x v="0"/>
    <s v="group A"/>
    <x v="5"/>
    <s v="standard"/>
    <x v="1"/>
    <x v="32"/>
    <n v="85"/>
    <s v="Passed"/>
    <s v="Passed"/>
    <s v="Passed"/>
    <n v="80"/>
  </r>
  <r>
    <x v="1"/>
    <s v="group B"/>
    <x v="1"/>
    <s v="free/reduced"/>
    <x v="0"/>
    <x v="43"/>
    <n v="39"/>
    <s v="Failed"/>
    <s v="Failed"/>
    <s v="Failed"/>
    <n v="34"/>
  </r>
  <r>
    <x v="0"/>
    <s v="group C"/>
    <x v="1"/>
    <s v="free/reduced"/>
    <x v="0"/>
    <x v="23"/>
    <n v="67"/>
    <s v="Passed"/>
    <s v="Passed"/>
    <s v="Passed"/>
    <n v="62"/>
  </r>
  <r>
    <x v="1"/>
    <s v="group C"/>
    <x v="0"/>
    <s v="standard"/>
    <x v="0"/>
    <x v="67"/>
    <n v="83"/>
    <s v="Passed"/>
    <s v="Passed"/>
    <s v="Passed"/>
    <n v="86"/>
  </r>
  <r>
    <x v="1"/>
    <s v="group C"/>
    <x v="5"/>
    <s v="free/reduced"/>
    <x v="0"/>
    <x v="1"/>
    <n v="71"/>
    <s v="Passed"/>
    <s v="Passed"/>
    <s v="Passed"/>
    <n v="65"/>
  </r>
  <r>
    <x v="1"/>
    <s v="group A"/>
    <x v="5"/>
    <s v="free/reduced"/>
    <x v="0"/>
    <x v="11"/>
    <n v="59"/>
    <s v="Passed"/>
    <s v="Passed"/>
    <s v="Passed"/>
    <n v="53"/>
  </r>
  <r>
    <x v="1"/>
    <s v="group C"/>
    <x v="5"/>
    <s v="free/reduced"/>
    <x v="0"/>
    <x v="50"/>
    <n v="63"/>
    <s v="Passed"/>
    <s v="Passed"/>
    <s v="Passed"/>
    <n v="54"/>
  </r>
  <r>
    <x v="1"/>
    <s v="group C"/>
    <x v="3"/>
    <s v="free/reduced"/>
    <x v="0"/>
    <x v="8"/>
    <n v="66"/>
    <s v="Passed"/>
    <s v="Passed"/>
    <s v="Passed"/>
    <n v="59"/>
  </r>
  <r>
    <x v="0"/>
    <s v="group C"/>
    <x v="4"/>
    <s v="standard"/>
    <x v="0"/>
    <x v="42"/>
    <n v="72"/>
    <s v="Passed"/>
    <s v="Passed"/>
    <s v="Passed"/>
    <n v="70"/>
  </r>
  <r>
    <x v="1"/>
    <s v="group C"/>
    <x v="4"/>
    <s v="standard"/>
    <x v="0"/>
    <x v="42"/>
    <n v="56"/>
    <s v="Passed"/>
    <s v="Passed"/>
    <s v="Passed"/>
    <n v="55"/>
  </r>
  <r>
    <x v="0"/>
    <s v="group A"/>
    <x v="5"/>
    <s v="free/reduced"/>
    <x v="0"/>
    <x v="3"/>
    <n v="59"/>
    <s v="Failed"/>
    <s v="Passed"/>
    <s v="Passed"/>
    <n v="50"/>
  </r>
  <r>
    <x v="1"/>
    <s v="group C"/>
    <x v="5"/>
    <s v="standard"/>
    <x v="0"/>
    <x v="20"/>
    <n v="66"/>
    <s v="Passed"/>
    <s v="Passed"/>
    <s v="Passed"/>
    <n v="66"/>
  </r>
  <r>
    <x v="1"/>
    <s v="group C"/>
    <x v="1"/>
    <s v="free/reduced"/>
    <x v="1"/>
    <x v="13"/>
    <n v="48"/>
    <s v="Passed"/>
    <s v="Failed"/>
    <s v="Passed"/>
    <n v="53"/>
  </r>
  <r>
    <x v="1"/>
    <s v="group D"/>
    <x v="3"/>
    <s v="standard"/>
    <x v="0"/>
    <x v="28"/>
    <n v="68"/>
    <s v="Passed"/>
    <s v="Passed"/>
    <s v="Passed"/>
    <n v="64"/>
  </r>
  <r>
    <x v="1"/>
    <s v="group D"/>
    <x v="3"/>
    <s v="free/reduced"/>
    <x v="0"/>
    <x v="28"/>
    <n v="66"/>
    <s v="Passed"/>
    <s v="Passed"/>
    <s v="Passed"/>
    <n v="73"/>
  </r>
  <r>
    <x v="1"/>
    <s v="group C"/>
    <x v="4"/>
    <s v="standard"/>
    <x v="0"/>
    <x v="22"/>
    <n v="56"/>
    <s v="Passed"/>
    <s v="Passed"/>
    <s v="Passed"/>
    <n v="51"/>
  </r>
  <r>
    <x v="1"/>
    <s v="group D"/>
    <x v="5"/>
    <s v="standard"/>
    <x v="1"/>
    <x v="59"/>
    <n v="88"/>
    <s v="Passed"/>
    <s v="Passed"/>
    <s v="Passed"/>
    <n v="82"/>
  </r>
  <r>
    <x v="0"/>
    <s v="group C"/>
    <x v="1"/>
    <s v="standard"/>
    <x v="1"/>
    <x v="21"/>
    <n v="81"/>
    <s v="Passed"/>
    <s v="Passed"/>
    <s v="Passed"/>
    <n v="79"/>
  </r>
  <r>
    <x v="0"/>
    <s v="group D"/>
    <x v="4"/>
    <s v="standard"/>
    <x v="0"/>
    <x v="12"/>
    <n v="81"/>
    <s v="Passed"/>
    <s v="Passed"/>
    <s v="Passed"/>
    <n v="80"/>
  </r>
  <r>
    <x v="0"/>
    <s v="group A"/>
    <x v="5"/>
    <s v="free/reduced"/>
    <x v="0"/>
    <x v="32"/>
    <n v="73"/>
    <s v="Passed"/>
    <s v="Passed"/>
    <s v="Passed"/>
    <n v="69"/>
  </r>
  <r>
    <x v="0"/>
    <s v="group B"/>
    <x v="3"/>
    <s v="standard"/>
    <x v="0"/>
    <x v="20"/>
    <n v="83"/>
    <s v="Passed"/>
    <s v="Passed"/>
    <s v="Passed"/>
    <n v="76"/>
  </r>
  <r>
    <x v="1"/>
    <s v="group A"/>
    <x v="5"/>
    <s v="free/reduced"/>
    <x v="0"/>
    <x v="38"/>
    <n v="82"/>
    <s v="Passed"/>
    <s v="Passed"/>
    <s v="Passed"/>
    <n v="73"/>
  </r>
  <r>
    <x v="0"/>
    <s v="group C"/>
    <x v="5"/>
    <s v="standard"/>
    <x v="1"/>
    <x v="21"/>
    <n v="74"/>
    <s v="Passed"/>
    <s v="Passed"/>
    <s v="Passed"/>
    <n v="77"/>
  </r>
  <r>
    <x v="1"/>
    <s v="group D"/>
    <x v="1"/>
    <s v="free/reduced"/>
    <x v="0"/>
    <x v="1"/>
    <n v="66"/>
    <s v="Passed"/>
    <s v="Passed"/>
    <s v="Passed"/>
    <n v="60"/>
  </r>
  <r>
    <x v="1"/>
    <s v="group C"/>
    <x v="4"/>
    <s v="standard"/>
    <x v="1"/>
    <x v="67"/>
    <n v="81"/>
    <s v="Passed"/>
    <s v="Passed"/>
    <s v="Passed"/>
    <n v="80"/>
  </r>
  <r>
    <x v="1"/>
    <s v="group B"/>
    <x v="4"/>
    <s v="standard"/>
    <x v="0"/>
    <x v="3"/>
    <n v="46"/>
    <s v="Failed"/>
    <s v="Failed"/>
    <s v="Failed"/>
    <n v="42"/>
  </r>
  <r>
    <x v="1"/>
    <s v="group B"/>
    <x v="3"/>
    <s v="standard"/>
    <x v="0"/>
    <x v="27"/>
    <n v="73"/>
    <s v="Passed"/>
    <s v="Passed"/>
    <s v="Passed"/>
    <n v="72"/>
  </r>
  <r>
    <x v="0"/>
    <s v="group C"/>
    <x v="1"/>
    <s v="free/reduced"/>
    <x v="1"/>
    <x v="8"/>
    <n v="85"/>
    <s v="Passed"/>
    <s v="Passed"/>
    <s v="Passed"/>
    <n v="85"/>
  </r>
  <r>
    <x v="0"/>
    <s v="group E"/>
    <x v="1"/>
    <s v="standard"/>
    <x v="0"/>
    <x v="61"/>
    <n v="92"/>
    <s v="Passed"/>
    <s v="Passed"/>
    <s v="Passed"/>
    <n v="97"/>
  </r>
  <r>
    <x v="0"/>
    <s v="group C"/>
    <x v="3"/>
    <s v="free/reduced"/>
    <x v="0"/>
    <x v="11"/>
    <n v="77"/>
    <s v="Passed"/>
    <s v="Passed"/>
    <s v="Passed"/>
    <n v="74"/>
  </r>
  <r>
    <x v="1"/>
    <s v="group C"/>
    <x v="1"/>
    <s v="free/reduced"/>
    <x v="0"/>
    <x v="11"/>
    <n v="58"/>
    <s v="Passed"/>
    <s v="Passed"/>
    <s v="Failed"/>
    <n v="49"/>
  </r>
  <r>
    <x v="0"/>
    <s v="group C"/>
    <x v="3"/>
    <s v="free/reduced"/>
    <x v="0"/>
    <x v="31"/>
    <n v="61"/>
    <s v="Passed"/>
    <s v="Passed"/>
    <s v="Passed"/>
    <n v="62"/>
  </r>
  <r>
    <x v="1"/>
    <s v="group C"/>
    <x v="0"/>
    <s v="free/reduced"/>
    <x v="0"/>
    <x v="69"/>
    <n v="56"/>
    <s v="Failed"/>
    <s v="Passed"/>
    <s v="Failed"/>
    <n v="47"/>
  </r>
  <r>
    <x v="0"/>
    <s v="group D"/>
    <x v="0"/>
    <s v="standard"/>
    <x v="0"/>
    <x v="38"/>
    <n v="89"/>
    <s v="Passed"/>
    <s v="Passed"/>
    <s v="Passed"/>
    <n v="89"/>
  </r>
  <r>
    <x v="1"/>
    <s v="group D"/>
    <x v="3"/>
    <s v="free/reduced"/>
    <x v="0"/>
    <x v="31"/>
    <n v="54"/>
    <s v="Passed"/>
    <s v="Passed"/>
    <s v="Failed"/>
    <n v="48"/>
  </r>
  <r>
    <x v="0"/>
    <s v="group E"/>
    <x v="0"/>
    <s v="standard"/>
    <x v="0"/>
    <x v="61"/>
    <n v="100"/>
    <s v="Passed"/>
    <s v="Passed"/>
    <s v="Passed"/>
    <n v="100"/>
  </r>
  <r>
    <x v="1"/>
    <s v="group B"/>
    <x v="4"/>
    <s v="standard"/>
    <x v="1"/>
    <x v="0"/>
    <n v="65"/>
    <s v="Passed"/>
    <s v="Passed"/>
    <s v="Passed"/>
    <n v="68"/>
  </r>
  <r>
    <x v="1"/>
    <s v="group C"/>
    <x v="0"/>
    <s v="free/reduced"/>
    <x v="0"/>
    <x v="31"/>
    <n v="58"/>
    <s v="Passed"/>
    <s v="Passed"/>
    <s v="Passed"/>
    <n v="55"/>
  </r>
  <r>
    <x v="1"/>
    <s v="group B"/>
    <x v="1"/>
    <s v="free/reduced"/>
    <x v="0"/>
    <x v="16"/>
    <n v="54"/>
    <s v="Passed"/>
    <s v="Passed"/>
    <s v="Failed"/>
    <n v="45"/>
  </r>
  <r>
    <x v="0"/>
    <s v="group E"/>
    <x v="1"/>
    <s v="standard"/>
    <x v="0"/>
    <x v="5"/>
    <n v="70"/>
    <s v="Passed"/>
    <s v="Passed"/>
    <s v="Passed"/>
    <n v="76"/>
  </r>
  <r>
    <x v="0"/>
    <s v="group C"/>
    <x v="1"/>
    <s v="free/reduced"/>
    <x v="0"/>
    <x v="34"/>
    <n v="90"/>
    <s v="Passed"/>
    <s v="Passed"/>
    <s v="Passed"/>
    <n v="91"/>
  </r>
  <r>
    <x v="1"/>
    <s v="group A"/>
    <x v="0"/>
    <s v="standard"/>
    <x v="1"/>
    <x v="28"/>
    <n v="58"/>
    <s v="Passed"/>
    <s v="Passed"/>
    <s v="Passed"/>
    <n v="62"/>
  </r>
  <r>
    <x v="0"/>
    <s v="group C"/>
    <x v="1"/>
    <s v="standard"/>
    <x v="0"/>
    <x v="56"/>
    <n v="87"/>
    <s v="Passed"/>
    <s v="Passed"/>
    <s v="Passed"/>
    <n v="91"/>
  </r>
  <r>
    <x v="0"/>
    <s v="group D"/>
    <x v="3"/>
    <s v="free/reduced"/>
    <x v="0"/>
    <x v="72"/>
    <n v="31"/>
    <s v="Failed"/>
    <s v="Failed"/>
    <s v="Failed"/>
    <n v="38"/>
  </r>
  <r>
    <x v="1"/>
    <s v="group A"/>
    <x v="4"/>
    <s v="free/reduced"/>
    <x v="1"/>
    <x v="0"/>
    <n v="67"/>
    <s v="Passed"/>
    <s v="Passed"/>
    <s v="Passed"/>
    <n v="65"/>
  </r>
  <r>
    <x v="0"/>
    <s v="group A"/>
    <x v="4"/>
    <s v="free/reduced"/>
    <x v="1"/>
    <x v="34"/>
    <n v="88"/>
    <s v="Passed"/>
    <s v="Passed"/>
    <s v="Passed"/>
    <n v="85"/>
  </r>
  <r>
    <x v="1"/>
    <s v="group C"/>
    <x v="1"/>
    <s v="standard"/>
    <x v="0"/>
    <x v="57"/>
    <n v="74"/>
    <s v="Passed"/>
    <s v="Passed"/>
    <s v="Passed"/>
    <n v="76"/>
  </r>
  <r>
    <x v="0"/>
    <s v="group C"/>
    <x v="3"/>
    <s v="standard"/>
    <x v="1"/>
    <x v="58"/>
    <n v="85"/>
    <s v="Passed"/>
    <s v="Passed"/>
    <s v="Passed"/>
    <n v="90"/>
  </r>
  <r>
    <x v="0"/>
    <s v="group C"/>
    <x v="4"/>
    <s v="standard"/>
    <x v="0"/>
    <x v="24"/>
    <n v="69"/>
    <s v="Passed"/>
    <s v="Passed"/>
    <s v="Passed"/>
    <n v="74"/>
  </r>
  <r>
    <x v="0"/>
    <s v="group C"/>
    <x v="3"/>
    <s v="standard"/>
    <x v="1"/>
    <x v="50"/>
    <n v="86"/>
    <s v="Passed"/>
    <s v="Passed"/>
    <s v="Passed"/>
    <n v="84"/>
  </r>
  <r>
    <x v="0"/>
    <s v="group D"/>
    <x v="5"/>
    <s v="standard"/>
    <x v="0"/>
    <x v="32"/>
    <n v="67"/>
    <s v="Passed"/>
    <s v="Passed"/>
    <s v="Passed"/>
    <n v="61"/>
  </r>
  <r>
    <x v="0"/>
    <s v="group B"/>
    <x v="3"/>
    <s v="standard"/>
    <x v="1"/>
    <x v="2"/>
    <n v="90"/>
    <s v="Passed"/>
    <s v="Passed"/>
    <s v="Passed"/>
    <n v="91"/>
  </r>
  <r>
    <x v="0"/>
    <s v="group D"/>
    <x v="0"/>
    <s v="standard"/>
    <x v="1"/>
    <x v="5"/>
    <n v="76"/>
    <s v="Passed"/>
    <s v="Passed"/>
    <s v="Passed"/>
    <n v="83"/>
  </r>
  <r>
    <x v="1"/>
    <s v="group E"/>
    <x v="0"/>
    <s v="standard"/>
    <x v="1"/>
    <x v="4"/>
    <n v="62"/>
    <s v="Passed"/>
    <s v="Passed"/>
    <s v="Passed"/>
    <n v="66"/>
  </r>
  <r>
    <x v="1"/>
    <s v="group D"/>
    <x v="3"/>
    <s v="standard"/>
    <x v="0"/>
    <x v="46"/>
    <n v="68"/>
    <s v="Passed"/>
    <s v="Passed"/>
    <s v="Passed"/>
    <n v="72"/>
  </r>
  <r>
    <x v="0"/>
    <s v="group D"/>
    <x v="2"/>
    <s v="standard"/>
    <x v="0"/>
    <x v="30"/>
    <n v="64"/>
    <s v="Passed"/>
    <s v="Passed"/>
    <s v="Passed"/>
    <n v="70"/>
  </r>
  <r>
    <x v="1"/>
    <s v="group E"/>
    <x v="3"/>
    <s v="standard"/>
    <x v="0"/>
    <x v="4"/>
    <n v="71"/>
    <s v="Passed"/>
    <s v="Passed"/>
    <s v="Passed"/>
    <n v="67"/>
  </r>
  <r>
    <x v="1"/>
    <s v="group B"/>
    <x v="4"/>
    <s v="standard"/>
    <x v="1"/>
    <x v="20"/>
    <n v="71"/>
    <s v="Passed"/>
    <s v="Passed"/>
    <s v="Passed"/>
    <n v="68"/>
  </r>
  <r>
    <x v="0"/>
    <s v="group D"/>
    <x v="3"/>
    <s v="free/reduced"/>
    <x v="0"/>
    <x v="36"/>
    <n v="59"/>
    <s v="Passed"/>
    <s v="Passed"/>
    <s v="Passed"/>
    <n v="56"/>
  </r>
  <r>
    <x v="1"/>
    <s v="group C"/>
    <x v="1"/>
    <s v="free/reduced"/>
    <x v="0"/>
    <x v="50"/>
    <n v="68"/>
    <s v="Passed"/>
    <s v="Passed"/>
    <s v="Passed"/>
    <n v="61"/>
  </r>
  <r>
    <x v="1"/>
    <s v="group A"/>
    <x v="4"/>
    <s v="standard"/>
    <x v="0"/>
    <x v="32"/>
    <n v="52"/>
    <s v="Passed"/>
    <s v="Passed"/>
    <s v="Failed"/>
    <n v="46"/>
  </r>
  <r>
    <x v="0"/>
    <s v="group B"/>
    <x v="3"/>
    <s v="standard"/>
    <x v="0"/>
    <x v="44"/>
    <n v="52"/>
    <s v="Failed"/>
    <s v="Passed"/>
    <s v="Passed"/>
    <n v="54"/>
  </r>
  <r>
    <x v="1"/>
    <s v="group C"/>
    <x v="4"/>
    <s v="standard"/>
    <x v="0"/>
    <x v="22"/>
    <n v="74"/>
    <s v="Passed"/>
    <s v="Passed"/>
    <s v="Passed"/>
    <n v="71"/>
  </r>
  <r>
    <x v="1"/>
    <s v="group D"/>
    <x v="1"/>
    <s v="free/reduced"/>
    <x v="0"/>
    <x v="42"/>
    <n v="47"/>
    <s v="Passed"/>
    <s v="Failed"/>
    <s v="Passed"/>
    <n v="56"/>
  </r>
  <r>
    <x v="0"/>
    <s v="group C"/>
    <x v="3"/>
    <s v="free/reduced"/>
    <x v="0"/>
    <x v="41"/>
    <n v="75"/>
    <s v="Passed"/>
    <s v="Passed"/>
    <s v="Passed"/>
    <n v="74"/>
  </r>
  <r>
    <x v="1"/>
    <s v="group B"/>
    <x v="5"/>
    <s v="standard"/>
    <x v="1"/>
    <x v="8"/>
    <n v="53"/>
    <s v="Passed"/>
    <s v="Passed"/>
    <s v="Passed"/>
    <n v="57"/>
  </r>
  <r>
    <x v="1"/>
    <s v="group A"/>
    <x v="3"/>
    <s v="free/reduced"/>
    <x v="1"/>
    <x v="38"/>
    <n v="82"/>
    <s v="Passed"/>
    <s v="Passed"/>
    <s v="Passed"/>
    <n v="82"/>
  </r>
  <r>
    <x v="0"/>
    <s v="group A"/>
    <x v="3"/>
    <s v="free/reduced"/>
    <x v="0"/>
    <x v="11"/>
    <n v="85"/>
    <s v="Passed"/>
    <s v="Passed"/>
    <s v="Passed"/>
    <n v="76"/>
  </r>
  <r>
    <x v="0"/>
    <s v="group C"/>
    <x v="3"/>
    <s v="standard"/>
    <x v="0"/>
    <x v="8"/>
    <n v="64"/>
    <s v="Passed"/>
    <s v="Passed"/>
    <s v="Passed"/>
    <n v="70"/>
  </r>
  <r>
    <x v="0"/>
    <s v="group C"/>
    <x v="1"/>
    <s v="standard"/>
    <x v="0"/>
    <x v="58"/>
    <n v="83"/>
    <s v="Passed"/>
    <s v="Passed"/>
    <s v="Passed"/>
    <n v="90"/>
  </r>
  <r>
    <x v="0"/>
    <s v="group C"/>
    <x v="0"/>
    <s v="standard"/>
    <x v="0"/>
    <x v="27"/>
    <n v="88"/>
    <s v="Passed"/>
    <s v="Passed"/>
    <s v="Passed"/>
    <n v="90"/>
  </r>
  <r>
    <x v="0"/>
    <s v="group B"/>
    <x v="4"/>
    <s v="standard"/>
    <x v="0"/>
    <x v="16"/>
    <n v="64"/>
    <s v="Passed"/>
    <s v="Passed"/>
    <s v="Passed"/>
    <n v="68"/>
  </r>
  <r>
    <x v="1"/>
    <s v="group D"/>
    <x v="4"/>
    <s v="standard"/>
    <x v="1"/>
    <x v="50"/>
    <n v="64"/>
    <s v="Passed"/>
    <s v="Passed"/>
    <s v="Passed"/>
    <n v="66"/>
  </r>
  <r>
    <x v="0"/>
    <s v="group C"/>
    <x v="1"/>
    <s v="standard"/>
    <x v="0"/>
    <x v="16"/>
    <n v="48"/>
    <s v="Passed"/>
    <s v="Failed"/>
    <s v="Passed"/>
    <n v="52"/>
  </r>
  <r>
    <x v="0"/>
    <s v="group D"/>
    <x v="1"/>
    <s v="free/reduced"/>
    <x v="1"/>
    <x v="32"/>
    <n v="78"/>
    <s v="Passed"/>
    <s v="Passed"/>
    <s v="Passed"/>
    <n v="76"/>
  </r>
  <r>
    <x v="0"/>
    <s v="group B"/>
    <x v="5"/>
    <s v="standard"/>
    <x v="0"/>
    <x v="17"/>
    <n v="69"/>
    <s v="Passed"/>
    <s v="Passed"/>
    <s v="Passed"/>
    <n v="68"/>
  </r>
  <r>
    <x v="1"/>
    <s v="group E"/>
    <x v="1"/>
    <s v="standard"/>
    <x v="0"/>
    <x v="4"/>
    <n v="71"/>
    <s v="Passed"/>
    <s v="Passed"/>
    <s v="Passed"/>
    <n v="72"/>
  </r>
  <r>
    <x v="0"/>
    <s v="group D"/>
    <x v="2"/>
    <s v="standard"/>
    <x v="0"/>
    <x v="19"/>
    <n v="79"/>
    <s v="Passed"/>
    <s v="Passed"/>
    <s v="Passed"/>
    <n v="82"/>
  </r>
  <r>
    <x v="0"/>
    <s v="group B"/>
    <x v="3"/>
    <s v="standard"/>
    <x v="1"/>
    <x v="63"/>
    <n v="87"/>
    <s v="Passed"/>
    <s v="Passed"/>
    <s v="Passed"/>
    <n v="92"/>
  </r>
  <r>
    <x v="1"/>
    <s v="group C"/>
    <x v="1"/>
    <s v="free/reduced"/>
    <x v="0"/>
    <x v="24"/>
    <n v="61"/>
    <s v="Passed"/>
    <s v="Passed"/>
    <s v="Passed"/>
    <n v="54"/>
  </r>
  <r>
    <x v="0"/>
    <s v="group E"/>
    <x v="3"/>
    <s v="standard"/>
    <x v="1"/>
    <x v="73"/>
    <n v="89"/>
    <s v="Passed"/>
    <s v="Passed"/>
    <s v="Passed"/>
    <n v="92"/>
  </r>
  <r>
    <x v="0"/>
    <s v="group D"/>
    <x v="2"/>
    <s v="free/reduced"/>
    <x v="0"/>
    <x v="7"/>
    <n v="59"/>
    <s v="Failed"/>
    <s v="Passed"/>
    <s v="Passed"/>
    <n v="54"/>
  </r>
  <r>
    <x v="0"/>
    <s v="group B"/>
    <x v="5"/>
    <s v="standard"/>
    <x v="0"/>
    <x v="33"/>
    <n v="82"/>
    <s v="Passed"/>
    <s v="Passed"/>
    <s v="Passed"/>
    <n v="80"/>
  </r>
  <r>
    <x v="1"/>
    <s v="group A"/>
    <x v="4"/>
    <s v="standard"/>
    <x v="0"/>
    <x v="50"/>
    <n v="70"/>
    <s v="Passed"/>
    <s v="Passed"/>
    <s v="Passed"/>
    <n v="66"/>
  </r>
  <r>
    <x v="1"/>
    <s v="group B"/>
    <x v="0"/>
    <s v="free/reduced"/>
    <x v="0"/>
    <x v="30"/>
    <n v="59"/>
    <s v="Passed"/>
    <s v="Passed"/>
    <s v="Passed"/>
    <n v="54"/>
  </r>
  <r>
    <x v="1"/>
    <s v="group C"/>
    <x v="2"/>
    <s v="standard"/>
    <x v="0"/>
    <x v="38"/>
    <n v="78"/>
    <s v="Passed"/>
    <s v="Passed"/>
    <s v="Passed"/>
    <n v="77"/>
  </r>
  <r>
    <x v="0"/>
    <s v="group C"/>
    <x v="0"/>
    <s v="standard"/>
    <x v="0"/>
    <x v="67"/>
    <n v="92"/>
    <s v="Passed"/>
    <s v="Passed"/>
    <s v="Passed"/>
    <n v="87"/>
  </r>
  <r>
    <x v="1"/>
    <s v="group D"/>
    <x v="1"/>
    <s v="standard"/>
    <x v="0"/>
    <x v="4"/>
    <n v="71"/>
    <s v="Passed"/>
    <s v="Passed"/>
    <s v="Passed"/>
    <n v="73"/>
  </r>
  <r>
    <x v="1"/>
    <s v="group A"/>
    <x v="5"/>
    <s v="standard"/>
    <x v="0"/>
    <x v="8"/>
    <n v="50"/>
    <s v="Passed"/>
    <s v="Passed"/>
    <s v="Failed"/>
    <n v="43"/>
  </r>
  <r>
    <x v="1"/>
    <s v="group D"/>
    <x v="5"/>
    <s v="free/reduced"/>
    <x v="0"/>
    <x v="23"/>
    <n v="49"/>
    <s v="Passed"/>
    <s v="Failed"/>
    <s v="Passed"/>
    <n v="52"/>
  </r>
  <r>
    <x v="0"/>
    <s v="group B"/>
    <x v="5"/>
    <s v="standard"/>
    <x v="1"/>
    <x v="16"/>
    <n v="61"/>
    <s v="Passed"/>
    <s v="Passed"/>
    <s v="Passed"/>
    <n v="62"/>
  </r>
  <r>
    <x v="0"/>
    <s v="group B"/>
    <x v="2"/>
    <s v="free/reduced"/>
    <x v="1"/>
    <x v="34"/>
    <n v="97"/>
    <s v="Passed"/>
    <s v="Passed"/>
    <s v="Passed"/>
    <n v="94"/>
  </r>
  <r>
    <x v="0"/>
    <s v="group C"/>
    <x v="5"/>
    <s v="standard"/>
    <x v="1"/>
    <x v="4"/>
    <n v="87"/>
    <s v="Passed"/>
    <s v="Passed"/>
    <s v="Passed"/>
    <n v="85"/>
  </r>
  <r>
    <x v="0"/>
    <s v="group D"/>
    <x v="1"/>
    <s v="standard"/>
    <x v="0"/>
    <x v="19"/>
    <n v="89"/>
    <s v="Passed"/>
    <s v="Passed"/>
    <s v="Passed"/>
    <n v="84"/>
  </r>
  <r>
    <x v="0"/>
    <s v="group E"/>
    <x v="1"/>
    <s v="standard"/>
    <x v="1"/>
    <x v="17"/>
    <n v="74"/>
    <s v="Passed"/>
    <s v="Passed"/>
    <s v="Passed"/>
    <n v="73"/>
  </r>
  <r>
    <x v="0"/>
    <s v="group D"/>
    <x v="5"/>
    <s v="standard"/>
    <x v="1"/>
    <x v="17"/>
    <n v="78"/>
    <s v="Passed"/>
    <s v="Passed"/>
    <s v="Passed"/>
    <n v="78"/>
  </r>
  <r>
    <x v="0"/>
    <s v="group B"/>
    <x v="4"/>
    <s v="free/reduced"/>
    <x v="1"/>
    <x v="21"/>
    <n v="78"/>
    <s v="Passed"/>
    <s v="Passed"/>
    <s v="Passed"/>
    <n v="79"/>
  </r>
  <r>
    <x v="1"/>
    <s v="group D"/>
    <x v="1"/>
    <s v="standard"/>
    <x v="0"/>
    <x v="5"/>
    <n v="49"/>
    <s v="Passed"/>
    <s v="Failed"/>
    <s v="Passed"/>
    <n v="52"/>
  </r>
  <r>
    <x v="0"/>
    <s v="group C"/>
    <x v="3"/>
    <s v="standard"/>
    <x v="0"/>
    <x v="57"/>
    <n v="86"/>
    <s v="Passed"/>
    <s v="Passed"/>
    <s v="Passed"/>
    <n v="84"/>
  </r>
  <r>
    <x v="1"/>
    <s v="group D"/>
    <x v="0"/>
    <s v="standard"/>
    <x v="0"/>
    <x v="1"/>
    <n v="58"/>
    <s v="Passed"/>
    <s v="Passed"/>
    <s v="Passed"/>
    <n v="57"/>
  </r>
  <r>
    <x v="1"/>
    <s v="group C"/>
    <x v="2"/>
    <s v="free/reduced"/>
    <x v="0"/>
    <x v="16"/>
    <n v="59"/>
    <s v="Passed"/>
    <s v="Passed"/>
    <s v="Passed"/>
    <n v="50"/>
  </r>
  <r>
    <x v="1"/>
    <s v="group C"/>
    <x v="4"/>
    <s v="standard"/>
    <x v="1"/>
    <x v="31"/>
    <n v="52"/>
    <s v="Passed"/>
    <s v="Passed"/>
    <s v="Failed"/>
    <n v="49"/>
  </r>
  <r>
    <x v="1"/>
    <s v="group E"/>
    <x v="1"/>
    <s v="standard"/>
    <x v="0"/>
    <x v="50"/>
    <n v="60"/>
    <s v="Passed"/>
    <s v="Passed"/>
    <s v="Passed"/>
    <n v="59"/>
  </r>
  <r>
    <x v="1"/>
    <s v="group C"/>
    <x v="5"/>
    <s v="free/reduced"/>
    <x v="1"/>
    <x v="25"/>
    <n v="61"/>
    <s v="Passed"/>
    <s v="Passed"/>
    <s v="Passed"/>
    <n v="60"/>
  </r>
  <r>
    <x v="0"/>
    <s v="group C"/>
    <x v="4"/>
    <s v="free/reduced"/>
    <x v="0"/>
    <x v="74"/>
    <n v="53"/>
    <s v="Failed"/>
    <s v="Passed"/>
    <s v="Failed"/>
    <n v="43"/>
  </r>
  <r>
    <x v="0"/>
    <s v="group D"/>
    <x v="0"/>
    <s v="free/reduced"/>
    <x v="0"/>
    <x v="75"/>
    <n v="41"/>
    <s v="Failed"/>
    <s v="Failed"/>
    <s v="Failed"/>
    <n v="47"/>
  </r>
  <r>
    <x v="0"/>
    <s v="group C"/>
    <x v="3"/>
    <s v="standard"/>
    <x v="0"/>
    <x v="23"/>
    <n v="74"/>
    <s v="Passed"/>
    <s v="Passed"/>
    <s v="Passed"/>
    <n v="70"/>
  </r>
  <r>
    <x v="0"/>
    <s v="group C"/>
    <x v="3"/>
    <s v="standard"/>
    <x v="1"/>
    <x v="50"/>
    <n v="67"/>
    <s v="Passed"/>
    <s v="Passed"/>
    <s v="Passed"/>
    <n v="73"/>
  </r>
  <r>
    <x v="0"/>
    <s v="group C"/>
    <x v="5"/>
    <s v="standard"/>
    <x v="0"/>
    <x v="3"/>
    <n v="54"/>
    <s v="Failed"/>
    <s v="Passed"/>
    <s v="Passed"/>
    <n v="53"/>
  </r>
  <r>
    <x v="1"/>
    <s v="group E"/>
    <x v="3"/>
    <s v="standard"/>
    <x v="1"/>
    <x v="23"/>
    <n v="61"/>
    <s v="Passed"/>
    <s v="Passed"/>
    <s v="Passed"/>
    <n v="58"/>
  </r>
  <r>
    <x v="0"/>
    <s v="group E"/>
    <x v="3"/>
    <s v="standard"/>
    <x v="1"/>
    <x v="38"/>
    <n v="88"/>
    <s v="Passed"/>
    <s v="Passed"/>
    <s v="Passed"/>
    <n v="94"/>
  </r>
  <r>
    <x v="1"/>
    <s v="group B"/>
    <x v="4"/>
    <s v="standard"/>
    <x v="1"/>
    <x v="20"/>
    <n v="69"/>
    <s v="Passed"/>
    <s v="Passed"/>
    <s v="Passed"/>
    <n v="68"/>
  </r>
  <r>
    <x v="0"/>
    <s v="group C"/>
    <x v="0"/>
    <s v="free/reduced"/>
    <x v="1"/>
    <x v="17"/>
    <n v="83"/>
    <s v="Passed"/>
    <s v="Passed"/>
    <s v="Passed"/>
    <n v="83"/>
  </r>
  <r>
    <x v="1"/>
    <s v="group C"/>
    <x v="3"/>
    <s v="standard"/>
    <x v="1"/>
    <x v="54"/>
    <n v="60"/>
    <s v="Passed"/>
    <s v="Passed"/>
    <s v="Passed"/>
    <n v="58"/>
  </r>
  <r>
    <x v="0"/>
    <s v="group D"/>
    <x v="4"/>
    <s v="standard"/>
    <x v="0"/>
    <x v="54"/>
    <n v="66"/>
    <s v="Passed"/>
    <s v="Passed"/>
    <s v="Passed"/>
    <n v="62"/>
  </r>
  <r>
    <x v="1"/>
    <s v="group E"/>
    <x v="0"/>
    <s v="standard"/>
    <x v="1"/>
    <x v="51"/>
    <n v="66"/>
    <s v="Passed"/>
    <s v="Passed"/>
    <s v="Passed"/>
    <n v="71"/>
  </r>
  <r>
    <x v="1"/>
    <s v="group A"/>
    <x v="3"/>
    <s v="standard"/>
    <x v="1"/>
    <x v="26"/>
    <n v="92"/>
    <s v="Passed"/>
    <s v="Passed"/>
    <s v="Passed"/>
    <n v="86"/>
  </r>
  <r>
    <x v="1"/>
    <s v="group C"/>
    <x v="4"/>
    <s v="standard"/>
    <x v="1"/>
    <x v="28"/>
    <n v="69"/>
    <s v="Passed"/>
    <s v="Passed"/>
    <s v="Passed"/>
    <n v="68"/>
  </r>
  <r>
    <x v="1"/>
    <s v="group D"/>
    <x v="3"/>
    <s v="free/reduced"/>
    <x v="1"/>
    <x v="38"/>
    <n v="82"/>
    <s v="Passed"/>
    <s v="Passed"/>
    <s v="Passed"/>
    <n v="80"/>
  </r>
  <r>
    <x v="0"/>
    <s v="group C"/>
    <x v="3"/>
    <s v="standard"/>
    <x v="0"/>
    <x v="27"/>
    <n v="77"/>
    <s v="Passed"/>
    <s v="Passed"/>
    <s v="Passed"/>
    <n v="79"/>
  </r>
  <r>
    <x v="0"/>
    <s v="group D"/>
    <x v="3"/>
    <s v="standard"/>
    <x v="0"/>
    <x v="33"/>
    <n v="95"/>
    <s v="Passed"/>
    <s v="Passed"/>
    <s v="Passed"/>
    <n v="89"/>
  </r>
  <r>
    <x v="0"/>
    <s v="group D"/>
    <x v="2"/>
    <s v="standard"/>
    <x v="0"/>
    <x v="8"/>
    <n v="63"/>
    <s v="Passed"/>
    <s v="Passed"/>
    <s v="Passed"/>
    <n v="66"/>
  </r>
  <r>
    <x v="1"/>
    <s v="group E"/>
    <x v="5"/>
    <s v="free/reduced"/>
    <x v="1"/>
    <x v="12"/>
    <n v="83"/>
    <s v="Passed"/>
    <s v="Passed"/>
    <s v="Passed"/>
    <n v="80"/>
  </r>
  <r>
    <x v="0"/>
    <s v="group A"/>
    <x v="5"/>
    <s v="standard"/>
    <x v="1"/>
    <x v="68"/>
    <n v="100"/>
    <s v="Passed"/>
    <s v="Passed"/>
    <s v="Passed"/>
    <n v="97"/>
  </r>
  <r>
    <x v="1"/>
    <s v="group C"/>
    <x v="4"/>
    <s v="standard"/>
    <x v="1"/>
    <x v="0"/>
    <n v="67"/>
    <s v="Passed"/>
    <s v="Passed"/>
    <s v="Passed"/>
    <n v="64"/>
  </r>
  <r>
    <x v="0"/>
    <s v="group C"/>
    <x v="4"/>
    <s v="free/reduced"/>
    <x v="0"/>
    <x v="23"/>
    <n v="67"/>
    <s v="Passed"/>
    <s v="Passed"/>
    <s v="Passed"/>
    <n v="64"/>
  </r>
  <r>
    <x v="1"/>
    <s v="group C"/>
    <x v="2"/>
    <s v="standard"/>
    <x v="0"/>
    <x v="38"/>
    <n v="72"/>
    <s v="Passed"/>
    <s v="Passed"/>
    <s v="Passed"/>
    <n v="69"/>
  </r>
  <r>
    <x v="1"/>
    <s v="group C"/>
    <x v="5"/>
    <s v="free/reduced"/>
    <x v="0"/>
    <x v="38"/>
    <n v="76"/>
    <s v="Passed"/>
    <s v="Passed"/>
    <s v="Passed"/>
    <n v="65"/>
  </r>
  <r>
    <x v="1"/>
    <s v="group B"/>
    <x v="0"/>
    <s v="free/reduced"/>
    <x v="1"/>
    <x v="53"/>
    <n v="90"/>
    <s v="Passed"/>
    <s v="Passed"/>
    <s v="Passed"/>
    <n v="88"/>
  </r>
  <r>
    <x v="0"/>
    <s v="group B"/>
    <x v="3"/>
    <s v="standard"/>
    <x v="0"/>
    <x v="7"/>
    <n v="48"/>
    <s v="Failed"/>
    <s v="Failed"/>
    <s v="Passed"/>
    <n v="50"/>
  </r>
  <r>
    <x v="1"/>
    <s v="group D"/>
    <x v="1"/>
    <s v="free/reduced"/>
    <x v="0"/>
    <x v="34"/>
    <n v="62"/>
    <s v="Passed"/>
    <s v="Passed"/>
    <s v="Passed"/>
    <n v="64"/>
  </r>
  <r>
    <x v="1"/>
    <s v="group E"/>
    <x v="3"/>
    <s v="standard"/>
    <x v="0"/>
    <x v="31"/>
    <n v="45"/>
    <s v="Passed"/>
    <s v="Failed"/>
    <s v="Failed"/>
    <n v="40"/>
  </r>
  <r>
    <x v="0"/>
    <s v="group C"/>
    <x v="1"/>
    <s v="free/reduced"/>
    <x v="0"/>
    <x v="76"/>
    <n v="39"/>
    <s v="Failed"/>
    <s v="Failed"/>
    <s v="Failed"/>
    <n v="33"/>
  </r>
  <r>
    <x v="0"/>
    <s v="group C"/>
    <x v="3"/>
    <s v="standard"/>
    <x v="1"/>
    <x v="30"/>
    <n v="72"/>
    <s v="Passed"/>
    <s v="Passed"/>
    <s v="Passed"/>
    <n v="79"/>
  </r>
  <r>
    <x v="1"/>
    <s v="group C"/>
    <x v="2"/>
    <s v="free/reduced"/>
    <x v="0"/>
    <x v="42"/>
    <n v="67"/>
    <s v="Passed"/>
    <s v="Passed"/>
    <s v="Passed"/>
    <n v="66"/>
  </r>
  <r>
    <x v="0"/>
    <s v="group B"/>
    <x v="3"/>
    <s v="free/reduced"/>
    <x v="0"/>
    <x v="31"/>
    <n v="70"/>
    <s v="Passed"/>
    <s v="Passed"/>
    <s v="Passed"/>
    <n v="70"/>
  </r>
  <r>
    <x v="1"/>
    <s v="group D"/>
    <x v="5"/>
    <s v="standard"/>
    <x v="0"/>
    <x v="20"/>
    <n v="66"/>
    <s v="Passed"/>
    <s v="Passed"/>
    <s v="Passed"/>
    <n v="62"/>
  </r>
  <r>
    <x v="0"/>
    <s v="group D"/>
    <x v="1"/>
    <s v="standard"/>
    <x v="1"/>
    <x v="19"/>
    <n v="75"/>
    <s v="Passed"/>
    <s v="Passed"/>
    <s v="Passed"/>
    <n v="79"/>
  </r>
  <r>
    <x v="0"/>
    <s v="group C"/>
    <x v="1"/>
    <s v="standard"/>
    <x v="0"/>
    <x v="24"/>
    <n v="74"/>
    <s v="Passed"/>
    <s v="Passed"/>
    <s v="Passed"/>
    <n v="74"/>
  </r>
  <r>
    <x v="1"/>
    <s v="group C"/>
    <x v="0"/>
    <s v="standard"/>
    <x v="1"/>
    <x v="62"/>
    <n v="90"/>
    <s v="Passed"/>
    <s v="Passed"/>
    <s v="Passed"/>
    <n v="92"/>
  </r>
  <r>
    <x v="0"/>
    <s v="group D"/>
    <x v="1"/>
    <s v="free/reduced"/>
    <x v="1"/>
    <x v="24"/>
    <n v="80"/>
    <s v="Passed"/>
    <s v="Passed"/>
    <s v="Passed"/>
    <n v="80"/>
  </r>
  <r>
    <x v="1"/>
    <s v="group B"/>
    <x v="0"/>
    <s v="free/reduced"/>
    <x v="0"/>
    <x v="64"/>
    <n v="51"/>
    <s v="Failed"/>
    <s v="Passed"/>
    <s v="Failed"/>
    <n v="46"/>
  </r>
  <r>
    <x v="1"/>
    <s v="group B"/>
    <x v="3"/>
    <s v="standard"/>
    <x v="0"/>
    <x v="64"/>
    <n v="43"/>
    <s v="Failed"/>
    <s v="Failed"/>
    <s v="Failed"/>
    <n v="45"/>
  </r>
  <r>
    <x v="0"/>
    <s v="group E"/>
    <x v="0"/>
    <s v="free/reduced"/>
    <x v="1"/>
    <x v="68"/>
    <n v="100"/>
    <s v="Passed"/>
    <s v="Passed"/>
    <s v="Passed"/>
    <n v="100"/>
  </r>
  <r>
    <x v="0"/>
    <s v="group D"/>
    <x v="2"/>
    <s v="free/reduced"/>
    <x v="1"/>
    <x v="42"/>
    <n v="71"/>
    <s v="Passed"/>
    <s v="Passed"/>
    <s v="Passed"/>
    <n v="78"/>
  </r>
  <r>
    <x v="1"/>
    <s v="group B"/>
    <x v="4"/>
    <s v="free/reduced"/>
    <x v="0"/>
    <x v="24"/>
    <n v="48"/>
    <s v="Passed"/>
    <s v="Failed"/>
    <s v="Failed"/>
    <n v="47"/>
  </r>
  <r>
    <x v="1"/>
    <s v="group D"/>
    <x v="0"/>
    <s v="free/reduced"/>
    <x v="0"/>
    <x v="50"/>
    <n v="68"/>
    <s v="Passed"/>
    <s v="Passed"/>
    <s v="Passed"/>
    <n v="67"/>
  </r>
  <r>
    <x v="1"/>
    <s v="group B"/>
    <x v="1"/>
    <s v="standard"/>
    <x v="1"/>
    <x v="5"/>
    <n v="75"/>
    <s v="Passed"/>
    <s v="Passed"/>
    <s v="Passed"/>
    <n v="70"/>
  </r>
  <r>
    <x v="1"/>
    <s v="group A"/>
    <x v="0"/>
    <s v="standard"/>
    <x v="0"/>
    <x v="57"/>
    <n v="96"/>
    <s v="Passed"/>
    <s v="Passed"/>
    <s v="Passed"/>
    <n v="92"/>
  </r>
  <r>
    <x v="0"/>
    <s v="group C"/>
    <x v="1"/>
    <s v="standard"/>
    <x v="0"/>
    <x v="31"/>
    <n v="62"/>
    <s v="Passed"/>
    <s v="Passed"/>
    <s v="Passed"/>
    <n v="56"/>
  </r>
  <r>
    <x v="0"/>
    <s v="group C"/>
    <x v="4"/>
    <s v="free/reduced"/>
    <x v="1"/>
    <x v="13"/>
    <n v="66"/>
    <s v="Passed"/>
    <s v="Passed"/>
    <s v="Passed"/>
    <n v="64"/>
  </r>
  <r>
    <x v="0"/>
    <s v="group E"/>
    <x v="4"/>
    <s v="standard"/>
    <x v="0"/>
    <x v="19"/>
    <n v="81"/>
    <s v="Passed"/>
    <s v="Passed"/>
    <s v="Passed"/>
    <n v="71"/>
  </r>
  <r>
    <x v="1"/>
    <s v="group A"/>
    <x v="3"/>
    <s v="free/reduced"/>
    <x v="1"/>
    <x v="7"/>
    <n v="55"/>
    <s v="Failed"/>
    <s v="Passed"/>
    <s v="Passed"/>
    <n v="53"/>
  </r>
  <r>
    <x v="1"/>
    <s v="group A"/>
    <x v="1"/>
    <s v="standard"/>
    <x v="1"/>
    <x v="42"/>
    <n v="51"/>
    <s v="Passed"/>
    <s v="Passed"/>
    <s v="Passed"/>
    <n v="52"/>
  </r>
  <r>
    <x v="0"/>
    <s v="group B"/>
    <x v="4"/>
    <s v="standard"/>
    <x v="0"/>
    <x v="27"/>
    <n v="91"/>
    <s v="Passed"/>
    <s v="Passed"/>
    <s v="Passed"/>
    <n v="89"/>
  </r>
  <r>
    <x v="0"/>
    <s v="group B"/>
    <x v="1"/>
    <s v="free/reduced"/>
    <x v="1"/>
    <x v="64"/>
    <n v="56"/>
    <s v="Failed"/>
    <s v="Passed"/>
    <s v="Passed"/>
    <n v="58"/>
  </r>
  <r>
    <x v="0"/>
    <s v="group D"/>
    <x v="2"/>
    <s v="standard"/>
    <x v="0"/>
    <x v="31"/>
    <n v="61"/>
    <s v="Passed"/>
    <s v="Passed"/>
    <s v="Passed"/>
    <n v="68"/>
  </r>
  <r>
    <x v="0"/>
    <s v="group D"/>
    <x v="5"/>
    <s v="standard"/>
    <x v="0"/>
    <x v="27"/>
    <n v="97"/>
    <s v="Passed"/>
    <s v="Passed"/>
    <s v="Passed"/>
    <n v="96"/>
  </r>
  <r>
    <x v="0"/>
    <s v="group E"/>
    <x v="5"/>
    <s v="standard"/>
    <x v="0"/>
    <x v="34"/>
    <n v="79"/>
    <s v="Passed"/>
    <s v="Passed"/>
    <s v="Passed"/>
    <n v="80"/>
  </r>
  <r>
    <x v="0"/>
    <s v="group D"/>
    <x v="0"/>
    <s v="free/reduced"/>
    <x v="0"/>
    <x v="24"/>
    <n v="73"/>
    <s v="Passed"/>
    <s v="Passed"/>
    <s v="Passed"/>
    <n v="78"/>
  </r>
  <r>
    <x v="0"/>
    <s v="group D"/>
    <x v="3"/>
    <s v="standard"/>
    <x v="1"/>
    <x v="20"/>
    <n v="75"/>
    <s v="Passed"/>
    <s v="Passed"/>
    <s v="Passed"/>
    <n v="80"/>
  </r>
  <r>
    <x v="0"/>
    <s v="group D"/>
    <x v="1"/>
    <s v="standard"/>
    <x v="0"/>
    <x v="1"/>
    <n v="77"/>
    <s v="Passed"/>
    <s v="Passed"/>
    <s v="Passed"/>
    <n v="77"/>
  </r>
  <r>
    <x v="0"/>
    <s v="group C"/>
    <x v="3"/>
    <s v="standard"/>
    <x v="0"/>
    <x v="11"/>
    <n v="76"/>
    <s v="Passed"/>
    <s v="Passed"/>
    <s v="Passed"/>
    <n v="76"/>
  </r>
  <r>
    <x v="0"/>
    <s v="group A"/>
    <x v="4"/>
    <s v="standard"/>
    <x v="0"/>
    <x v="30"/>
    <n v="73"/>
    <s v="Passed"/>
    <s v="Passed"/>
    <s v="Passed"/>
    <n v="73"/>
  </r>
  <r>
    <x v="0"/>
    <s v="group C"/>
    <x v="0"/>
    <s v="free/reduced"/>
    <x v="0"/>
    <x v="18"/>
    <n v="63"/>
    <s v="Failed"/>
    <s v="Passed"/>
    <s v="Passed"/>
    <n v="62"/>
  </r>
  <r>
    <x v="0"/>
    <s v="group C"/>
    <x v="1"/>
    <s v="standard"/>
    <x v="0"/>
    <x v="16"/>
    <n v="64"/>
    <s v="Passed"/>
    <s v="Passed"/>
    <s v="Passed"/>
    <n v="65"/>
  </r>
  <r>
    <x v="0"/>
    <s v="group A"/>
    <x v="5"/>
    <s v="standard"/>
    <x v="0"/>
    <x v="64"/>
    <n v="66"/>
    <s v="Failed"/>
    <s v="Passed"/>
    <s v="Passed"/>
    <n v="65"/>
  </r>
  <r>
    <x v="1"/>
    <s v="group C"/>
    <x v="1"/>
    <s v="free/reduced"/>
    <x v="0"/>
    <x v="10"/>
    <n v="57"/>
    <s v="Passed"/>
    <s v="Passed"/>
    <s v="Passed"/>
    <n v="54"/>
  </r>
  <r>
    <x v="1"/>
    <s v="group A"/>
    <x v="5"/>
    <s v="standard"/>
    <x v="0"/>
    <x v="5"/>
    <n v="62"/>
    <s v="Passed"/>
    <s v="Passed"/>
    <s v="Passed"/>
    <n v="50"/>
  </r>
  <r>
    <x v="1"/>
    <s v="group E"/>
    <x v="0"/>
    <s v="standard"/>
    <x v="0"/>
    <x v="50"/>
    <n v="68"/>
    <s v="Passed"/>
    <s v="Passed"/>
    <s v="Passed"/>
    <n v="64"/>
  </r>
  <r>
    <x v="0"/>
    <s v="group E"/>
    <x v="4"/>
    <s v="standard"/>
    <x v="0"/>
    <x v="19"/>
    <n v="76"/>
    <s v="Passed"/>
    <s v="Passed"/>
    <s v="Passed"/>
    <n v="73"/>
  </r>
  <r>
    <x v="0"/>
    <s v="group C"/>
    <x v="0"/>
    <s v="standard"/>
    <x v="1"/>
    <x v="68"/>
    <n v="100"/>
    <s v="Passed"/>
    <s v="Passed"/>
    <s v="Passed"/>
    <n v="99"/>
  </r>
  <r>
    <x v="0"/>
    <s v="group C"/>
    <x v="0"/>
    <s v="standard"/>
    <x v="1"/>
    <x v="25"/>
    <n v="79"/>
    <s v="Passed"/>
    <s v="Passed"/>
    <s v="Passed"/>
    <n v="72"/>
  </r>
  <r>
    <x v="1"/>
    <s v="group B"/>
    <x v="4"/>
    <s v="free/reduced"/>
    <x v="0"/>
    <x v="45"/>
    <n v="24"/>
    <s v="Failed"/>
    <s v="Failed"/>
    <s v="Failed"/>
    <n v="15"/>
  </r>
  <r>
    <x v="1"/>
    <s v="group A"/>
    <x v="5"/>
    <s v="standard"/>
    <x v="0"/>
    <x v="31"/>
    <n v="54"/>
    <s v="Passed"/>
    <s v="Passed"/>
    <s v="Failed"/>
    <n v="48"/>
  </r>
  <r>
    <x v="0"/>
    <s v="group D"/>
    <x v="4"/>
    <s v="standard"/>
    <x v="0"/>
    <x v="1"/>
    <n v="77"/>
    <s v="Passed"/>
    <s v="Passed"/>
    <s v="Passed"/>
    <n v="73"/>
  </r>
  <r>
    <x v="0"/>
    <s v="group D"/>
    <x v="5"/>
    <s v="standard"/>
    <x v="0"/>
    <x v="11"/>
    <n v="82"/>
    <s v="Passed"/>
    <s v="Passed"/>
    <s v="Passed"/>
    <n v="81"/>
  </r>
  <r>
    <x v="0"/>
    <s v="group D"/>
    <x v="2"/>
    <s v="standard"/>
    <x v="0"/>
    <x v="16"/>
    <n v="60"/>
    <s v="Passed"/>
    <s v="Passed"/>
    <s v="Passed"/>
    <n v="63"/>
  </r>
  <r>
    <x v="0"/>
    <s v="group C"/>
    <x v="4"/>
    <s v="standard"/>
    <x v="0"/>
    <x v="75"/>
    <n v="29"/>
    <s v="Failed"/>
    <s v="Failed"/>
    <s v="Failed"/>
    <n v="30"/>
  </r>
  <r>
    <x v="0"/>
    <s v="group E"/>
    <x v="1"/>
    <s v="standard"/>
    <x v="0"/>
    <x v="4"/>
    <n v="78"/>
    <s v="Passed"/>
    <s v="Passed"/>
    <s v="Passed"/>
    <n v="80"/>
  </r>
  <r>
    <x v="1"/>
    <s v="group D"/>
    <x v="4"/>
    <s v="free/reduced"/>
    <x v="0"/>
    <x v="41"/>
    <n v="57"/>
    <s v="Passed"/>
    <s v="Passed"/>
    <s v="Passed"/>
    <n v="51"/>
  </r>
  <r>
    <x v="1"/>
    <s v="group D"/>
    <x v="2"/>
    <s v="free/reduced"/>
    <x v="1"/>
    <x v="56"/>
    <n v="89"/>
    <s v="Passed"/>
    <s v="Passed"/>
    <s v="Passed"/>
    <n v="90"/>
  </r>
  <r>
    <x v="1"/>
    <s v="group C"/>
    <x v="5"/>
    <s v="standard"/>
    <x v="0"/>
    <x v="28"/>
    <n v="72"/>
    <s v="Passed"/>
    <s v="Passed"/>
    <s v="Passed"/>
    <n v="62"/>
  </r>
  <r>
    <x v="0"/>
    <s v="group C"/>
    <x v="3"/>
    <s v="standard"/>
    <x v="0"/>
    <x v="51"/>
    <n v="84"/>
    <s v="Passed"/>
    <s v="Passed"/>
    <s v="Passed"/>
    <n v="82"/>
  </r>
  <r>
    <x v="0"/>
    <s v="group C"/>
    <x v="2"/>
    <s v="free/reduced"/>
    <x v="0"/>
    <x v="7"/>
    <n v="58"/>
    <s v="Failed"/>
    <s v="Passed"/>
    <s v="Passed"/>
    <n v="54"/>
  </r>
  <r>
    <x v="0"/>
    <s v="group E"/>
    <x v="1"/>
    <s v="standard"/>
    <x v="0"/>
    <x v="42"/>
    <n v="64"/>
    <s v="Passed"/>
    <s v="Passed"/>
    <s v="Passed"/>
    <n v="62"/>
  </r>
  <r>
    <x v="0"/>
    <s v="group B"/>
    <x v="3"/>
    <s v="standard"/>
    <x v="0"/>
    <x v="10"/>
    <n v="63"/>
    <s v="Passed"/>
    <s v="Passed"/>
    <s v="Passed"/>
    <n v="65"/>
  </r>
  <r>
    <x v="1"/>
    <s v="group D"/>
    <x v="1"/>
    <s v="free/reduced"/>
    <x v="1"/>
    <x v="1"/>
    <n v="60"/>
    <s v="Passed"/>
    <s v="Passed"/>
    <s v="Passed"/>
    <n v="63"/>
  </r>
  <r>
    <x v="0"/>
    <s v="group C"/>
    <x v="1"/>
    <s v="standard"/>
    <x v="0"/>
    <x v="10"/>
    <n v="59"/>
    <s v="Passed"/>
    <s v="Passed"/>
    <s v="Passed"/>
    <n v="66"/>
  </r>
  <r>
    <x v="1"/>
    <s v="group C"/>
    <x v="0"/>
    <s v="standard"/>
    <x v="1"/>
    <x v="63"/>
    <n v="90"/>
    <s v="Passed"/>
    <s v="Passed"/>
    <s v="Passed"/>
    <n v="91"/>
  </r>
  <r>
    <x v="0"/>
    <s v="group C"/>
    <x v="3"/>
    <s v="standard"/>
    <x v="0"/>
    <x v="11"/>
    <n v="77"/>
    <s v="Passed"/>
    <s v="Passed"/>
    <s v="Passed"/>
    <n v="74"/>
  </r>
  <r>
    <x v="0"/>
    <s v="group A"/>
    <x v="3"/>
    <s v="standard"/>
    <x v="0"/>
    <x v="33"/>
    <n v="93"/>
    <s v="Passed"/>
    <s v="Passed"/>
    <s v="Passed"/>
    <n v="93"/>
  </r>
  <r>
    <x v="0"/>
    <s v="group C"/>
    <x v="4"/>
    <s v="standard"/>
    <x v="0"/>
    <x v="41"/>
    <n v="68"/>
    <s v="Passed"/>
    <s v="Passed"/>
    <s v="Passed"/>
    <n v="72"/>
  </r>
  <r>
    <x v="0"/>
    <s v="group E"/>
    <x v="0"/>
    <s v="standard"/>
    <x v="0"/>
    <x v="69"/>
    <n v="45"/>
    <s v="Failed"/>
    <s v="Failed"/>
    <s v="Failed"/>
    <n v="38"/>
  </r>
  <r>
    <x v="1"/>
    <s v="group D"/>
    <x v="0"/>
    <s v="standard"/>
    <x v="0"/>
    <x v="6"/>
    <n v="78"/>
    <s v="Passed"/>
    <s v="Passed"/>
    <s v="Passed"/>
    <n v="83"/>
  </r>
  <r>
    <x v="1"/>
    <s v="group D"/>
    <x v="2"/>
    <s v="standard"/>
    <x v="0"/>
    <x v="73"/>
    <n v="81"/>
    <s v="Passed"/>
    <s v="Passed"/>
    <s v="Passed"/>
    <n v="84"/>
  </r>
  <r>
    <x v="1"/>
    <s v="group C"/>
    <x v="3"/>
    <s v="free/reduced"/>
    <x v="1"/>
    <x v="11"/>
    <n v="73"/>
    <s v="Passed"/>
    <s v="Passed"/>
    <s v="Passed"/>
    <n v="68"/>
  </r>
  <r>
    <x v="0"/>
    <s v="group C"/>
    <x v="4"/>
    <s v="free/reduced"/>
    <x v="0"/>
    <x v="65"/>
    <n v="61"/>
    <s v="Failed"/>
    <s v="Passed"/>
    <s v="Passed"/>
    <n v="54"/>
  </r>
  <r>
    <x v="1"/>
    <s v="group B"/>
    <x v="0"/>
    <s v="free/reduced"/>
    <x v="0"/>
    <x v="23"/>
    <n v="63"/>
    <s v="Passed"/>
    <s v="Passed"/>
    <s v="Passed"/>
    <n v="56"/>
  </r>
  <r>
    <x v="1"/>
    <s v="group C"/>
    <x v="4"/>
    <s v="free/reduced"/>
    <x v="1"/>
    <x v="10"/>
    <n v="51"/>
    <s v="Passed"/>
    <s v="Passed"/>
    <s v="Passed"/>
    <n v="52"/>
  </r>
  <r>
    <x v="1"/>
    <s v="group A"/>
    <x v="1"/>
    <s v="standard"/>
    <x v="1"/>
    <x v="61"/>
    <n v="96"/>
    <s v="Passed"/>
    <s v="Passed"/>
    <s v="Passed"/>
    <n v="86"/>
  </r>
  <r>
    <x v="0"/>
    <s v="group E"/>
    <x v="0"/>
    <s v="free/reduced"/>
    <x v="0"/>
    <x v="42"/>
    <n v="58"/>
    <s v="Passed"/>
    <s v="Passed"/>
    <s v="Passed"/>
    <n v="62"/>
  </r>
  <r>
    <x v="1"/>
    <s v="group D"/>
    <x v="1"/>
    <s v="standard"/>
    <x v="1"/>
    <x v="61"/>
    <n v="97"/>
    <s v="Passed"/>
    <s v="Passed"/>
    <s v="Passed"/>
    <n v="99"/>
  </r>
  <r>
    <x v="1"/>
    <s v="group B"/>
    <x v="3"/>
    <s v="free/reduced"/>
    <x v="1"/>
    <x v="1"/>
    <n v="70"/>
    <s v="Passed"/>
    <s v="Passed"/>
    <s v="Passed"/>
    <n v="63"/>
  </r>
  <r>
    <x v="1"/>
    <s v="group D"/>
    <x v="3"/>
    <s v="standard"/>
    <x v="0"/>
    <x v="42"/>
    <n v="48"/>
    <s v="Passed"/>
    <s v="Failed"/>
    <s v="Failed"/>
    <n v="46"/>
  </r>
  <r>
    <x v="1"/>
    <s v="group D"/>
    <x v="1"/>
    <s v="free/reduced"/>
    <x v="0"/>
    <x v="44"/>
    <n v="57"/>
    <s v="Failed"/>
    <s v="Passed"/>
    <s v="Failed"/>
    <n v="46"/>
  </r>
  <r>
    <x v="0"/>
    <s v="group C"/>
    <x v="5"/>
    <s v="standard"/>
    <x v="1"/>
    <x v="18"/>
    <n v="51"/>
    <s v="Failed"/>
    <s v="Passed"/>
    <s v="Passed"/>
    <n v="55"/>
  </r>
  <r>
    <x v="1"/>
    <s v="group D"/>
    <x v="1"/>
    <s v="standard"/>
    <x v="0"/>
    <x v="21"/>
    <n v="64"/>
    <s v="Passed"/>
    <s v="Passed"/>
    <s v="Passed"/>
    <n v="70"/>
  </r>
  <r>
    <x v="1"/>
    <s v="group B"/>
    <x v="4"/>
    <s v="standard"/>
    <x v="0"/>
    <x v="38"/>
    <n v="60"/>
    <s v="Passed"/>
    <s v="Passed"/>
    <s v="Passed"/>
    <n v="65"/>
  </r>
  <r>
    <x v="0"/>
    <s v="group B"/>
    <x v="0"/>
    <s v="standard"/>
    <x v="1"/>
    <x v="17"/>
    <n v="74"/>
    <s v="Passed"/>
    <s v="Passed"/>
    <s v="Passed"/>
    <n v="81"/>
  </r>
  <r>
    <x v="0"/>
    <s v="group C"/>
    <x v="4"/>
    <s v="standard"/>
    <x v="0"/>
    <x v="28"/>
    <n v="88"/>
    <s v="Passed"/>
    <s v="Passed"/>
    <s v="Passed"/>
    <n v="85"/>
  </r>
  <r>
    <x v="1"/>
    <s v="group D"/>
    <x v="5"/>
    <s v="standard"/>
    <x v="0"/>
    <x v="56"/>
    <n v="84"/>
    <s v="Passed"/>
    <s v="Passed"/>
    <s v="Passed"/>
    <n v="80"/>
  </r>
  <r>
    <x v="1"/>
    <s v="group A"/>
    <x v="4"/>
    <s v="standard"/>
    <x v="0"/>
    <x v="5"/>
    <n v="74"/>
    <s v="Passed"/>
    <s v="Passed"/>
    <s v="Passed"/>
    <n v="64"/>
  </r>
  <r>
    <x v="0"/>
    <s v="group B"/>
    <x v="4"/>
    <s v="free/reduced"/>
    <x v="1"/>
    <x v="21"/>
    <n v="80"/>
    <s v="Passed"/>
    <s v="Passed"/>
    <s v="Passed"/>
    <n v="81"/>
  </r>
  <r>
    <x v="0"/>
    <s v="group D"/>
    <x v="5"/>
    <s v="standard"/>
    <x v="1"/>
    <x v="46"/>
    <n v="92"/>
    <s v="Passed"/>
    <s v="Passed"/>
    <s v="Passed"/>
    <n v="88"/>
  </r>
  <r>
    <x v="1"/>
    <s v="group E"/>
    <x v="1"/>
    <s v="standard"/>
    <x v="0"/>
    <x v="67"/>
    <n v="76"/>
    <s v="Passed"/>
    <s v="Passed"/>
    <s v="Passed"/>
    <n v="74"/>
  </r>
  <r>
    <x v="0"/>
    <s v="group D"/>
    <x v="3"/>
    <s v="standard"/>
    <x v="0"/>
    <x v="4"/>
    <n v="74"/>
    <s v="Passed"/>
    <s v="Passed"/>
    <s v="Passed"/>
    <n v="73"/>
  </r>
  <r>
    <x v="1"/>
    <s v="group D"/>
    <x v="4"/>
    <s v="standard"/>
    <x v="0"/>
    <x v="43"/>
    <n v="52"/>
    <s v="Failed"/>
    <s v="Passed"/>
    <s v="Passed"/>
    <n v="51"/>
  </r>
  <r>
    <x v="0"/>
    <s v="group D"/>
    <x v="3"/>
    <s v="free/reduced"/>
    <x v="1"/>
    <x v="19"/>
    <n v="88"/>
    <s v="Passed"/>
    <s v="Passed"/>
    <s v="Passed"/>
    <n v="90"/>
  </r>
  <r>
    <x v="0"/>
    <s v="group B"/>
    <x v="5"/>
    <s v="free/reduced"/>
    <x v="0"/>
    <x v="0"/>
    <n v="81"/>
    <s v="Passed"/>
    <s v="Passed"/>
    <s v="Passed"/>
    <n v="79"/>
  </r>
  <r>
    <x v="0"/>
    <s v="group E"/>
    <x v="4"/>
    <s v="standard"/>
    <x v="1"/>
    <x v="19"/>
    <n v="79"/>
    <s v="Passed"/>
    <s v="Passed"/>
    <s v="Passed"/>
    <n v="80"/>
  </r>
  <r>
    <x v="1"/>
    <s v="group B"/>
    <x v="4"/>
    <s v="standard"/>
    <x v="0"/>
    <x v="22"/>
    <n v="65"/>
    <s v="Passed"/>
    <s v="Passed"/>
    <s v="Passed"/>
    <n v="60"/>
  </r>
  <r>
    <x v="0"/>
    <s v="group B"/>
    <x v="0"/>
    <s v="standard"/>
    <x v="1"/>
    <x v="11"/>
    <n v="81"/>
    <s v="Passed"/>
    <s v="Passed"/>
    <s v="Passed"/>
    <n v="81"/>
  </r>
  <r>
    <x v="0"/>
    <s v="group D"/>
    <x v="3"/>
    <s v="standard"/>
    <x v="0"/>
    <x v="32"/>
    <n v="70"/>
    <s v="Passed"/>
    <s v="Passed"/>
    <s v="Passed"/>
    <n v="65"/>
  </r>
  <r>
    <x v="0"/>
    <s v="group E"/>
    <x v="4"/>
    <s v="free/reduced"/>
    <x v="0"/>
    <x v="8"/>
    <n v="62"/>
    <s v="Passed"/>
    <s v="Passed"/>
    <s v="Passed"/>
    <n v="68"/>
  </r>
  <r>
    <x v="0"/>
    <s v="group B"/>
    <x v="4"/>
    <s v="standard"/>
    <x v="0"/>
    <x v="13"/>
    <n v="53"/>
    <s v="Passed"/>
    <s v="Passed"/>
    <s v="Passed"/>
    <n v="55"/>
  </r>
  <r>
    <x v="0"/>
    <s v="group D"/>
    <x v="1"/>
    <s v="standard"/>
    <x v="1"/>
    <x v="1"/>
    <n v="79"/>
    <s v="Passed"/>
    <s v="Passed"/>
    <s v="Passed"/>
    <n v="81"/>
  </r>
  <r>
    <x v="1"/>
    <s v="group C"/>
    <x v="5"/>
    <s v="free/reduced"/>
    <x v="1"/>
    <x v="54"/>
    <n v="56"/>
    <s v="Passed"/>
    <s v="Passed"/>
    <s v="Passed"/>
    <n v="53"/>
  </r>
  <r>
    <x v="0"/>
    <s v="group A"/>
    <x v="4"/>
    <s v="standard"/>
    <x v="1"/>
    <x v="50"/>
    <n v="80"/>
    <s v="Passed"/>
    <s v="Passed"/>
    <s v="Passed"/>
    <n v="76"/>
  </r>
  <r>
    <x v="0"/>
    <s v="group D"/>
    <x v="1"/>
    <s v="standard"/>
    <x v="1"/>
    <x v="51"/>
    <n v="86"/>
    <s v="Passed"/>
    <s v="Passed"/>
    <s v="Passed"/>
    <n v="98"/>
  </r>
  <r>
    <x v="0"/>
    <s v="group A"/>
    <x v="3"/>
    <s v="standard"/>
    <x v="1"/>
    <x v="11"/>
    <n v="70"/>
    <s v="Passed"/>
    <s v="Passed"/>
    <s v="Passed"/>
    <n v="74"/>
  </r>
  <r>
    <x v="0"/>
    <s v="group B"/>
    <x v="5"/>
    <s v="standard"/>
    <x v="0"/>
    <x v="20"/>
    <n v="79"/>
    <s v="Passed"/>
    <s v="Passed"/>
    <s v="Passed"/>
    <n v="79"/>
  </r>
  <r>
    <x v="0"/>
    <s v="group B"/>
    <x v="1"/>
    <s v="standard"/>
    <x v="0"/>
    <x v="23"/>
    <n v="67"/>
    <s v="Passed"/>
    <s v="Passed"/>
    <s v="Passed"/>
    <n v="67"/>
  </r>
  <r>
    <x v="1"/>
    <s v="group C"/>
    <x v="3"/>
    <s v="free/reduced"/>
    <x v="0"/>
    <x v="34"/>
    <n v="67"/>
    <s v="Passed"/>
    <s v="Passed"/>
    <s v="Passed"/>
    <n v="64"/>
  </r>
  <r>
    <x v="1"/>
    <s v="group D"/>
    <x v="5"/>
    <s v="standard"/>
    <x v="0"/>
    <x v="1"/>
    <n v="66"/>
    <s v="Passed"/>
    <s v="Passed"/>
    <s v="Passed"/>
    <n v="61"/>
  </r>
  <r>
    <x v="0"/>
    <s v="group D"/>
    <x v="3"/>
    <s v="free/reduced"/>
    <x v="0"/>
    <x v="49"/>
    <n v="60"/>
    <s v="Failed"/>
    <s v="Passed"/>
    <s v="Passed"/>
    <n v="58"/>
  </r>
  <r>
    <x v="1"/>
    <s v="group D"/>
    <x v="3"/>
    <s v="standard"/>
    <x v="0"/>
    <x v="2"/>
    <n v="87"/>
    <s v="Passed"/>
    <s v="Passed"/>
    <s v="Passed"/>
    <n v="85"/>
  </r>
  <r>
    <x v="1"/>
    <s v="group C"/>
    <x v="1"/>
    <s v="free/reduced"/>
    <x v="0"/>
    <x v="19"/>
    <n v="77"/>
    <s v="Passed"/>
    <s v="Passed"/>
    <s v="Passed"/>
    <n v="73"/>
  </r>
  <r>
    <x v="1"/>
    <s v="group C"/>
    <x v="5"/>
    <s v="standard"/>
    <x v="0"/>
    <x v="20"/>
    <n v="66"/>
    <s v="Passed"/>
    <s v="Passed"/>
    <s v="Passed"/>
    <n v="63"/>
  </r>
  <r>
    <x v="0"/>
    <s v="group D"/>
    <x v="1"/>
    <s v="free/reduced"/>
    <x v="0"/>
    <x v="30"/>
    <n v="71"/>
    <s v="Passed"/>
    <s v="Passed"/>
    <s v="Passed"/>
    <n v="69"/>
  </r>
  <r>
    <x v="0"/>
    <s v="group C"/>
    <x v="4"/>
    <s v="standard"/>
    <x v="0"/>
    <x v="11"/>
    <n v="69"/>
    <s v="Passed"/>
    <s v="Passed"/>
    <s v="Passed"/>
    <n v="67"/>
  </r>
  <r>
    <x v="1"/>
    <s v="group D"/>
    <x v="3"/>
    <s v="standard"/>
    <x v="0"/>
    <x v="46"/>
    <n v="63"/>
    <s v="Passed"/>
    <s v="Passed"/>
    <s v="Passed"/>
    <n v="63"/>
  </r>
  <r>
    <x v="0"/>
    <s v="group C"/>
    <x v="5"/>
    <s v="free/reduced"/>
    <x v="1"/>
    <x v="13"/>
    <n v="60"/>
    <s v="Passed"/>
    <s v="Passed"/>
    <s v="Passed"/>
    <n v="60"/>
  </r>
  <r>
    <x v="0"/>
    <s v="group C"/>
    <x v="1"/>
    <s v="free/reduced"/>
    <x v="1"/>
    <x v="24"/>
    <n v="73"/>
    <s v="Passed"/>
    <s v="Passed"/>
    <s v="Passed"/>
    <n v="71"/>
  </r>
  <r>
    <x v="0"/>
    <s v="group B"/>
    <x v="0"/>
    <s v="free/reduced"/>
    <x v="0"/>
    <x v="34"/>
    <n v="85"/>
    <s v="Passed"/>
    <s v="Passed"/>
    <s v="Passed"/>
    <n v="87"/>
  </r>
  <r>
    <x v="1"/>
    <s v="group C"/>
    <x v="1"/>
    <s v="standard"/>
    <x v="0"/>
    <x v="20"/>
    <n v="74"/>
    <s v="Passed"/>
    <s v="Passed"/>
    <s v="Passed"/>
    <n v="61"/>
  </r>
  <r>
    <x v="1"/>
    <s v="group D"/>
    <x v="3"/>
    <s v="standard"/>
    <x v="1"/>
    <x v="27"/>
    <n v="72"/>
    <s v="Passed"/>
    <s v="Passed"/>
    <s v="Passed"/>
    <n v="77"/>
  </r>
  <r>
    <x v="0"/>
    <s v="group C"/>
    <x v="4"/>
    <s v="free/reduced"/>
    <x v="0"/>
    <x v="17"/>
    <n v="76"/>
    <s v="Passed"/>
    <s v="Passed"/>
    <s v="Passed"/>
    <n v="68"/>
  </r>
  <r>
    <x v="1"/>
    <s v="group D"/>
    <x v="3"/>
    <s v="free/reduced"/>
    <x v="0"/>
    <x v="36"/>
    <n v="57"/>
    <s v="Passed"/>
    <s v="Passed"/>
    <s v="Passed"/>
    <n v="50"/>
  </r>
  <r>
    <x v="0"/>
    <s v="group C"/>
    <x v="1"/>
    <s v="standard"/>
    <x v="0"/>
    <x v="1"/>
    <n v="78"/>
    <s v="Passed"/>
    <s v="Passed"/>
    <s v="Passed"/>
    <n v="76"/>
  </r>
  <r>
    <x v="0"/>
    <s v="group C"/>
    <x v="3"/>
    <s v="standard"/>
    <x v="1"/>
    <x v="11"/>
    <n v="84"/>
    <s v="Passed"/>
    <s v="Passed"/>
    <s v="Passed"/>
    <n v="84"/>
  </r>
  <r>
    <x v="0"/>
    <s v="group D"/>
    <x v="4"/>
    <s v="standard"/>
    <x v="1"/>
    <x v="1"/>
    <n v="77"/>
    <s v="Passed"/>
    <s v="Passed"/>
    <s v="Passed"/>
    <n v="78"/>
  </r>
  <r>
    <x v="0"/>
    <s v="group B"/>
    <x v="1"/>
    <s v="standard"/>
    <x v="1"/>
    <x v="13"/>
    <n v="64"/>
    <s v="Passed"/>
    <s v="Passed"/>
    <s v="Passed"/>
    <n v="66"/>
  </r>
  <r>
    <x v="0"/>
    <s v="group E"/>
    <x v="1"/>
    <s v="standard"/>
    <x v="1"/>
    <x v="20"/>
    <n v="78"/>
    <s v="Passed"/>
    <s v="Passed"/>
    <s v="Passed"/>
    <n v="76"/>
  </r>
  <r>
    <x v="0"/>
    <s v="group C"/>
    <x v="5"/>
    <s v="standard"/>
    <x v="1"/>
    <x v="22"/>
    <n v="82"/>
    <s v="Passed"/>
    <s v="Passed"/>
    <s v="Passed"/>
    <n v="76"/>
  </r>
  <r>
    <x v="1"/>
    <s v="group D"/>
    <x v="3"/>
    <s v="free/reduced"/>
    <x v="0"/>
    <x v="27"/>
    <n v="75"/>
    <s v="Passed"/>
    <s v="Passed"/>
    <s v="Passed"/>
    <n v="78"/>
  </r>
  <r>
    <x v="1"/>
    <s v="group D"/>
    <x v="1"/>
    <s v="free/reduced"/>
    <x v="0"/>
    <x v="24"/>
    <n v="61"/>
    <s v="Passed"/>
    <s v="Passed"/>
    <s v="Passed"/>
    <n v="60"/>
  </r>
  <r>
    <x v="0"/>
    <s v="group D"/>
    <x v="4"/>
    <s v="standard"/>
    <x v="0"/>
    <x v="21"/>
    <n v="72"/>
    <s v="Passed"/>
    <s v="Passed"/>
    <s v="Passed"/>
    <n v="74"/>
  </r>
  <r>
    <x v="1"/>
    <s v="group B"/>
    <x v="4"/>
    <s v="standard"/>
    <x v="0"/>
    <x v="41"/>
    <n v="68"/>
    <s v="Passed"/>
    <s v="Passed"/>
    <s v="Passed"/>
    <n v="60"/>
  </r>
  <r>
    <x v="1"/>
    <s v="group B"/>
    <x v="4"/>
    <s v="standard"/>
    <x v="0"/>
    <x v="23"/>
    <n v="55"/>
    <s v="Passed"/>
    <s v="Passed"/>
    <s v="Passed"/>
    <n v="54"/>
  </r>
  <r>
    <x v="0"/>
    <s v="group C"/>
    <x v="5"/>
    <s v="free/reduced"/>
    <x v="1"/>
    <x v="75"/>
    <n v="40"/>
    <s v="Failed"/>
    <s v="Failed"/>
    <s v="Failed"/>
    <n v="44"/>
  </r>
  <r>
    <x v="1"/>
    <s v="group B"/>
    <x v="1"/>
    <s v="standard"/>
    <x v="1"/>
    <x v="23"/>
    <n v="66"/>
    <s v="Passed"/>
    <s v="Passed"/>
    <s v="Passed"/>
    <n v="68"/>
  </r>
  <r>
    <x v="0"/>
    <s v="group E"/>
    <x v="2"/>
    <s v="standard"/>
    <x v="1"/>
    <x v="63"/>
    <n v="99"/>
    <s v="Passed"/>
    <s v="Passed"/>
    <s v="Passed"/>
    <n v="100"/>
  </r>
  <r>
    <x v="1"/>
    <s v="group E"/>
    <x v="1"/>
    <s v="standard"/>
    <x v="1"/>
    <x v="51"/>
    <n v="75"/>
    <s v="Passed"/>
    <s v="Passed"/>
    <s v="Passed"/>
    <n v="68"/>
  </r>
  <r>
    <x v="1"/>
    <s v="group D"/>
    <x v="3"/>
    <s v="free/reduced"/>
    <x v="0"/>
    <x v="34"/>
    <n v="78"/>
    <s v="Passed"/>
    <s v="Passed"/>
    <s v="Passed"/>
    <n v="73"/>
  </r>
  <r>
    <x v="1"/>
    <s v="group A"/>
    <x v="4"/>
    <s v="free/reduced"/>
    <x v="0"/>
    <x v="31"/>
    <n v="58"/>
    <s v="Passed"/>
    <s v="Passed"/>
    <s v="Failed"/>
    <n v="44"/>
  </r>
  <r>
    <x v="1"/>
    <s v="group E"/>
    <x v="1"/>
    <s v="free/reduced"/>
    <x v="0"/>
    <x v="77"/>
    <n v="90"/>
    <s v="Passed"/>
    <s v="Passed"/>
    <s v="Passed"/>
    <n v="83"/>
  </r>
  <r>
    <x v="0"/>
    <s v="group C"/>
    <x v="3"/>
    <s v="standard"/>
    <x v="0"/>
    <x v="44"/>
    <n v="53"/>
    <s v="Failed"/>
    <s v="Passed"/>
    <s v="Passed"/>
    <n v="53"/>
  </r>
  <r>
    <x v="0"/>
    <s v="group E"/>
    <x v="3"/>
    <s v="free/reduced"/>
    <x v="0"/>
    <x v="20"/>
    <n v="76"/>
    <s v="Passed"/>
    <s v="Passed"/>
    <s v="Passed"/>
    <n v="78"/>
  </r>
  <r>
    <x v="0"/>
    <s v="group C"/>
    <x v="0"/>
    <s v="free/reduced"/>
    <x v="1"/>
    <x v="17"/>
    <n v="74"/>
    <s v="Passed"/>
    <s v="Passed"/>
    <s v="Passed"/>
    <n v="81"/>
  </r>
  <r>
    <x v="0"/>
    <s v="group D"/>
    <x v="3"/>
    <s v="standard"/>
    <x v="0"/>
    <x v="34"/>
    <n v="77"/>
    <s v="Passed"/>
    <s v="Passed"/>
    <s v="Passed"/>
    <n v="73"/>
  </r>
  <r>
    <x v="0"/>
    <s v="group C"/>
    <x v="5"/>
    <s v="standard"/>
    <x v="0"/>
    <x v="44"/>
    <n v="63"/>
    <s v="Failed"/>
    <s v="Passed"/>
    <s v="Passed"/>
    <n v="56"/>
  </r>
  <r>
    <x v="0"/>
    <s v="group D"/>
    <x v="1"/>
    <s v="free/reduced"/>
    <x v="0"/>
    <x v="38"/>
    <n v="89"/>
    <s v="Passed"/>
    <s v="Passed"/>
    <s v="Passed"/>
    <n v="86"/>
  </r>
  <r>
    <x v="0"/>
    <s v="group C"/>
    <x v="3"/>
    <s v="standard"/>
    <x v="1"/>
    <x v="28"/>
    <n v="82"/>
    <s v="Passed"/>
    <s v="Passed"/>
    <s v="Passed"/>
    <n v="90"/>
  </r>
  <r>
    <x v="0"/>
    <s v="group A"/>
    <x v="0"/>
    <s v="standard"/>
    <x v="0"/>
    <x v="32"/>
    <n v="72"/>
    <s v="Passed"/>
    <s v="Passed"/>
    <s v="Passed"/>
    <n v="70"/>
  </r>
  <r>
    <x v="0"/>
    <s v="group D"/>
    <x v="3"/>
    <s v="standard"/>
    <x v="1"/>
    <x v="29"/>
    <n v="78"/>
    <s v="Passed"/>
    <s v="Passed"/>
    <s v="Passed"/>
    <n v="79"/>
  </r>
  <r>
    <x v="1"/>
    <s v="group C"/>
    <x v="4"/>
    <s v="free/reduced"/>
    <x v="0"/>
    <x v="17"/>
    <n v="66"/>
    <s v="Passed"/>
    <s v="Passed"/>
    <s v="Passed"/>
    <n v="59"/>
  </r>
  <r>
    <x v="0"/>
    <s v="group E"/>
    <x v="0"/>
    <s v="standard"/>
    <x v="1"/>
    <x v="38"/>
    <n v="81"/>
    <s v="Passed"/>
    <s v="Passed"/>
    <s v="Passed"/>
    <n v="82"/>
  </r>
  <r>
    <x v="0"/>
    <s v="group B"/>
    <x v="5"/>
    <s v="standard"/>
    <x v="0"/>
    <x v="29"/>
    <n v="67"/>
    <s v="Passed"/>
    <s v="Passed"/>
    <s v="Passed"/>
    <n v="72"/>
  </r>
  <r>
    <x v="1"/>
    <s v="group A"/>
    <x v="0"/>
    <s v="standard"/>
    <x v="1"/>
    <x v="53"/>
    <n v="84"/>
    <s v="Passed"/>
    <s v="Passed"/>
    <s v="Passed"/>
    <n v="87"/>
  </r>
  <r>
    <x v="0"/>
    <s v="group D"/>
    <x v="1"/>
    <s v="standard"/>
    <x v="0"/>
    <x v="24"/>
    <n v="64"/>
    <s v="Passed"/>
    <s v="Passed"/>
    <s v="Passed"/>
    <n v="67"/>
  </r>
  <r>
    <x v="0"/>
    <s v="group B"/>
    <x v="5"/>
    <s v="free/reduced"/>
    <x v="1"/>
    <x v="32"/>
    <n v="63"/>
    <s v="Passed"/>
    <s v="Passed"/>
    <s v="Passed"/>
    <n v="64"/>
  </r>
  <r>
    <x v="1"/>
    <s v="group A"/>
    <x v="0"/>
    <s v="free/reduced"/>
    <x v="0"/>
    <x v="23"/>
    <n v="72"/>
    <s v="Passed"/>
    <s v="Passed"/>
    <s v="Passed"/>
    <n v="65"/>
  </r>
  <r>
    <x v="1"/>
    <s v="group D"/>
    <x v="4"/>
    <s v="standard"/>
    <x v="0"/>
    <x v="15"/>
    <n v="34"/>
    <s v="Failed"/>
    <s v="Failed"/>
    <s v="Failed"/>
    <n v="36"/>
  </r>
  <r>
    <x v="1"/>
    <s v="group C"/>
    <x v="1"/>
    <s v="standard"/>
    <x v="0"/>
    <x v="17"/>
    <n v="59"/>
    <s v="Passed"/>
    <s v="Passed"/>
    <s v="Passed"/>
    <n v="52"/>
  </r>
  <r>
    <x v="1"/>
    <s v="group D"/>
    <x v="4"/>
    <s v="standard"/>
    <x v="0"/>
    <x v="59"/>
    <n v="87"/>
    <s v="Passed"/>
    <s v="Passed"/>
    <s v="Passed"/>
    <n v="79"/>
  </r>
  <r>
    <x v="0"/>
    <s v="group D"/>
    <x v="3"/>
    <s v="free/reduced"/>
    <x v="1"/>
    <x v="47"/>
    <n v="61"/>
    <s v="Failed"/>
    <s v="Passed"/>
    <s v="Passed"/>
    <n v="58"/>
  </r>
  <r>
    <x v="1"/>
    <s v="group C"/>
    <x v="1"/>
    <s v="standard"/>
    <x v="1"/>
    <x v="77"/>
    <n v="84"/>
    <s v="Passed"/>
    <s v="Passed"/>
    <s v="Passed"/>
    <n v="90"/>
  </r>
  <r>
    <x v="0"/>
    <s v="group E"/>
    <x v="5"/>
    <s v="standard"/>
    <x v="1"/>
    <x v="46"/>
    <n v="85"/>
    <s v="Passed"/>
    <s v="Passed"/>
    <s v="Passed"/>
    <n v="85"/>
  </r>
  <r>
    <x v="0"/>
    <s v="group D"/>
    <x v="1"/>
    <s v="standard"/>
    <x v="0"/>
    <x v="52"/>
    <n v="100"/>
    <s v="Passed"/>
    <s v="Passed"/>
    <s v="Passed"/>
    <n v="99"/>
  </r>
  <r>
    <x v="1"/>
    <s v="group D"/>
    <x v="2"/>
    <s v="standard"/>
    <x v="0"/>
    <x v="27"/>
    <n v="81"/>
    <s v="Passed"/>
    <s v="Passed"/>
    <s v="Passed"/>
    <n v="84"/>
  </r>
  <r>
    <x v="0"/>
    <s v="group B"/>
    <x v="5"/>
    <s v="standard"/>
    <x v="1"/>
    <x v="41"/>
    <n v="70"/>
    <s v="Passed"/>
    <s v="Passed"/>
    <s v="Passed"/>
    <n v="74"/>
  </r>
  <r>
    <x v="0"/>
    <s v="group B"/>
    <x v="3"/>
    <s v="free/reduced"/>
    <x v="1"/>
    <x v="4"/>
    <n v="94"/>
    <s v="Passed"/>
    <s v="Passed"/>
    <s v="Passed"/>
    <n v="87"/>
  </r>
  <r>
    <x v="1"/>
    <s v="group C"/>
    <x v="3"/>
    <s v="standard"/>
    <x v="1"/>
    <x v="20"/>
    <n v="78"/>
    <s v="Passed"/>
    <s v="Passed"/>
    <s v="Passed"/>
    <n v="72"/>
  </r>
  <r>
    <x v="0"/>
    <s v="group C"/>
    <x v="3"/>
    <s v="standard"/>
    <x v="1"/>
    <x v="62"/>
    <n v="96"/>
    <s v="Passed"/>
    <s v="Passed"/>
    <s v="Passed"/>
    <n v="99"/>
  </r>
  <r>
    <x v="0"/>
    <s v="group C"/>
    <x v="4"/>
    <s v="standard"/>
    <x v="0"/>
    <x v="4"/>
    <n v="76"/>
    <s v="Passed"/>
    <s v="Passed"/>
    <s v="Passed"/>
    <n v="74"/>
  </r>
  <r>
    <x v="1"/>
    <s v="group E"/>
    <x v="3"/>
    <s v="free/reduced"/>
    <x v="1"/>
    <x v="57"/>
    <n v="73"/>
    <s v="Passed"/>
    <s v="Passed"/>
    <s v="Passed"/>
    <n v="80"/>
  </r>
  <r>
    <x v="0"/>
    <s v="group C"/>
    <x v="1"/>
    <s v="free/reduced"/>
    <x v="0"/>
    <x v="23"/>
    <n v="72"/>
    <s v="Passed"/>
    <s v="Passed"/>
    <s v="Passed"/>
    <n v="70"/>
  </r>
  <r>
    <x v="1"/>
    <s v="group D"/>
    <x v="5"/>
    <s v="free/reduced"/>
    <x v="1"/>
    <x v="30"/>
    <n v="59"/>
    <s v="Passed"/>
    <s v="Passed"/>
    <s v="Passed"/>
    <n v="59"/>
  </r>
  <r>
    <x v="0"/>
    <s v="group B"/>
    <x v="5"/>
    <s v="free/reduced"/>
    <x v="1"/>
    <x v="19"/>
    <n v="90"/>
    <s v="Passed"/>
    <s v="Passed"/>
    <s v="Passed"/>
    <n v="88"/>
  </r>
  <r>
    <x v="1"/>
    <s v="group C"/>
    <x v="4"/>
    <s v="standard"/>
    <x v="0"/>
    <x v="13"/>
    <n v="48"/>
    <s v="Passed"/>
    <s v="Failed"/>
    <s v="Failed"/>
    <n v="42"/>
  </r>
  <r>
    <x v="1"/>
    <s v="group B"/>
    <x v="1"/>
    <s v="standard"/>
    <x v="0"/>
    <x v="3"/>
    <n v="43"/>
    <s v="Failed"/>
    <s v="Failed"/>
    <s v="Failed"/>
    <n v="41"/>
  </r>
  <r>
    <x v="1"/>
    <s v="group E"/>
    <x v="1"/>
    <s v="standard"/>
    <x v="1"/>
    <x v="27"/>
    <n v="74"/>
    <s v="Passed"/>
    <s v="Passed"/>
    <s v="Passed"/>
    <n v="71"/>
  </r>
  <r>
    <x v="0"/>
    <s v="group E"/>
    <x v="3"/>
    <s v="standard"/>
    <x v="1"/>
    <x v="11"/>
    <n v="75"/>
    <s v="Passed"/>
    <s v="Passed"/>
    <s v="Passed"/>
    <n v="77"/>
  </r>
  <r>
    <x v="1"/>
    <s v="group E"/>
    <x v="5"/>
    <s v="standard"/>
    <x v="1"/>
    <x v="50"/>
    <n v="51"/>
    <s v="Passed"/>
    <s v="Passed"/>
    <s v="Passed"/>
    <n v="57"/>
  </r>
  <r>
    <x v="0"/>
    <s v="group D"/>
    <x v="4"/>
    <s v="free/reduced"/>
    <x v="0"/>
    <x v="20"/>
    <n v="92"/>
    <s v="Passed"/>
    <s v="Passed"/>
    <s v="Passed"/>
    <n v="84"/>
  </r>
  <r>
    <x v="1"/>
    <s v="group C"/>
    <x v="1"/>
    <s v="standard"/>
    <x v="0"/>
    <x v="31"/>
    <n v="39"/>
    <s v="Passed"/>
    <s v="Failed"/>
    <s v="Failed"/>
    <n v="37"/>
  </r>
  <r>
    <x v="0"/>
    <s v="group B"/>
    <x v="3"/>
    <s v="free/reduced"/>
    <x v="1"/>
    <x v="50"/>
    <n v="77"/>
    <s v="Passed"/>
    <s v="Passed"/>
    <s v="Passed"/>
    <n v="80"/>
  </r>
  <r>
    <x v="1"/>
    <s v="group A"/>
    <x v="5"/>
    <s v="free/reduced"/>
    <x v="0"/>
    <x v="30"/>
    <n v="46"/>
    <s v="Passed"/>
    <s v="Failed"/>
    <s v="Failed"/>
    <n v="43"/>
  </r>
  <r>
    <x v="0"/>
    <s v="group C"/>
    <x v="1"/>
    <s v="standard"/>
    <x v="1"/>
    <x v="53"/>
    <n v="89"/>
    <s v="Passed"/>
    <s v="Passed"/>
    <s v="Passed"/>
    <n v="94"/>
  </r>
  <r>
    <x v="1"/>
    <s v="group D"/>
    <x v="5"/>
    <s v="standard"/>
    <x v="0"/>
    <x v="30"/>
    <n v="47"/>
    <s v="Passed"/>
    <s v="Failed"/>
    <s v="Failed"/>
    <n v="44"/>
  </r>
  <r>
    <x v="0"/>
    <s v="group E"/>
    <x v="1"/>
    <s v="free/reduced"/>
    <x v="0"/>
    <x v="31"/>
    <n v="58"/>
    <s v="Passed"/>
    <s v="Passed"/>
    <s v="Passed"/>
    <n v="57"/>
  </r>
  <r>
    <x v="1"/>
    <s v="group C"/>
    <x v="2"/>
    <s v="standard"/>
    <x v="0"/>
    <x v="21"/>
    <n v="57"/>
    <s v="Passed"/>
    <s v="Passed"/>
    <s v="Passed"/>
    <n v="59"/>
  </r>
  <r>
    <x v="1"/>
    <s v="group C"/>
    <x v="3"/>
    <s v="standard"/>
    <x v="0"/>
    <x v="68"/>
    <n v="79"/>
    <s v="Passed"/>
    <s v="Passed"/>
    <s v="Passed"/>
    <n v="84"/>
  </r>
  <r>
    <x v="0"/>
    <s v="group B"/>
    <x v="1"/>
    <s v="free/reduced"/>
    <x v="1"/>
    <x v="31"/>
    <n v="66"/>
    <s v="Passed"/>
    <s v="Passed"/>
    <s v="Passed"/>
    <n v="73"/>
  </r>
  <r>
    <x v="1"/>
    <s v="group D"/>
    <x v="3"/>
    <s v="standard"/>
    <x v="0"/>
    <x v="27"/>
    <n v="71"/>
    <s v="Passed"/>
    <s v="Passed"/>
    <s v="Passed"/>
    <n v="73"/>
  </r>
  <r>
    <x v="1"/>
    <s v="group C"/>
    <x v="4"/>
    <s v="free/reduced"/>
    <x v="0"/>
    <x v="42"/>
    <n v="60"/>
    <s v="Passed"/>
    <s v="Passed"/>
    <s v="Passed"/>
    <n v="55"/>
  </r>
  <r>
    <x v="1"/>
    <s v="group D"/>
    <x v="0"/>
    <s v="standard"/>
    <x v="0"/>
    <x v="46"/>
    <n v="73"/>
    <s v="Passed"/>
    <s v="Passed"/>
    <s v="Passed"/>
    <n v="72"/>
  </r>
  <r>
    <x v="0"/>
    <s v="group A"/>
    <x v="3"/>
    <s v="free/reduced"/>
    <x v="0"/>
    <x v="69"/>
    <n v="57"/>
    <s v="Failed"/>
    <s v="Passed"/>
    <s v="Passed"/>
    <n v="56"/>
  </r>
  <r>
    <x v="0"/>
    <s v="group C"/>
    <x v="4"/>
    <s v="standard"/>
    <x v="0"/>
    <x v="27"/>
    <n v="84"/>
    <s v="Passed"/>
    <s v="Passed"/>
    <s v="Passed"/>
    <n v="82"/>
  </r>
  <r>
    <x v="0"/>
    <s v="group C"/>
    <x v="3"/>
    <s v="standard"/>
    <x v="1"/>
    <x v="32"/>
    <n v="73"/>
    <s v="Passed"/>
    <s v="Passed"/>
    <s v="Passed"/>
    <n v="72"/>
  </r>
  <r>
    <x v="1"/>
    <s v="group B"/>
    <x v="1"/>
    <s v="free/reduced"/>
    <x v="0"/>
    <x v="30"/>
    <n v="55"/>
    <s v="Passed"/>
    <s v="Passed"/>
    <s v="Failed"/>
    <n v="47"/>
  </r>
  <r>
    <x v="1"/>
    <s v="group D"/>
    <x v="3"/>
    <s v="standard"/>
    <x v="0"/>
    <x v="0"/>
    <n v="79"/>
    <s v="Passed"/>
    <s v="Passed"/>
    <s v="Passed"/>
    <n v="74"/>
  </r>
  <r>
    <x v="1"/>
    <s v="group D"/>
    <x v="4"/>
    <s v="standard"/>
    <x v="0"/>
    <x v="1"/>
    <n v="75"/>
    <s v="Passed"/>
    <s v="Passed"/>
    <s v="Passed"/>
    <n v="71"/>
  </r>
  <r>
    <x v="1"/>
    <s v="group C"/>
    <x v="1"/>
    <s v="standard"/>
    <x v="0"/>
    <x v="1"/>
    <n v="64"/>
    <s v="Passed"/>
    <s v="Passed"/>
    <s v="Passed"/>
    <n v="68"/>
  </r>
  <r>
    <x v="0"/>
    <s v="group C"/>
    <x v="0"/>
    <s v="free/reduced"/>
    <x v="0"/>
    <x v="13"/>
    <n v="60"/>
    <s v="Passed"/>
    <s v="Passed"/>
    <s v="Passed"/>
    <n v="59"/>
  </r>
  <r>
    <x v="1"/>
    <s v="group B"/>
    <x v="1"/>
    <s v="standard"/>
    <x v="1"/>
    <x v="53"/>
    <n v="84"/>
    <s v="Passed"/>
    <s v="Passed"/>
    <s v="Passed"/>
    <n v="86"/>
  </r>
  <r>
    <x v="1"/>
    <s v="group D"/>
    <x v="5"/>
    <s v="standard"/>
    <x v="1"/>
    <x v="5"/>
    <n v="69"/>
    <s v="Passed"/>
    <s v="Passed"/>
    <s v="Passed"/>
    <n v="68"/>
  </r>
  <r>
    <x v="1"/>
    <s v="group E"/>
    <x v="1"/>
    <s v="standard"/>
    <x v="0"/>
    <x v="50"/>
    <n v="72"/>
    <s v="Passed"/>
    <s v="Passed"/>
    <s v="Passed"/>
    <n v="65"/>
  </r>
  <r>
    <x v="1"/>
    <s v="group C"/>
    <x v="2"/>
    <s v="free/reduced"/>
    <x v="1"/>
    <x v="38"/>
    <n v="77"/>
    <s v="Passed"/>
    <s v="Passed"/>
    <s v="Passed"/>
    <n v="75"/>
  </r>
  <r>
    <x v="0"/>
    <s v="group C"/>
    <x v="5"/>
    <s v="standard"/>
    <x v="1"/>
    <x v="34"/>
    <n v="90"/>
    <s v="Passed"/>
    <s v="Passed"/>
    <s v="Passed"/>
    <n v="85"/>
  </r>
  <r>
    <x v="1"/>
    <s v="group C"/>
    <x v="3"/>
    <s v="free/reduced"/>
    <x v="0"/>
    <x v="10"/>
    <n v="55"/>
    <s v="Passed"/>
    <s v="Passed"/>
    <s v="Passed"/>
    <n v="53"/>
  </r>
  <r>
    <x v="0"/>
    <s v="group E"/>
    <x v="3"/>
    <s v="standard"/>
    <x v="0"/>
    <x v="56"/>
    <n v="95"/>
    <s v="Passed"/>
    <s v="Passed"/>
    <s v="Passed"/>
    <n v="92"/>
  </r>
  <r>
    <x v="1"/>
    <s v="group D"/>
    <x v="1"/>
    <s v="standard"/>
    <x v="0"/>
    <x v="30"/>
    <n v="58"/>
    <s v="Passed"/>
    <s v="Passed"/>
    <s v="Passed"/>
    <n v="52"/>
  </r>
  <r>
    <x v="1"/>
    <s v="group E"/>
    <x v="0"/>
    <s v="free/reduced"/>
    <x v="1"/>
    <x v="22"/>
    <n v="68"/>
    <s v="Passed"/>
    <s v="Passed"/>
    <s v="Passed"/>
    <n v="72"/>
  </r>
  <r>
    <x v="0"/>
    <s v="group D"/>
    <x v="1"/>
    <s v="free/reduced"/>
    <x v="1"/>
    <x v="36"/>
    <n v="59"/>
    <s v="Passed"/>
    <s v="Passed"/>
    <s v="Passed"/>
    <n v="65"/>
  </r>
  <r>
    <x v="1"/>
    <s v="group B"/>
    <x v="1"/>
    <s v="standard"/>
    <x v="1"/>
    <x v="1"/>
    <n v="77"/>
    <s v="Passed"/>
    <s v="Passed"/>
    <s v="Passed"/>
    <n v="77"/>
  </r>
  <r>
    <x v="0"/>
    <s v="group C"/>
    <x v="4"/>
    <s v="free/reduced"/>
    <x v="0"/>
    <x v="31"/>
    <n v="72"/>
    <s v="Passed"/>
    <s v="Passed"/>
    <s v="Passed"/>
    <n v="64"/>
  </r>
  <r>
    <x v="0"/>
    <s v="group D"/>
    <x v="5"/>
    <s v="standard"/>
    <x v="0"/>
    <x v="64"/>
    <n v="58"/>
    <s v="Failed"/>
    <s v="Passed"/>
    <s v="Passed"/>
    <n v="54"/>
  </r>
  <r>
    <x v="1"/>
    <s v="group D"/>
    <x v="5"/>
    <s v="standard"/>
    <x v="1"/>
    <x v="12"/>
    <n v="81"/>
    <s v="Passed"/>
    <s v="Passed"/>
    <s v="Passed"/>
    <n v="86"/>
  </r>
  <r>
    <x v="0"/>
    <s v="group B"/>
    <x v="4"/>
    <s v="standard"/>
    <x v="0"/>
    <x v="23"/>
    <n v="62"/>
    <s v="Passed"/>
    <s v="Passed"/>
    <s v="Passed"/>
    <n v="63"/>
  </r>
  <r>
    <x v="1"/>
    <s v="group D"/>
    <x v="1"/>
    <s v="standard"/>
    <x v="0"/>
    <x v="41"/>
    <n v="63"/>
    <s v="Passed"/>
    <s v="Passed"/>
    <s v="Passed"/>
    <n v="59"/>
  </r>
  <r>
    <x v="0"/>
    <s v="group B"/>
    <x v="4"/>
    <s v="standard"/>
    <x v="0"/>
    <x v="19"/>
    <n v="72"/>
    <s v="Passed"/>
    <s v="Passed"/>
    <s v="Passed"/>
    <n v="72"/>
  </r>
  <r>
    <x v="0"/>
    <s v="group C"/>
    <x v="4"/>
    <s v="standard"/>
    <x v="1"/>
    <x v="10"/>
    <n v="75"/>
    <s v="Passed"/>
    <s v="Passed"/>
    <s v="Passed"/>
    <n v="77"/>
  </r>
  <r>
    <x v="1"/>
    <s v="group B"/>
    <x v="4"/>
    <s v="standard"/>
    <x v="1"/>
    <x v="4"/>
    <n v="62"/>
    <s v="Passed"/>
    <s v="Passed"/>
    <s v="Passed"/>
    <n v="60"/>
  </r>
  <r>
    <x v="0"/>
    <s v="group D"/>
    <x v="5"/>
    <s v="standard"/>
    <x v="0"/>
    <x v="50"/>
    <n v="71"/>
    <s v="Passed"/>
    <s v="Passed"/>
    <s v="Passed"/>
    <n v="75"/>
  </r>
  <r>
    <x v="1"/>
    <s v="group A"/>
    <x v="1"/>
    <s v="free/reduced"/>
    <x v="0"/>
    <x v="10"/>
    <n v="60"/>
    <s v="Passed"/>
    <s v="Passed"/>
    <s v="Passed"/>
    <n v="57"/>
  </r>
  <r>
    <x v="1"/>
    <s v="group B"/>
    <x v="4"/>
    <s v="standard"/>
    <x v="0"/>
    <x v="36"/>
    <n v="48"/>
    <s v="Passed"/>
    <s v="Failed"/>
    <s v="Failed"/>
    <n v="49"/>
  </r>
  <r>
    <x v="1"/>
    <s v="group D"/>
    <x v="0"/>
    <s v="standard"/>
    <x v="0"/>
    <x v="28"/>
    <n v="73"/>
    <s v="Passed"/>
    <s v="Passed"/>
    <s v="Passed"/>
    <n v="74"/>
  </r>
  <r>
    <x v="0"/>
    <s v="group B"/>
    <x v="5"/>
    <s v="free/reduced"/>
    <x v="1"/>
    <x v="36"/>
    <n v="67"/>
    <s v="Passed"/>
    <s v="Passed"/>
    <s v="Passed"/>
    <n v="72"/>
  </r>
  <r>
    <x v="0"/>
    <s v="group C"/>
    <x v="0"/>
    <s v="free/reduced"/>
    <x v="0"/>
    <x v="23"/>
    <n v="78"/>
    <s v="Passed"/>
    <s v="Passed"/>
    <s v="Passed"/>
    <n v="79"/>
  </r>
  <r>
    <x v="1"/>
    <s v="group B"/>
    <x v="1"/>
    <s v="standard"/>
    <x v="0"/>
    <x v="17"/>
    <n v="65"/>
    <s v="Passed"/>
    <s v="Passed"/>
    <s v="Passed"/>
    <n v="60"/>
  </r>
  <r>
    <x v="0"/>
    <s v="group B"/>
    <x v="5"/>
    <s v="free/reduced"/>
    <x v="0"/>
    <x v="44"/>
    <n v="58"/>
    <s v="Failed"/>
    <s v="Passed"/>
    <s v="Passed"/>
    <n v="55"/>
  </r>
  <r>
    <x v="0"/>
    <s v="group B"/>
    <x v="4"/>
    <s v="standard"/>
    <x v="0"/>
    <x v="17"/>
    <n v="72"/>
    <s v="Passed"/>
    <s v="Passed"/>
    <s v="Passed"/>
    <n v="70"/>
  </r>
  <r>
    <x v="0"/>
    <s v="group C"/>
    <x v="1"/>
    <s v="free/reduced"/>
    <x v="0"/>
    <x v="65"/>
    <n v="44"/>
    <s v="Failed"/>
    <s v="Failed"/>
    <s v="Failed"/>
    <n v="43"/>
  </r>
  <r>
    <x v="0"/>
    <s v="group A"/>
    <x v="1"/>
    <s v="standard"/>
    <x v="1"/>
    <x v="0"/>
    <n v="79"/>
    <s v="Passed"/>
    <s v="Passed"/>
    <s v="Passed"/>
    <n v="82"/>
  </r>
  <r>
    <x v="1"/>
    <s v="group E"/>
    <x v="3"/>
    <s v="standard"/>
    <x v="1"/>
    <x v="63"/>
    <n v="85"/>
    <s v="Passed"/>
    <s v="Passed"/>
    <s v="Passed"/>
    <n v="82"/>
  </r>
  <r>
    <x v="0"/>
    <s v="group D"/>
    <x v="3"/>
    <s v="free/reduced"/>
    <x v="0"/>
    <x v="15"/>
    <n v="56"/>
    <s v="Failed"/>
    <s v="Passed"/>
    <s v="Passed"/>
    <n v="57"/>
  </r>
  <r>
    <x v="0"/>
    <s v="group B"/>
    <x v="2"/>
    <s v="standard"/>
    <x v="0"/>
    <x v="34"/>
    <n v="90"/>
    <s v="Passed"/>
    <s v="Passed"/>
    <s v="Passed"/>
    <n v="84"/>
  </r>
  <r>
    <x v="0"/>
    <s v="group B"/>
    <x v="4"/>
    <s v="free/reduced"/>
    <x v="1"/>
    <x v="4"/>
    <n v="85"/>
    <s v="Passed"/>
    <s v="Passed"/>
    <s v="Passed"/>
    <n v="82"/>
  </r>
  <r>
    <x v="0"/>
    <s v="group C"/>
    <x v="3"/>
    <s v="standard"/>
    <x v="1"/>
    <x v="36"/>
    <n v="59"/>
    <s v="Passed"/>
    <s v="Passed"/>
    <s v="Passed"/>
    <n v="62"/>
  </r>
  <r>
    <x v="1"/>
    <s v="group C"/>
    <x v="0"/>
    <s v="standard"/>
    <x v="1"/>
    <x v="57"/>
    <n v="81"/>
    <s v="Passed"/>
    <s v="Passed"/>
    <s v="Passed"/>
    <n v="79"/>
  </r>
  <r>
    <x v="0"/>
    <s v="group B"/>
    <x v="5"/>
    <s v="standard"/>
    <x v="1"/>
    <x v="76"/>
    <n v="51"/>
    <s v="Failed"/>
    <s v="Passed"/>
    <s v="Failed"/>
    <n v="44"/>
  </r>
  <r>
    <x v="0"/>
    <s v="group E"/>
    <x v="5"/>
    <s v="free/reduced"/>
    <x v="0"/>
    <x v="0"/>
    <n v="79"/>
    <s v="Passed"/>
    <s v="Passed"/>
    <s v="Passed"/>
    <n v="77"/>
  </r>
  <r>
    <x v="0"/>
    <s v="group B"/>
    <x v="1"/>
    <s v="standard"/>
    <x v="0"/>
    <x v="78"/>
    <n v="38"/>
    <s v="Failed"/>
    <s v="Failed"/>
    <s v="Failed"/>
    <n v="32"/>
  </r>
  <r>
    <x v="1"/>
    <s v="group C"/>
    <x v="3"/>
    <s v="free/reduced"/>
    <x v="0"/>
    <x v="50"/>
    <n v="65"/>
    <s v="Passed"/>
    <s v="Passed"/>
    <s v="Passed"/>
    <n v="61"/>
  </r>
  <r>
    <x v="0"/>
    <s v="group C"/>
    <x v="2"/>
    <s v="free/reduced"/>
    <x v="0"/>
    <x v="36"/>
    <n v="65"/>
    <s v="Passed"/>
    <s v="Passed"/>
    <s v="Passed"/>
    <n v="61"/>
  </r>
  <r>
    <x v="0"/>
    <s v="group B"/>
    <x v="4"/>
    <s v="standard"/>
    <x v="0"/>
    <x v="64"/>
    <n v="62"/>
    <s v="Failed"/>
    <s v="Passed"/>
    <s v="Passed"/>
    <n v="60"/>
  </r>
  <r>
    <x v="0"/>
    <s v="group D"/>
    <x v="1"/>
    <s v="free/reduced"/>
    <x v="0"/>
    <x v="41"/>
    <n v="66"/>
    <s v="Passed"/>
    <s v="Passed"/>
    <s v="Passed"/>
    <n v="70"/>
  </r>
  <r>
    <x v="1"/>
    <s v="group D"/>
    <x v="4"/>
    <s v="free/reduced"/>
    <x v="0"/>
    <x v="17"/>
    <n v="74"/>
    <s v="Passed"/>
    <s v="Passed"/>
    <s v="Passed"/>
    <n v="69"/>
  </r>
  <r>
    <x v="1"/>
    <s v="group E"/>
    <x v="5"/>
    <s v="standard"/>
    <x v="1"/>
    <x v="59"/>
    <n v="84"/>
    <s v="Passed"/>
    <s v="Passed"/>
    <s v="Passed"/>
    <n v="77"/>
  </r>
  <r>
    <x v="0"/>
    <s v="group B"/>
    <x v="4"/>
    <s v="standard"/>
    <x v="0"/>
    <x v="47"/>
    <n v="52"/>
    <s v="Failed"/>
    <s v="Passed"/>
    <s v="Passed"/>
    <n v="51"/>
  </r>
  <r>
    <x v="0"/>
    <s v="group E"/>
    <x v="3"/>
    <s v="free/reduced"/>
    <x v="1"/>
    <x v="29"/>
    <n v="68"/>
    <s v="Passed"/>
    <s v="Passed"/>
    <s v="Passed"/>
    <n v="73"/>
  </r>
  <r>
    <x v="1"/>
    <s v="group D"/>
    <x v="4"/>
    <s v="standard"/>
    <x v="0"/>
    <x v="22"/>
    <n v="70"/>
    <s v="Passed"/>
    <s v="Passed"/>
    <s v="Passed"/>
    <n v="70"/>
  </r>
  <r>
    <x v="0"/>
    <s v="group E"/>
    <x v="3"/>
    <s v="free/reduced"/>
    <x v="0"/>
    <x v="22"/>
    <n v="84"/>
    <s v="Passed"/>
    <s v="Passed"/>
    <s v="Passed"/>
    <n v="81"/>
  </r>
  <r>
    <x v="1"/>
    <s v="group E"/>
    <x v="1"/>
    <s v="standard"/>
    <x v="0"/>
    <x v="1"/>
    <n v="60"/>
    <s v="Passed"/>
    <s v="Passed"/>
    <s v="Passed"/>
    <n v="54"/>
  </r>
  <r>
    <x v="0"/>
    <s v="group C"/>
    <x v="3"/>
    <s v="standard"/>
    <x v="0"/>
    <x v="36"/>
    <n v="55"/>
    <s v="Passed"/>
    <s v="Passed"/>
    <s v="Passed"/>
    <n v="57"/>
  </r>
  <r>
    <x v="1"/>
    <s v="group C"/>
    <x v="5"/>
    <s v="standard"/>
    <x v="1"/>
    <x v="21"/>
    <n v="73"/>
    <s v="Passed"/>
    <s v="Passed"/>
    <s v="Passed"/>
    <n v="68"/>
  </r>
  <r>
    <x v="1"/>
    <s v="group C"/>
    <x v="5"/>
    <s v="standard"/>
    <x v="1"/>
    <x v="4"/>
    <n v="80"/>
    <s v="Passed"/>
    <s v="Passed"/>
    <s v="Passed"/>
    <n v="73"/>
  </r>
  <r>
    <x v="0"/>
    <s v="group E"/>
    <x v="3"/>
    <s v="standard"/>
    <x v="0"/>
    <x v="53"/>
    <n v="94"/>
    <s v="Passed"/>
    <s v="Passed"/>
    <s v="Passed"/>
    <n v="95"/>
  </r>
  <r>
    <x v="0"/>
    <s v="group B"/>
    <x v="1"/>
    <s v="standard"/>
    <x v="0"/>
    <x v="33"/>
    <n v="85"/>
    <s v="Passed"/>
    <s v="Passed"/>
    <s v="Passed"/>
    <n v="87"/>
  </r>
  <r>
    <x v="0"/>
    <s v="group C"/>
    <x v="1"/>
    <s v="standard"/>
    <x v="0"/>
    <x v="20"/>
    <n v="76"/>
    <s v="Passed"/>
    <s v="Passed"/>
    <s v="Passed"/>
    <n v="78"/>
  </r>
  <r>
    <x v="1"/>
    <s v="group A"/>
    <x v="1"/>
    <s v="free/reduced"/>
    <x v="0"/>
    <x v="28"/>
    <n v="81"/>
    <s v="Passed"/>
    <s v="Passed"/>
    <s v="Passed"/>
    <n v="74"/>
  </r>
  <r>
    <x v="0"/>
    <s v="group D"/>
    <x v="1"/>
    <s v="free/reduced"/>
    <x v="0"/>
    <x v="8"/>
    <n v="74"/>
    <s v="Passed"/>
    <s v="Passed"/>
    <s v="Passed"/>
    <n v="75"/>
  </r>
  <r>
    <x v="0"/>
    <s v="group E"/>
    <x v="4"/>
    <s v="free/reduced"/>
    <x v="0"/>
    <x v="43"/>
    <n v="45"/>
    <s v="Failed"/>
    <s v="Failed"/>
    <s v="Failed"/>
    <n v="40"/>
  </r>
  <r>
    <x v="1"/>
    <s v="group C"/>
    <x v="4"/>
    <s v="standard"/>
    <x v="0"/>
    <x v="2"/>
    <n v="75"/>
    <s v="Passed"/>
    <s v="Passed"/>
    <s v="Passed"/>
    <n v="69"/>
  </r>
  <r>
    <x v="1"/>
    <s v="group B"/>
    <x v="0"/>
    <s v="standard"/>
    <x v="0"/>
    <x v="32"/>
    <n v="54"/>
    <s v="Passed"/>
    <s v="Passed"/>
    <s v="Passed"/>
    <n v="51"/>
  </r>
  <r>
    <x v="1"/>
    <s v="group A"/>
    <x v="5"/>
    <s v="standard"/>
    <x v="0"/>
    <x v="54"/>
    <n v="31"/>
    <s v="Passed"/>
    <s v="Failed"/>
    <s v="Failed"/>
    <n v="36"/>
  </r>
  <r>
    <x v="1"/>
    <s v="group A"/>
    <x v="4"/>
    <s v="free/reduced"/>
    <x v="0"/>
    <x v="40"/>
    <n v="47"/>
    <s v="Failed"/>
    <s v="Failed"/>
    <s v="Failed"/>
    <n v="49"/>
  </r>
  <r>
    <x v="0"/>
    <s v="group C"/>
    <x v="2"/>
    <s v="standard"/>
    <x v="1"/>
    <x v="16"/>
    <n v="64"/>
    <s v="Passed"/>
    <s v="Passed"/>
    <s v="Passed"/>
    <n v="67"/>
  </r>
  <r>
    <x v="1"/>
    <s v="group E"/>
    <x v="5"/>
    <s v="standard"/>
    <x v="1"/>
    <x v="53"/>
    <n v="84"/>
    <s v="Passed"/>
    <s v="Passed"/>
    <s v="Passed"/>
    <n v="76"/>
  </r>
  <r>
    <x v="0"/>
    <s v="group C"/>
    <x v="4"/>
    <s v="standard"/>
    <x v="0"/>
    <x v="0"/>
    <n v="80"/>
    <s v="Passed"/>
    <s v="Passed"/>
    <s v="Passed"/>
    <n v="83"/>
  </r>
  <r>
    <x v="1"/>
    <s v="group B"/>
    <x v="5"/>
    <s v="standard"/>
    <x v="1"/>
    <x v="63"/>
    <n v="86"/>
    <s v="Passed"/>
    <s v="Passed"/>
    <s v="Passed"/>
    <n v="87"/>
  </r>
  <r>
    <x v="0"/>
    <s v="group A"/>
    <x v="0"/>
    <s v="standard"/>
    <x v="0"/>
    <x v="40"/>
    <n v="59"/>
    <s v="Failed"/>
    <s v="Passed"/>
    <s v="Passed"/>
    <n v="64"/>
  </r>
  <r>
    <x v="1"/>
    <s v="group D"/>
    <x v="0"/>
    <s v="free/reduced"/>
    <x v="1"/>
    <x v="42"/>
    <n v="70"/>
    <s v="Passed"/>
    <s v="Passed"/>
    <s v="Passed"/>
    <n v="76"/>
  </r>
  <r>
    <x v="0"/>
    <s v="group B"/>
    <x v="4"/>
    <s v="free/reduced"/>
    <x v="0"/>
    <x v="41"/>
    <n v="72"/>
    <s v="Passed"/>
    <s v="Passed"/>
    <s v="Passed"/>
    <n v="68"/>
  </r>
  <r>
    <x v="0"/>
    <s v="group C"/>
    <x v="5"/>
    <s v="standard"/>
    <x v="0"/>
    <x v="34"/>
    <n v="91"/>
    <s v="Passed"/>
    <s v="Passed"/>
    <s v="Passed"/>
    <n v="88"/>
  </r>
  <r>
    <x v="0"/>
    <s v="group A"/>
    <x v="5"/>
    <s v="standard"/>
    <x v="1"/>
    <x v="51"/>
    <n v="90"/>
    <s v="Passed"/>
    <s v="Passed"/>
    <s v="Passed"/>
    <n v="92"/>
  </r>
  <r>
    <x v="0"/>
    <s v="group D"/>
    <x v="0"/>
    <s v="free/reduced"/>
    <x v="0"/>
    <x v="12"/>
    <n v="90"/>
    <s v="Passed"/>
    <s v="Passed"/>
    <s v="Passed"/>
    <n v="93"/>
  </r>
  <r>
    <x v="1"/>
    <s v="group E"/>
    <x v="1"/>
    <s v="free/reduced"/>
    <x v="1"/>
    <x v="44"/>
    <n v="52"/>
    <s v="Failed"/>
    <s v="Passed"/>
    <s v="Passed"/>
    <n v="51"/>
  </r>
  <r>
    <x v="0"/>
    <s v="group B"/>
    <x v="4"/>
    <s v="free/reduced"/>
    <x v="0"/>
    <x v="5"/>
    <n v="87"/>
    <s v="Passed"/>
    <s v="Passed"/>
    <s v="Passed"/>
    <n v="82"/>
  </r>
  <r>
    <x v="0"/>
    <s v="group C"/>
    <x v="5"/>
    <s v="free/reduced"/>
    <x v="0"/>
    <x v="64"/>
    <n v="58"/>
    <s v="Failed"/>
    <s v="Passed"/>
    <s v="Passed"/>
    <n v="52"/>
  </r>
  <r>
    <x v="1"/>
    <s v="group C"/>
    <x v="4"/>
    <s v="standard"/>
    <x v="0"/>
    <x v="23"/>
    <n v="67"/>
    <s v="Passed"/>
    <s v="Passed"/>
    <s v="Passed"/>
    <n v="58"/>
  </r>
  <r>
    <x v="0"/>
    <s v="group C"/>
    <x v="3"/>
    <s v="free/reduced"/>
    <x v="1"/>
    <x v="25"/>
    <n v="68"/>
    <s v="Passed"/>
    <s v="Passed"/>
    <s v="Passed"/>
    <n v="70"/>
  </r>
  <r>
    <x v="0"/>
    <s v="group C"/>
    <x v="5"/>
    <s v="standard"/>
    <x v="0"/>
    <x v="11"/>
    <n v="69"/>
    <s v="Passed"/>
    <s v="Passed"/>
    <s v="Passed"/>
    <n v="76"/>
  </r>
  <r>
    <x v="0"/>
    <s v="group D"/>
    <x v="5"/>
    <s v="free/reduced"/>
    <x v="1"/>
    <x v="1"/>
    <n v="86"/>
    <s v="Passed"/>
    <s v="Passed"/>
    <s v="Passed"/>
    <n v="81"/>
  </r>
  <r>
    <x v="1"/>
    <s v="group B"/>
    <x v="5"/>
    <s v="standard"/>
    <x v="0"/>
    <x v="50"/>
    <n v="54"/>
    <s v="Passed"/>
    <s v="Passed"/>
    <s v="Passed"/>
    <n v="53"/>
  </r>
  <r>
    <x v="0"/>
    <s v="group A"/>
    <x v="1"/>
    <s v="free/reduced"/>
    <x v="0"/>
    <x v="42"/>
    <n v="60"/>
    <s v="Passed"/>
    <s v="Passed"/>
    <s v="Passed"/>
    <n v="57"/>
  </r>
  <r>
    <x v="0"/>
    <s v="group C"/>
    <x v="0"/>
    <s v="free/reduced"/>
    <x v="1"/>
    <x v="19"/>
    <n v="86"/>
    <s v="Passed"/>
    <s v="Passed"/>
    <s v="Passed"/>
    <n v="89"/>
  </r>
  <r>
    <x v="1"/>
    <s v="group A"/>
    <x v="0"/>
    <s v="standard"/>
    <x v="0"/>
    <x v="8"/>
    <n v="60"/>
    <s v="Passed"/>
    <s v="Passed"/>
    <s v="Passed"/>
    <n v="58"/>
  </r>
  <r>
    <x v="0"/>
    <s v="group B"/>
    <x v="4"/>
    <s v="standard"/>
    <x v="1"/>
    <x v="34"/>
    <n v="82"/>
    <s v="Passed"/>
    <s v="Passed"/>
    <s v="Passed"/>
    <n v="89"/>
  </r>
  <r>
    <x v="1"/>
    <s v="group B"/>
    <x v="1"/>
    <s v="standard"/>
    <x v="0"/>
    <x v="10"/>
    <n v="50"/>
    <s v="Passed"/>
    <s v="Passed"/>
    <s v="Failed"/>
    <n v="45"/>
  </r>
  <r>
    <x v="0"/>
    <s v="group C"/>
    <x v="4"/>
    <s v="standard"/>
    <x v="1"/>
    <x v="41"/>
    <n v="64"/>
    <s v="Passed"/>
    <s v="Passed"/>
    <s v="Passed"/>
    <n v="74"/>
  </r>
  <r>
    <x v="1"/>
    <s v="group E"/>
    <x v="4"/>
    <s v="standard"/>
    <x v="0"/>
    <x v="20"/>
    <n v="64"/>
    <s v="Passed"/>
    <s v="Passed"/>
    <s v="Passed"/>
    <n v="57"/>
  </r>
  <r>
    <x v="0"/>
    <s v="group A"/>
    <x v="4"/>
    <s v="standard"/>
    <x v="1"/>
    <x v="28"/>
    <n v="82"/>
    <s v="Passed"/>
    <s v="Passed"/>
    <s v="Passed"/>
    <n v="79"/>
  </r>
  <r>
    <x v="1"/>
    <s v="group B"/>
    <x v="3"/>
    <s v="free/reduced"/>
    <x v="1"/>
    <x v="10"/>
    <n v="57"/>
    <s v="Passed"/>
    <s v="Passed"/>
    <s v="Passed"/>
    <n v="53"/>
  </r>
  <r>
    <x v="0"/>
    <s v="group C"/>
    <x v="3"/>
    <s v="standard"/>
    <x v="0"/>
    <x v="17"/>
    <n v="77"/>
    <s v="Passed"/>
    <s v="Passed"/>
    <s v="Passed"/>
    <n v="73"/>
  </r>
  <r>
    <x v="0"/>
    <s v="group D"/>
    <x v="4"/>
    <s v="free/reduced"/>
    <x v="0"/>
    <x v="39"/>
    <n v="52"/>
    <s v="Failed"/>
    <s v="Passed"/>
    <s v="Failed"/>
    <n v="46"/>
  </r>
  <r>
    <x v="1"/>
    <s v="group C"/>
    <x v="5"/>
    <s v="standard"/>
    <x v="0"/>
    <x v="8"/>
    <n v="58"/>
    <s v="Passed"/>
    <s v="Passed"/>
    <s v="Passed"/>
    <n v="51"/>
  </r>
  <r>
    <x v="0"/>
    <s v="group B"/>
    <x v="4"/>
    <s v="free/reduced"/>
    <x v="1"/>
    <x v="79"/>
    <n v="44"/>
    <s v="Failed"/>
    <s v="Failed"/>
    <s v="Failed"/>
    <n v="36"/>
  </r>
  <r>
    <x v="1"/>
    <s v="group B"/>
    <x v="1"/>
    <s v="free/reduced"/>
    <x v="1"/>
    <x v="19"/>
    <n v="77"/>
    <s v="Passed"/>
    <s v="Passed"/>
    <s v="Passed"/>
    <n v="76"/>
  </r>
  <r>
    <x v="0"/>
    <s v="group D"/>
    <x v="5"/>
    <s v="free/reduced"/>
    <x v="1"/>
    <x v="7"/>
    <n v="65"/>
    <s v="Failed"/>
    <s v="Passed"/>
    <s v="Passed"/>
    <n v="64"/>
  </r>
  <r>
    <x v="1"/>
    <s v="group E"/>
    <x v="2"/>
    <s v="standard"/>
    <x v="0"/>
    <x v="2"/>
    <n v="85"/>
    <s v="Passed"/>
    <s v="Passed"/>
    <s v="Passed"/>
    <n v="84"/>
  </r>
  <r>
    <x v="1"/>
    <s v="group C"/>
    <x v="2"/>
    <s v="standard"/>
    <x v="1"/>
    <x v="57"/>
    <n v="85"/>
    <s v="Passed"/>
    <s v="Passed"/>
    <s v="Passed"/>
    <n v="85"/>
  </r>
  <r>
    <x v="1"/>
    <s v="group D"/>
    <x v="4"/>
    <s v="standard"/>
    <x v="0"/>
    <x v="8"/>
    <n v="54"/>
    <s v="Passed"/>
    <s v="Passed"/>
    <s v="Passed"/>
    <n v="50"/>
  </r>
  <r>
    <x v="0"/>
    <s v="group C"/>
    <x v="4"/>
    <s v="standard"/>
    <x v="0"/>
    <x v="32"/>
    <n v="72"/>
    <s v="Passed"/>
    <s v="Passed"/>
    <s v="Passed"/>
    <n v="68"/>
  </r>
  <r>
    <x v="1"/>
    <s v="group D"/>
    <x v="3"/>
    <s v="standard"/>
    <x v="0"/>
    <x v="46"/>
    <n v="75"/>
    <s v="Passed"/>
    <s v="Passed"/>
    <s v="Passed"/>
    <n v="69"/>
  </r>
  <r>
    <x v="1"/>
    <s v="group C"/>
    <x v="2"/>
    <s v="standard"/>
    <x v="0"/>
    <x v="5"/>
    <n v="67"/>
    <s v="Passed"/>
    <s v="Passed"/>
    <s v="Passed"/>
    <n v="67"/>
  </r>
  <r>
    <x v="0"/>
    <s v="group A"/>
    <x v="4"/>
    <s v="standard"/>
    <x v="0"/>
    <x v="42"/>
    <n v="68"/>
    <s v="Passed"/>
    <s v="Passed"/>
    <s v="Passed"/>
    <n v="63"/>
  </r>
  <r>
    <x v="0"/>
    <s v="group E"/>
    <x v="1"/>
    <s v="standard"/>
    <x v="0"/>
    <x v="53"/>
    <n v="85"/>
    <s v="Passed"/>
    <s v="Passed"/>
    <s v="Passed"/>
    <n v="93"/>
  </r>
  <r>
    <x v="1"/>
    <s v="group E"/>
    <x v="5"/>
    <s v="standard"/>
    <x v="0"/>
    <x v="33"/>
    <n v="67"/>
    <s v="Passed"/>
    <s v="Passed"/>
    <s v="Passed"/>
    <n v="61"/>
  </r>
  <r>
    <x v="1"/>
    <s v="group C"/>
    <x v="5"/>
    <s v="standard"/>
    <x v="0"/>
    <x v="23"/>
    <n v="64"/>
    <s v="Passed"/>
    <s v="Passed"/>
    <s v="Passed"/>
    <n v="55"/>
  </r>
  <r>
    <x v="0"/>
    <s v="group B"/>
    <x v="0"/>
    <s v="standard"/>
    <x v="0"/>
    <x v="26"/>
    <n v="97"/>
    <s v="Passed"/>
    <s v="Passed"/>
    <s v="Passed"/>
    <n v="96"/>
  </r>
  <r>
    <x v="1"/>
    <s v="group B"/>
    <x v="1"/>
    <s v="free/reduced"/>
    <x v="0"/>
    <x v="28"/>
    <n v="68"/>
    <s v="Passed"/>
    <s v="Passed"/>
    <s v="Passed"/>
    <n v="65"/>
  </r>
  <r>
    <x v="0"/>
    <s v="group C"/>
    <x v="0"/>
    <s v="standard"/>
    <x v="0"/>
    <x v="11"/>
    <n v="79"/>
    <s v="Passed"/>
    <s v="Passed"/>
    <s v="Passed"/>
    <n v="81"/>
  </r>
  <r>
    <x v="1"/>
    <s v="group B"/>
    <x v="4"/>
    <s v="standard"/>
    <x v="1"/>
    <x v="36"/>
    <n v="49"/>
    <s v="Passed"/>
    <s v="Failed"/>
    <s v="Failed"/>
    <n v="46"/>
  </r>
  <r>
    <x v="1"/>
    <s v="group C"/>
    <x v="3"/>
    <s v="free/reduced"/>
    <x v="0"/>
    <x v="53"/>
    <n v="73"/>
    <s v="Passed"/>
    <s v="Passed"/>
    <s v="Passed"/>
    <n v="72"/>
  </r>
  <r>
    <x v="0"/>
    <s v="group C"/>
    <x v="3"/>
    <s v="standard"/>
    <x v="0"/>
    <x v="31"/>
    <n v="62"/>
    <s v="Passed"/>
    <s v="Passed"/>
    <s v="Passed"/>
    <n v="53"/>
  </r>
  <r>
    <x v="0"/>
    <s v="group E"/>
    <x v="2"/>
    <s v="free/reduced"/>
    <x v="0"/>
    <x v="27"/>
    <n v="86"/>
    <s v="Passed"/>
    <s v="Passed"/>
    <s v="Passed"/>
    <n v="87"/>
  </r>
  <r>
    <x v="1"/>
    <s v="group D"/>
    <x v="0"/>
    <s v="free/reduced"/>
    <x v="1"/>
    <x v="39"/>
    <n v="42"/>
    <s v="Failed"/>
    <s v="Failed"/>
    <s v="Failed"/>
    <n v="38"/>
  </r>
  <r>
    <x v="0"/>
    <s v="group C"/>
    <x v="1"/>
    <s v="standard"/>
    <x v="1"/>
    <x v="5"/>
    <n v="71"/>
    <s v="Passed"/>
    <s v="Passed"/>
    <s v="Passed"/>
    <n v="80"/>
  </r>
  <r>
    <x v="1"/>
    <s v="group C"/>
    <x v="3"/>
    <s v="standard"/>
    <x v="0"/>
    <x v="26"/>
    <n v="93"/>
    <s v="Passed"/>
    <s v="Passed"/>
    <s v="Passed"/>
    <n v="91"/>
  </r>
  <r>
    <x v="1"/>
    <s v="group D"/>
    <x v="1"/>
    <s v="standard"/>
    <x v="1"/>
    <x v="33"/>
    <n v="82"/>
    <s v="Passed"/>
    <s v="Passed"/>
    <s v="Passed"/>
    <n v="88"/>
  </r>
  <r>
    <x v="1"/>
    <s v="group C"/>
    <x v="4"/>
    <s v="free/reduced"/>
    <x v="0"/>
    <x v="32"/>
    <n v="53"/>
    <s v="Passed"/>
    <s v="Passed"/>
    <s v="Passed"/>
    <n v="52"/>
  </r>
  <r>
    <x v="1"/>
    <s v="group B"/>
    <x v="3"/>
    <s v="standard"/>
    <x v="0"/>
    <x v="42"/>
    <n v="42"/>
    <s v="Passed"/>
    <s v="Failed"/>
    <s v="Failed"/>
    <n v="41"/>
  </r>
  <r>
    <x v="1"/>
    <s v="group E"/>
    <x v="3"/>
    <s v="free/reduced"/>
    <x v="1"/>
    <x v="12"/>
    <n v="74"/>
    <s v="Passed"/>
    <s v="Passed"/>
    <s v="Passed"/>
    <n v="72"/>
  </r>
  <r>
    <x v="1"/>
    <s v="group C"/>
    <x v="3"/>
    <s v="free/reduced"/>
    <x v="0"/>
    <x v="44"/>
    <n v="51"/>
    <s v="Failed"/>
    <s v="Passed"/>
    <s v="Passed"/>
    <n v="51"/>
  </r>
  <r>
    <x v="1"/>
    <s v="group B"/>
    <x v="4"/>
    <s v="standard"/>
    <x v="0"/>
    <x v="32"/>
    <n v="58"/>
    <s v="Passed"/>
    <s v="Passed"/>
    <s v="Failed"/>
    <n v="47"/>
  </r>
  <r>
    <x v="0"/>
    <s v="group C"/>
    <x v="1"/>
    <s v="standard"/>
    <x v="1"/>
    <x v="22"/>
    <n v="72"/>
    <s v="Passed"/>
    <s v="Passed"/>
    <s v="Passed"/>
    <n v="76"/>
  </r>
  <r>
    <x v="1"/>
    <s v="group B"/>
    <x v="3"/>
    <s v="standard"/>
    <x v="1"/>
    <x v="33"/>
    <n v="84"/>
    <s v="Passed"/>
    <s v="Passed"/>
    <s v="Passed"/>
    <n v="78"/>
  </r>
  <r>
    <x v="1"/>
    <s v="group E"/>
    <x v="3"/>
    <s v="free/reduced"/>
    <x v="0"/>
    <x v="2"/>
    <n v="90"/>
    <s v="Passed"/>
    <s v="Passed"/>
    <s v="Passed"/>
    <n v="82"/>
  </r>
  <r>
    <x v="0"/>
    <s v="group C"/>
    <x v="0"/>
    <s v="free/reduced"/>
    <x v="0"/>
    <x v="49"/>
    <n v="62"/>
    <s v="Failed"/>
    <s v="Passed"/>
    <s v="Passed"/>
    <n v="61"/>
  </r>
  <r>
    <x v="1"/>
    <s v="group C"/>
    <x v="1"/>
    <s v="free/reduced"/>
    <x v="0"/>
    <x v="46"/>
    <n v="64"/>
    <s v="Passed"/>
    <s v="Passed"/>
    <s v="Passed"/>
    <n v="66"/>
  </r>
  <r>
    <x v="1"/>
    <s v="group D"/>
    <x v="1"/>
    <s v="standard"/>
    <x v="0"/>
    <x v="27"/>
    <n v="82"/>
    <s v="Passed"/>
    <s v="Passed"/>
    <s v="Passed"/>
    <n v="84"/>
  </r>
  <r>
    <x v="1"/>
    <s v="group C"/>
    <x v="5"/>
    <s v="standard"/>
    <x v="0"/>
    <x v="29"/>
    <n v="61"/>
    <s v="Passed"/>
    <s v="Passed"/>
    <s v="Passed"/>
    <n v="54"/>
  </r>
  <r>
    <x v="0"/>
    <s v="group D"/>
    <x v="5"/>
    <s v="standard"/>
    <x v="0"/>
    <x v="32"/>
    <n v="72"/>
    <s v="Passed"/>
    <s v="Passed"/>
    <s v="Passed"/>
    <n v="80"/>
  </r>
  <r>
    <x v="0"/>
    <s v="group D"/>
    <x v="3"/>
    <s v="standard"/>
    <x v="0"/>
    <x v="8"/>
    <n v="76"/>
    <s v="Passed"/>
    <s v="Passed"/>
    <s v="Passed"/>
    <n v="74"/>
  </r>
  <r>
    <x v="1"/>
    <s v="group C"/>
    <x v="0"/>
    <s v="standard"/>
    <x v="1"/>
    <x v="24"/>
    <n v="64"/>
    <s v="Passed"/>
    <s v="Passed"/>
    <s v="Passed"/>
    <n v="66"/>
  </r>
  <r>
    <x v="0"/>
    <s v="group E"/>
    <x v="0"/>
    <s v="standard"/>
    <x v="1"/>
    <x v="5"/>
    <n v="70"/>
    <s v="Passed"/>
    <s v="Passed"/>
    <s v="Passed"/>
    <n v="70"/>
  </r>
  <r>
    <x v="0"/>
    <s v="group B"/>
    <x v="4"/>
    <s v="free/reduced"/>
    <x v="0"/>
    <x v="8"/>
    <n v="73"/>
    <s v="Passed"/>
    <s v="Passed"/>
    <s v="Passed"/>
    <n v="71"/>
  </r>
  <r>
    <x v="1"/>
    <s v="group D"/>
    <x v="0"/>
    <s v="free/reduced"/>
    <x v="0"/>
    <x v="30"/>
    <n v="46"/>
    <s v="Passed"/>
    <s v="Failed"/>
    <s v="Failed"/>
    <n v="44"/>
  </r>
  <r>
    <x v="0"/>
    <s v="group E"/>
    <x v="3"/>
    <s v="standard"/>
    <x v="0"/>
    <x v="54"/>
    <n v="51"/>
    <s v="Passed"/>
    <s v="Passed"/>
    <s v="Passed"/>
    <n v="54"/>
  </r>
  <r>
    <x v="0"/>
    <s v="group C"/>
    <x v="3"/>
    <s v="standard"/>
    <x v="1"/>
    <x v="23"/>
    <n v="76"/>
    <s v="Passed"/>
    <s v="Passed"/>
    <s v="Passed"/>
    <n v="80"/>
  </r>
  <r>
    <x v="0"/>
    <s v="group E"/>
    <x v="3"/>
    <s v="standard"/>
    <x v="1"/>
    <x v="77"/>
    <n v="100"/>
    <s v="Passed"/>
    <s v="Passed"/>
    <s v="Passed"/>
    <n v="95"/>
  </r>
  <r>
    <x v="1"/>
    <s v="group C"/>
    <x v="4"/>
    <s v="free/reduced"/>
    <x v="0"/>
    <x v="16"/>
    <n v="72"/>
    <s v="Passed"/>
    <s v="Passed"/>
    <s v="Passed"/>
    <n v="59"/>
  </r>
  <r>
    <x v="0"/>
    <s v="group D"/>
    <x v="1"/>
    <s v="free/reduced"/>
    <x v="0"/>
    <x v="1"/>
    <n v="65"/>
    <s v="Passed"/>
    <s v="Passed"/>
    <s v="Passed"/>
    <n v="74"/>
  </r>
  <r>
    <x v="1"/>
    <s v="group D"/>
    <x v="4"/>
    <s v="free/reduced"/>
    <x v="0"/>
    <x v="18"/>
    <n v="51"/>
    <s v="Failed"/>
    <s v="Passed"/>
    <s v="Failed"/>
    <n v="48"/>
  </r>
  <r>
    <x v="0"/>
    <s v="group E"/>
    <x v="1"/>
    <s v="standard"/>
    <x v="1"/>
    <x v="67"/>
    <n v="85"/>
    <s v="Passed"/>
    <s v="Passed"/>
    <s v="Passed"/>
    <n v="91"/>
  </r>
  <r>
    <x v="0"/>
    <s v="group E"/>
    <x v="3"/>
    <s v="standard"/>
    <x v="0"/>
    <x v="51"/>
    <n v="92"/>
    <s v="Passed"/>
    <s v="Passed"/>
    <s v="Passed"/>
    <n v="85"/>
  </r>
  <r>
    <x v="0"/>
    <s v="group A"/>
    <x v="2"/>
    <s v="free/reduced"/>
    <x v="0"/>
    <x v="13"/>
    <n v="67"/>
    <s v="Passed"/>
    <s v="Passed"/>
    <s v="Passed"/>
    <n v="73"/>
  </r>
  <r>
    <x v="1"/>
    <s v="group D"/>
    <x v="5"/>
    <s v="standard"/>
    <x v="1"/>
    <x v="6"/>
    <n v="74"/>
    <s v="Passed"/>
    <s v="Passed"/>
    <s v="Passed"/>
    <n v="75"/>
  </r>
  <r>
    <x v="0"/>
    <s v="group E"/>
    <x v="3"/>
    <s v="standard"/>
    <x v="0"/>
    <x v="32"/>
    <n v="62"/>
    <s v="Passed"/>
    <s v="Passed"/>
    <s v="Passed"/>
    <n v="69"/>
  </r>
  <r>
    <x v="0"/>
    <s v="group E"/>
    <x v="5"/>
    <s v="free/reduced"/>
    <x v="0"/>
    <x v="76"/>
    <n v="34"/>
    <s v="Failed"/>
    <s v="Failed"/>
    <s v="Failed"/>
    <n v="38"/>
  </r>
  <r>
    <x v="1"/>
    <s v="group B"/>
    <x v="4"/>
    <s v="free/reduced"/>
    <x v="0"/>
    <x v="74"/>
    <n v="29"/>
    <s v="Failed"/>
    <s v="Failed"/>
    <s v="Failed"/>
    <n v="27"/>
  </r>
  <r>
    <x v="0"/>
    <s v="group B"/>
    <x v="5"/>
    <s v="free/reduced"/>
    <x v="1"/>
    <x v="24"/>
    <n v="78"/>
    <s v="Passed"/>
    <s v="Passed"/>
    <s v="Passed"/>
    <n v="79"/>
  </r>
  <r>
    <x v="1"/>
    <s v="group D"/>
    <x v="3"/>
    <s v="standard"/>
    <x v="1"/>
    <x v="21"/>
    <n v="54"/>
    <s v="Passed"/>
    <s v="Passed"/>
    <s v="Passed"/>
    <n v="63"/>
  </r>
  <r>
    <x v="0"/>
    <s v="group D"/>
    <x v="5"/>
    <s v="standard"/>
    <x v="1"/>
    <x v="11"/>
    <n v="78"/>
    <s v="Passed"/>
    <s v="Passed"/>
    <s v="Passed"/>
    <n v="82"/>
  </r>
  <r>
    <x v="1"/>
    <s v="group D"/>
    <x v="2"/>
    <s v="standard"/>
    <x v="0"/>
    <x v="51"/>
    <n v="84"/>
    <s v="Passed"/>
    <s v="Passed"/>
    <s v="Passed"/>
    <n v="89"/>
  </r>
  <r>
    <x v="0"/>
    <s v="group C"/>
    <x v="2"/>
    <s v="standard"/>
    <x v="0"/>
    <x v="20"/>
    <n v="78"/>
    <s v="Passed"/>
    <s v="Passed"/>
    <s v="Passed"/>
    <n v="74"/>
  </r>
  <r>
    <x v="0"/>
    <s v="group A"/>
    <x v="4"/>
    <s v="free/reduced"/>
    <x v="1"/>
    <x v="66"/>
    <n v="48"/>
    <s v="Failed"/>
    <s v="Failed"/>
    <s v="Failed"/>
    <n v="41"/>
  </r>
  <r>
    <x v="0"/>
    <s v="group D"/>
    <x v="0"/>
    <s v="free/reduced"/>
    <x v="1"/>
    <x v="77"/>
    <n v="100"/>
    <s v="Passed"/>
    <s v="Passed"/>
    <s v="Passed"/>
    <n v="100"/>
  </r>
  <r>
    <x v="0"/>
    <s v="group D"/>
    <x v="5"/>
    <s v="free/reduced"/>
    <x v="0"/>
    <x v="21"/>
    <n v="84"/>
    <s v="Passed"/>
    <s v="Passed"/>
    <s v="Passed"/>
    <n v="84"/>
  </r>
  <r>
    <x v="1"/>
    <s v="group D"/>
    <x v="1"/>
    <s v="standard"/>
    <x v="0"/>
    <x v="6"/>
    <n v="77"/>
    <s v="Passed"/>
    <s v="Passed"/>
    <s v="Passed"/>
    <n v="77"/>
  </r>
  <r>
    <x v="1"/>
    <s v="group B"/>
    <x v="4"/>
    <s v="standard"/>
    <x v="0"/>
    <x v="29"/>
    <n v="48"/>
    <s v="Passed"/>
    <s v="Failed"/>
    <s v="Passed"/>
    <n v="51"/>
  </r>
  <r>
    <x v="0"/>
    <s v="group D"/>
    <x v="1"/>
    <s v="standard"/>
    <x v="1"/>
    <x v="38"/>
    <n v="84"/>
    <s v="Passed"/>
    <s v="Passed"/>
    <s v="Passed"/>
    <n v="91"/>
  </r>
  <r>
    <x v="0"/>
    <s v="group C"/>
    <x v="0"/>
    <s v="free/reduced"/>
    <x v="0"/>
    <x v="21"/>
    <n v="75"/>
    <s v="Passed"/>
    <s v="Passed"/>
    <s v="Passed"/>
    <n v="72"/>
  </r>
  <r>
    <x v="1"/>
    <s v="group E"/>
    <x v="0"/>
    <s v="standard"/>
    <x v="1"/>
    <x v="22"/>
    <n v="64"/>
    <s v="Passed"/>
    <s v="Passed"/>
    <s v="Passed"/>
    <n v="70"/>
  </r>
  <r>
    <x v="1"/>
    <s v="group D"/>
    <x v="0"/>
    <s v="free/reduced"/>
    <x v="0"/>
    <x v="13"/>
    <n v="42"/>
    <s v="Passed"/>
    <s v="Failed"/>
    <s v="Failed"/>
    <n v="48"/>
  </r>
  <r>
    <x v="0"/>
    <s v="group A"/>
    <x v="1"/>
    <s v="standard"/>
    <x v="0"/>
    <x v="1"/>
    <n v="84"/>
    <s v="Passed"/>
    <s v="Passed"/>
    <s v="Passed"/>
    <n v="82"/>
  </r>
  <r>
    <x v="0"/>
    <s v="group C"/>
    <x v="0"/>
    <s v="standard"/>
    <x v="1"/>
    <x v="36"/>
    <n v="61"/>
    <s v="Passed"/>
    <s v="Passed"/>
    <s v="Passed"/>
    <n v="66"/>
  </r>
  <r>
    <x v="0"/>
    <s v="group C"/>
    <x v="0"/>
    <s v="free/reduced"/>
    <x v="1"/>
    <x v="3"/>
    <n v="62"/>
    <s v="Failed"/>
    <s v="Passed"/>
    <s v="Passed"/>
    <n v="66"/>
  </r>
  <r>
    <x v="0"/>
    <s v="group B"/>
    <x v="3"/>
    <s v="free/reduced"/>
    <x v="0"/>
    <x v="15"/>
    <n v="61"/>
    <s v="Failed"/>
    <s v="Passed"/>
    <s v="Passed"/>
    <n v="55"/>
  </r>
  <r>
    <x v="0"/>
    <s v="group E"/>
    <x v="1"/>
    <s v="standard"/>
    <x v="0"/>
    <x v="50"/>
    <n v="70"/>
    <s v="Passed"/>
    <s v="Passed"/>
    <s v="Passed"/>
    <n v="66"/>
  </r>
  <r>
    <x v="1"/>
    <s v="group E"/>
    <x v="0"/>
    <s v="standard"/>
    <x v="1"/>
    <x v="61"/>
    <n v="100"/>
    <s v="Passed"/>
    <s v="Passed"/>
    <s v="Passed"/>
    <n v="100"/>
  </r>
  <r>
    <x v="0"/>
    <s v="group C"/>
    <x v="4"/>
    <s v="standard"/>
    <x v="0"/>
    <x v="18"/>
    <n v="61"/>
    <s v="Failed"/>
    <s v="Passed"/>
    <s v="Passed"/>
    <n v="52"/>
  </r>
  <r>
    <x v="0"/>
    <s v="group C"/>
    <x v="3"/>
    <s v="standard"/>
    <x v="1"/>
    <x v="29"/>
    <n v="77"/>
    <s v="Passed"/>
    <s v="Passed"/>
    <s v="Passed"/>
    <n v="80"/>
  </r>
  <r>
    <x v="1"/>
    <s v="group B"/>
    <x v="1"/>
    <s v="standard"/>
    <x v="1"/>
    <x v="57"/>
    <n v="96"/>
    <s v="Passed"/>
    <s v="Passed"/>
    <s v="Passed"/>
    <n v="91"/>
  </r>
  <r>
    <x v="1"/>
    <s v="group D"/>
    <x v="4"/>
    <s v="free/reduced"/>
    <x v="0"/>
    <x v="1"/>
    <n v="70"/>
    <s v="Passed"/>
    <s v="Passed"/>
    <s v="Passed"/>
    <n v="67"/>
  </r>
  <r>
    <x v="0"/>
    <s v="group C"/>
    <x v="4"/>
    <s v="free/reduced"/>
    <x v="0"/>
    <x v="65"/>
    <n v="53"/>
    <s v="Failed"/>
    <s v="Passed"/>
    <s v="Failed"/>
    <n v="46"/>
  </r>
  <r>
    <x v="1"/>
    <s v="group D"/>
    <x v="4"/>
    <s v="standard"/>
    <x v="0"/>
    <x v="0"/>
    <n v="66"/>
    <s v="Passed"/>
    <s v="Passed"/>
    <s v="Passed"/>
    <n v="66"/>
  </r>
  <r>
    <x v="0"/>
    <s v="group B"/>
    <x v="3"/>
    <s v="free/reduced"/>
    <x v="0"/>
    <x v="16"/>
    <n v="65"/>
    <s v="Passed"/>
    <s v="Passed"/>
    <s v="Passed"/>
    <n v="65"/>
  </r>
  <r>
    <x v="1"/>
    <s v="group D"/>
    <x v="4"/>
    <s v="free/reduced"/>
    <x v="0"/>
    <x v="19"/>
    <n v="70"/>
    <s v="Passed"/>
    <s v="Passed"/>
    <s v="Passed"/>
    <n v="69"/>
  </r>
  <r>
    <x v="1"/>
    <s v="group E"/>
    <x v="5"/>
    <s v="standard"/>
    <x v="1"/>
    <x v="19"/>
    <n v="64"/>
    <s v="Passed"/>
    <s v="Passed"/>
    <s v="Passed"/>
    <n v="60"/>
  </r>
  <r>
    <x v="1"/>
    <s v="group E"/>
    <x v="3"/>
    <s v="free/reduced"/>
    <x v="0"/>
    <x v="8"/>
    <n v="56"/>
    <s v="Passed"/>
    <s v="Passed"/>
    <s v="Passed"/>
    <n v="52"/>
  </r>
  <r>
    <x v="0"/>
    <s v="group D"/>
    <x v="4"/>
    <s v="free/reduced"/>
    <x v="1"/>
    <x v="11"/>
    <n v="61"/>
    <s v="Passed"/>
    <s v="Passed"/>
    <s v="Passed"/>
    <n v="71"/>
  </r>
  <r>
    <x v="1"/>
    <s v="group E"/>
    <x v="3"/>
    <s v="free/reduced"/>
    <x v="1"/>
    <x v="15"/>
    <n v="43"/>
    <s v="Failed"/>
    <s v="Failed"/>
    <s v="Failed"/>
    <n v="44"/>
  </r>
  <r>
    <x v="0"/>
    <s v="group C"/>
    <x v="5"/>
    <s v="free/reduced"/>
    <x v="0"/>
    <x v="64"/>
    <n v="56"/>
    <s v="Failed"/>
    <s v="Passed"/>
    <s v="Passed"/>
    <n v="51"/>
  </r>
  <r>
    <x v="1"/>
    <s v="group C"/>
    <x v="1"/>
    <s v="free/reduced"/>
    <x v="1"/>
    <x v="21"/>
    <n v="74"/>
    <s v="Passed"/>
    <s v="Passed"/>
    <s v="Passed"/>
    <n v="70"/>
  </r>
  <r>
    <x v="1"/>
    <s v="group D"/>
    <x v="1"/>
    <s v="free/reduced"/>
    <x v="0"/>
    <x v="23"/>
    <n v="57"/>
    <s v="Passed"/>
    <s v="Passed"/>
    <s v="Passed"/>
    <n v="62"/>
  </r>
  <r>
    <x v="1"/>
    <s v="group D"/>
    <x v="3"/>
    <s v="free/reduced"/>
    <x v="1"/>
    <x v="42"/>
    <n v="71"/>
    <s v="Passed"/>
    <s v="Passed"/>
    <s v="Passed"/>
    <n v="73"/>
  </r>
  <r>
    <x v="1"/>
    <s v="group C"/>
    <x v="0"/>
    <s v="free/reduced"/>
    <x v="1"/>
    <x v="22"/>
    <n v="75"/>
    <s v="Passed"/>
    <s v="Passed"/>
    <s v="Passed"/>
    <n v="74"/>
  </r>
  <r>
    <x v="1"/>
    <s v="group C"/>
    <x v="3"/>
    <s v="standard"/>
    <x v="1"/>
    <x v="52"/>
    <n v="87"/>
    <s v="Passed"/>
    <s v="Passed"/>
    <s v="Passed"/>
    <n v="90"/>
  </r>
  <r>
    <x v="1"/>
    <s v="group D"/>
    <x v="1"/>
    <s v="free/reduced"/>
    <x v="0"/>
    <x v="22"/>
    <n v="63"/>
    <s v="Passed"/>
    <s v="Passed"/>
    <s v="Passed"/>
    <n v="58"/>
  </r>
  <r>
    <x v="1"/>
    <s v="group A"/>
    <x v="3"/>
    <s v="standard"/>
    <x v="0"/>
    <x v="21"/>
    <n v="57"/>
    <s v="Passed"/>
    <s v="Passed"/>
    <s v="Passed"/>
    <n v="53"/>
  </r>
  <r>
    <x v="0"/>
    <s v="group E"/>
    <x v="4"/>
    <s v="free/reduced"/>
    <x v="0"/>
    <x v="29"/>
    <n v="58"/>
    <s v="Passed"/>
    <s v="Passed"/>
    <s v="Passed"/>
    <n v="57"/>
  </r>
  <r>
    <x v="1"/>
    <s v="group D"/>
    <x v="1"/>
    <s v="standard"/>
    <x v="1"/>
    <x v="51"/>
    <n v="81"/>
    <s v="Passed"/>
    <s v="Passed"/>
    <s v="Passed"/>
    <n v="85"/>
  </r>
  <r>
    <x v="1"/>
    <s v="group D"/>
    <x v="5"/>
    <s v="standard"/>
    <x v="1"/>
    <x v="34"/>
    <n v="68"/>
    <s v="Passed"/>
    <s v="Passed"/>
    <s v="Passed"/>
    <n v="69"/>
  </r>
  <r>
    <x v="1"/>
    <s v="group C"/>
    <x v="2"/>
    <s v="free/reduced"/>
    <x v="1"/>
    <x v="0"/>
    <n v="66"/>
    <s v="Passed"/>
    <s v="Passed"/>
    <s v="Passed"/>
    <n v="72"/>
  </r>
  <r>
    <x v="0"/>
    <s v="group D"/>
    <x v="2"/>
    <s v="standard"/>
    <x v="0"/>
    <x v="12"/>
    <n v="91"/>
    <s v="Passed"/>
    <s v="Passed"/>
    <s v="Passed"/>
    <n v="96"/>
  </r>
  <r>
    <x v="1"/>
    <s v="group C"/>
    <x v="4"/>
    <s v="standard"/>
    <x v="0"/>
    <x v="27"/>
    <n v="66"/>
    <s v="Passed"/>
    <s v="Passed"/>
    <s v="Passed"/>
    <n v="64"/>
  </r>
  <r>
    <x v="1"/>
    <s v="group A"/>
    <x v="5"/>
    <s v="free/reduced"/>
    <x v="1"/>
    <x v="42"/>
    <n v="62"/>
    <s v="Passed"/>
    <s v="Passed"/>
    <s v="Passed"/>
    <n v="61"/>
  </r>
  <r>
    <x v="0"/>
    <s v="group B"/>
    <x v="4"/>
    <s v="standard"/>
    <x v="0"/>
    <x v="10"/>
    <n v="68"/>
    <s v="Passed"/>
    <s v="Passed"/>
    <s v="Passed"/>
    <n v="61"/>
  </r>
  <r>
    <x v="0"/>
    <s v="group C"/>
    <x v="3"/>
    <s v="standard"/>
    <x v="0"/>
    <x v="16"/>
    <n v="61"/>
    <s v="Passed"/>
    <s v="Passed"/>
    <s v="Passed"/>
    <n v="58"/>
  </r>
  <r>
    <x v="1"/>
    <s v="group B"/>
    <x v="4"/>
    <s v="standard"/>
    <x v="0"/>
    <x v="33"/>
    <n v="82"/>
    <s v="Passed"/>
    <s v="Passed"/>
    <s v="Passed"/>
    <n v="80"/>
  </r>
  <r>
    <x v="0"/>
    <s v="group D"/>
    <x v="1"/>
    <s v="free/reduced"/>
    <x v="0"/>
    <x v="44"/>
    <n v="58"/>
    <s v="Failed"/>
    <s v="Passed"/>
    <s v="Passed"/>
    <n v="60"/>
  </r>
  <r>
    <x v="1"/>
    <s v="group B"/>
    <x v="5"/>
    <s v="free/reduced"/>
    <x v="1"/>
    <x v="44"/>
    <n v="50"/>
    <s v="Failed"/>
    <s v="Passed"/>
    <s v="Passed"/>
    <n v="52"/>
  </r>
  <r>
    <x v="0"/>
    <s v="group E"/>
    <x v="4"/>
    <s v="free/reduced"/>
    <x v="1"/>
    <x v="29"/>
    <n v="75"/>
    <s v="Passed"/>
    <s v="Passed"/>
    <s v="Passed"/>
    <n v="73"/>
  </r>
  <r>
    <x v="1"/>
    <s v="group E"/>
    <x v="4"/>
    <s v="standard"/>
    <x v="0"/>
    <x v="63"/>
    <n v="73"/>
    <s v="Passed"/>
    <s v="Passed"/>
    <s v="Passed"/>
    <n v="71"/>
  </r>
  <r>
    <x v="0"/>
    <s v="group D"/>
    <x v="1"/>
    <s v="standard"/>
    <x v="1"/>
    <x v="28"/>
    <n v="77"/>
    <s v="Passed"/>
    <s v="Passed"/>
    <s v="Passed"/>
    <n v="83"/>
  </r>
  <r>
    <x v="0"/>
    <s v="group E"/>
    <x v="5"/>
    <s v="free/reduced"/>
    <x v="0"/>
    <x v="19"/>
    <n v="74"/>
    <s v="Passed"/>
    <s v="Passed"/>
    <s v="Passed"/>
    <n v="72"/>
  </r>
  <r>
    <x v="1"/>
    <s v="group C"/>
    <x v="4"/>
    <s v="standard"/>
    <x v="1"/>
    <x v="10"/>
    <n v="52"/>
    <s v="Passed"/>
    <s v="Passed"/>
    <s v="Passed"/>
    <n v="54"/>
  </r>
  <r>
    <x v="0"/>
    <s v="group C"/>
    <x v="1"/>
    <s v="standard"/>
    <x v="0"/>
    <x v="23"/>
    <n v="69"/>
    <s v="Passed"/>
    <s v="Passed"/>
    <s v="Passed"/>
    <n v="69"/>
  </r>
  <r>
    <x v="1"/>
    <s v="group E"/>
    <x v="3"/>
    <s v="standard"/>
    <x v="0"/>
    <x v="0"/>
    <n v="57"/>
    <s v="Passed"/>
    <s v="Passed"/>
    <s v="Passed"/>
    <n v="62"/>
  </r>
  <r>
    <x v="1"/>
    <s v="group C"/>
    <x v="1"/>
    <s v="standard"/>
    <x v="0"/>
    <x v="56"/>
    <n v="87"/>
    <s v="Passed"/>
    <s v="Passed"/>
    <s v="Passed"/>
    <n v="81"/>
  </r>
  <r>
    <x v="0"/>
    <s v="group D"/>
    <x v="2"/>
    <s v="standard"/>
    <x v="0"/>
    <x v="68"/>
    <n v="100"/>
    <s v="Passed"/>
    <s v="Passed"/>
    <s v="Passed"/>
    <n v="100"/>
  </r>
  <r>
    <x v="0"/>
    <s v="group D"/>
    <x v="4"/>
    <s v="standard"/>
    <x v="0"/>
    <x v="40"/>
    <n v="63"/>
    <s v="Failed"/>
    <s v="Passed"/>
    <s v="Passed"/>
    <n v="59"/>
  </r>
  <r>
    <x v="1"/>
    <s v="group C"/>
    <x v="4"/>
    <s v="standard"/>
    <x v="0"/>
    <x v="28"/>
    <n v="81"/>
    <s v="Passed"/>
    <s v="Passed"/>
    <s v="Passed"/>
    <n v="71"/>
  </r>
  <r>
    <x v="0"/>
    <s v="group A"/>
    <x v="1"/>
    <s v="standard"/>
    <x v="0"/>
    <x v="25"/>
    <n v="58"/>
    <s v="Passed"/>
    <s v="Passed"/>
    <s v="Passed"/>
    <n v="64"/>
  </r>
  <r>
    <x v="0"/>
    <s v="group D"/>
    <x v="5"/>
    <s v="free/reduced"/>
    <x v="0"/>
    <x v="64"/>
    <n v="54"/>
    <s v="Failed"/>
    <s v="Passed"/>
    <s v="Passed"/>
    <n v="53"/>
  </r>
  <r>
    <x v="0"/>
    <s v="group E"/>
    <x v="3"/>
    <s v="standard"/>
    <x v="0"/>
    <x v="61"/>
    <n v="100"/>
    <s v="Passed"/>
    <s v="Passed"/>
    <s v="Passed"/>
    <n v="100"/>
  </r>
  <r>
    <x v="0"/>
    <s v="group C"/>
    <x v="5"/>
    <s v="free/reduced"/>
    <x v="1"/>
    <x v="11"/>
    <n v="76"/>
    <s v="Passed"/>
    <s v="Passed"/>
    <s v="Passed"/>
    <n v="75"/>
  </r>
  <r>
    <x v="1"/>
    <s v="group D"/>
    <x v="1"/>
    <s v="standard"/>
    <x v="0"/>
    <x v="0"/>
    <n v="57"/>
    <s v="Passed"/>
    <s v="Passed"/>
    <s v="Passed"/>
    <n v="58"/>
  </r>
  <r>
    <x v="0"/>
    <s v="group D"/>
    <x v="1"/>
    <s v="standard"/>
    <x v="0"/>
    <x v="23"/>
    <n v="70"/>
    <s v="Passed"/>
    <s v="Passed"/>
    <s v="Passed"/>
    <n v="72"/>
  </r>
  <r>
    <x v="1"/>
    <s v="group A"/>
    <x v="5"/>
    <s v="standard"/>
    <x v="1"/>
    <x v="17"/>
    <n v="68"/>
    <s v="Passed"/>
    <s v="Passed"/>
    <s v="Passed"/>
    <n v="64"/>
  </r>
  <r>
    <x v="1"/>
    <s v="group C"/>
    <x v="1"/>
    <s v="standard"/>
    <x v="0"/>
    <x v="24"/>
    <n v="63"/>
    <s v="Passed"/>
    <s v="Passed"/>
    <s v="Passed"/>
    <n v="60"/>
  </r>
  <r>
    <x v="0"/>
    <s v="group E"/>
    <x v="3"/>
    <s v="standard"/>
    <x v="0"/>
    <x v="50"/>
    <n v="76"/>
    <s v="Passed"/>
    <s v="Passed"/>
    <s v="Passed"/>
    <n v="67"/>
  </r>
  <r>
    <x v="0"/>
    <s v="group B"/>
    <x v="0"/>
    <s v="standard"/>
    <x v="0"/>
    <x v="28"/>
    <n v="84"/>
    <s v="Passed"/>
    <s v="Passed"/>
    <s v="Passed"/>
    <n v="80"/>
  </r>
  <r>
    <x v="0"/>
    <s v="group D"/>
    <x v="0"/>
    <s v="standard"/>
    <x v="0"/>
    <x v="59"/>
    <n v="100"/>
    <s v="Passed"/>
    <s v="Passed"/>
    <s v="Passed"/>
    <n v="100"/>
  </r>
  <r>
    <x v="1"/>
    <s v="group C"/>
    <x v="5"/>
    <s v="standard"/>
    <x v="1"/>
    <x v="12"/>
    <n v="72"/>
    <s v="Passed"/>
    <s v="Passed"/>
    <s v="Passed"/>
    <n v="69"/>
  </r>
  <r>
    <x v="0"/>
    <s v="group A"/>
    <x v="4"/>
    <s v="free/reduced"/>
    <x v="1"/>
    <x v="31"/>
    <n v="50"/>
    <s v="Passed"/>
    <s v="Passed"/>
    <s v="Passed"/>
    <n v="60"/>
  </r>
  <r>
    <x v="0"/>
    <s v="group D"/>
    <x v="1"/>
    <s v="free/reduced"/>
    <x v="0"/>
    <x v="44"/>
    <n v="65"/>
    <s v="Failed"/>
    <s v="Passed"/>
    <s v="Passed"/>
    <n v="61"/>
  </r>
  <r>
    <x v="0"/>
    <s v="group A"/>
    <x v="1"/>
    <s v="standard"/>
    <x v="0"/>
    <x v="16"/>
    <n v="63"/>
    <s v="Passed"/>
    <s v="Passed"/>
    <s v="Passed"/>
    <n v="67"/>
  </r>
  <r>
    <x v="0"/>
    <s v="group C"/>
    <x v="1"/>
    <s v="standard"/>
    <x v="1"/>
    <x v="8"/>
    <n v="82"/>
    <s v="Passed"/>
    <s v="Passed"/>
    <s v="Passed"/>
    <n v="77"/>
  </r>
  <r>
    <x v="1"/>
    <s v="group B"/>
    <x v="1"/>
    <s v="free/reduced"/>
    <x v="1"/>
    <x v="41"/>
    <n v="62"/>
    <s v="Passed"/>
    <s v="Passed"/>
    <s v="Passed"/>
    <n v="60"/>
  </r>
  <r>
    <x v="1"/>
    <s v="group C"/>
    <x v="3"/>
    <s v="standard"/>
    <x v="0"/>
    <x v="23"/>
    <n v="65"/>
    <s v="Passed"/>
    <s v="Passed"/>
    <s v="Passed"/>
    <n v="58"/>
  </r>
  <r>
    <x v="1"/>
    <s v="group D"/>
    <x v="4"/>
    <s v="standard"/>
    <x v="1"/>
    <x v="30"/>
    <n v="41"/>
    <s v="Passed"/>
    <s v="Failed"/>
    <s v="Failed"/>
    <n v="48"/>
  </r>
  <r>
    <x v="0"/>
    <s v="group C"/>
    <x v="3"/>
    <s v="standard"/>
    <x v="0"/>
    <x v="57"/>
    <n v="95"/>
    <s v="Passed"/>
    <s v="Passed"/>
    <s v="Passed"/>
    <n v="94"/>
  </r>
  <r>
    <x v="0"/>
    <s v="group B"/>
    <x v="4"/>
    <s v="free/reduced"/>
    <x v="0"/>
    <x v="80"/>
    <n v="24"/>
    <s v="Failed"/>
    <s v="Failed"/>
    <s v="Failed"/>
    <n v="23"/>
  </r>
  <r>
    <x v="1"/>
    <s v="group D"/>
    <x v="5"/>
    <s v="standard"/>
    <x v="0"/>
    <x v="27"/>
    <n v="78"/>
    <s v="Passed"/>
    <s v="Passed"/>
    <s v="Passed"/>
    <n v="78"/>
  </r>
  <r>
    <x v="1"/>
    <s v="group B"/>
    <x v="5"/>
    <s v="standard"/>
    <x v="1"/>
    <x v="38"/>
    <n v="85"/>
    <s v="Passed"/>
    <s v="Passed"/>
    <s v="Passed"/>
    <n v="86"/>
  </r>
  <r>
    <x v="0"/>
    <s v="group A"/>
    <x v="1"/>
    <s v="standard"/>
    <x v="1"/>
    <x v="12"/>
    <n v="87"/>
    <s v="Passed"/>
    <s v="Passed"/>
    <s v="Passed"/>
    <n v="91"/>
  </r>
  <r>
    <x v="0"/>
    <s v="group C"/>
    <x v="5"/>
    <s v="standard"/>
    <x v="0"/>
    <x v="19"/>
    <n v="75"/>
    <s v="Passed"/>
    <s v="Passed"/>
    <s v="Passed"/>
    <n v="82"/>
  </r>
  <r>
    <x v="1"/>
    <s v="group A"/>
    <x v="4"/>
    <s v="standard"/>
    <x v="0"/>
    <x v="29"/>
    <n v="51"/>
    <s v="Passed"/>
    <s v="Passed"/>
    <s v="Passed"/>
    <n v="54"/>
  </r>
  <r>
    <x v="0"/>
    <s v="group C"/>
    <x v="3"/>
    <s v="standard"/>
    <x v="0"/>
    <x v="7"/>
    <n v="59"/>
    <s v="Failed"/>
    <s v="Passed"/>
    <s v="Passed"/>
    <n v="51"/>
  </r>
  <r>
    <x v="1"/>
    <s v="group E"/>
    <x v="5"/>
    <s v="standard"/>
    <x v="1"/>
    <x v="27"/>
    <n v="75"/>
    <s v="Passed"/>
    <s v="Passed"/>
    <s v="Passed"/>
    <n v="76"/>
  </r>
  <r>
    <x v="0"/>
    <s v="group A"/>
    <x v="5"/>
    <s v="free/reduced"/>
    <x v="0"/>
    <x v="18"/>
    <n v="45"/>
    <s v="Failed"/>
    <s v="Failed"/>
    <s v="Failed"/>
    <n v="45"/>
  </r>
  <r>
    <x v="0"/>
    <s v="group D"/>
    <x v="1"/>
    <s v="free/reduced"/>
    <x v="1"/>
    <x v="21"/>
    <n v="86"/>
    <s v="Passed"/>
    <s v="Passed"/>
    <s v="Passed"/>
    <n v="83"/>
  </r>
  <r>
    <x v="1"/>
    <s v="group E"/>
    <x v="4"/>
    <s v="free/reduced"/>
    <x v="1"/>
    <x v="67"/>
    <n v="81"/>
    <s v="Passed"/>
    <s v="Passed"/>
    <s v="Passed"/>
    <n v="75"/>
  </r>
  <r>
    <x v="0"/>
    <s v="group B"/>
    <x v="5"/>
    <s v="standard"/>
    <x v="1"/>
    <x v="11"/>
    <n v="82"/>
    <s v="Passed"/>
    <s v="Passed"/>
    <s v="Passed"/>
    <n v="78"/>
  </r>
  <r>
    <x v="0"/>
    <s v="group D"/>
    <x v="3"/>
    <s v="free/reduced"/>
    <x v="0"/>
    <x v="30"/>
    <n v="76"/>
    <s v="Passed"/>
    <s v="Passed"/>
    <s v="Passed"/>
    <n v="76"/>
  </r>
  <r>
    <x v="0"/>
    <s v="group D"/>
    <x v="0"/>
    <s v="free/reduced"/>
    <x v="0"/>
    <x v="23"/>
    <n v="72"/>
    <s v="Passed"/>
    <s v="Passed"/>
    <s v="Passed"/>
    <n v="74"/>
  </r>
  <r>
    <x v="1"/>
    <s v="group A"/>
    <x v="4"/>
    <s v="standard"/>
    <x v="0"/>
    <x v="24"/>
    <n v="63"/>
    <s v="Passed"/>
    <s v="Passed"/>
    <s v="Passed"/>
    <n v="62"/>
  </r>
  <r>
    <x v="0"/>
    <s v="group E"/>
    <x v="2"/>
    <s v="standard"/>
    <x v="1"/>
    <x v="6"/>
    <n v="99"/>
    <s v="Passed"/>
    <s v="Passed"/>
    <s v="Passed"/>
    <n v="95"/>
  </r>
  <r>
    <x v="1"/>
    <s v="group C"/>
    <x v="4"/>
    <s v="free/reduced"/>
    <x v="0"/>
    <x v="23"/>
    <n v="55"/>
    <s v="Passed"/>
    <s v="Passed"/>
    <s v="Passed"/>
    <n v="55"/>
  </r>
  <r>
    <x v="0"/>
    <s v="group C"/>
    <x v="4"/>
    <s v="free/reduced"/>
    <x v="1"/>
    <x v="32"/>
    <n v="71"/>
    <s v="Passed"/>
    <s v="Passed"/>
    <s v="Passed"/>
    <n v="65"/>
  </r>
  <r>
    <x v="0"/>
    <s v="group D"/>
    <x v="1"/>
    <s v="standard"/>
    <x v="1"/>
    <x v="50"/>
    <n v="78"/>
    <s v="Passed"/>
    <s v="Passed"/>
    <s v="Passed"/>
    <n v="77"/>
  </r>
  <r>
    <x v="0"/>
    <s v="group D"/>
    <x v="1"/>
    <s v="free/reduced"/>
    <x v="0"/>
    <x v="34"/>
    <n v="86"/>
    <s v="Passed"/>
    <s v="Passed"/>
    <s v="Passed"/>
    <n v="8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s v="group B"/>
    <x v="0"/>
    <x v="0"/>
    <x v="0"/>
    <x v="0"/>
    <x v="0"/>
    <x v="0"/>
    <x v="0"/>
    <s v="Passed"/>
    <s v="Passed"/>
    <s v="Passed"/>
    <x v="0"/>
    <x v="0"/>
  </r>
  <r>
    <x v="0"/>
    <s v="group C"/>
    <x v="1"/>
    <x v="0"/>
    <x v="1"/>
    <x v="1"/>
    <x v="1"/>
    <x v="1"/>
    <x v="1"/>
    <s v="Passed"/>
    <s v="Passed"/>
    <s v="Passed"/>
    <x v="1"/>
    <x v="1"/>
  </r>
  <r>
    <x v="0"/>
    <s v="group B"/>
    <x v="2"/>
    <x v="0"/>
    <x v="0"/>
    <x v="2"/>
    <x v="2"/>
    <x v="2"/>
    <x v="1"/>
    <s v="Passed"/>
    <s v="Passed"/>
    <s v="Passed"/>
    <x v="2"/>
    <x v="2"/>
  </r>
  <r>
    <x v="1"/>
    <s v="group A"/>
    <x v="3"/>
    <x v="1"/>
    <x v="0"/>
    <x v="3"/>
    <x v="3"/>
    <x v="3"/>
    <x v="2"/>
    <s v="Failed"/>
    <s v="Passed"/>
    <s v="Failed"/>
    <x v="3"/>
    <x v="3"/>
  </r>
  <r>
    <x v="1"/>
    <s v="group C"/>
    <x v="1"/>
    <x v="0"/>
    <x v="0"/>
    <x v="4"/>
    <x v="0"/>
    <x v="4"/>
    <x v="0"/>
    <s v="Passed"/>
    <s v="Passed"/>
    <s v="Passed"/>
    <x v="0"/>
    <x v="4"/>
  </r>
  <r>
    <x v="0"/>
    <s v="group B"/>
    <x v="3"/>
    <x v="0"/>
    <x v="0"/>
    <x v="5"/>
    <x v="0"/>
    <x v="5"/>
    <x v="3"/>
    <s v="Passed"/>
    <s v="Passed"/>
    <s v="Passed"/>
    <x v="0"/>
    <x v="5"/>
  </r>
  <r>
    <x v="0"/>
    <s v="group B"/>
    <x v="1"/>
    <x v="0"/>
    <x v="1"/>
    <x v="6"/>
    <x v="4"/>
    <x v="2"/>
    <x v="1"/>
    <s v="Passed"/>
    <s v="Passed"/>
    <s v="Passed"/>
    <x v="2"/>
    <x v="6"/>
  </r>
  <r>
    <x v="1"/>
    <s v="group B"/>
    <x v="1"/>
    <x v="1"/>
    <x v="0"/>
    <x v="7"/>
    <x v="3"/>
    <x v="6"/>
    <x v="4"/>
    <s v="Failed"/>
    <s v="Failed"/>
    <s v="Failed"/>
    <x v="3"/>
    <x v="7"/>
  </r>
  <r>
    <x v="1"/>
    <s v="group D"/>
    <x v="4"/>
    <x v="1"/>
    <x v="1"/>
    <x v="8"/>
    <x v="1"/>
    <x v="7"/>
    <x v="5"/>
    <s v="Passed"/>
    <s v="Passed"/>
    <s v="Passed"/>
    <x v="4"/>
    <x v="8"/>
  </r>
  <r>
    <x v="0"/>
    <s v="group B"/>
    <x v="4"/>
    <x v="1"/>
    <x v="0"/>
    <x v="9"/>
    <x v="3"/>
    <x v="8"/>
    <x v="5"/>
    <s v="Failed"/>
    <s v="Passed"/>
    <s v="Passed"/>
    <x v="5"/>
    <x v="9"/>
  </r>
  <r>
    <x v="1"/>
    <s v="group C"/>
    <x v="3"/>
    <x v="0"/>
    <x v="0"/>
    <x v="10"/>
    <x v="5"/>
    <x v="9"/>
    <x v="2"/>
    <s v="Passed"/>
    <s v="Passed"/>
    <s v="Passed"/>
    <x v="5"/>
    <x v="10"/>
  </r>
  <r>
    <x v="1"/>
    <s v="group D"/>
    <x v="3"/>
    <x v="0"/>
    <x v="0"/>
    <x v="7"/>
    <x v="3"/>
    <x v="10"/>
    <x v="2"/>
    <s v="Failed"/>
    <s v="Passed"/>
    <s v="Failed"/>
    <x v="3"/>
    <x v="11"/>
  </r>
  <r>
    <x v="0"/>
    <s v="group B"/>
    <x v="4"/>
    <x v="0"/>
    <x v="0"/>
    <x v="11"/>
    <x v="1"/>
    <x v="11"/>
    <x v="3"/>
    <s v="Passed"/>
    <s v="Passed"/>
    <s v="Passed"/>
    <x v="0"/>
    <x v="12"/>
  </r>
  <r>
    <x v="1"/>
    <s v="group A"/>
    <x v="1"/>
    <x v="0"/>
    <x v="1"/>
    <x v="12"/>
    <x v="0"/>
    <x v="0"/>
    <x v="0"/>
    <s v="Passed"/>
    <s v="Passed"/>
    <s v="Passed"/>
    <x v="0"/>
    <x v="13"/>
  </r>
  <r>
    <x v="0"/>
    <s v="group A"/>
    <x v="2"/>
    <x v="0"/>
    <x v="0"/>
    <x v="13"/>
    <x v="5"/>
    <x v="12"/>
    <x v="2"/>
    <s v="Passed"/>
    <s v="Passed"/>
    <s v="Passed"/>
    <x v="5"/>
    <x v="14"/>
  </r>
  <r>
    <x v="0"/>
    <s v="group C"/>
    <x v="5"/>
    <x v="0"/>
    <x v="0"/>
    <x v="1"/>
    <x v="1"/>
    <x v="13"/>
    <x v="0"/>
    <s v="Passed"/>
    <s v="Passed"/>
    <s v="Passed"/>
    <x v="0"/>
    <x v="5"/>
  </r>
  <r>
    <x v="1"/>
    <s v="group C"/>
    <x v="4"/>
    <x v="0"/>
    <x v="0"/>
    <x v="6"/>
    <x v="4"/>
    <x v="14"/>
    <x v="3"/>
    <s v="Passed"/>
    <s v="Passed"/>
    <s v="Passed"/>
    <x v="1"/>
    <x v="15"/>
  </r>
  <r>
    <x v="0"/>
    <s v="group B"/>
    <x v="5"/>
    <x v="1"/>
    <x v="0"/>
    <x v="14"/>
    <x v="3"/>
    <x v="15"/>
    <x v="4"/>
    <s v="Failed"/>
    <s v="Failed"/>
    <s v="Failed"/>
    <x v="3"/>
    <x v="16"/>
  </r>
  <r>
    <x v="1"/>
    <s v="group C"/>
    <x v="2"/>
    <x v="1"/>
    <x v="1"/>
    <x v="15"/>
    <x v="3"/>
    <x v="16"/>
    <x v="4"/>
    <s v="Failed"/>
    <s v="Failed"/>
    <s v="Failed"/>
    <x v="3"/>
    <x v="17"/>
  </r>
  <r>
    <x v="0"/>
    <s v="group C"/>
    <x v="3"/>
    <x v="1"/>
    <x v="0"/>
    <x v="16"/>
    <x v="5"/>
    <x v="17"/>
    <x v="2"/>
    <s v="Passed"/>
    <s v="Passed"/>
    <s v="Passed"/>
    <x v="4"/>
    <x v="18"/>
  </r>
  <r>
    <x v="1"/>
    <s v="group D"/>
    <x v="4"/>
    <x v="0"/>
    <x v="0"/>
    <x v="17"/>
    <x v="1"/>
    <x v="18"/>
    <x v="5"/>
    <s v="Passed"/>
    <s v="Passed"/>
    <s v="Passed"/>
    <x v="4"/>
    <x v="19"/>
  </r>
  <r>
    <x v="0"/>
    <s v="group B"/>
    <x v="1"/>
    <x v="1"/>
    <x v="1"/>
    <x v="11"/>
    <x v="1"/>
    <x v="13"/>
    <x v="0"/>
    <s v="Passed"/>
    <s v="Passed"/>
    <s v="Passed"/>
    <x v="0"/>
    <x v="13"/>
  </r>
  <r>
    <x v="1"/>
    <s v="group D"/>
    <x v="1"/>
    <x v="0"/>
    <x v="0"/>
    <x v="18"/>
    <x v="3"/>
    <x v="9"/>
    <x v="2"/>
    <s v="Failed"/>
    <s v="Passed"/>
    <s v="Passed"/>
    <x v="5"/>
    <x v="20"/>
  </r>
  <r>
    <x v="0"/>
    <s v="group C"/>
    <x v="5"/>
    <x v="0"/>
    <x v="0"/>
    <x v="1"/>
    <x v="1"/>
    <x v="19"/>
    <x v="0"/>
    <s v="Passed"/>
    <s v="Passed"/>
    <s v="Passed"/>
    <x v="0"/>
    <x v="12"/>
  </r>
  <r>
    <x v="1"/>
    <s v="group D"/>
    <x v="0"/>
    <x v="1"/>
    <x v="1"/>
    <x v="19"/>
    <x v="0"/>
    <x v="20"/>
    <x v="0"/>
    <s v="Passed"/>
    <s v="Passed"/>
    <s v="Passed"/>
    <x v="1"/>
    <x v="21"/>
  </r>
  <r>
    <x v="1"/>
    <s v="group A"/>
    <x v="2"/>
    <x v="1"/>
    <x v="0"/>
    <x v="20"/>
    <x v="0"/>
    <x v="21"/>
    <x v="0"/>
    <s v="Passed"/>
    <s v="Passed"/>
    <s v="Passed"/>
    <x v="0"/>
    <x v="22"/>
  </r>
  <r>
    <x v="1"/>
    <s v="group B"/>
    <x v="1"/>
    <x v="0"/>
    <x v="0"/>
    <x v="1"/>
    <x v="1"/>
    <x v="9"/>
    <x v="2"/>
    <s v="Passed"/>
    <s v="Passed"/>
    <s v="Passed"/>
    <x v="5"/>
    <x v="23"/>
  </r>
  <r>
    <x v="0"/>
    <s v="group C"/>
    <x v="0"/>
    <x v="0"/>
    <x v="0"/>
    <x v="21"/>
    <x v="1"/>
    <x v="18"/>
    <x v="5"/>
    <s v="Passed"/>
    <s v="Passed"/>
    <s v="Passed"/>
    <x v="0"/>
    <x v="4"/>
  </r>
  <r>
    <x v="1"/>
    <s v="group C"/>
    <x v="4"/>
    <x v="0"/>
    <x v="0"/>
    <x v="22"/>
    <x v="0"/>
    <x v="22"/>
    <x v="0"/>
    <s v="Passed"/>
    <s v="Passed"/>
    <s v="Passed"/>
    <x v="4"/>
    <x v="24"/>
  </r>
  <r>
    <x v="0"/>
    <s v="group D"/>
    <x v="2"/>
    <x v="0"/>
    <x v="0"/>
    <x v="23"/>
    <x v="1"/>
    <x v="22"/>
    <x v="0"/>
    <s v="Passed"/>
    <s v="Passed"/>
    <s v="Passed"/>
    <x v="0"/>
    <x v="4"/>
  </r>
  <r>
    <x v="0"/>
    <s v="group D"/>
    <x v="1"/>
    <x v="0"/>
    <x v="0"/>
    <x v="1"/>
    <x v="1"/>
    <x v="21"/>
    <x v="0"/>
    <s v="Passed"/>
    <s v="Passed"/>
    <s v="Passed"/>
    <x v="0"/>
    <x v="0"/>
  </r>
  <r>
    <x v="0"/>
    <s v="group B"/>
    <x v="1"/>
    <x v="0"/>
    <x v="0"/>
    <x v="24"/>
    <x v="1"/>
    <x v="23"/>
    <x v="5"/>
    <s v="Passed"/>
    <s v="Passed"/>
    <s v="Passed"/>
    <x v="4"/>
    <x v="18"/>
  </r>
  <r>
    <x v="0"/>
    <s v="group E"/>
    <x v="2"/>
    <x v="1"/>
    <x v="0"/>
    <x v="25"/>
    <x v="5"/>
    <x v="0"/>
    <x v="0"/>
    <s v="Passed"/>
    <s v="Passed"/>
    <s v="Passed"/>
    <x v="4"/>
    <x v="24"/>
  </r>
  <r>
    <x v="1"/>
    <s v="group D"/>
    <x v="1"/>
    <x v="0"/>
    <x v="0"/>
    <x v="7"/>
    <x v="3"/>
    <x v="16"/>
    <x v="4"/>
    <s v="Failed"/>
    <s v="Failed"/>
    <s v="Failed"/>
    <x v="3"/>
    <x v="25"/>
  </r>
  <r>
    <x v="1"/>
    <s v="group E"/>
    <x v="1"/>
    <x v="0"/>
    <x v="0"/>
    <x v="26"/>
    <x v="2"/>
    <x v="24"/>
    <x v="3"/>
    <s v="Passed"/>
    <s v="Passed"/>
    <s v="Passed"/>
    <x v="1"/>
    <x v="26"/>
  </r>
  <r>
    <x v="1"/>
    <s v="group E"/>
    <x v="3"/>
    <x v="0"/>
    <x v="1"/>
    <x v="27"/>
    <x v="4"/>
    <x v="11"/>
    <x v="3"/>
    <s v="Passed"/>
    <s v="Passed"/>
    <s v="Passed"/>
    <x v="0"/>
    <x v="27"/>
  </r>
  <r>
    <x v="0"/>
    <s v="group D"/>
    <x v="3"/>
    <x v="0"/>
    <x v="0"/>
    <x v="19"/>
    <x v="0"/>
    <x v="11"/>
    <x v="3"/>
    <s v="Passed"/>
    <s v="Passed"/>
    <s v="Passed"/>
    <x v="1"/>
    <x v="28"/>
  </r>
  <r>
    <x v="0"/>
    <s v="group D"/>
    <x v="5"/>
    <x v="1"/>
    <x v="0"/>
    <x v="13"/>
    <x v="5"/>
    <x v="7"/>
    <x v="5"/>
    <s v="Passed"/>
    <s v="Passed"/>
    <s v="Passed"/>
    <x v="5"/>
    <x v="29"/>
  </r>
  <r>
    <x v="0"/>
    <s v="group D"/>
    <x v="3"/>
    <x v="1"/>
    <x v="1"/>
    <x v="28"/>
    <x v="0"/>
    <x v="1"/>
    <x v="1"/>
    <s v="Passed"/>
    <s v="Passed"/>
    <s v="Passed"/>
    <x v="1"/>
    <x v="1"/>
  </r>
  <r>
    <x v="1"/>
    <s v="group B"/>
    <x v="3"/>
    <x v="1"/>
    <x v="0"/>
    <x v="29"/>
    <x v="5"/>
    <x v="25"/>
    <x v="2"/>
    <s v="Passed"/>
    <s v="Passed"/>
    <s v="Passed"/>
    <x v="5"/>
    <x v="30"/>
  </r>
  <r>
    <x v="1"/>
    <s v="group C"/>
    <x v="3"/>
    <x v="1"/>
    <x v="0"/>
    <x v="30"/>
    <x v="5"/>
    <x v="26"/>
    <x v="5"/>
    <s v="Passed"/>
    <s v="Passed"/>
    <s v="Passed"/>
    <x v="5"/>
    <x v="31"/>
  </r>
  <r>
    <x v="0"/>
    <s v="group C"/>
    <x v="3"/>
    <x v="0"/>
    <x v="0"/>
    <x v="10"/>
    <x v="5"/>
    <x v="19"/>
    <x v="0"/>
    <s v="Passed"/>
    <s v="Passed"/>
    <s v="Passed"/>
    <x v="4"/>
    <x v="32"/>
  </r>
  <r>
    <x v="0"/>
    <s v="group B"/>
    <x v="3"/>
    <x v="0"/>
    <x v="0"/>
    <x v="31"/>
    <x v="5"/>
    <x v="17"/>
    <x v="2"/>
    <s v="Passed"/>
    <s v="Passed"/>
    <s v="Passed"/>
    <x v="4"/>
    <x v="24"/>
  </r>
  <r>
    <x v="1"/>
    <s v="group B"/>
    <x v="1"/>
    <x v="1"/>
    <x v="1"/>
    <x v="32"/>
    <x v="5"/>
    <x v="23"/>
    <x v="5"/>
    <s v="Passed"/>
    <s v="Passed"/>
    <s v="Passed"/>
    <x v="4"/>
    <x v="33"/>
  </r>
  <r>
    <x v="0"/>
    <s v="group E"/>
    <x v="3"/>
    <x v="1"/>
    <x v="0"/>
    <x v="13"/>
    <x v="5"/>
    <x v="25"/>
    <x v="2"/>
    <s v="Passed"/>
    <s v="Passed"/>
    <s v="Passed"/>
    <x v="5"/>
    <x v="31"/>
  </r>
  <r>
    <x v="1"/>
    <s v="group B"/>
    <x v="3"/>
    <x v="0"/>
    <x v="0"/>
    <x v="11"/>
    <x v="1"/>
    <x v="9"/>
    <x v="2"/>
    <s v="Passed"/>
    <s v="Passed"/>
    <s v="Passed"/>
    <x v="5"/>
    <x v="30"/>
  </r>
  <r>
    <x v="0"/>
    <s v="group A"/>
    <x v="3"/>
    <x v="0"/>
    <x v="1"/>
    <x v="30"/>
    <x v="5"/>
    <x v="23"/>
    <x v="5"/>
    <s v="Passed"/>
    <s v="Passed"/>
    <s v="Passed"/>
    <x v="4"/>
    <x v="34"/>
  </r>
  <r>
    <x v="0"/>
    <s v="group C"/>
    <x v="4"/>
    <x v="0"/>
    <x v="0"/>
    <x v="17"/>
    <x v="1"/>
    <x v="20"/>
    <x v="0"/>
    <s v="Passed"/>
    <s v="Passed"/>
    <s v="Passed"/>
    <x v="0"/>
    <x v="35"/>
  </r>
  <r>
    <x v="0"/>
    <s v="group D"/>
    <x v="3"/>
    <x v="1"/>
    <x v="1"/>
    <x v="29"/>
    <x v="5"/>
    <x v="21"/>
    <x v="0"/>
    <s v="Passed"/>
    <s v="Passed"/>
    <s v="Passed"/>
    <x v="0"/>
    <x v="35"/>
  </r>
  <r>
    <x v="1"/>
    <s v="group C"/>
    <x v="4"/>
    <x v="0"/>
    <x v="1"/>
    <x v="33"/>
    <x v="4"/>
    <x v="27"/>
    <x v="3"/>
    <s v="Passed"/>
    <s v="Passed"/>
    <s v="Passed"/>
    <x v="1"/>
    <x v="26"/>
  </r>
  <r>
    <x v="1"/>
    <s v="group E"/>
    <x v="1"/>
    <x v="0"/>
    <x v="0"/>
    <x v="31"/>
    <x v="5"/>
    <x v="28"/>
    <x v="2"/>
    <s v="Passed"/>
    <s v="Passed"/>
    <s v="Failed"/>
    <x v="3"/>
    <x v="36"/>
  </r>
  <r>
    <x v="1"/>
    <s v="group E"/>
    <x v="3"/>
    <x v="1"/>
    <x v="1"/>
    <x v="34"/>
    <x v="0"/>
    <x v="18"/>
    <x v="5"/>
    <s v="Passed"/>
    <s v="Passed"/>
    <s v="Passed"/>
    <x v="4"/>
    <x v="32"/>
  </r>
  <r>
    <x v="1"/>
    <s v="group C"/>
    <x v="1"/>
    <x v="0"/>
    <x v="0"/>
    <x v="31"/>
    <x v="5"/>
    <x v="29"/>
    <x v="4"/>
    <s v="Passed"/>
    <s v="Failed"/>
    <s v="Failed"/>
    <x v="3"/>
    <x v="37"/>
  </r>
  <r>
    <x v="1"/>
    <s v="group D"/>
    <x v="4"/>
    <x v="0"/>
    <x v="0"/>
    <x v="6"/>
    <x v="4"/>
    <x v="4"/>
    <x v="0"/>
    <s v="Passed"/>
    <s v="Passed"/>
    <s v="Passed"/>
    <x v="0"/>
    <x v="4"/>
  </r>
  <r>
    <x v="0"/>
    <s v="group C"/>
    <x v="5"/>
    <x v="1"/>
    <x v="1"/>
    <x v="5"/>
    <x v="0"/>
    <x v="27"/>
    <x v="3"/>
    <s v="Passed"/>
    <s v="Passed"/>
    <s v="Passed"/>
    <x v="1"/>
    <x v="38"/>
  </r>
  <r>
    <x v="0"/>
    <s v="group C"/>
    <x v="4"/>
    <x v="1"/>
    <x v="0"/>
    <x v="35"/>
    <x v="3"/>
    <x v="30"/>
    <x v="4"/>
    <s v="Failed"/>
    <s v="Failed"/>
    <s v="Failed"/>
    <x v="3"/>
    <x v="11"/>
  </r>
  <r>
    <x v="0"/>
    <s v="group E"/>
    <x v="3"/>
    <x v="0"/>
    <x v="1"/>
    <x v="33"/>
    <x v="4"/>
    <x v="31"/>
    <x v="3"/>
    <s v="Passed"/>
    <s v="Passed"/>
    <s v="Passed"/>
    <x v="1"/>
    <x v="15"/>
  </r>
  <r>
    <x v="1"/>
    <s v="group D"/>
    <x v="3"/>
    <x v="0"/>
    <x v="0"/>
    <x v="36"/>
    <x v="5"/>
    <x v="28"/>
    <x v="2"/>
    <s v="Passed"/>
    <s v="Passed"/>
    <s v="Failed"/>
    <x v="3"/>
    <x v="39"/>
  </r>
  <r>
    <x v="1"/>
    <s v="group D"/>
    <x v="1"/>
    <x v="0"/>
    <x v="1"/>
    <x v="10"/>
    <x v="5"/>
    <x v="32"/>
    <x v="2"/>
    <s v="Passed"/>
    <s v="Passed"/>
    <s v="Passed"/>
    <x v="5"/>
    <x v="14"/>
  </r>
  <r>
    <x v="0"/>
    <s v="group C"/>
    <x v="5"/>
    <x v="1"/>
    <x v="0"/>
    <x v="37"/>
    <x v="3"/>
    <x v="33"/>
    <x v="4"/>
    <s v="Failed"/>
    <s v="Failed"/>
    <s v="Failed"/>
    <x v="3"/>
    <x v="40"/>
  </r>
  <r>
    <x v="1"/>
    <s v="group E"/>
    <x v="0"/>
    <x v="1"/>
    <x v="1"/>
    <x v="38"/>
    <x v="0"/>
    <x v="21"/>
    <x v="0"/>
    <s v="Passed"/>
    <s v="Passed"/>
    <s v="Passed"/>
    <x v="0"/>
    <x v="22"/>
  </r>
  <r>
    <x v="1"/>
    <s v="group A"/>
    <x v="5"/>
    <x v="1"/>
    <x v="0"/>
    <x v="39"/>
    <x v="3"/>
    <x v="34"/>
    <x v="4"/>
    <s v="Failed"/>
    <s v="Failed"/>
    <s v="Failed"/>
    <x v="3"/>
    <x v="41"/>
  </r>
  <r>
    <x v="1"/>
    <s v="group A"/>
    <x v="3"/>
    <x v="1"/>
    <x v="0"/>
    <x v="23"/>
    <x v="1"/>
    <x v="26"/>
    <x v="5"/>
    <s v="Passed"/>
    <s v="Passed"/>
    <s v="Passed"/>
    <x v="5"/>
    <x v="23"/>
  </r>
  <r>
    <x v="0"/>
    <s v="group C"/>
    <x v="3"/>
    <x v="0"/>
    <x v="0"/>
    <x v="1"/>
    <x v="1"/>
    <x v="35"/>
    <x v="3"/>
    <s v="Passed"/>
    <s v="Passed"/>
    <s v="Passed"/>
    <x v="0"/>
    <x v="42"/>
  </r>
  <r>
    <x v="0"/>
    <s v="group D"/>
    <x v="5"/>
    <x v="0"/>
    <x v="0"/>
    <x v="32"/>
    <x v="5"/>
    <x v="17"/>
    <x v="2"/>
    <s v="Passed"/>
    <s v="Passed"/>
    <s v="Passed"/>
    <x v="5"/>
    <x v="29"/>
  </r>
  <r>
    <x v="1"/>
    <s v="group B"/>
    <x v="5"/>
    <x v="0"/>
    <x v="0"/>
    <x v="21"/>
    <x v="1"/>
    <x v="7"/>
    <x v="5"/>
    <s v="Passed"/>
    <s v="Passed"/>
    <s v="Passed"/>
    <x v="4"/>
    <x v="18"/>
  </r>
  <r>
    <x v="1"/>
    <s v="group D"/>
    <x v="5"/>
    <x v="1"/>
    <x v="0"/>
    <x v="40"/>
    <x v="3"/>
    <x v="36"/>
    <x v="4"/>
    <s v="Failed"/>
    <s v="Failed"/>
    <s v="Failed"/>
    <x v="3"/>
    <x v="43"/>
  </r>
  <r>
    <x v="0"/>
    <s v="group C"/>
    <x v="1"/>
    <x v="0"/>
    <x v="0"/>
    <x v="41"/>
    <x v="1"/>
    <x v="0"/>
    <x v="0"/>
    <s v="Passed"/>
    <s v="Passed"/>
    <s v="Passed"/>
    <x v="0"/>
    <x v="0"/>
  </r>
  <r>
    <x v="1"/>
    <s v="group B"/>
    <x v="3"/>
    <x v="1"/>
    <x v="0"/>
    <x v="42"/>
    <x v="1"/>
    <x v="17"/>
    <x v="2"/>
    <s v="Passed"/>
    <s v="Passed"/>
    <s v="Passed"/>
    <x v="5"/>
    <x v="44"/>
  </r>
  <r>
    <x v="0"/>
    <s v="group C"/>
    <x v="3"/>
    <x v="0"/>
    <x v="0"/>
    <x v="39"/>
    <x v="3"/>
    <x v="7"/>
    <x v="5"/>
    <s v="Failed"/>
    <s v="Passed"/>
    <s v="Passed"/>
    <x v="5"/>
    <x v="30"/>
  </r>
  <r>
    <x v="0"/>
    <s v="group D"/>
    <x v="1"/>
    <x v="1"/>
    <x v="1"/>
    <x v="10"/>
    <x v="5"/>
    <x v="37"/>
    <x v="5"/>
    <s v="Passed"/>
    <s v="Passed"/>
    <s v="Passed"/>
    <x v="0"/>
    <x v="12"/>
  </r>
  <r>
    <x v="1"/>
    <s v="group D"/>
    <x v="1"/>
    <x v="0"/>
    <x v="1"/>
    <x v="24"/>
    <x v="1"/>
    <x v="28"/>
    <x v="2"/>
    <s v="Passed"/>
    <s v="Passed"/>
    <s v="Passed"/>
    <x v="4"/>
    <x v="19"/>
  </r>
  <r>
    <x v="0"/>
    <s v="group A"/>
    <x v="3"/>
    <x v="1"/>
    <x v="0"/>
    <x v="43"/>
    <x v="3"/>
    <x v="38"/>
    <x v="2"/>
    <s v="Failed"/>
    <s v="Passed"/>
    <s v="Failed"/>
    <x v="3"/>
    <x v="36"/>
  </r>
  <r>
    <x v="1"/>
    <s v="group C"/>
    <x v="5"/>
    <x v="1"/>
    <x v="0"/>
    <x v="42"/>
    <x v="1"/>
    <x v="3"/>
    <x v="2"/>
    <s v="Passed"/>
    <s v="Passed"/>
    <s v="Passed"/>
    <x v="5"/>
    <x v="44"/>
  </r>
  <r>
    <x v="1"/>
    <s v="group C"/>
    <x v="5"/>
    <x v="0"/>
    <x v="0"/>
    <x v="44"/>
    <x v="3"/>
    <x v="39"/>
    <x v="4"/>
    <s v="Failed"/>
    <s v="Failed"/>
    <s v="Failed"/>
    <x v="3"/>
    <x v="45"/>
  </r>
  <r>
    <x v="1"/>
    <s v="group B"/>
    <x v="3"/>
    <x v="1"/>
    <x v="0"/>
    <x v="18"/>
    <x v="3"/>
    <x v="30"/>
    <x v="4"/>
    <s v="Failed"/>
    <s v="Failed"/>
    <s v="Failed"/>
    <x v="3"/>
    <x v="25"/>
  </r>
  <r>
    <x v="1"/>
    <s v="group E"/>
    <x v="5"/>
    <x v="0"/>
    <x v="0"/>
    <x v="45"/>
    <x v="3"/>
    <x v="40"/>
    <x v="4"/>
    <s v="Failed"/>
    <s v="Failed"/>
    <s v="Failed"/>
    <x v="3"/>
    <x v="46"/>
  </r>
  <r>
    <x v="1"/>
    <s v="group A"/>
    <x v="0"/>
    <x v="0"/>
    <x v="1"/>
    <x v="46"/>
    <x v="4"/>
    <x v="4"/>
    <x v="0"/>
    <s v="Passed"/>
    <s v="Passed"/>
    <s v="Passed"/>
    <x v="1"/>
    <x v="47"/>
  </r>
  <r>
    <x v="0"/>
    <s v="group D"/>
    <x v="5"/>
    <x v="0"/>
    <x v="1"/>
    <x v="42"/>
    <x v="1"/>
    <x v="21"/>
    <x v="0"/>
    <s v="Passed"/>
    <s v="Passed"/>
    <s v="Passed"/>
    <x v="0"/>
    <x v="22"/>
  </r>
  <r>
    <x v="0"/>
    <s v="group E"/>
    <x v="2"/>
    <x v="0"/>
    <x v="0"/>
    <x v="23"/>
    <x v="1"/>
    <x v="41"/>
    <x v="5"/>
    <s v="Passed"/>
    <s v="Passed"/>
    <s v="Passed"/>
    <x v="4"/>
    <x v="32"/>
  </r>
  <r>
    <x v="0"/>
    <s v="group B"/>
    <x v="3"/>
    <x v="0"/>
    <x v="0"/>
    <x v="3"/>
    <x v="3"/>
    <x v="39"/>
    <x v="4"/>
    <s v="Failed"/>
    <s v="Failed"/>
    <s v="Passed"/>
    <x v="5"/>
    <x v="9"/>
  </r>
  <r>
    <x v="1"/>
    <s v="group B"/>
    <x v="4"/>
    <x v="1"/>
    <x v="0"/>
    <x v="44"/>
    <x v="3"/>
    <x v="42"/>
    <x v="4"/>
    <s v="Failed"/>
    <s v="Failed"/>
    <s v="Failed"/>
    <x v="3"/>
    <x v="48"/>
  </r>
  <r>
    <x v="1"/>
    <s v="group A"/>
    <x v="1"/>
    <x v="1"/>
    <x v="1"/>
    <x v="13"/>
    <x v="5"/>
    <x v="43"/>
    <x v="4"/>
    <s v="Passed"/>
    <s v="Failed"/>
    <s v="Passed"/>
    <x v="5"/>
    <x v="31"/>
  </r>
  <r>
    <x v="1"/>
    <s v="group E"/>
    <x v="3"/>
    <x v="0"/>
    <x v="0"/>
    <x v="0"/>
    <x v="0"/>
    <x v="7"/>
    <x v="5"/>
    <s v="Passed"/>
    <s v="Passed"/>
    <s v="Passed"/>
    <x v="4"/>
    <x v="19"/>
  </r>
  <r>
    <x v="1"/>
    <s v="group D"/>
    <x v="4"/>
    <x v="1"/>
    <x v="0"/>
    <x v="47"/>
    <x v="3"/>
    <x v="34"/>
    <x v="4"/>
    <s v="Failed"/>
    <s v="Failed"/>
    <s v="Failed"/>
    <x v="3"/>
    <x v="41"/>
  </r>
  <r>
    <x v="0"/>
    <s v="group C"/>
    <x v="1"/>
    <x v="0"/>
    <x v="0"/>
    <x v="20"/>
    <x v="0"/>
    <x v="35"/>
    <x v="3"/>
    <s v="Passed"/>
    <s v="Passed"/>
    <s v="Passed"/>
    <x v="1"/>
    <x v="26"/>
  </r>
  <r>
    <x v="0"/>
    <s v="group C"/>
    <x v="1"/>
    <x v="1"/>
    <x v="0"/>
    <x v="4"/>
    <x v="0"/>
    <x v="5"/>
    <x v="3"/>
    <s v="Passed"/>
    <s v="Passed"/>
    <s v="Passed"/>
    <x v="1"/>
    <x v="1"/>
  </r>
  <r>
    <x v="0"/>
    <s v="group D"/>
    <x v="3"/>
    <x v="0"/>
    <x v="0"/>
    <x v="5"/>
    <x v="0"/>
    <x v="20"/>
    <x v="0"/>
    <s v="Passed"/>
    <s v="Passed"/>
    <s v="Passed"/>
    <x v="0"/>
    <x v="0"/>
  </r>
  <r>
    <x v="0"/>
    <s v="group A"/>
    <x v="1"/>
    <x v="0"/>
    <x v="0"/>
    <x v="10"/>
    <x v="5"/>
    <x v="22"/>
    <x v="0"/>
    <s v="Passed"/>
    <s v="Passed"/>
    <s v="Passed"/>
    <x v="4"/>
    <x v="8"/>
  </r>
  <r>
    <x v="0"/>
    <s v="group D"/>
    <x v="5"/>
    <x v="0"/>
    <x v="0"/>
    <x v="20"/>
    <x v="0"/>
    <x v="44"/>
    <x v="3"/>
    <s v="Passed"/>
    <s v="Passed"/>
    <s v="Passed"/>
    <x v="1"/>
    <x v="26"/>
  </r>
  <r>
    <x v="0"/>
    <s v="group C"/>
    <x v="0"/>
    <x v="0"/>
    <x v="0"/>
    <x v="11"/>
    <x v="1"/>
    <x v="0"/>
    <x v="0"/>
    <s v="Passed"/>
    <s v="Passed"/>
    <s v="Passed"/>
    <x v="0"/>
    <x v="0"/>
  </r>
  <r>
    <x v="1"/>
    <s v="group C"/>
    <x v="4"/>
    <x v="1"/>
    <x v="0"/>
    <x v="48"/>
    <x v="3"/>
    <x v="45"/>
    <x v="4"/>
    <s v="Failed"/>
    <s v="Failed"/>
    <s v="Failed"/>
    <x v="3"/>
    <x v="49"/>
  </r>
  <r>
    <x v="1"/>
    <s v="group C"/>
    <x v="4"/>
    <x v="0"/>
    <x v="0"/>
    <x v="5"/>
    <x v="0"/>
    <x v="46"/>
    <x v="0"/>
    <s v="Passed"/>
    <s v="Passed"/>
    <s v="Passed"/>
    <x v="0"/>
    <x v="42"/>
  </r>
  <r>
    <x v="1"/>
    <s v="group C"/>
    <x v="3"/>
    <x v="1"/>
    <x v="1"/>
    <x v="49"/>
    <x v="3"/>
    <x v="42"/>
    <x v="4"/>
    <s v="Failed"/>
    <s v="Failed"/>
    <s v="Passed"/>
    <x v="5"/>
    <x v="9"/>
  </r>
  <r>
    <x v="0"/>
    <s v="group B"/>
    <x v="1"/>
    <x v="0"/>
    <x v="0"/>
    <x v="38"/>
    <x v="0"/>
    <x v="44"/>
    <x v="3"/>
    <s v="Passed"/>
    <s v="Passed"/>
    <s v="Passed"/>
    <x v="2"/>
    <x v="6"/>
  </r>
  <r>
    <x v="1"/>
    <s v="group C"/>
    <x v="3"/>
    <x v="1"/>
    <x v="1"/>
    <x v="12"/>
    <x v="0"/>
    <x v="11"/>
    <x v="3"/>
    <s v="Passed"/>
    <s v="Passed"/>
    <s v="Passed"/>
    <x v="1"/>
    <x v="26"/>
  </r>
  <r>
    <x v="1"/>
    <s v="group B"/>
    <x v="5"/>
    <x v="0"/>
    <x v="1"/>
    <x v="11"/>
    <x v="1"/>
    <x v="47"/>
    <x v="5"/>
    <s v="Passed"/>
    <s v="Passed"/>
    <s v="Passed"/>
    <x v="4"/>
    <x v="34"/>
  </r>
  <r>
    <x v="0"/>
    <s v="group E"/>
    <x v="1"/>
    <x v="0"/>
    <x v="1"/>
    <x v="24"/>
    <x v="1"/>
    <x v="0"/>
    <x v="0"/>
    <s v="Passed"/>
    <s v="Passed"/>
    <s v="Passed"/>
    <x v="0"/>
    <x v="13"/>
  </r>
  <r>
    <x v="0"/>
    <s v="group D"/>
    <x v="1"/>
    <x v="1"/>
    <x v="0"/>
    <x v="10"/>
    <x v="5"/>
    <x v="48"/>
    <x v="5"/>
    <s v="Passed"/>
    <s v="Passed"/>
    <s v="Passed"/>
    <x v="4"/>
    <x v="34"/>
  </r>
  <r>
    <x v="0"/>
    <s v="group D"/>
    <x v="0"/>
    <x v="0"/>
    <x v="0"/>
    <x v="11"/>
    <x v="1"/>
    <x v="48"/>
    <x v="5"/>
    <s v="Passed"/>
    <s v="Passed"/>
    <s v="Passed"/>
    <x v="4"/>
    <x v="34"/>
  </r>
  <r>
    <x v="1"/>
    <s v="group B"/>
    <x v="1"/>
    <x v="0"/>
    <x v="0"/>
    <x v="38"/>
    <x v="0"/>
    <x v="48"/>
    <x v="5"/>
    <s v="Passed"/>
    <s v="Passed"/>
    <s v="Passed"/>
    <x v="4"/>
    <x v="8"/>
  </r>
  <r>
    <x v="1"/>
    <s v="group D"/>
    <x v="0"/>
    <x v="0"/>
    <x v="1"/>
    <x v="50"/>
    <x v="1"/>
    <x v="21"/>
    <x v="0"/>
    <s v="Passed"/>
    <s v="Passed"/>
    <s v="Passed"/>
    <x v="0"/>
    <x v="0"/>
  </r>
  <r>
    <x v="0"/>
    <s v="group D"/>
    <x v="3"/>
    <x v="0"/>
    <x v="0"/>
    <x v="51"/>
    <x v="4"/>
    <x v="49"/>
    <x v="1"/>
    <s v="Passed"/>
    <s v="Passed"/>
    <s v="Passed"/>
    <x v="1"/>
    <x v="50"/>
  </r>
  <r>
    <x v="1"/>
    <s v="group B"/>
    <x v="4"/>
    <x v="0"/>
    <x v="1"/>
    <x v="41"/>
    <x v="1"/>
    <x v="29"/>
    <x v="4"/>
    <s v="Passed"/>
    <s v="Failed"/>
    <s v="Failed"/>
    <x v="3"/>
    <x v="51"/>
  </r>
  <r>
    <x v="1"/>
    <s v="group C"/>
    <x v="1"/>
    <x v="0"/>
    <x v="1"/>
    <x v="52"/>
    <x v="2"/>
    <x v="44"/>
    <x v="3"/>
    <s v="Passed"/>
    <s v="Passed"/>
    <s v="Passed"/>
    <x v="2"/>
    <x v="52"/>
  </r>
  <r>
    <x v="0"/>
    <s v="group C"/>
    <x v="1"/>
    <x v="0"/>
    <x v="0"/>
    <x v="10"/>
    <x v="5"/>
    <x v="48"/>
    <x v="5"/>
    <s v="Passed"/>
    <s v="Passed"/>
    <s v="Passed"/>
    <x v="0"/>
    <x v="22"/>
  </r>
  <r>
    <x v="0"/>
    <s v="group D"/>
    <x v="2"/>
    <x v="0"/>
    <x v="0"/>
    <x v="53"/>
    <x v="4"/>
    <x v="50"/>
    <x v="1"/>
    <s v="Passed"/>
    <s v="Passed"/>
    <s v="Passed"/>
    <x v="2"/>
    <x v="53"/>
  </r>
  <r>
    <x v="1"/>
    <s v="group E"/>
    <x v="3"/>
    <x v="0"/>
    <x v="1"/>
    <x v="17"/>
    <x v="1"/>
    <x v="37"/>
    <x v="5"/>
    <s v="Passed"/>
    <s v="Passed"/>
    <s v="Passed"/>
    <x v="4"/>
    <x v="54"/>
  </r>
  <r>
    <x v="0"/>
    <s v="group B"/>
    <x v="3"/>
    <x v="1"/>
    <x v="0"/>
    <x v="36"/>
    <x v="5"/>
    <x v="51"/>
    <x v="0"/>
    <s v="Passed"/>
    <s v="Passed"/>
    <s v="Passed"/>
    <x v="0"/>
    <x v="13"/>
  </r>
  <r>
    <x v="0"/>
    <s v="group B"/>
    <x v="5"/>
    <x v="0"/>
    <x v="0"/>
    <x v="22"/>
    <x v="0"/>
    <x v="7"/>
    <x v="5"/>
    <s v="Passed"/>
    <s v="Passed"/>
    <s v="Passed"/>
    <x v="0"/>
    <x v="22"/>
  </r>
  <r>
    <x v="0"/>
    <s v="group D"/>
    <x v="3"/>
    <x v="1"/>
    <x v="1"/>
    <x v="34"/>
    <x v="0"/>
    <x v="14"/>
    <x v="3"/>
    <s v="Passed"/>
    <s v="Passed"/>
    <s v="Passed"/>
    <x v="2"/>
    <x v="55"/>
  </r>
  <r>
    <x v="1"/>
    <s v="group C"/>
    <x v="4"/>
    <x v="0"/>
    <x v="0"/>
    <x v="23"/>
    <x v="1"/>
    <x v="28"/>
    <x v="2"/>
    <s v="Passed"/>
    <s v="Passed"/>
    <s v="Failed"/>
    <x v="3"/>
    <x v="39"/>
  </r>
  <r>
    <x v="1"/>
    <s v="group A"/>
    <x v="3"/>
    <x v="0"/>
    <x v="0"/>
    <x v="16"/>
    <x v="5"/>
    <x v="12"/>
    <x v="2"/>
    <s v="Passed"/>
    <s v="Passed"/>
    <s v="Failed"/>
    <x v="3"/>
    <x v="51"/>
  </r>
  <r>
    <x v="0"/>
    <s v="group D"/>
    <x v="1"/>
    <x v="0"/>
    <x v="0"/>
    <x v="54"/>
    <x v="5"/>
    <x v="17"/>
    <x v="2"/>
    <s v="Passed"/>
    <s v="Passed"/>
    <s v="Passed"/>
    <x v="5"/>
    <x v="31"/>
  </r>
  <r>
    <x v="0"/>
    <s v="group E"/>
    <x v="0"/>
    <x v="0"/>
    <x v="1"/>
    <x v="55"/>
    <x v="2"/>
    <x v="50"/>
    <x v="1"/>
    <s v="Passed"/>
    <s v="Passed"/>
    <s v="Passed"/>
    <x v="2"/>
    <x v="53"/>
  </r>
  <r>
    <x v="1"/>
    <s v="group C"/>
    <x v="4"/>
    <x v="0"/>
    <x v="0"/>
    <x v="56"/>
    <x v="4"/>
    <x v="52"/>
    <x v="0"/>
    <s v="Passed"/>
    <s v="Passed"/>
    <s v="Passed"/>
    <x v="0"/>
    <x v="0"/>
  </r>
  <r>
    <x v="0"/>
    <s v="group B"/>
    <x v="0"/>
    <x v="1"/>
    <x v="0"/>
    <x v="28"/>
    <x v="0"/>
    <x v="31"/>
    <x v="3"/>
    <s v="Passed"/>
    <s v="Passed"/>
    <s v="Passed"/>
    <x v="1"/>
    <x v="26"/>
  </r>
  <r>
    <x v="0"/>
    <s v="group D"/>
    <x v="0"/>
    <x v="0"/>
    <x v="0"/>
    <x v="12"/>
    <x v="0"/>
    <x v="53"/>
    <x v="3"/>
    <s v="Passed"/>
    <s v="Passed"/>
    <s v="Passed"/>
    <x v="0"/>
    <x v="27"/>
  </r>
  <r>
    <x v="0"/>
    <s v="group D"/>
    <x v="5"/>
    <x v="0"/>
    <x v="0"/>
    <x v="54"/>
    <x v="5"/>
    <x v="37"/>
    <x v="5"/>
    <s v="Passed"/>
    <s v="Passed"/>
    <s v="Passed"/>
    <x v="4"/>
    <x v="18"/>
  </r>
  <r>
    <x v="0"/>
    <s v="group C"/>
    <x v="1"/>
    <x v="0"/>
    <x v="0"/>
    <x v="30"/>
    <x v="5"/>
    <x v="18"/>
    <x v="5"/>
    <s v="Passed"/>
    <s v="Passed"/>
    <s v="Passed"/>
    <x v="4"/>
    <x v="24"/>
  </r>
  <r>
    <x v="0"/>
    <s v="group C"/>
    <x v="0"/>
    <x v="0"/>
    <x v="1"/>
    <x v="38"/>
    <x v="0"/>
    <x v="54"/>
    <x v="1"/>
    <s v="Passed"/>
    <s v="Passed"/>
    <s v="Passed"/>
    <x v="1"/>
    <x v="50"/>
  </r>
  <r>
    <x v="1"/>
    <s v="group B"/>
    <x v="3"/>
    <x v="0"/>
    <x v="1"/>
    <x v="57"/>
    <x v="2"/>
    <x v="14"/>
    <x v="3"/>
    <s v="Passed"/>
    <s v="Passed"/>
    <s v="Passed"/>
    <x v="2"/>
    <x v="6"/>
  </r>
  <r>
    <x v="0"/>
    <s v="group C"/>
    <x v="1"/>
    <x v="0"/>
    <x v="1"/>
    <x v="6"/>
    <x v="4"/>
    <x v="55"/>
    <x v="1"/>
    <s v="Passed"/>
    <s v="Passed"/>
    <s v="Passed"/>
    <x v="2"/>
    <x v="2"/>
  </r>
  <r>
    <x v="1"/>
    <s v="group D"/>
    <x v="4"/>
    <x v="1"/>
    <x v="0"/>
    <x v="24"/>
    <x v="1"/>
    <x v="3"/>
    <x v="2"/>
    <s v="Passed"/>
    <s v="Passed"/>
    <s v="Passed"/>
    <x v="5"/>
    <x v="44"/>
  </r>
  <r>
    <x v="1"/>
    <s v="group E"/>
    <x v="1"/>
    <x v="0"/>
    <x v="0"/>
    <x v="58"/>
    <x v="4"/>
    <x v="35"/>
    <x v="3"/>
    <s v="Passed"/>
    <s v="Passed"/>
    <s v="Passed"/>
    <x v="0"/>
    <x v="12"/>
  </r>
  <r>
    <x v="0"/>
    <s v="group B"/>
    <x v="4"/>
    <x v="0"/>
    <x v="0"/>
    <x v="53"/>
    <x v="4"/>
    <x v="2"/>
    <x v="1"/>
    <s v="Passed"/>
    <s v="Passed"/>
    <s v="Passed"/>
    <x v="1"/>
    <x v="15"/>
  </r>
  <r>
    <x v="1"/>
    <s v="group B"/>
    <x v="5"/>
    <x v="0"/>
    <x v="0"/>
    <x v="0"/>
    <x v="0"/>
    <x v="41"/>
    <x v="5"/>
    <s v="Passed"/>
    <s v="Passed"/>
    <s v="Passed"/>
    <x v="4"/>
    <x v="8"/>
  </r>
  <r>
    <x v="1"/>
    <s v="group D"/>
    <x v="1"/>
    <x v="0"/>
    <x v="1"/>
    <x v="11"/>
    <x v="1"/>
    <x v="52"/>
    <x v="0"/>
    <s v="Passed"/>
    <s v="Passed"/>
    <s v="Passed"/>
    <x v="0"/>
    <x v="0"/>
  </r>
  <r>
    <x v="1"/>
    <s v="group D"/>
    <x v="2"/>
    <x v="0"/>
    <x v="0"/>
    <x v="33"/>
    <x v="4"/>
    <x v="53"/>
    <x v="3"/>
    <s v="Passed"/>
    <s v="Passed"/>
    <s v="Passed"/>
    <x v="0"/>
    <x v="0"/>
  </r>
  <r>
    <x v="0"/>
    <s v="group A"/>
    <x v="0"/>
    <x v="0"/>
    <x v="0"/>
    <x v="54"/>
    <x v="5"/>
    <x v="39"/>
    <x v="4"/>
    <s v="Passed"/>
    <s v="Failed"/>
    <s v="Passed"/>
    <x v="5"/>
    <x v="56"/>
  </r>
  <r>
    <x v="1"/>
    <s v="group D"/>
    <x v="2"/>
    <x v="0"/>
    <x v="0"/>
    <x v="59"/>
    <x v="4"/>
    <x v="27"/>
    <x v="3"/>
    <s v="Passed"/>
    <s v="Passed"/>
    <s v="Passed"/>
    <x v="1"/>
    <x v="26"/>
  </r>
  <r>
    <x v="1"/>
    <s v="group C"/>
    <x v="5"/>
    <x v="1"/>
    <x v="1"/>
    <x v="31"/>
    <x v="5"/>
    <x v="36"/>
    <x v="4"/>
    <s v="Passed"/>
    <s v="Failed"/>
    <s v="Failed"/>
    <x v="3"/>
    <x v="57"/>
  </r>
  <r>
    <x v="1"/>
    <s v="group E"/>
    <x v="1"/>
    <x v="1"/>
    <x v="1"/>
    <x v="53"/>
    <x v="4"/>
    <x v="21"/>
    <x v="0"/>
    <s v="Passed"/>
    <s v="Passed"/>
    <s v="Passed"/>
    <x v="0"/>
    <x v="13"/>
  </r>
  <r>
    <x v="0"/>
    <s v="group C"/>
    <x v="1"/>
    <x v="0"/>
    <x v="1"/>
    <x v="28"/>
    <x v="0"/>
    <x v="11"/>
    <x v="3"/>
    <s v="Passed"/>
    <s v="Passed"/>
    <s v="Passed"/>
    <x v="1"/>
    <x v="58"/>
  </r>
  <r>
    <x v="1"/>
    <s v="group D"/>
    <x v="0"/>
    <x v="1"/>
    <x v="1"/>
    <x v="19"/>
    <x v="0"/>
    <x v="46"/>
    <x v="0"/>
    <s v="Passed"/>
    <s v="Passed"/>
    <s v="Passed"/>
    <x v="0"/>
    <x v="4"/>
  </r>
  <r>
    <x v="1"/>
    <s v="group C"/>
    <x v="0"/>
    <x v="0"/>
    <x v="0"/>
    <x v="10"/>
    <x v="5"/>
    <x v="28"/>
    <x v="2"/>
    <s v="Passed"/>
    <s v="Passed"/>
    <s v="Failed"/>
    <x v="3"/>
    <x v="36"/>
  </r>
  <r>
    <x v="1"/>
    <s v="group B"/>
    <x v="5"/>
    <x v="0"/>
    <x v="1"/>
    <x v="54"/>
    <x v="5"/>
    <x v="9"/>
    <x v="2"/>
    <s v="Passed"/>
    <s v="Passed"/>
    <s v="Failed"/>
    <x v="3"/>
    <x v="45"/>
  </r>
  <r>
    <x v="1"/>
    <s v="group E"/>
    <x v="4"/>
    <x v="0"/>
    <x v="0"/>
    <x v="22"/>
    <x v="0"/>
    <x v="28"/>
    <x v="2"/>
    <s v="Passed"/>
    <s v="Passed"/>
    <s v="Passed"/>
    <x v="5"/>
    <x v="44"/>
  </r>
  <r>
    <x v="0"/>
    <s v="group C"/>
    <x v="3"/>
    <x v="0"/>
    <x v="0"/>
    <x v="32"/>
    <x v="5"/>
    <x v="47"/>
    <x v="5"/>
    <s v="Passed"/>
    <s v="Passed"/>
    <s v="Passed"/>
    <x v="4"/>
    <x v="8"/>
  </r>
  <r>
    <x v="1"/>
    <s v="group D"/>
    <x v="1"/>
    <x v="0"/>
    <x v="1"/>
    <x v="5"/>
    <x v="0"/>
    <x v="26"/>
    <x v="5"/>
    <s v="Passed"/>
    <s v="Passed"/>
    <s v="Passed"/>
    <x v="4"/>
    <x v="59"/>
  </r>
  <r>
    <x v="0"/>
    <s v="group D"/>
    <x v="5"/>
    <x v="0"/>
    <x v="0"/>
    <x v="4"/>
    <x v="0"/>
    <x v="0"/>
    <x v="0"/>
    <s v="Passed"/>
    <s v="Passed"/>
    <s v="Passed"/>
    <x v="0"/>
    <x v="42"/>
  </r>
  <r>
    <x v="0"/>
    <s v="group C"/>
    <x v="1"/>
    <x v="1"/>
    <x v="0"/>
    <x v="32"/>
    <x v="5"/>
    <x v="56"/>
    <x v="5"/>
    <s v="Passed"/>
    <s v="Passed"/>
    <s v="Passed"/>
    <x v="4"/>
    <x v="54"/>
  </r>
  <r>
    <x v="0"/>
    <s v="group E"/>
    <x v="1"/>
    <x v="1"/>
    <x v="1"/>
    <x v="47"/>
    <x v="3"/>
    <x v="28"/>
    <x v="2"/>
    <s v="Failed"/>
    <s v="Passed"/>
    <s v="Passed"/>
    <x v="5"/>
    <x v="31"/>
  </r>
  <r>
    <x v="1"/>
    <s v="group A"/>
    <x v="4"/>
    <x v="0"/>
    <x v="0"/>
    <x v="29"/>
    <x v="5"/>
    <x v="6"/>
    <x v="4"/>
    <s v="Passed"/>
    <s v="Failed"/>
    <s v="Failed"/>
    <x v="3"/>
    <x v="51"/>
  </r>
  <r>
    <x v="1"/>
    <s v="group D"/>
    <x v="1"/>
    <x v="0"/>
    <x v="0"/>
    <x v="6"/>
    <x v="4"/>
    <x v="19"/>
    <x v="0"/>
    <s v="Passed"/>
    <s v="Passed"/>
    <s v="Passed"/>
    <x v="0"/>
    <x v="5"/>
  </r>
  <r>
    <x v="0"/>
    <s v="group C"/>
    <x v="1"/>
    <x v="1"/>
    <x v="0"/>
    <x v="60"/>
    <x v="3"/>
    <x v="34"/>
    <x v="4"/>
    <s v="Failed"/>
    <s v="Failed"/>
    <s v="Failed"/>
    <x v="3"/>
    <x v="60"/>
  </r>
  <r>
    <x v="1"/>
    <s v="group B"/>
    <x v="5"/>
    <x v="0"/>
    <x v="0"/>
    <x v="6"/>
    <x v="4"/>
    <x v="27"/>
    <x v="3"/>
    <s v="Passed"/>
    <s v="Passed"/>
    <s v="Passed"/>
    <x v="0"/>
    <x v="4"/>
  </r>
  <r>
    <x v="1"/>
    <s v="group C"/>
    <x v="3"/>
    <x v="1"/>
    <x v="0"/>
    <x v="20"/>
    <x v="0"/>
    <x v="41"/>
    <x v="5"/>
    <s v="Passed"/>
    <s v="Passed"/>
    <s v="Passed"/>
    <x v="4"/>
    <x v="33"/>
  </r>
  <r>
    <x v="0"/>
    <s v="group D"/>
    <x v="0"/>
    <x v="0"/>
    <x v="1"/>
    <x v="50"/>
    <x v="1"/>
    <x v="13"/>
    <x v="0"/>
    <s v="Passed"/>
    <s v="Passed"/>
    <s v="Passed"/>
    <x v="1"/>
    <x v="47"/>
  </r>
  <r>
    <x v="1"/>
    <s v="group E"/>
    <x v="3"/>
    <x v="1"/>
    <x v="1"/>
    <x v="61"/>
    <x v="2"/>
    <x v="50"/>
    <x v="1"/>
    <s v="Passed"/>
    <s v="Passed"/>
    <s v="Passed"/>
    <x v="2"/>
    <x v="2"/>
  </r>
  <r>
    <x v="1"/>
    <s v="group A"/>
    <x v="5"/>
    <x v="0"/>
    <x v="1"/>
    <x v="23"/>
    <x v="1"/>
    <x v="48"/>
    <x v="5"/>
    <s v="Passed"/>
    <s v="Passed"/>
    <s v="Passed"/>
    <x v="4"/>
    <x v="59"/>
  </r>
  <r>
    <x v="1"/>
    <s v="group A"/>
    <x v="0"/>
    <x v="0"/>
    <x v="0"/>
    <x v="34"/>
    <x v="0"/>
    <x v="48"/>
    <x v="5"/>
    <s v="Passed"/>
    <s v="Passed"/>
    <s v="Passed"/>
    <x v="4"/>
    <x v="32"/>
  </r>
  <r>
    <x v="0"/>
    <s v="group B"/>
    <x v="3"/>
    <x v="0"/>
    <x v="1"/>
    <x v="32"/>
    <x v="5"/>
    <x v="22"/>
    <x v="0"/>
    <s v="Passed"/>
    <s v="Passed"/>
    <s v="Passed"/>
    <x v="4"/>
    <x v="33"/>
  </r>
  <r>
    <x v="1"/>
    <s v="group D"/>
    <x v="0"/>
    <x v="0"/>
    <x v="0"/>
    <x v="16"/>
    <x v="5"/>
    <x v="39"/>
    <x v="4"/>
    <s v="Passed"/>
    <s v="Failed"/>
    <s v="Failed"/>
    <x v="3"/>
    <x v="51"/>
  </r>
  <r>
    <x v="1"/>
    <s v="group D"/>
    <x v="5"/>
    <x v="0"/>
    <x v="0"/>
    <x v="23"/>
    <x v="1"/>
    <x v="48"/>
    <x v="5"/>
    <s v="Passed"/>
    <s v="Passed"/>
    <s v="Passed"/>
    <x v="4"/>
    <x v="18"/>
  </r>
  <r>
    <x v="0"/>
    <s v="group C"/>
    <x v="1"/>
    <x v="0"/>
    <x v="1"/>
    <x v="22"/>
    <x v="0"/>
    <x v="14"/>
    <x v="3"/>
    <s v="Passed"/>
    <s v="Passed"/>
    <s v="Passed"/>
    <x v="1"/>
    <x v="1"/>
  </r>
  <r>
    <x v="0"/>
    <s v="group E"/>
    <x v="4"/>
    <x v="1"/>
    <x v="1"/>
    <x v="17"/>
    <x v="1"/>
    <x v="21"/>
    <x v="0"/>
    <s v="Passed"/>
    <s v="Passed"/>
    <s v="Passed"/>
    <x v="0"/>
    <x v="5"/>
  </r>
  <r>
    <x v="1"/>
    <s v="group B"/>
    <x v="1"/>
    <x v="1"/>
    <x v="0"/>
    <x v="41"/>
    <x v="1"/>
    <x v="8"/>
    <x v="5"/>
    <s v="Passed"/>
    <s v="Passed"/>
    <s v="Passed"/>
    <x v="4"/>
    <x v="61"/>
  </r>
  <r>
    <x v="0"/>
    <s v="group B"/>
    <x v="3"/>
    <x v="0"/>
    <x v="1"/>
    <x v="42"/>
    <x v="1"/>
    <x v="44"/>
    <x v="3"/>
    <s v="Passed"/>
    <s v="Passed"/>
    <s v="Passed"/>
    <x v="1"/>
    <x v="38"/>
  </r>
  <r>
    <x v="1"/>
    <s v="group D"/>
    <x v="3"/>
    <x v="1"/>
    <x v="0"/>
    <x v="17"/>
    <x v="1"/>
    <x v="56"/>
    <x v="5"/>
    <s v="Passed"/>
    <s v="Passed"/>
    <s v="Passed"/>
    <x v="4"/>
    <x v="54"/>
  </r>
  <r>
    <x v="1"/>
    <s v="group B"/>
    <x v="3"/>
    <x v="1"/>
    <x v="1"/>
    <x v="33"/>
    <x v="4"/>
    <x v="4"/>
    <x v="0"/>
    <s v="Passed"/>
    <s v="Passed"/>
    <s v="Passed"/>
    <x v="0"/>
    <x v="0"/>
  </r>
  <r>
    <x v="0"/>
    <s v="group E"/>
    <x v="1"/>
    <x v="1"/>
    <x v="1"/>
    <x v="28"/>
    <x v="0"/>
    <x v="57"/>
    <x v="3"/>
    <s v="Passed"/>
    <s v="Passed"/>
    <s v="Passed"/>
    <x v="1"/>
    <x v="62"/>
  </r>
  <r>
    <x v="1"/>
    <s v="group B"/>
    <x v="2"/>
    <x v="1"/>
    <x v="0"/>
    <x v="44"/>
    <x v="3"/>
    <x v="12"/>
    <x v="2"/>
    <s v="Failed"/>
    <s v="Passed"/>
    <s v="Passed"/>
    <x v="5"/>
    <x v="10"/>
  </r>
  <r>
    <x v="1"/>
    <s v="group C"/>
    <x v="4"/>
    <x v="0"/>
    <x v="0"/>
    <x v="36"/>
    <x v="5"/>
    <x v="12"/>
    <x v="2"/>
    <s v="Passed"/>
    <s v="Passed"/>
    <s v="Failed"/>
    <x v="3"/>
    <x v="39"/>
  </r>
  <r>
    <x v="0"/>
    <s v="group E"/>
    <x v="2"/>
    <x v="0"/>
    <x v="0"/>
    <x v="27"/>
    <x v="4"/>
    <x v="54"/>
    <x v="1"/>
    <s v="Passed"/>
    <s v="Passed"/>
    <s v="Passed"/>
    <x v="2"/>
    <x v="63"/>
  </r>
  <r>
    <x v="0"/>
    <s v="group C"/>
    <x v="0"/>
    <x v="0"/>
    <x v="1"/>
    <x v="62"/>
    <x v="2"/>
    <x v="50"/>
    <x v="1"/>
    <s v="Passed"/>
    <s v="Passed"/>
    <s v="Passed"/>
    <x v="2"/>
    <x v="53"/>
  </r>
  <r>
    <x v="1"/>
    <s v="group C"/>
    <x v="4"/>
    <x v="1"/>
    <x v="1"/>
    <x v="31"/>
    <x v="5"/>
    <x v="38"/>
    <x v="2"/>
    <s v="Passed"/>
    <s v="Passed"/>
    <s v="Passed"/>
    <x v="5"/>
    <x v="56"/>
  </r>
  <r>
    <x v="0"/>
    <s v="group B"/>
    <x v="2"/>
    <x v="1"/>
    <x v="1"/>
    <x v="10"/>
    <x v="5"/>
    <x v="51"/>
    <x v="0"/>
    <s v="Passed"/>
    <s v="Passed"/>
    <s v="Passed"/>
    <x v="0"/>
    <x v="5"/>
  </r>
  <r>
    <x v="0"/>
    <s v="group B"/>
    <x v="4"/>
    <x v="0"/>
    <x v="1"/>
    <x v="50"/>
    <x v="1"/>
    <x v="5"/>
    <x v="3"/>
    <s v="Passed"/>
    <s v="Passed"/>
    <s v="Passed"/>
    <x v="0"/>
    <x v="5"/>
  </r>
  <r>
    <x v="0"/>
    <s v="group C"/>
    <x v="1"/>
    <x v="1"/>
    <x v="1"/>
    <x v="21"/>
    <x v="1"/>
    <x v="13"/>
    <x v="0"/>
    <s v="Passed"/>
    <s v="Passed"/>
    <s v="Passed"/>
    <x v="0"/>
    <x v="13"/>
  </r>
  <r>
    <x v="1"/>
    <s v="group A"/>
    <x v="4"/>
    <x v="0"/>
    <x v="1"/>
    <x v="0"/>
    <x v="0"/>
    <x v="19"/>
    <x v="0"/>
    <s v="Passed"/>
    <s v="Passed"/>
    <s v="Passed"/>
    <x v="0"/>
    <x v="0"/>
  </r>
  <r>
    <x v="1"/>
    <s v="group E"/>
    <x v="5"/>
    <x v="0"/>
    <x v="0"/>
    <x v="63"/>
    <x v="2"/>
    <x v="57"/>
    <x v="3"/>
    <s v="Passed"/>
    <s v="Passed"/>
    <s v="Passed"/>
    <x v="0"/>
    <x v="5"/>
  </r>
  <r>
    <x v="0"/>
    <s v="group D"/>
    <x v="1"/>
    <x v="0"/>
    <x v="0"/>
    <x v="38"/>
    <x v="0"/>
    <x v="44"/>
    <x v="3"/>
    <s v="Passed"/>
    <s v="Passed"/>
    <s v="Passed"/>
    <x v="1"/>
    <x v="47"/>
  </r>
  <r>
    <x v="0"/>
    <s v="group C"/>
    <x v="3"/>
    <x v="0"/>
    <x v="0"/>
    <x v="24"/>
    <x v="1"/>
    <x v="48"/>
    <x v="5"/>
    <s v="Passed"/>
    <s v="Passed"/>
    <s v="Passed"/>
    <x v="0"/>
    <x v="13"/>
  </r>
  <r>
    <x v="0"/>
    <s v="group C"/>
    <x v="0"/>
    <x v="1"/>
    <x v="1"/>
    <x v="49"/>
    <x v="3"/>
    <x v="38"/>
    <x v="2"/>
    <s v="Failed"/>
    <s v="Passed"/>
    <s v="Passed"/>
    <x v="5"/>
    <x v="31"/>
  </r>
  <r>
    <x v="0"/>
    <s v="group C"/>
    <x v="2"/>
    <x v="0"/>
    <x v="1"/>
    <x v="27"/>
    <x v="4"/>
    <x v="49"/>
    <x v="1"/>
    <s v="Passed"/>
    <s v="Passed"/>
    <s v="Passed"/>
    <x v="1"/>
    <x v="38"/>
  </r>
  <r>
    <x v="0"/>
    <s v="group B"/>
    <x v="4"/>
    <x v="1"/>
    <x v="1"/>
    <x v="15"/>
    <x v="3"/>
    <x v="9"/>
    <x v="2"/>
    <s v="Failed"/>
    <s v="Passed"/>
    <s v="Passed"/>
    <x v="5"/>
    <x v="14"/>
  </r>
  <r>
    <x v="0"/>
    <s v="group C"/>
    <x v="3"/>
    <x v="0"/>
    <x v="1"/>
    <x v="5"/>
    <x v="0"/>
    <x v="52"/>
    <x v="0"/>
    <s v="Passed"/>
    <s v="Passed"/>
    <s v="Passed"/>
    <x v="0"/>
    <x v="64"/>
  </r>
  <r>
    <x v="0"/>
    <s v="group B"/>
    <x v="2"/>
    <x v="1"/>
    <x v="1"/>
    <x v="36"/>
    <x v="5"/>
    <x v="22"/>
    <x v="0"/>
    <s v="Passed"/>
    <s v="Passed"/>
    <s v="Passed"/>
    <x v="4"/>
    <x v="34"/>
  </r>
  <r>
    <x v="0"/>
    <s v="group D"/>
    <x v="5"/>
    <x v="0"/>
    <x v="1"/>
    <x v="26"/>
    <x v="2"/>
    <x v="50"/>
    <x v="1"/>
    <s v="Passed"/>
    <s v="Passed"/>
    <s v="Passed"/>
    <x v="2"/>
    <x v="53"/>
  </r>
  <r>
    <x v="1"/>
    <s v="group C"/>
    <x v="2"/>
    <x v="1"/>
    <x v="1"/>
    <x v="23"/>
    <x v="1"/>
    <x v="41"/>
    <x v="5"/>
    <s v="Passed"/>
    <s v="Passed"/>
    <s v="Passed"/>
    <x v="0"/>
    <x v="4"/>
  </r>
  <r>
    <x v="0"/>
    <s v="group C"/>
    <x v="1"/>
    <x v="1"/>
    <x v="0"/>
    <x v="15"/>
    <x v="3"/>
    <x v="7"/>
    <x v="5"/>
    <s v="Failed"/>
    <s v="Passed"/>
    <s v="Passed"/>
    <x v="4"/>
    <x v="33"/>
  </r>
  <r>
    <x v="0"/>
    <s v="group E"/>
    <x v="4"/>
    <x v="0"/>
    <x v="0"/>
    <x v="13"/>
    <x v="5"/>
    <x v="58"/>
    <x v="2"/>
    <s v="Passed"/>
    <s v="Passed"/>
    <s v="Failed"/>
    <x v="3"/>
    <x v="51"/>
  </r>
  <r>
    <x v="0"/>
    <s v="group D"/>
    <x v="3"/>
    <x v="0"/>
    <x v="0"/>
    <x v="11"/>
    <x v="1"/>
    <x v="18"/>
    <x v="5"/>
    <s v="Passed"/>
    <s v="Passed"/>
    <s v="Passed"/>
    <x v="0"/>
    <x v="13"/>
  </r>
  <r>
    <x v="1"/>
    <s v="group C"/>
    <x v="5"/>
    <x v="1"/>
    <x v="1"/>
    <x v="40"/>
    <x v="3"/>
    <x v="10"/>
    <x v="2"/>
    <s v="Failed"/>
    <s v="Passed"/>
    <s v="Failed"/>
    <x v="3"/>
    <x v="39"/>
  </r>
  <r>
    <x v="1"/>
    <s v="group C"/>
    <x v="3"/>
    <x v="1"/>
    <x v="1"/>
    <x v="11"/>
    <x v="1"/>
    <x v="48"/>
    <x v="5"/>
    <s v="Passed"/>
    <s v="Passed"/>
    <s v="Passed"/>
    <x v="4"/>
    <x v="24"/>
  </r>
  <r>
    <x v="1"/>
    <s v="group E"/>
    <x v="4"/>
    <x v="0"/>
    <x v="0"/>
    <x v="46"/>
    <x v="4"/>
    <x v="51"/>
    <x v="0"/>
    <s v="Passed"/>
    <s v="Passed"/>
    <s v="Passed"/>
    <x v="4"/>
    <x v="24"/>
  </r>
  <r>
    <x v="1"/>
    <s v="group D"/>
    <x v="5"/>
    <x v="0"/>
    <x v="1"/>
    <x v="23"/>
    <x v="1"/>
    <x v="47"/>
    <x v="5"/>
    <s v="Passed"/>
    <s v="Passed"/>
    <s v="Passed"/>
    <x v="4"/>
    <x v="32"/>
  </r>
  <r>
    <x v="1"/>
    <s v="group B"/>
    <x v="5"/>
    <x v="1"/>
    <x v="0"/>
    <x v="64"/>
    <x v="3"/>
    <x v="10"/>
    <x v="2"/>
    <s v="Failed"/>
    <s v="Passed"/>
    <s v="Failed"/>
    <x v="3"/>
    <x v="48"/>
  </r>
  <r>
    <x v="0"/>
    <s v="group C"/>
    <x v="0"/>
    <x v="0"/>
    <x v="0"/>
    <x v="34"/>
    <x v="0"/>
    <x v="57"/>
    <x v="3"/>
    <s v="Passed"/>
    <s v="Passed"/>
    <s v="Passed"/>
    <x v="1"/>
    <x v="38"/>
  </r>
  <r>
    <x v="0"/>
    <s v="group E"/>
    <x v="3"/>
    <x v="0"/>
    <x v="0"/>
    <x v="17"/>
    <x v="1"/>
    <x v="23"/>
    <x v="5"/>
    <s v="Passed"/>
    <s v="Passed"/>
    <s v="Passed"/>
    <x v="4"/>
    <x v="59"/>
  </r>
  <r>
    <x v="1"/>
    <s v="group D"/>
    <x v="1"/>
    <x v="0"/>
    <x v="1"/>
    <x v="4"/>
    <x v="0"/>
    <x v="5"/>
    <x v="3"/>
    <s v="Passed"/>
    <s v="Passed"/>
    <s v="Passed"/>
    <x v="0"/>
    <x v="27"/>
  </r>
  <r>
    <x v="0"/>
    <s v="group B"/>
    <x v="5"/>
    <x v="0"/>
    <x v="0"/>
    <x v="23"/>
    <x v="1"/>
    <x v="7"/>
    <x v="5"/>
    <s v="Passed"/>
    <s v="Passed"/>
    <s v="Passed"/>
    <x v="4"/>
    <x v="33"/>
  </r>
  <r>
    <x v="1"/>
    <s v="group D"/>
    <x v="1"/>
    <x v="0"/>
    <x v="1"/>
    <x v="34"/>
    <x v="0"/>
    <x v="56"/>
    <x v="5"/>
    <s v="Passed"/>
    <s v="Passed"/>
    <s v="Passed"/>
    <x v="4"/>
    <x v="34"/>
  </r>
  <r>
    <x v="0"/>
    <s v="group C"/>
    <x v="2"/>
    <x v="0"/>
    <x v="1"/>
    <x v="1"/>
    <x v="1"/>
    <x v="27"/>
    <x v="3"/>
    <s v="Passed"/>
    <s v="Passed"/>
    <s v="Passed"/>
    <x v="1"/>
    <x v="62"/>
  </r>
  <r>
    <x v="1"/>
    <s v="group D"/>
    <x v="3"/>
    <x v="0"/>
    <x v="0"/>
    <x v="42"/>
    <x v="1"/>
    <x v="28"/>
    <x v="2"/>
    <s v="Passed"/>
    <s v="Passed"/>
    <s v="Passed"/>
    <x v="5"/>
    <x v="10"/>
  </r>
  <r>
    <x v="1"/>
    <s v="group C"/>
    <x v="5"/>
    <x v="1"/>
    <x v="1"/>
    <x v="32"/>
    <x v="5"/>
    <x v="18"/>
    <x v="5"/>
    <s v="Passed"/>
    <s v="Passed"/>
    <s v="Passed"/>
    <x v="4"/>
    <x v="24"/>
  </r>
  <r>
    <x v="1"/>
    <s v="group E"/>
    <x v="4"/>
    <x v="1"/>
    <x v="0"/>
    <x v="30"/>
    <x v="5"/>
    <x v="25"/>
    <x v="2"/>
    <s v="Passed"/>
    <s v="Passed"/>
    <s v="Passed"/>
    <x v="5"/>
    <x v="56"/>
  </r>
  <r>
    <x v="0"/>
    <s v="group B"/>
    <x v="1"/>
    <x v="1"/>
    <x v="0"/>
    <x v="40"/>
    <x v="3"/>
    <x v="12"/>
    <x v="2"/>
    <s v="Failed"/>
    <s v="Passed"/>
    <s v="Passed"/>
    <x v="5"/>
    <x v="23"/>
  </r>
  <r>
    <x v="0"/>
    <s v="group B"/>
    <x v="0"/>
    <x v="1"/>
    <x v="0"/>
    <x v="12"/>
    <x v="0"/>
    <x v="46"/>
    <x v="0"/>
    <s v="Passed"/>
    <s v="Passed"/>
    <s v="Passed"/>
    <x v="0"/>
    <x v="35"/>
  </r>
  <r>
    <x v="0"/>
    <s v="group C"/>
    <x v="3"/>
    <x v="0"/>
    <x v="1"/>
    <x v="21"/>
    <x v="1"/>
    <x v="27"/>
    <x v="3"/>
    <s v="Passed"/>
    <s v="Passed"/>
    <s v="Passed"/>
    <x v="1"/>
    <x v="15"/>
  </r>
  <r>
    <x v="0"/>
    <s v="group D"/>
    <x v="1"/>
    <x v="1"/>
    <x v="0"/>
    <x v="11"/>
    <x v="1"/>
    <x v="11"/>
    <x v="3"/>
    <s v="Passed"/>
    <s v="Passed"/>
    <s v="Passed"/>
    <x v="0"/>
    <x v="64"/>
  </r>
  <r>
    <x v="1"/>
    <s v="group C"/>
    <x v="3"/>
    <x v="0"/>
    <x v="0"/>
    <x v="1"/>
    <x v="1"/>
    <x v="52"/>
    <x v="0"/>
    <s v="Passed"/>
    <s v="Passed"/>
    <s v="Passed"/>
    <x v="4"/>
    <x v="59"/>
  </r>
  <r>
    <x v="0"/>
    <s v="group B"/>
    <x v="3"/>
    <x v="0"/>
    <x v="0"/>
    <x v="29"/>
    <x v="5"/>
    <x v="18"/>
    <x v="5"/>
    <s v="Passed"/>
    <s v="Passed"/>
    <s v="Passed"/>
    <x v="4"/>
    <x v="32"/>
  </r>
  <r>
    <x v="1"/>
    <s v="group C"/>
    <x v="1"/>
    <x v="0"/>
    <x v="0"/>
    <x v="32"/>
    <x v="5"/>
    <x v="30"/>
    <x v="4"/>
    <s v="Passed"/>
    <s v="Failed"/>
    <s v="Failed"/>
    <x v="3"/>
    <x v="37"/>
  </r>
  <r>
    <x v="1"/>
    <s v="group D"/>
    <x v="5"/>
    <x v="0"/>
    <x v="1"/>
    <x v="19"/>
    <x v="0"/>
    <x v="20"/>
    <x v="0"/>
    <s v="Passed"/>
    <s v="Passed"/>
    <s v="Passed"/>
    <x v="0"/>
    <x v="5"/>
  </r>
  <r>
    <x v="1"/>
    <s v="group E"/>
    <x v="0"/>
    <x v="0"/>
    <x v="0"/>
    <x v="33"/>
    <x v="4"/>
    <x v="56"/>
    <x v="5"/>
    <s v="Passed"/>
    <s v="Passed"/>
    <s v="Passed"/>
    <x v="4"/>
    <x v="34"/>
  </r>
  <r>
    <x v="1"/>
    <s v="group E"/>
    <x v="4"/>
    <x v="0"/>
    <x v="1"/>
    <x v="27"/>
    <x v="4"/>
    <x v="35"/>
    <x v="3"/>
    <s v="Passed"/>
    <s v="Passed"/>
    <s v="Passed"/>
    <x v="0"/>
    <x v="35"/>
  </r>
  <r>
    <x v="0"/>
    <s v="group B"/>
    <x v="1"/>
    <x v="1"/>
    <x v="0"/>
    <x v="19"/>
    <x v="0"/>
    <x v="11"/>
    <x v="3"/>
    <s v="Passed"/>
    <s v="Passed"/>
    <s v="Passed"/>
    <x v="0"/>
    <x v="35"/>
  </r>
  <r>
    <x v="0"/>
    <s v="group B"/>
    <x v="1"/>
    <x v="1"/>
    <x v="0"/>
    <x v="10"/>
    <x v="5"/>
    <x v="26"/>
    <x v="5"/>
    <s v="Passed"/>
    <s v="Passed"/>
    <s v="Passed"/>
    <x v="4"/>
    <x v="33"/>
  </r>
  <r>
    <x v="1"/>
    <s v="group D"/>
    <x v="5"/>
    <x v="1"/>
    <x v="1"/>
    <x v="46"/>
    <x v="4"/>
    <x v="46"/>
    <x v="0"/>
    <s v="Passed"/>
    <s v="Passed"/>
    <s v="Passed"/>
    <x v="0"/>
    <x v="27"/>
  </r>
  <r>
    <x v="1"/>
    <s v="group C"/>
    <x v="1"/>
    <x v="1"/>
    <x v="0"/>
    <x v="65"/>
    <x v="3"/>
    <x v="59"/>
    <x v="4"/>
    <s v="Failed"/>
    <s v="Failed"/>
    <s v="Failed"/>
    <x v="3"/>
    <x v="65"/>
  </r>
  <r>
    <x v="0"/>
    <s v="group C"/>
    <x v="4"/>
    <x v="1"/>
    <x v="0"/>
    <x v="47"/>
    <x v="3"/>
    <x v="56"/>
    <x v="5"/>
    <s v="Failed"/>
    <s v="Passed"/>
    <s v="Passed"/>
    <x v="4"/>
    <x v="61"/>
  </r>
  <r>
    <x v="1"/>
    <s v="group C"/>
    <x v="3"/>
    <x v="1"/>
    <x v="1"/>
    <x v="41"/>
    <x v="1"/>
    <x v="38"/>
    <x v="2"/>
    <s v="Passed"/>
    <s v="Passed"/>
    <s v="Passed"/>
    <x v="5"/>
    <x v="44"/>
  </r>
  <r>
    <x v="1"/>
    <s v="group E"/>
    <x v="4"/>
    <x v="0"/>
    <x v="1"/>
    <x v="53"/>
    <x v="4"/>
    <x v="49"/>
    <x v="1"/>
    <s v="Passed"/>
    <s v="Passed"/>
    <s v="Passed"/>
    <x v="1"/>
    <x v="47"/>
  </r>
  <r>
    <x v="1"/>
    <s v="group B"/>
    <x v="5"/>
    <x v="0"/>
    <x v="1"/>
    <x v="56"/>
    <x v="4"/>
    <x v="5"/>
    <x v="3"/>
    <s v="Passed"/>
    <s v="Passed"/>
    <s v="Passed"/>
    <x v="0"/>
    <x v="4"/>
  </r>
  <r>
    <x v="0"/>
    <s v="group E"/>
    <x v="3"/>
    <x v="1"/>
    <x v="1"/>
    <x v="58"/>
    <x v="4"/>
    <x v="44"/>
    <x v="3"/>
    <s v="Passed"/>
    <s v="Passed"/>
    <s v="Passed"/>
    <x v="1"/>
    <x v="1"/>
  </r>
  <r>
    <x v="0"/>
    <s v="group C"/>
    <x v="4"/>
    <x v="1"/>
    <x v="0"/>
    <x v="66"/>
    <x v="3"/>
    <x v="16"/>
    <x v="4"/>
    <s v="Failed"/>
    <s v="Failed"/>
    <s v="Failed"/>
    <x v="3"/>
    <x v="7"/>
  </r>
  <r>
    <x v="1"/>
    <s v="group B"/>
    <x v="4"/>
    <x v="1"/>
    <x v="0"/>
    <x v="17"/>
    <x v="1"/>
    <x v="52"/>
    <x v="0"/>
    <s v="Passed"/>
    <s v="Passed"/>
    <s v="Passed"/>
    <x v="0"/>
    <x v="13"/>
  </r>
  <r>
    <x v="1"/>
    <s v="group B"/>
    <x v="5"/>
    <x v="0"/>
    <x v="1"/>
    <x v="42"/>
    <x v="1"/>
    <x v="25"/>
    <x v="2"/>
    <s v="Passed"/>
    <s v="Passed"/>
    <s v="Passed"/>
    <x v="5"/>
    <x v="44"/>
  </r>
  <r>
    <x v="0"/>
    <s v="group D"/>
    <x v="4"/>
    <x v="0"/>
    <x v="1"/>
    <x v="25"/>
    <x v="5"/>
    <x v="41"/>
    <x v="5"/>
    <s v="Passed"/>
    <s v="Passed"/>
    <s v="Passed"/>
    <x v="0"/>
    <x v="0"/>
  </r>
  <r>
    <x v="1"/>
    <s v="group B"/>
    <x v="3"/>
    <x v="0"/>
    <x v="0"/>
    <x v="53"/>
    <x v="4"/>
    <x v="31"/>
    <x v="3"/>
    <s v="Passed"/>
    <s v="Passed"/>
    <s v="Passed"/>
    <x v="0"/>
    <x v="12"/>
  </r>
  <r>
    <x v="0"/>
    <s v="group C"/>
    <x v="5"/>
    <x v="1"/>
    <x v="0"/>
    <x v="30"/>
    <x v="5"/>
    <x v="23"/>
    <x v="5"/>
    <s v="Passed"/>
    <s v="Passed"/>
    <s v="Passed"/>
    <x v="4"/>
    <x v="34"/>
  </r>
  <r>
    <x v="1"/>
    <s v="group D"/>
    <x v="5"/>
    <x v="0"/>
    <x v="0"/>
    <x v="67"/>
    <x v="4"/>
    <x v="35"/>
    <x v="3"/>
    <s v="Passed"/>
    <s v="Passed"/>
    <s v="Passed"/>
    <x v="0"/>
    <x v="4"/>
  </r>
  <r>
    <x v="0"/>
    <s v="group B"/>
    <x v="3"/>
    <x v="0"/>
    <x v="1"/>
    <x v="36"/>
    <x v="5"/>
    <x v="47"/>
    <x v="5"/>
    <s v="Passed"/>
    <s v="Passed"/>
    <s v="Passed"/>
    <x v="0"/>
    <x v="12"/>
  </r>
  <r>
    <x v="0"/>
    <s v="group E"/>
    <x v="2"/>
    <x v="1"/>
    <x v="0"/>
    <x v="40"/>
    <x v="3"/>
    <x v="25"/>
    <x v="2"/>
    <s v="Failed"/>
    <s v="Passed"/>
    <s v="Passed"/>
    <x v="5"/>
    <x v="31"/>
  </r>
  <r>
    <x v="0"/>
    <s v="group C"/>
    <x v="1"/>
    <x v="0"/>
    <x v="0"/>
    <x v="0"/>
    <x v="0"/>
    <x v="0"/>
    <x v="0"/>
    <s v="Passed"/>
    <s v="Passed"/>
    <s v="Passed"/>
    <x v="0"/>
    <x v="42"/>
  </r>
  <r>
    <x v="1"/>
    <s v="group D"/>
    <x v="4"/>
    <x v="0"/>
    <x v="0"/>
    <x v="29"/>
    <x v="5"/>
    <x v="58"/>
    <x v="2"/>
    <s v="Passed"/>
    <s v="Passed"/>
    <s v="Passed"/>
    <x v="5"/>
    <x v="31"/>
  </r>
  <r>
    <x v="1"/>
    <s v="group A"/>
    <x v="5"/>
    <x v="1"/>
    <x v="0"/>
    <x v="50"/>
    <x v="1"/>
    <x v="0"/>
    <x v="0"/>
    <s v="Passed"/>
    <s v="Passed"/>
    <s v="Passed"/>
    <x v="4"/>
    <x v="54"/>
  </r>
  <r>
    <x v="0"/>
    <s v="group C"/>
    <x v="1"/>
    <x v="0"/>
    <x v="1"/>
    <x v="6"/>
    <x v="4"/>
    <x v="2"/>
    <x v="1"/>
    <s v="Passed"/>
    <s v="Passed"/>
    <s v="Passed"/>
    <x v="2"/>
    <x v="66"/>
  </r>
  <r>
    <x v="1"/>
    <s v="group D"/>
    <x v="1"/>
    <x v="0"/>
    <x v="0"/>
    <x v="4"/>
    <x v="0"/>
    <x v="7"/>
    <x v="5"/>
    <s v="Passed"/>
    <s v="Passed"/>
    <s v="Passed"/>
    <x v="4"/>
    <x v="33"/>
  </r>
  <r>
    <x v="1"/>
    <s v="group C"/>
    <x v="3"/>
    <x v="0"/>
    <x v="0"/>
    <x v="15"/>
    <x v="3"/>
    <x v="6"/>
    <x v="4"/>
    <s v="Failed"/>
    <s v="Failed"/>
    <s v="Failed"/>
    <x v="3"/>
    <x v="37"/>
  </r>
  <r>
    <x v="0"/>
    <s v="group B"/>
    <x v="0"/>
    <x v="0"/>
    <x v="0"/>
    <x v="21"/>
    <x v="1"/>
    <x v="44"/>
    <x v="3"/>
    <s v="Passed"/>
    <s v="Passed"/>
    <s v="Passed"/>
    <x v="1"/>
    <x v="28"/>
  </r>
  <r>
    <x v="1"/>
    <s v="group E"/>
    <x v="5"/>
    <x v="0"/>
    <x v="0"/>
    <x v="68"/>
    <x v="2"/>
    <x v="24"/>
    <x v="3"/>
    <s v="Passed"/>
    <s v="Passed"/>
    <s v="Passed"/>
    <x v="0"/>
    <x v="5"/>
  </r>
  <r>
    <x v="1"/>
    <s v="group C"/>
    <x v="0"/>
    <x v="0"/>
    <x v="1"/>
    <x v="58"/>
    <x v="4"/>
    <x v="53"/>
    <x v="3"/>
    <s v="Passed"/>
    <s v="Passed"/>
    <s v="Passed"/>
    <x v="1"/>
    <x v="58"/>
  </r>
  <r>
    <x v="1"/>
    <s v="group D"/>
    <x v="3"/>
    <x v="0"/>
    <x v="0"/>
    <x v="46"/>
    <x v="4"/>
    <x v="13"/>
    <x v="0"/>
    <s v="Passed"/>
    <s v="Passed"/>
    <s v="Passed"/>
    <x v="0"/>
    <x v="64"/>
  </r>
  <r>
    <x v="1"/>
    <s v="group D"/>
    <x v="0"/>
    <x v="1"/>
    <x v="0"/>
    <x v="24"/>
    <x v="1"/>
    <x v="47"/>
    <x v="5"/>
    <s v="Passed"/>
    <s v="Passed"/>
    <s v="Passed"/>
    <x v="4"/>
    <x v="8"/>
  </r>
  <r>
    <x v="0"/>
    <s v="group D"/>
    <x v="5"/>
    <x v="0"/>
    <x v="1"/>
    <x v="8"/>
    <x v="1"/>
    <x v="8"/>
    <x v="5"/>
    <s v="Passed"/>
    <s v="Passed"/>
    <s v="Passed"/>
    <x v="0"/>
    <x v="0"/>
  </r>
  <r>
    <x v="1"/>
    <s v="group B"/>
    <x v="1"/>
    <x v="0"/>
    <x v="0"/>
    <x v="16"/>
    <x v="5"/>
    <x v="10"/>
    <x v="2"/>
    <s v="Passed"/>
    <s v="Passed"/>
    <s v="Passed"/>
    <x v="5"/>
    <x v="56"/>
  </r>
  <r>
    <x v="1"/>
    <s v="group C"/>
    <x v="3"/>
    <x v="0"/>
    <x v="0"/>
    <x v="56"/>
    <x v="4"/>
    <x v="35"/>
    <x v="3"/>
    <s v="Passed"/>
    <s v="Passed"/>
    <s v="Passed"/>
    <x v="1"/>
    <x v="21"/>
  </r>
  <r>
    <x v="1"/>
    <s v="group D"/>
    <x v="4"/>
    <x v="1"/>
    <x v="1"/>
    <x v="20"/>
    <x v="0"/>
    <x v="41"/>
    <x v="5"/>
    <s v="Passed"/>
    <s v="Passed"/>
    <s v="Passed"/>
    <x v="4"/>
    <x v="33"/>
  </r>
  <r>
    <x v="0"/>
    <s v="group E"/>
    <x v="0"/>
    <x v="0"/>
    <x v="0"/>
    <x v="46"/>
    <x v="4"/>
    <x v="5"/>
    <x v="3"/>
    <s v="Passed"/>
    <s v="Passed"/>
    <s v="Passed"/>
    <x v="1"/>
    <x v="28"/>
  </r>
  <r>
    <x v="0"/>
    <s v="group D"/>
    <x v="4"/>
    <x v="0"/>
    <x v="0"/>
    <x v="25"/>
    <x v="5"/>
    <x v="10"/>
    <x v="2"/>
    <s v="Passed"/>
    <s v="Passed"/>
    <s v="Passed"/>
    <x v="5"/>
    <x v="23"/>
  </r>
  <r>
    <x v="1"/>
    <s v="group E"/>
    <x v="1"/>
    <x v="0"/>
    <x v="0"/>
    <x v="32"/>
    <x v="5"/>
    <x v="38"/>
    <x v="2"/>
    <s v="Passed"/>
    <s v="Passed"/>
    <s v="Failed"/>
    <x v="3"/>
    <x v="11"/>
  </r>
  <r>
    <x v="1"/>
    <s v="group D"/>
    <x v="5"/>
    <x v="0"/>
    <x v="0"/>
    <x v="28"/>
    <x v="0"/>
    <x v="21"/>
    <x v="0"/>
    <s v="Passed"/>
    <s v="Passed"/>
    <s v="Passed"/>
    <x v="4"/>
    <x v="59"/>
  </r>
  <r>
    <x v="1"/>
    <s v="group C"/>
    <x v="3"/>
    <x v="0"/>
    <x v="0"/>
    <x v="51"/>
    <x v="4"/>
    <x v="51"/>
    <x v="0"/>
    <s v="Passed"/>
    <s v="Passed"/>
    <s v="Passed"/>
    <x v="0"/>
    <x v="42"/>
  </r>
  <r>
    <x v="1"/>
    <s v="group E"/>
    <x v="3"/>
    <x v="0"/>
    <x v="0"/>
    <x v="59"/>
    <x v="4"/>
    <x v="51"/>
    <x v="0"/>
    <s v="Passed"/>
    <s v="Passed"/>
    <s v="Passed"/>
    <x v="0"/>
    <x v="0"/>
  </r>
  <r>
    <x v="0"/>
    <s v="group B"/>
    <x v="4"/>
    <x v="0"/>
    <x v="1"/>
    <x v="10"/>
    <x v="5"/>
    <x v="22"/>
    <x v="0"/>
    <s v="Passed"/>
    <s v="Passed"/>
    <s v="Passed"/>
    <x v="4"/>
    <x v="32"/>
  </r>
  <r>
    <x v="0"/>
    <s v="group B"/>
    <x v="4"/>
    <x v="0"/>
    <x v="0"/>
    <x v="11"/>
    <x v="1"/>
    <x v="7"/>
    <x v="5"/>
    <s v="Passed"/>
    <s v="Passed"/>
    <s v="Passed"/>
    <x v="4"/>
    <x v="34"/>
  </r>
  <r>
    <x v="1"/>
    <s v="group C"/>
    <x v="4"/>
    <x v="0"/>
    <x v="0"/>
    <x v="50"/>
    <x v="1"/>
    <x v="8"/>
    <x v="5"/>
    <s v="Passed"/>
    <s v="Passed"/>
    <s v="Passed"/>
    <x v="5"/>
    <x v="20"/>
  </r>
  <r>
    <x v="1"/>
    <s v="group A"/>
    <x v="5"/>
    <x v="0"/>
    <x v="1"/>
    <x v="3"/>
    <x v="3"/>
    <x v="39"/>
    <x v="4"/>
    <s v="Failed"/>
    <s v="Failed"/>
    <s v="Failed"/>
    <x v="3"/>
    <x v="39"/>
  </r>
  <r>
    <x v="0"/>
    <s v="group D"/>
    <x v="1"/>
    <x v="1"/>
    <x v="0"/>
    <x v="5"/>
    <x v="0"/>
    <x v="5"/>
    <x v="3"/>
    <s v="Passed"/>
    <s v="Passed"/>
    <s v="Passed"/>
    <x v="1"/>
    <x v="28"/>
  </r>
  <r>
    <x v="0"/>
    <s v="group B"/>
    <x v="5"/>
    <x v="0"/>
    <x v="1"/>
    <x v="41"/>
    <x v="1"/>
    <x v="22"/>
    <x v="0"/>
    <s v="Passed"/>
    <s v="Passed"/>
    <s v="Passed"/>
    <x v="0"/>
    <x v="13"/>
  </r>
  <r>
    <x v="1"/>
    <s v="group D"/>
    <x v="2"/>
    <x v="0"/>
    <x v="0"/>
    <x v="46"/>
    <x v="4"/>
    <x v="35"/>
    <x v="3"/>
    <s v="Passed"/>
    <s v="Passed"/>
    <s v="Passed"/>
    <x v="0"/>
    <x v="22"/>
  </r>
  <r>
    <x v="1"/>
    <s v="group D"/>
    <x v="4"/>
    <x v="0"/>
    <x v="0"/>
    <x v="16"/>
    <x v="5"/>
    <x v="10"/>
    <x v="2"/>
    <s v="Passed"/>
    <s v="Passed"/>
    <s v="Passed"/>
    <x v="5"/>
    <x v="10"/>
  </r>
  <r>
    <x v="0"/>
    <s v="group E"/>
    <x v="1"/>
    <x v="0"/>
    <x v="0"/>
    <x v="23"/>
    <x v="1"/>
    <x v="19"/>
    <x v="0"/>
    <s v="Passed"/>
    <s v="Passed"/>
    <s v="Passed"/>
    <x v="0"/>
    <x v="13"/>
  </r>
  <r>
    <x v="0"/>
    <s v="group C"/>
    <x v="3"/>
    <x v="1"/>
    <x v="0"/>
    <x v="8"/>
    <x v="1"/>
    <x v="19"/>
    <x v="0"/>
    <s v="Passed"/>
    <s v="Passed"/>
    <s v="Passed"/>
    <x v="4"/>
    <x v="32"/>
  </r>
  <r>
    <x v="1"/>
    <s v="group C"/>
    <x v="3"/>
    <x v="0"/>
    <x v="1"/>
    <x v="12"/>
    <x v="0"/>
    <x v="52"/>
    <x v="0"/>
    <s v="Passed"/>
    <s v="Passed"/>
    <s v="Passed"/>
    <x v="0"/>
    <x v="64"/>
  </r>
  <r>
    <x v="0"/>
    <s v="group B"/>
    <x v="1"/>
    <x v="0"/>
    <x v="0"/>
    <x v="22"/>
    <x v="0"/>
    <x v="13"/>
    <x v="0"/>
    <s v="Passed"/>
    <s v="Passed"/>
    <s v="Passed"/>
    <x v="0"/>
    <x v="5"/>
  </r>
  <r>
    <x v="0"/>
    <s v="group C"/>
    <x v="2"/>
    <x v="1"/>
    <x v="1"/>
    <x v="11"/>
    <x v="1"/>
    <x v="11"/>
    <x v="3"/>
    <s v="Passed"/>
    <s v="Passed"/>
    <s v="Passed"/>
    <x v="1"/>
    <x v="47"/>
  </r>
  <r>
    <x v="0"/>
    <s v="group C"/>
    <x v="5"/>
    <x v="1"/>
    <x v="1"/>
    <x v="8"/>
    <x v="1"/>
    <x v="46"/>
    <x v="0"/>
    <s v="Passed"/>
    <s v="Passed"/>
    <s v="Passed"/>
    <x v="0"/>
    <x v="64"/>
  </r>
  <r>
    <x v="1"/>
    <s v="group C"/>
    <x v="1"/>
    <x v="0"/>
    <x v="1"/>
    <x v="38"/>
    <x v="0"/>
    <x v="46"/>
    <x v="0"/>
    <s v="Passed"/>
    <s v="Passed"/>
    <s v="Passed"/>
    <x v="0"/>
    <x v="5"/>
  </r>
  <r>
    <x v="0"/>
    <s v="group C"/>
    <x v="5"/>
    <x v="1"/>
    <x v="0"/>
    <x v="18"/>
    <x v="3"/>
    <x v="58"/>
    <x v="2"/>
    <s v="Failed"/>
    <s v="Passed"/>
    <s v="Passed"/>
    <x v="5"/>
    <x v="56"/>
  </r>
  <r>
    <x v="0"/>
    <s v="group E"/>
    <x v="4"/>
    <x v="0"/>
    <x v="0"/>
    <x v="55"/>
    <x v="2"/>
    <x v="55"/>
    <x v="1"/>
    <s v="Passed"/>
    <s v="Passed"/>
    <s v="Passed"/>
    <x v="2"/>
    <x v="52"/>
  </r>
  <r>
    <x v="1"/>
    <s v="group D"/>
    <x v="4"/>
    <x v="0"/>
    <x v="0"/>
    <x v="4"/>
    <x v="0"/>
    <x v="19"/>
    <x v="0"/>
    <s v="Passed"/>
    <s v="Passed"/>
    <s v="Passed"/>
    <x v="4"/>
    <x v="32"/>
  </r>
  <r>
    <x v="1"/>
    <s v="group D"/>
    <x v="5"/>
    <x v="1"/>
    <x v="0"/>
    <x v="32"/>
    <x v="5"/>
    <x v="16"/>
    <x v="4"/>
    <s v="Passed"/>
    <s v="Failed"/>
    <s v="Failed"/>
    <x v="3"/>
    <x v="45"/>
  </r>
  <r>
    <x v="0"/>
    <s v="group C"/>
    <x v="0"/>
    <x v="0"/>
    <x v="0"/>
    <x v="24"/>
    <x v="1"/>
    <x v="13"/>
    <x v="0"/>
    <s v="Passed"/>
    <s v="Passed"/>
    <s v="Passed"/>
    <x v="1"/>
    <x v="47"/>
  </r>
  <r>
    <x v="0"/>
    <s v="group D"/>
    <x v="4"/>
    <x v="0"/>
    <x v="0"/>
    <x v="1"/>
    <x v="1"/>
    <x v="0"/>
    <x v="0"/>
    <s v="Passed"/>
    <s v="Passed"/>
    <s v="Passed"/>
    <x v="0"/>
    <x v="64"/>
  </r>
  <r>
    <x v="0"/>
    <s v="group D"/>
    <x v="3"/>
    <x v="0"/>
    <x v="1"/>
    <x v="6"/>
    <x v="4"/>
    <x v="54"/>
    <x v="1"/>
    <s v="Passed"/>
    <s v="Passed"/>
    <s v="Passed"/>
    <x v="2"/>
    <x v="67"/>
  </r>
  <r>
    <x v="0"/>
    <s v="group E"/>
    <x v="1"/>
    <x v="1"/>
    <x v="0"/>
    <x v="5"/>
    <x v="0"/>
    <x v="51"/>
    <x v="0"/>
    <s v="Passed"/>
    <s v="Passed"/>
    <s v="Passed"/>
    <x v="0"/>
    <x v="13"/>
  </r>
  <r>
    <x v="1"/>
    <s v="group C"/>
    <x v="0"/>
    <x v="0"/>
    <x v="0"/>
    <x v="1"/>
    <x v="1"/>
    <x v="37"/>
    <x v="5"/>
    <s v="Passed"/>
    <s v="Passed"/>
    <s v="Passed"/>
    <x v="4"/>
    <x v="18"/>
  </r>
  <r>
    <x v="1"/>
    <s v="group C"/>
    <x v="1"/>
    <x v="0"/>
    <x v="0"/>
    <x v="10"/>
    <x v="5"/>
    <x v="39"/>
    <x v="4"/>
    <s v="Passed"/>
    <s v="Failed"/>
    <s v="Failed"/>
    <x v="3"/>
    <x v="37"/>
  </r>
  <r>
    <x v="0"/>
    <s v="group D"/>
    <x v="3"/>
    <x v="1"/>
    <x v="0"/>
    <x v="3"/>
    <x v="3"/>
    <x v="12"/>
    <x v="2"/>
    <s v="Failed"/>
    <s v="Passed"/>
    <s v="Passed"/>
    <x v="5"/>
    <x v="14"/>
  </r>
  <r>
    <x v="0"/>
    <s v="group D"/>
    <x v="1"/>
    <x v="0"/>
    <x v="0"/>
    <x v="11"/>
    <x v="1"/>
    <x v="22"/>
    <x v="0"/>
    <s v="Passed"/>
    <s v="Passed"/>
    <s v="Passed"/>
    <x v="0"/>
    <x v="42"/>
  </r>
  <r>
    <x v="1"/>
    <s v="group B"/>
    <x v="1"/>
    <x v="0"/>
    <x v="1"/>
    <x v="6"/>
    <x v="4"/>
    <x v="31"/>
    <x v="3"/>
    <s v="Passed"/>
    <s v="Passed"/>
    <s v="Passed"/>
    <x v="0"/>
    <x v="35"/>
  </r>
  <r>
    <x v="1"/>
    <s v="group C"/>
    <x v="0"/>
    <x v="0"/>
    <x v="0"/>
    <x v="58"/>
    <x v="4"/>
    <x v="4"/>
    <x v="0"/>
    <s v="Passed"/>
    <s v="Passed"/>
    <s v="Passed"/>
    <x v="0"/>
    <x v="12"/>
  </r>
  <r>
    <x v="0"/>
    <s v="group C"/>
    <x v="5"/>
    <x v="0"/>
    <x v="1"/>
    <x v="51"/>
    <x v="4"/>
    <x v="54"/>
    <x v="1"/>
    <s v="Passed"/>
    <s v="Passed"/>
    <s v="Passed"/>
    <x v="2"/>
    <x v="2"/>
  </r>
  <r>
    <x v="0"/>
    <s v="group E"/>
    <x v="4"/>
    <x v="0"/>
    <x v="1"/>
    <x v="32"/>
    <x v="5"/>
    <x v="37"/>
    <x v="5"/>
    <s v="Passed"/>
    <s v="Passed"/>
    <s v="Passed"/>
    <x v="0"/>
    <x v="4"/>
  </r>
  <r>
    <x v="0"/>
    <s v="group C"/>
    <x v="5"/>
    <x v="1"/>
    <x v="0"/>
    <x v="11"/>
    <x v="1"/>
    <x v="44"/>
    <x v="3"/>
    <s v="Passed"/>
    <s v="Passed"/>
    <s v="Passed"/>
    <x v="1"/>
    <x v="21"/>
  </r>
  <r>
    <x v="1"/>
    <s v="group B"/>
    <x v="0"/>
    <x v="1"/>
    <x v="0"/>
    <x v="20"/>
    <x v="0"/>
    <x v="25"/>
    <x v="2"/>
    <s v="Passed"/>
    <s v="Passed"/>
    <s v="Passed"/>
    <x v="5"/>
    <x v="30"/>
  </r>
  <r>
    <x v="1"/>
    <s v="group D"/>
    <x v="4"/>
    <x v="0"/>
    <x v="0"/>
    <x v="31"/>
    <x v="5"/>
    <x v="10"/>
    <x v="2"/>
    <s v="Passed"/>
    <s v="Passed"/>
    <s v="Failed"/>
    <x v="3"/>
    <x v="37"/>
  </r>
  <r>
    <x v="1"/>
    <s v="group D"/>
    <x v="4"/>
    <x v="0"/>
    <x v="0"/>
    <x v="40"/>
    <x v="3"/>
    <x v="60"/>
    <x v="4"/>
    <s v="Failed"/>
    <s v="Failed"/>
    <s v="Failed"/>
    <x v="3"/>
    <x v="17"/>
  </r>
  <r>
    <x v="0"/>
    <s v="group D"/>
    <x v="0"/>
    <x v="1"/>
    <x v="0"/>
    <x v="20"/>
    <x v="0"/>
    <x v="46"/>
    <x v="0"/>
    <s v="Passed"/>
    <s v="Passed"/>
    <s v="Passed"/>
    <x v="1"/>
    <x v="58"/>
  </r>
  <r>
    <x v="0"/>
    <s v="group D"/>
    <x v="1"/>
    <x v="1"/>
    <x v="1"/>
    <x v="22"/>
    <x v="0"/>
    <x v="4"/>
    <x v="0"/>
    <s v="Passed"/>
    <s v="Passed"/>
    <s v="Passed"/>
    <x v="0"/>
    <x v="5"/>
  </r>
  <r>
    <x v="0"/>
    <s v="group B"/>
    <x v="5"/>
    <x v="0"/>
    <x v="0"/>
    <x v="69"/>
    <x v="3"/>
    <x v="61"/>
    <x v="4"/>
    <s v="Failed"/>
    <s v="Failed"/>
    <s v="Failed"/>
    <x v="3"/>
    <x v="17"/>
  </r>
  <r>
    <x v="1"/>
    <s v="group B"/>
    <x v="3"/>
    <x v="0"/>
    <x v="1"/>
    <x v="27"/>
    <x v="4"/>
    <x v="53"/>
    <x v="3"/>
    <s v="Passed"/>
    <s v="Passed"/>
    <s v="Passed"/>
    <x v="1"/>
    <x v="26"/>
  </r>
  <r>
    <x v="1"/>
    <s v="group E"/>
    <x v="3"/>
    <x v="0"/>
    <x v="1"/>
    <x v="26"/>
    <x v="2"/>
    <x v="53"/>
    <x v="3"/>
    <s v="Passed"/>
    <s v="Passed"/>
    <s v="Passed"/>
    <x v="1"/>
    <x v="1"/>
  </r>
  <r>
    <x v="0"/>
    <s v="group B"/>
    <x v="5"/>
    <x v="0"/>
    <x v="0"/>
    <x v="21"/>
    <x v="1"/>
    <x v="14"/>
    <x v="3"/>
    <s v="Passed"/>
    <s v="Passed"/>
    <s v="Passed"/>
    <x v="1"/>
    <x v="26"/>
  </r>
  <r>
    <x v="1"/>
    <s v="group B"/>
    <x v="0"/>
    <x v="1"/>
    <x v="0"/>
    <x v="6"/>
    <x v="4"/>
    <x v="13"/>
    <x v="0"/>
    <s v="Passed"/>
    <s v="Passed"/>
    <s v="Passed"/>
    <x v="0"/>
    <x v="35"/>
  </r>
  <r>
    <x v="1"/>
    <s v="group E"/>
    <x v="5"/>
    <x v="0"/>
    <x v="1"/>
    <x v="34"/>
    <x v="0"/>
    <x v="51"/>
    <x v="0"/>
    <s v="Passed"/>
    <s v="Passed"/>
    <s v="Passed"/>
    <x v="0"/>
    <x v="64"/>
  </r>
  <r>
    <x v="1"/>
    <s v="group C"/>
    <x v="3"/>
    <x v="0"/>
    <x v="0"/>
    <x v="4"/>
    <x v="0"/>
    <x v="22"/>
    <x v="0"/>
    <s v="Passed"/>
    <s v="Passed"/>
    <s v="Passed"/>
    <x v="4"/>
    <x v="32"/>
  </r>
  <r>
    <x v="1"/>
    <s v="group D"/>
    <x v="5"/>
    <x v="0"/>
    <x v="0"/>
    <x v="67"/>
    <x v="4"/>
    <x v="19"/>
    <x v="0"/>
    <s v="Passed"/>
    <s v="Passed"/>
    <s v="Passed"/>
    <x v="0"/>
    <x v="13"/>
  </r>
  <r>
    <x v="1"/>
    <s v="group C"/>
    <x v="5"/>
    <x v="0"/>
    <x v="1"/>
    <x v="24"/>
    <x v="1"/>
    <x v="8"/>
    <x v="5"/>
    <s v="Passed"/>
    <s v="Passed"/>
    <s v="Passed"/>
    <x v="5"/>
    <x v="30"/>
  </r>
  <r>
    <x v="0"/>
    <s v="group E"/>
    <x v="0"/>
    <x v="0"/>
    <x v="0"/>
    <x v="11"/>
    <x v="1"/>
    <x v="19"/>
    <x v="0"/>
    <s v="Passed"/>
    <s v="Passed"/>
    <s v="Passed"/>
    <x v="0"/>
    <x v="4"/>
  </r>
  <r>
    <x v="1"/>
    <s v="group D"/>
    <x v="4"/>
    <x v="1"/>
    <x v="1"/>
    <x v="12"/>
    <x v="0"/>
    <x v="52"/>
    <x v="0"/>
    <s v="Passed"/>
    <s v="Passed"/>
    <s v="Passed"/>
    <x v="1"/>
    <x v="21"/>
  </r>
  <r>
    <x v="1"/>
    <s v="group B"/>
    <x v="3"/>
    <x v="1"/>
    <x v="0"/>
    <x v="21"/>
    <x v="1"/>
    <x v="56"/>
    <x v="5"/>
    <s v="Passed"/>
    <s v="Passed"/>
    <s v="Passed"/>
    <x v="4"/>
    <x v="61"/>
  </r>
  <r>
    <x v="1"/>
    <s v="group A"/>
    <x v="5"/>
    <x v="0"/>
    <x v="1"/>
    <x v="15"/>
    <x v="3"/>
    <x v="30"/>
    <x v="4"/>
    <s v="Failed"/>
    <s v="Failed"/>
    <s v="Failed"/>
    <x v="3"/>
    <x v="11"/>
  </r>
  <r>
    <x v="1"/>
    <s v="group E"/>
    <x v="3"/>
    <x v="0"/>
    <x v="1"/>
    <x v="5"/>
    <x v="0"/>
    <x v="21"/>
    <x v="0"/>
    <s v="Passed"/>
    <s v="Passed"/>
    <s v="Passed"/>
    <x v="4"/>
    <x v="32"/>
  </r>
  <r>
    <x v="1"/>
    <s v="group C"/>
    <x v="4"/>
    <x v="1"/>
    <x v="1"/>
    <x v="7"/>
    <x v="3"/>
    <x v="61"/>
    <x v="4"/>
    <s v="Failed"/>
    <s v="Failed"/>
    <s v="Passed"/>
    <x v="5"/>
    <x v="9"/>
  </r>
  <r>
    <x v="1"/>
    <s v="group D"/>
    <x v="3"/>
    <x v="1"/>
    <x v="0"/>
    <x v="2"/>
    <x v="2"/>
    <x v="24"/>
    <x v="3"/>
    <s v="Passed"/>
    <s v="Passed"/>
    <s v="Passed"/>
    <x v="0"/>
    <x v="4"/>
  </r>
  <r>
    <x v="1"/>
    <s v="group A"/>
    <x v="1"/>
    <x v="1"/>
    <x v="1"/>
    <x v="27"/>
    <x v="4"/>
    <x v="4"/>
    <x v="0"/>
    <s v="Passed"/>
    <s v="Passed"/>
    <s v="Passed"/>
    <x v="1"/>
    <x v="47"/>
  </r>
  <r>
    <x v="1"/>
    <s v="group D"/>
    <x v="5"/>
    <x v="1"/>
    <x v="0"/>
    <x v="25"/>
    <x v="5"/>
    <x v="9"/>
    <x v="2"/>
    <s v="Passed"/>
    <s v="Passed"/>
    <s v="Passed"/>
    <x v="5"/>
    <x v="10"/>
  </r>
  <r>
    <x v="0"/>
    <s v="group C"/>
    <x v="3"/>
    <x v="0"/>
    <x v="1"/>
    <x v="21"/>
    <x v="1"/>
    <x v="27"/>
    <x v="3"/>
    <s v="Passed"/>
    <s v="Passed"/>
    <s v="Passed"/>
    <x v="1"/>
    <x v="47"/>
  </r>
  <r>
    <x v="1"/>
    <s v="group B"/>
    <x v="3"/>
    <x v="0"/>
    <x v="0"/>
    <x v="46"/>
    <x v="4"/>
    <x v="51"/>
    <x v="0"/>
    <s v="Passed"/>
    <s v="Passed"/>
    <s v="Passed"/>
    <x v="4"/>
    <x v="54"/>
  </r>
  <r>
    <x v="0"/>
    <s v="group C"/>
    <x v="3"/>
    <x v="0"/>
    <x v="1"/>
    <x v="19"/>
    <x v="0"/>
    <x v="13"/>
    <x v="0"/>
    <s v="Passed"/>
    <s v="Passed"/>
    <s v="Passed"/>
    <x v="1"/>
    <x v="28"/>
  </r>
  <r>
    <x v="1"/>
    <s v="group A"/>
    <x v="1"/>
    <x v="0"/>
    <x v="0"/>
    <x v="1"/>
    <x v="1"/>
    <x v="48"/>
    <x v="5"/>
    <s v="Passed"/>
    <s v="Passed"/>
    <s v="Passed"/>
    <x v="4"/>
    <x v="59"/>
  </r>
  <r>
    <x v="1"/>
    <s v="group E"/>
    <x v="1"/>
    <x v="0"/>
    <x v="1"/>
    <x v="55"/>
    <x v="2"/>
    <x v="24"/>
    <x v="3"/>
    <s v="Passed"/>
    <s v="Passed"/>
    <s v="Passed"/>
    <x v="1"/>
    <x v="47"/>
  </r>
  <r>
    <x v="1"/>
    <s v="group C"/>
    <x v="5"/>
    <x v="0"/>
    <x v="0"/>
    <x v="54"/>
    <x v="5"/>
    <x v="10"/>
    <x v="2"/>
    <s v="Passed"/>
    <s v="Passed"/>
    <s v="Failed"/>
    <x v="3"/>
    <x v="3"/>
  </r>
  <r>
    <x v="0"/>
    <s v="group B"/>
    <x v="3"/>
    <x v="1"/>
    <x v="0"/>
    <x v="31"/>
    <x v="5"/>
    <x v="20"/>
    <x v="0"/>
    <s v="Passed"/>
    <s v="Passed"/>
    <s v="Passed"/>
    <x v="4"/>
    <x v="8"/>
  </r>
  <r>
    <x v="0"/>
    <s v="group D"/>
    <x v="4"/>
    <x v="1"/>
    <x v="0"/>
    <x v="44"/>
    <x v="3"/>
    <x v="3"/>
    <x v="2"/>
    <s v="Failed"/>
    <s v="Passed"/>
    <s v="Passed"/>
    <x v="5"/>
    <x v="10"/>
  </r>
  <r>
    <x v="0"/>
    <s v="group B"/>
    <x v="3"/>
    <x v="0"/>
    <x v="0"/>
    <x v="20"/>
    <x v="0"/>
    <x v="51"/>
    <x v="0"/>
    <s v="Passed"/>
    <s v="Passed"/>
    <s v="Passed"/>
    <x v="1"/>
    <x v="21"/>
  </r>
  <r>
    <x v="1"/>
    <s v="group B"/>
    <x v="0"/>
    <x v="0"/>
    <x v="0"/>
    <x v="17"/>
    <x v="1"/>
    <x v="8"/>
    <x v="5"/>
    <s v="Passed"/>
    <s v="Passed"/>
    <s v="Passed"/>
    <x v="5"/>
    <x v="30"/>
  </r>
  <r>
    <x v="1"/>
    <s v="group D"/>
    <x v="0"/>
    <x v="0"/>
    <x v="1"/>
    <x v="21"/>
    <x v="1"/>
    <x v="26"/>
    <x v="5"/>
    <s v="Passed"/>
    <s v="Passed"/>
    <s v="Passed"/>
    <x v="4"/>
    <x v="32"/>
  </r>
  <r>
    <x v="0"/>
    <s v="group C"/>
    <x v="3"/>
    <x v="1"/>
    <x v="1"/>
    <x v="50"/>
    <x v="1"/>
    <x v="48"/>
    <x v="5"/>
    <s v="Passed"/>
    <s v="Passed"/>
    <s v="Passed"/>
    <x v="4"/>
    <x v="59"/>
  </r>
  <r>
    <x v="0"/>
    <s v="group C"/>
    <x v="0"/>
    <x v="0"/>
    <x v="1"/>
    <x v="32"/>
    <x v="5"/>
    <x v="7"/>
    <x v="5"/>
    <s v="Passed"/>
    <s v="Passed"/>
    <s v="Passed"/>
    <x v="0"/>
    <x v="4"/>
  </r>
  <r>
    <x v="1"/>
    <s v="group C"/>
    <x v="4"/>
    <x v="0"/>
    <x v="0"/>
    <x v="5"/>
    <x v="0"/>
    <x v="47"/>
    <x v="5"/>
    <s v="Passed"/>
    <s v="Passed"/>
    <s v="Passed"/>
    <x v="4"/>
    <x v="24"/>
  </r>
  <r>
    <x v="0"/>
    <s v="group D"/>
    <x v="2"/>
    <x v="0"/>
    <x v="1"/>
    <x v="34"/>
    <x v="0"/>
    <x v="53"/>
    <x v="3"/>
    <s v="Passed"/>
    <s v="Passed"/>
    <s v="Passed"/>
    <x v="2"/>
    <x v="63"/>
  </r>
  <r>
    <x v="1"/>
    <s v="group C"/>
    <x v="3"/>
    <x v="0"/>
    <x v="0"/>
    <x v="58"/>
    <x v="4"/>
    <x v="0"/>
    <x v="0"/>
    <s v="Passed"/>
    <s v="Passed"/>
    <s v="Passed"/>
    <x v="0"/>
    <x v="5"/>
  </r>
  <r>
    <x v="1"/>
    <s v="group B"/>
    <x v="0"/>
    <x v="0"/>
    <x v="0"/>
    <x v="24"/>
    <x v="1"/>
    <x v="20"/>
    <x v="0"/>
    <s v="Passed"/>
    <s v="Passed"/>
    <s v="Passed"/>
    <x v="4"/>
    <x v="59"/>
  </r>
  <r>
    <x v="0"/>
    <s v="group D"/>
    <x v="3"/>
    <x v="1"/>
    <x v="0"/>
    <x v="25"/>
    <x v="5"/>
    <x v="23"/>
    <x v="5"/>
    <s v="Passed"/>
    <s v="Passed"/>
    <s v="Passed"/>
    <x v="4"/>
    <x v="19"/>
  </r>
  <r>
    <x v="0"/>
    <s v="group C"/>
    <x v="4"/>
    <x v="1"/>
    <x v="1"/>
    <x v="21"/>
    <x v="1"/>
    <x v="46"/>
    <x v="0"/>
    <s v="Passed"/>
    <s v="Passed"/>
    <s v="Passed"/>
    <x v="1"/>
    <x v="58"/>
  </r>
  <r>
    <x v="0"/>
    <s v="group E"/>
    <x v="4"/>
    <x v="0"/>
    <x v="0"/>
    <x v="28"/>
    <x v="0"/>
    <x v="44"/>
    <x v="3"/>
    <s v="Passed"/>
    <s v="Passed"/>
    <s v="Passed"/>
    <x v="0"/>
    <x v="27"/>
  </r>
  <r>
    <x v="0"/>
    <s v="group C"/>
    <x v="1"/>
    <x v="0"/>
    <x v="0"/>
    <x v="5"/>
    <x v="0"/>
    <x v="11"/>
    <x v="3"/>
    <s v="Passed"/>
    <s v="Passed"/>
    <s v="Passed"/>
    <x v="1"/>
    <x v="21"/>
  </r>
  <r>
    <x v="0"/>
    <s v="group C"/>
    <x v="5"/>
    <x v="1"/>
    <x v="0"/>
    <x v="49"/>
    <x v="3"/>
    <x v="12"/>
    <x v="2"/>
    <s v="Failed"/>
    <s v="Passed"/>
    <s v="Passed"/>
    <x v="5"/>
    <x v="20"/>
  </r>
  <r>
    <x v="0"/>
    <s v="group C"/>
    <x v="4"/>
    <x v="1"/>
    <x v="0"/>
    <x v="43"/>
    <x v="3"/>
    <x v="61"/>
    <x v="4"/>
    <s v="Failed"/>
    <s v="Failed"/>
    <s v="Failed"/>
    <x v="3"/>
    <x v="11"/>
  </r>
  <r>
    <x v="0"/>
    <s v="group C"/>
    <x v="1"/>
    <x v="0"/>
    <x v="0"/>
    <x v="33"/>
    <x v="4"/>
    <x v="1"/>
    <x v="1"/>
    <s v="Passed"/>
    <s v="Passed"/>
    <s v="Passed"/>
    <x v="2"/>
    <x v="66"/>
  </r>
  <r>
    <x v="1"/>
    <s v="group C"/>
    <x v="1"/>
    <x v="0"/>
    <x v="0"/>
    <x v="42"/>
    <x v="1"/>
    <x v="26"/>
    <x v="5"/>
    <s v="Passed"/>
    <s v="Passed"/>
    <s v="Passed"/>
    <x v="4"/>
    <x v="34"/>
  </r>
  <r>
    <x v="1"/>
    <s v="group A"/>
    <x v="1"/>
    <x v="1"/>
    <x v="0"/>
    <x v="70"/>
    <x v="3"/>
    <x v="62"/>
    <x v="4"/>
    <s v="Failed"/>
    <s v="Failed"/>
    <s v="Failed"/>
    <x v="3"/>
    <x v="68"/>
  </r>
  <r>
    <x v="1"/>
    <s v="group C"/>
    <x v="3"/>
    <x v="0"/>
    <x v="1"/>
    <x v="33"/>
    <x v="4"/>
    <x v="13"/>
    <x v="0"/>
    <s v="Passed"/>
    <s v="Passed"/>
    <s v="Passed"/>
    <x v="0"/>
    <x v="64"/>
  </r>
  <r>
    <x v="0"/>
    <s v="group B"/>
    <x v="5"/>
    <x v="0"/>
    <x v="0"/>
    <x v="43"/>
    <x v="3"/>
    <x v="28"/>
    <x v="2"/>
    <s v="Failed"/>
    <s v="Passed"/>
    <s v="Passed"/>
    <x v="5"/>
    <x v="56"/>
  </r>
  <r>
    <x v="1"/>
    <s v="group C"/>
    <x v="4"/>
    <x v="0"/>
    <x v="0"/>
    <x v="5"/>
    <x v="0"/>
    <x v="8"/>
    <x v="5"/>
    <s v="Passed"/>
    <s v="Passed"/>
    <s v="Passed"/>
    <x v="4"/>
    <x v="18"/>
  </r>
  <r>
    <x v="1"/>
    <s v="group C"/>
    <x v="3"/>
    <x v="0"/>
    <x v="0"/>
    <x v="3"/>
    <x v="3"/>
    <x v="36"/>
    <x v="4"/>
    <s v="Failed"/>
    <s v="Failed"/>
    <s v="Failed"/>
    <x v="3"/>
    <x v="69"/>
  </r>
  <r>
    <x v="1"/>
    <s v="group E"/>
    <x v="3"/>
    <x v="0"/>
    <x v="1"/>
    <x v="23"/>
    <x v="1"/>
    <x v="25"/>
    <x v="2"/>
    <s v="Passed"/>
    <s v="Passed"/>
    <s v="Passed"/>
    <x v="5"/>
    <x v="20"/>
  </r>
  <r>
    <x v="1"/>
    <s v="group B"/>
    <x v="3"/>
    <x v="0"/>
    <x v="0"/>
    <x v="2"/>
    <x v="2"/>
    <x v="4"/>
    <x v="0"/>
    <s v="Passed"/>
    <s v="Passed"/>
    <s v="Passed"/>
    <x v="1"/>
    <x v="47"/>
  </r>
  <r>
    <x v="0"/>
    <s v="group C"/>
    <x v="0"/>
    <x v="0"/>
    <x v="0"/>
    <x v="58"/>
    <x v="4"/>
    <x v="55"/>
    <x v="1"/>
    <s v="Passed"/>
    <s v="Passed"/>
    <s v="Passed"/>
    <x v="2"/>
    <x v="67"/>
  </r>
  <r>
    <x v="0"/>
    <s v="group B"/>
    <x v="1"/>
    <x v="1"/>
    <x v="0"/>
    <x v="42"/>
    <x v="1"/>
    <x v="41"/>
    <x v="5"/>
    <s v="Passed"/>
    <s v="Passed"/>
    <s v="Passed"/>
    <x v="4"/>
    <x v="33"/>
  </r>
  <r>
    <x v="1"/>
    <s v="group D"/>
    <x v="5"/>
    <x v="0"/>
    <x v="1"/>
    <x v="4"/>
    <x v="0"/>
    <x v="22"/>
    <x v="0"/>
    <s v="Passed"/>
    <s v="Passed"/>
    <s v="Passed"/>
    <x v="4"/>
    <x v="59"/>
  </r>
  <r>
    <x v="1"/>
    <s v="group C"/>
    <x v="3"/>
    <x v="0"/>
    <x v="0"/>
    <x v="44"/>
    <x v="3"/>
    <x v="38"/>
    <x v="2"/>
    <s v="Failed"/>
    <s v="Passed"/>
    <s v="Failed"/>
    <x v="3"/>
    <x v="11"/>
  </r>
  <r>
    <x v="0"/>
    <s v="group B"/>
    <x v="5"/>
    <x v="1"/>
    <x v="0"/>
    <x v="71"/>
    <x v="3"/>
    <x v="63"/>
    <x v="4"/>
    <s v="Failed"/>
    <s v="Failed"/>
    <s v="Failed"/>
    <x v="3"/>
    <x v="65"/>
  </r>
  <r>
    <x v="0"/>
    <s v="group D"/>
    <x v="5"/>
    <x v="1"/>
    <x v="1"/>
    <x v="65"/>
    <x v="3"/>
    <x v="28"/>
    <x v="2"/>
    <s v="Failed"/>
    <s v="Passed"/>
    <s v="Passed"/>
    <x v="4"/>
    <x v="61"/>
  </r>
  <r>
    <x v="1"/>
    <s v="group C"/>
    <x v="4"/>
    <x v="1"/>
    <x v="0"/>
    <x v="10"/>
    <x v="5"/>
    <x v="26"/>
    <x v="5"/>
    <s v="Passed"/>
    <s v="Passed"/>
    <s v="Passed"/>
    <x v="5"/>
    <x v="10"/>
  </r>
  <r>
    <x v="0"/>
    <s v="group C"/>
    <x v="4"/>
    <x v="0"/>
    <x v="0"/>
    <x v="42"/>
    <x v="1"/>
    <x v="19"/>
    <x v="0"/>
    <s v="Passed"/>
    <s v="Passed"/>
    <s v="Passed"/>
    <x v="4"/>
    <x v="19"/>
  </r>
  <r>
    <x v="0"/>
    <s v="group B"/>
    <x v="4"/>
    <x v="0"/>
    <x v="1"/>
    <x v="1"/>
    <x v="1"/>
    <x v="51"/>
    <x v="0"/>
    <s v="Passed"/>
    <s v="Passed"/>
    <s v="Passed"/>
    <x v="0"/>
    <x v="0"/>
  </r>
  <r>
    <x v="1"/>
    <s v="group D"/>
    <x v="3"/>
    <x v="0"/>
    <x v="1"/>
    <x v="21"/>
    <x v="1"/>
    <x v="0"/>
    <x v="0"/>
    <s v="Passed"/>
    <s v="Passed"/>
    <s v="Passed"/>
    <x v="4"/>
    <x v="8"/>
  </r>
  <r>
    <x v="1"/>
    <s v="group D"/>
    <x v="1"/>
    <x v="0"/>
    <x v="0"/>
    <x v="38"/>
    <x v="0"/>
    <x v="19"/>
    <x v="0"/>
    <s v="Passed"/>
    <s v="Passed"/>
    <s v="Passed"/>
    <x v="4"/>
    <x v="8"/>
  </r>
  <r>
    <x v="0"/>
    <s v="group C"/>
    <x v="4"/>
    <x v="0"/>
    <x v="0"/>
    <x v="0"/>
    <x v="0"/>
    <x v="35"/>
    <x v="3"/>
    <s v="Passed"/>
    <s v="Passed"/>
    <s v="Passed"/>
    <x v="0"/>
    <x v="4"/>
  </r>
  <r>
    <x v="1"/>
    <s v="group B"/>
    <x v="1"/>
    <x v="0"/>
    <x v="0"/>
    <x v="23"/>
    <x v="1"/>
    <x v="26"/>
    <x v="5"/>
    <s v="Passed"/>
    <s v="Passed"/>
    <s v="Passed"/>
    <x v="5"/>
    <x v="30"/>
  </r>
  <r>
    <x v="0"/>
    <s v="group C"/>
    <x v="0"/>
    <x v="0"/>
    <x v="1"/>
    <x v="34"/>
    <x v="0"/>
    <x v="64"/>
    <x v="1"/>
    <s v="Passed"/>
    <s v="Passed"/>
    <s v="Passed"/>
    <x v="2"/>
    <x v="67"/>
  </r>
  <r>
    <x v="1"/>
    <s v="group D"/>
    <x v="4"/>
    <x v="1"/>
    <x v="0"/>
    <x v="28"/>
    <x v="0"/>
    <x v="21"/>
    <x v="0"/>
    <s v="Passed"/>
    <s v="Passed"/>
    <s v="Passed"/>
    <x v="4"/>
    <x v="33"/>
  </r>
  <r>
    <x v="1"/>
    <s v="group E"/>
    <x v="3"/>
    <x v="0"/>
    <x v="0"/>
    <x v="53"/>
    <x v="4"/>
    <x v="21"/>
    <x v="0"/>
    <s v="Passed"/>
    <s v="Passed"/>
    <s v="Passed"/>
    <x v="0"/>
    <x v="35"/>
  </r>
  <r>
    <x v="0"/>
    <s v="group B"/>
    <x v="0"/>
    <x v="0"/>
    <x v="0"/>
    <x v="36"/>
    <x v="5"/>
    <x v="23"/>
    <x v="5"/>
    <s v="Passed"/>
    <s v="Passed"/>
    <s v="Passed"/>
    <x v="4"/>
    <x v="59"/>
  </r>
  <r>
    <x v="1"/>
    <s v="group E"/>
    <x v="1"/>
    <x v="0"/>
    <x v="0"/>
    <x v="17"/>
    <x v="1"/>
    <x v="3"/>
    <x v="2"/>
    <s v="Passed"/>
    <s v="Passed"/>
    <s v="Passed"/>
    <x v="5"/>
    <x v="10"/>
  </r>
  <r>
    <x v="0"/>
    <s v="group C"/>
    <x v="1"/>
    <x v="0"/>
    <x v="1"/>
    <x v="24"/>
    <x v="1"/>
    <x v="4"/>
    <x v="0"/>
    <s v="Passed"/>
    <s v="Passed"/>
    <s v="Passed"/>
    <x v="1"/>
    <x v="21"/>
  </r>
  <r>
    <x v="0"/>
    <s v="group C"/>
    <x v="3"/>
    <x v="0"/>
    <x v="0"/>
    <x v="15"/>
    <x v="3"/>
    <x v="17"/>
    <x v="2"/>
    <s v="Failed"/>
    <s v="Passed"/>
    <s v="Passed"/>
    <x v="5"/>
    <x v="30"/>
  </r>
  <r>
    <x v="0"/>
    <s v="group C"/>
    <x v="1"/>
    <x v="0"/>
    <x v="0"/>
    <x v="32"/>
    <x v="5"/>
    <x v="20"/>
    <x v="0"/>
    <s v="Passed"/>
    <s v="Passed"/>
    <s v="Passed"/>
    <x v="0"/>
    <x v="13"/>
  </r>
  <r>
    <x v="0"/>
    <s v="group B"/>
    <x v="0"/>
    <x v="0"/>
    <x v="0"/>
    <x v="42"/>
    <x v="1"/>
    <x v="0"/>
    <x v="0"/>
    <s v="Passed"/>
    <s v="Passed"/>
    <s v="Passed"/>
    <x v="0"/>
    <x v="13"/>
  </r>
  <r>
    <x v="1"/>
    <s v="group A"/>
    <x v="3"/>
    <x v="0"/>
    <x v="0"/>
    <x v="24"/>
    <x v="1"/>
    <x v="26"/>
    <x v="5"/>
    <s v="Passed"/>
    <s v="Passed"/>
    <s v="Passed"/>
    <x v="4"/>
    <x v="18"/>
  </r>
  <r>
    <x v="0"/>
    <s v="group C"/>
    <x v="1"/>
    <x v="1"/>
    <x v="1"/>
    <x v="47"/>
    <x v="3"/>
    <x v="47"/>
    <x v="5"/>
    <s v="Failed"/>
    <s v="Passed"/>
    <s v="Passed"/>
    <x v="4"/>
    <x v="59"/>
  </r>
  <r>
    <x v="1"/>
    <s v="group D"/>
    <x v="1"/>
    <x v="1"/>
    <x v="0"/>
    <x v="32"/>
    <x v="5"/>
    <x v="56"/>
    <x v="5"/>
    <s v="Passed"/>
    <s v="Passed"/>
    <s v="Passed"/>
    <x v="4"/>
    <x v="18"/>
  </r>
  <r>
    <x v="0"/>
    <s v="group D"/>
    <x v="1"/>
    <x v="0"/>
    <x v="0"/>
    <x v="46"/>
    <x v="4"/>
    <x v="1"/>
    <x v="1"/>
    <s v="Passed"/>
    <s v="Passed"/>
    <s v="Passed"/>
    <x v="1"/>
    <x v="50"/>
  </r>
  <r>
    <x v="0"/>
    <s v="group B"/>
    <x v="4"/>
    <x v="0"/>
    <x v="0"/>
    <x v="10"/>
    <x v="5"/>
    <x v="56"/>
    <x v="5"/>
    <s v="Passed"/>
    <s v="Passed"/>
    <s v="Passed"/>
    <x v="5"/>
    <x v="29"/>
  </r>
  <r>
    <x v="1"/>
    <s v="group B"/>
    <x v="5"/>
    <x v="0"/>
    <x v="1"/>
    <x v="51"/>
    <x v="4"/>
    <x v="27"/>
    <x v="3"/>
    <s v="Passed"/>
    <s v="Passed"/>
    <s v="Passed"/>
    <x v="0"/>
    <x v="5"/>
  </r>
  <r>
    <x v="0"/>
    <s v="group C"/>
    <x v="1"/>
    <x v="0"/>
    <x v="0"/>
    <x v="36"/>
    <x v="5"/>
    <x v="17"/>
    <x v="2"/>
    <s v="Passed"/>
    <s v="Passed"/>
    <s v="Passed"/>
    <x v="5"/>
    <x v="14"/>
  </r>
  <r>
    <x v="0"/>
    <s v="group D"/>
    <x v="5"/>
    <x v="1"/>
    <x v="0"/>
    <x v="48"/>
    <x v="3"/>
    <x v="45"/>
    <x v="4"/>
    <s v="Failed"/>
    <s v="Failed"/>
    <s v="Failed"/>
    <x v="3"/>
    <x v="70"/>
  </r>
  <r>
    <x v="1"/>
    <s v="group C"/>
    <x v="1"/>
    <x v="0"/>
    <x v="0"/>
    <x v="32"/>
    <x v="5"/>
    <x v="8"/>
    <x v="5"/>
    <s v="Passed"/>
    <s v="Passed"/>
    <s v="Passed"/>
    <x v="5"/>
    <x v="14"/>
  </r>
  <r>
    <x v="1"/>
    <s v="group A"/>
    <x v="0"/>
    <x v="1"/>
    <x v="1"/>
    <x v="44"/>
    <x v="3"/>
    <x v="17"/>
    <x v="2"/>
    <s v="Failed"/>
    <s v="Passed"/>
    <s v="Passed"/>
    <x v="4"/>
    <x v="61"/>
  </r>
  <r>
    <x v="1"/>
    <s v="group C"/>
    <x v="4"/>
    <x v="0"/>
    <x v="1"/>
    <x v="1"/>
    <x v="1"/>
    <x v="17"/>
    <x v="2"/>
    <s v="Passed"/>
    <s v="Passed"/>
    <s v="Passed"/>
    <x v="5"/>
    <x v="20"/>
  </r>
  <r>
    <x v="1"/>
    <s v="group C"/>
    <x v="0"/>
    <x v="1"/>
    <x v="0"/>
    <x v="42"/>
    <x v="1"/>
    <x v="47"/>
    <x v="5"/>
    <s v="Passed"/>
    <s v="Passed"/>
    <s v="Passed"/>
    <x v="4"/>
    <x v="18"/>
  </r>
  <r>
    <x v="0"/>
    <s v="group A"/>
    <x v="5"/>
    <x v="1"/>
    <x v="0"/>
    <x v="18"/>
    <x v="3"/>
    <x v="7"/>
    <x v="5"/>
    <s v="Failed"/>
    <s v="Passed"/>
    <s v="Passed"/>
    <x v="5"/>
    <x v="14"/>
  </r>
  <r>
    <x v="0"/>
    <s v="group D"/>
    <x v="5"/>
    <x v="0"/>
    <x v="0"/>
    <x v="20"/>
    <x v="0"/>
    <x v="27"/>
    <x v="3"/>
    <s v="Passed"/>
    <s v="Passed"/>
    <s v="Passed"/>
    <x v="1"/>
    <x v="62"/>
  </r>
  <r>
    <x v="1"/>
    <s v="group E"/>
    <x v="1"/>
    <x v="0"/>
    <x v="0"/>
    <x v="56"/>
    <x v="4"/>
    <x v="52"/>
    <x v="0"/>
    <s v="Passed"/>
    <s v="Passed"/>
    <s v="Passed"/>
    <x v="0"/>
    <x v="42"/>
  </r>
  <r>
    <x v="0"/>
    <s v="group C"/>
    <x v="1"/>
    <x v="1"/>
    <x v="1"/>
    <x v="40"/>
    <x v="3"/>
    <x v="19"/>
    <x v="0"/>
    <s v="Failed"/>
    <s v="Passed"/>
    <s v="Passed"/>
    <x v="0"/>
    <x v="13"/>
  </r>
  <r>
    <x v="1"/>
    <s v="group D"/>
    <x v="5"/>
    <x v="0"/>
    <x v="0"/>
    <x v="19"/>
    <x v="0"/>
    <x v="21"/>
    <x v="0"/>
    <s v="Passed"/>
    <s v="Passed"/>
    <s v="Passed"/>
    <x v="0"/>
    <x v="22"/>
  </r>
  <r>
    <x v="0"/>
    <s v="group D"/>
    <x v="1"/>
    <x v="0"/>
    <x v="1"/>
    <x v="33"/>
    <x v="4"/>
    <x v="65"/>
    <x v="1"/>
    <s v="Passed"/>
    <s v="Passed"/>
    <s v="Passed"/>
    <x v="2"/>
    <x v="71"/>
  </r>
  <r>
    <x v="0"/>
    <s v="group D"/>
    <x v="0"/>
    <x v="0"/>
    <x v="0"/>
    <x v="32"/>
    <x v="5"/>
    <x v="22"/>
    <x v="0"/>
    <s v="Passed"/>
    <s v="Passed"/>
    <s v="Passed"/>
    <x v="0"/>
    <x v="12"/>
  </r>
  <r>
    <x v="1"/>
    <s v="group E"/>
    <x v="3"/>
    <x v="1"/>
    <x v="0"/>
    <x v="15"/>
    <x v="3"/>
    <x v="6"/>
    <x v="4"/>
    <s v="Failed"/>
    <s v="Failed"/>
    <s v="Failed"/>
    <x v="3"/>
    <x v="45"/>
  </r>
  <r>
    <x v="0"/>
    <s v="group D"/>
    <x v="5"/>
    <x v="0"/>
    <x v="0"/>
    <x v="46"/>
    <x v="4"/>
    <x v="1"/>
    <x v="1"/>
    <s v="Passed"/>
    <s v="Passed"/>
    <s v="Passed"/>
    <x v="1"/>
    <x v="26"/>
  </r>
  <r>
    <x v="0"/>
    <s v="group D"/>
    <x v="2"/>
    <x v="1"/>
    <x v="1"/>
    <x v="51"/>
    <x v="4"/>
    <x v="2"/>
    <x v="1"/>
    <s v="Passed"/>
    <s v="Passed"/>
    <s v="Passed"/>
    <x v="2"/>
    <x v="53"/>
  </r>
  <r>
    <x v="0"/>
    <s v="group A"/>
    <x v="5"/>
    <x v="0"/>
    <x v="0"/>
    <x v="5"/>
    <x v="0"/>
    <x v="5"/>
    <x v="3"/>
    <s v="Passed"/>
    <s v="Passed"/>
    <s v="Passed"/>
    <x v="0"/>
    <x v="64"/>
  </r>
  <r>
    <x v="1"/>
    <s v="group A"/>
    <x v="0"/>
    <x v="0"/>
    <x v="0"/>
    <x v="17"/>
    <x v="1"/>
    <x v="7"/>
    <x v="5"/>
    <s v="Passed"/>
    <s v="Passed"/>
    <s v="Passed"/>
    <x v="4"/>
    <x v="34"/>
  </r>
  <r>
    <x v="0"/>
    <s v="group B"/>
    <x v="3"/>
    <x v="0"/>
    <x v="0"/>
    <x v="46"/>
    <x v="4"/>
    <x v="44"/>
    <x v="3"/>
    <s v="Passed"/>
    <s v="Passed"/>
    <s v="Passed"/>
    <x v="1"/>
    <x v="28"/>
  </r>
  <r>
    <x v="1"/>
    <s v="group C"/>
    <x v="3"/>
    <x v="0"/>
    <x v="1"/>
    <x v="53"/>
    <x v="4"/>
    <x v="50"/>
    <x v="1"/>
    <s v="Passed"/>
    <s v="Passed"/>
    <s v="Passed"/>
    <x v="2"/>
    <x v="67"/>
  </r>
  <r>
    <x v="1"/>
    <s v="group C"/>
    <x v="2"/>
    <x v="1"/>
    <x v="0"/>
    <x v="38"/>
    <x v="0"/>
    <x v="11"/>
    <x v="3"/>
    <s v="Passed"/>
    <s v="Passed"/>
    <s v="Passed"/>
    <x v="0"/>
    <x v="42"/>
  </r>
  <r>
    <x v="0"/>
    <s v="group E"/>
    <x v="5"/>
    <x v="1"/>
    <x v="0"/>
    <x v="9"/>
    <x v="3"/>
    <x v="39"/>
    <x v="4"/>
    <s v="Failed"/>
    <s v="Failed"/>
    <s v="Failed"/>
    <x v="3"/>
    <x v="48"/>
  </r>
  <r>
    <x v="0"/>
    <s v="group A"/>
    <x v="5"/>
    <x v="1"/>
    <x v="0"/>
    <x v="9"/>
    <x v="3"/>
    <x v="6"/>
    <x v="4"/>
    <s v="Failed"/>
    <s v="Failed"/>
    <s v="Failed"/>
    <x v="3"/>
    <x v="11"/>
  </r>
  <r>
    <x v="0"/>
    <s v="group E"/>
    <x v="1"/>
    <x v="0"/>
    <x v="0"/>
    <x v="21"/>
    <x v="1"/>
    <x v="51"/>
    <x v="0"/>
    <s v="Passed"/>
    <s v="Passed"/>
    <s v="Passed"/>
    <x v="0"/>
    <x v="4"/>
  </r>
  <r>
    <x v="0"/>
    <s v="group E"/>
    <x v="0"/>
    <x v="0"/>
    <x v="0"/>
    <x v="8"/>
    <x v="1"/>
    <x v="19"/>
    <x v="0"/>
    <s v="Passed"/>
    <s v="Passed"/>
    <s v="Passed"/>
    <x v="0"/>
    <x v="13"/>
  </r>
  <r>
    <x v="0"/>
    <s v="group C"/>
    <x v="3"/>
    <x v="1"/>
    <x v="0"/>
    <x v="29"/>
    <x v="5"/>
    <x v="4"/>
    <x v="0"/>
    <s v="Passed"/>
    <s v="Passed"/>
    <s v="Passed"/>
    <x v="4"/>
    <x v="8"/>
  </r>
  <r>
    <x v="0"/>
    <s v="group D"/>
    <x v="4"/>
    <x v="0"/>
    <x v="0"/>
    <x v="23"/>
    <x v="1"/>
    <x v="7"/>
    <x v="5"/>
    <s v="Passed"/>
    <s v="Passed"/>
    <s v="Passed"/>
    <x v="4"/>
    <x v="54"/>
  </r>
  <r>
    <x v="1"/>
    <s v="group D"/>
    <x v="2"/>
    <x v="0"/>
    <x v="0"/>
    <x v="20"/>
    <x v="0"/>
    <x v="22"/>
    <x v="0"/>
    <s v="Passed"/>
    <s v="Passed"/>
    <s v="Passed"/>
    <x v="0"/>
    <x v="4"/>
  </r>
  <r>
    <x v="1"/>
    <s v="group E"/>
    <x v="5"/>
    <x v="1"/>
    <x v="1"/>
    <x v="20"/>
    <x v="0"/>
    <x v="48"/>
    <x v="5"/>
    <s v="Passed"/>
    <s v="Passed"/>
    <s v="Passed"/>
    <x v="5"/>
    <x v="29"/>
  </r>
  <r>
    <x v="0"/>
    <s v="group D"/>
    <x v="1"/>
    <x v="0"/>
    <x v="0"/>
    <x v="34"/>
    <x v="0"/>
    <x v="41"/>
    <x v="5"/>
    <s v="Passed"/>
    <s v="Passed"/>
    <s v="Passed"/>
    <x v="0"/>
    <x v="64"/>
  </r>
  <r>
    <x v="1"/>
    <s v="group E"/>
    <x v="1"/>
    <x v="0"/>
    <x v="0"/>
    <x v="4"/>
    <x v="0"/>
    <x v="48"/>
    <x v="5"/>
    <s v="Passed"/>
    <s v="Passed"/>
    <s v="Passed"/>
    <x v="4"/>
    <x v="8"/>
  </r>
  <r>
    <x v="1"/>
    <s v="group C"/>
    <x v="3"/>
    <x v="0"/>
    <x v="1"/>
    <x v="29"/>
    <x v="5"/>
    <x v="9"/>
    <x v="2"/>
    <s v="Passed"/>
    <s v="Passed"/>
    <s v="Passed"/>
    <x v="5"/>
    <x v="44"/>
  </r>
  <r>
    <x v="0"/>
    <s v="group C"/>
    <x v="5"/>
    <x v="0"/>
    <x v="1"/>
    <x v="11"/>
    <x v="1"/>
    <x v="21"/>
    <x v="0"/>
    <s v="Passed"/>
    <s v="Passed"/>
    <s v="Passed"/>
    <x v="0"/>
    <x v="64"/>
  </r>
  <r>
    <x v="1"/>
    <s v="group A"/>
    <x v="4"/>
    <x v="1"/>
    <x v="0"/>
    <x v="64"/>
    <x v="3"/>
    <x v="42"/>
    <x v="4"/>
    <s v="Failed"/>
    <s v="Failed"/>
    <s v="Failed"/>
    <x v="3"/>
    <x v="45"/>
  </r>
  <r>
    <x v="0"/>
    <s v="group B"/>
    <x v="4"/>
    <x v="1"/>
    <x v="0"/>
    <x v="13"/>
    <x v="5"/>
    <x v="48"/>
    <x v="5"/>
    <s v="Passed"/>
    <s v="Passed"/>
    <s v="Passed"/>
    <x v="4"/>
    <x v="19"/>
  </r>
  <r>
    <x v="0"/>
    <s v="group C"/>
    <x v="3"/>
    <x v="0"/>
    <x v="0"/>
    <x v="51"/>
    <x v="4"/>
    <x v="14"/>
    <x v="3"/>
    <s v="Passed"/>
    <s v="Passed"/>
    <s v="Passed"/>
    <x v="2"/>
    <x v="67"/>
  </r>
  <r>
    <x v="1"/>
    <s v="group B"/>
    <x v="5"/>
    <x v="0"/>
    <x v="0"/>
    <x v="19"/>
    <x v="0"/>
    <x v="37"/>
    <x v="5"/>
    <s v="Passed"/>
    <s v="Passed"/>
    <s v="Passed"/>
    <x v="5"/>
    <x v="30"/>
  </r>
  <r>
    <x v="1"/>
    <s v="group D"/>
    <x v="5"/>
    <x v="0"/>
    <x v="0"/>
    <x v="41"/>
    <x v="1"/>
    <x v="32"/>
    <x v="2"/>
    <s v="Passed"/>
    <s v="Passed"/>
    <s v="Passed"/>
    <x v="5"/>
    <x v="31"/>
  </r>
  <r>
    <x v="0"/>
    <s v="group C"/>
    <x v="5"/>
    <x v="0"/>
    <x v="1"/>
    <x v="32"/>
    <x v="5"/>
    <x v="9"/>
    <x v="2"/>
    <s v="Passed"/>
    <s v="Passed"/>
    <s v="Passed"/>
    <x v="4"/>
    <x v="8"/>
  </r>
  <r>
    <x v="1"/>
    <s v="group A"/>
    <x v="1"/>
    <x v="0"/>
    <x v="0"/>
    <x v="31"/>
    <x v="5"/>
    <x v="6"/>
    <x v="4"/>
    <s v="Passed"/>
    <s v="Failed"/>
    <s v="Failed"/>
    <x v="3"/>
    <x v="11"/>
  </r>
  <r>
    <x v="0"/>
    <s v="group A"/>
    <x v="1"/>
    <x v="1"/>
    <x v="0"/>
    <x v="44"/>
    <x v="3"/>
    <x v="23"/>
    <x v="5"/>
    <s v="Failed"/>
    <s v="Passed"/>
    <s v="Passed"/>
    <x v="5"/>
    <x v="23"/>
  </r>
  <r>
    <x v="0"/>
    <s v="group D"/>
    <x v="4"/>
    <x v="0"/>
    <x v="1"/>
    <x v="6"/>
    <x v="4"/>
    <x v="66"/>
    <x v="1"/>
    <s v="Passed"/>
    <s v="Passed"/>
    <s v="Passed"/>
    <x v="2"/>
    <x v="53"/>
  </r>
  <r>
    <x v="0"/>
    <s v="group C"/>
    <x v="4"/>
    <x v="0"/>
    <x v="0"/>
    <x v="16"/>
    <x v="5"/>
    <x v="32"/>
    <x v="2"/>
    <s v="Passed"/>
    <s v="Passed"/>
    <s v="Passed"/>
    <x v="4"/>
    <x v="34"/>
  </r>
  <r>
    <x v="0"/>
    <s v="group C"/>
    <x v="5"/>
    <x v="0"/>
    <x v="0"/>
    <x v="24"/>
    <x v="1"/>
    <x v="19"/>
    <x v="0"/>
    <s v="Passed"/>
    <s v="Passed"/>
    <s v="Passed"/>
    <x v="4"/>
    <x v="32"/>
  </r>
  <r>
    <x v="1"/>
    <s v="group B"/>
    <x v="3"/>
    <x v="0"/>
    <x v="1"/>
    <x v="11"/>
    <x v="1"/>
    <x v="23"/>
    <x v="5"/>
    <s v="Passed"/>
    <s v="Passed"/>
    <s v="Passed"/>
    <x v="4"/>
    <x v="19"/>
  </r>
  <r>
    <x v="0"/>
    <s v="group B"/>
    <x v="3"/>
    <x v="0"/>
    <x v="0"/>
    <x v="33"/>
    <x v="4"/>
    <x v="35"/>
    <x v="3"/>
    <s v="Passed"/>
    <s v="Passed"/>
    <s v="Passed"/>
    <x v="0"/>
    <x v="64"/>
  </r>
  <r>
    <x v="0"/>
    <s v="group D"/>
    <x v="4"/>
    <x v="1"/>
    <x v="1"/>
    <x v="36"/>
    <x v="5"/>
    <x v="3"/>
    <x v="2"/>
    <s v="Passed"/>
    <s v="Passed"/>
    <s v="Passed"/>
    <x v="5"/>
    <x v="44"/>
  </r>
  <r>
    <x v="1"/>
    <s v="group D"/>
    <x v="3"/>
    <x v="0"/>
    <x v="1"/>
    <x v="53"/>
    <x v="4"/>
    <x v="27"/>
    <x v="3"/>
    <s v="Passed"/>
    <s v="Passed"/>
    <s v="Passed"/>
    <x v="1"/>
    <x v="62"/>
  </r>
  <r>
    <x v="0"/>
    <s v="group D"/>
    <x v="2"/>
    <x v="0"/>
    <x v="1"/>
    <x v="22"/>
    <x v="0"/>
    <x v="20"/>
    <x v="0"/>
    <s v="Passed"/>
    <s v="Passed"/>
    <s v="Passed"/>
    <x v="0"/>
    <x v="0"/>
  </r>
  <r>
    <x v="1"/>
    <s v="group E"/>
    <x v="1"/>
    <x v="0"/>
    <x v="1"/>
    <x v="56"/>
    <x v="4"/>
    <x v="5"/>
    <x v="3"/>
    <s v="Passed"/>
    <s v="Passed"/>
    <s v="Passed"/>
    <x v="0"/>
    <x v="5"/>
  </r>
  <r>
    <x v="1"/>
    <s v="group D"/>
    <x v="3"/>
    <x v="0"/>
    <x v="0"/>
    <x v="5"/>
    <x v="0"/>
    <x v="47"/>
    <x v="5"/>
    <s v="Passed"/>
    <s v="Passed"/>
    <s v="Passed"/>
    <x v="4"/>
    <x v="61"/>
  </r>
  <r>
    <x v="1"/>
    <s v="group B"/>
    <x v="5"/>
    <x v="0"/>
    <x v="1"/>
    <x v="24"/>
    <x v="1"/>
    <x v="48"/>
    <x v="5"/>
    <s v="Passed"/>
    <s v="Passed"/>
    <s v="Passed"/>
    <x v="4"/>
    <x v="8"/>
  </r>
  <r>
    <x v="0"/>
    <s v="group C"/>
    <x v="0"/>
    <x v="1"/>
    <x v="1"/>
    <x v="54"/>
    <x v="5"/>
    <x v="0"/>
    <x v="0"/>
    <s v="Passed"/>
    <s v="Passed"/>
    <s v="Passed"/>
    <x v="0"/>
    <x v="27"/>
  </r>
  <r>
    <x v="1"/>
    <s v="group E"/>
    <x v="4"/>
    <x v="0"/>
    <x v="0"/>
    <x v="56"/>
    <x v="4"/>
    <x v="19"/>
    <x v="0"/>
    <s v="Passed"/>
    <s v="Passed"/>
    <s v="Passed"/>
    <x v="4"/>
    <x v="59"/>
  </r>
  <r>
    <x v="1"/>
    <s v="group C"/>
    <x v="0"/>
    <x v="0"/>
    <x v="1"/>
    <x v="5"/>
    <x v="0"/>
    <x v="21"/>
    <x v="0"/>
    <s v="Passed"/>
    <s v="Passed"/>
    <s v="Passed"/>
    <x v="4"/>
    <x v="32"/>
  </r>
  <r>
    <x v="1"/>
    <s v="group C"/>
    <x v="3"/>
    <x v="0"/>
    <x v="0"/>
    <x v="19"/>
    <x v="0"/>
    <x v="19"/>
    <x v="0"/>
    <s v="Passed"/>
    <s v="Passed"/>
    <s v="Passed"/>
    <x v="4"/>
    <x v="8"/>
  </r>
  <r>
    <x v="1"/>
    <s v="group D"/>
    <x v="1"/>
    <x v="0"/>
    <x v="0"/>
    <x v="50"/>
    <x v="1"/>
    <x v="32"/>
    <x v="2"/>
    <s v="Passed"/>
    <s v="Passed"/>
    <s v="Passed"/>
    <x v="4"/>
    <x v="34"/>
  </r>
  <r>
    <x v="1"/>
    <s v="group E"/>
    <x v="4"/>
    <x v="1"/>
    <x v="1"/>
    <x v="29"/>
    <x v="5"/>
    <x v="25"/>
    <x v="2"/>
    <s v="Passed"/>
    <s v="Passed"/>
    <s v="Passed"/>
    <x v="5"/>
    <x v="31"/>
  </r>
  <r>
    <x v="0"/>
    <s v="group C"/>
    <x v="3"/>
    <x v="1"/>
    <x v="1"/>
    <x v="33"/>
    <x v="4"/>
    <x v="55"/>
    <x v="1"/>
    <s v="Passed"/>
    <s v="Passed"/>
    <s v="Passed"/>
    <x v="2"/>
    <x v="2"/>
  </r>
  <r>
    <x v="0"/>
    <s v="group D"/>
    <x v="4"/>
    <x v="0"/>
    <x v="1"/>
    <x v="29"/>
    <x v="5"/>
    <x v="17"/>
    <x v="2"/>
    <s v="Passed"/>
    <s v="Passed"/>
    <s v="Passed"/>
    <x v="4"/>
    <x v="54"/>
  </r>
  <r>
    <x v="0"/>
    <s v="group D"/>
    <x v="2"/>
    <x v="1"/>
    <x v="1"/>
    <x v="3"/>
    <x v="3"/>
    <x v="17"/>
    <x v="2"/>
    <s v="Failed"/>
    <s v="Passed"/>
    <s v="Passed"/>
    <x v="4"/>
    <x v="8"/>
  </r>
  <r>
    <x v="0"/>
    <s v="group A"/>
    <x v="5"/>
    <x v="0"/>
    <x v="1"/>
    <x v="32"/>
    <x v="5"/>
    <x v="31"/>
    <x v="3"/>
    <s v="Passed"/>
    <s v="Passed"/>
    <s v="Passed"/>
    <x v="1"/>
    <x v="21"/>
  </r>
  <r>
    <x v="1"/>
    <s v="group B"/>
    <x v="1"/>
    <x v="1"/>
    <x v="0"/>
    <x v="43"/>
    <x v="3"/>
    <x v="34"/>
    <x v="4"/>
    <s v="Failed"/>
    <s v="Failed"/>
    <s v="Failed"/>
    <x v="3"/>
    <x v="41"/>
  </r>
  <r>
    <x v="0"/>
    <s v="group C"/>
    <x v="1"/>
    <x v="1"/>
    <x v="0"/>
    <x v="23"/>
    <x v="1"/>
    <x v="48"/>
    <x v="5"/>
    <s v="Passed"/>
    <s v="Passed"/>
    <s v="Passed"/>
    <x v="4"/>
    <x v="34"/>
  </r>
  <r>
    <x v="1"/>
    <s v="group C"/>
    <x v="0"/>
    <x v="0"/>
    <x v="0"/>
    <x v="67"/>
    <x v="4"/>
    <x v="5"/>
    <x v="3"/>
    <s v="Passed"/>
    <s v="Passed"/>
    <s v="Passed"/>
    <x v="1"/>
    <x v="15"/>
  </r>
  <r>
    <x v="1"/>
    <s v="group C"/>
    <x v="5"/>
    <x v="1"/>
    <x v="0"/>
    <x v="1"/>
    <x v="1"/>
    <x v="20"/>
    <x v="0"/>
    <s v="Passed"/>
    <s v="Passed"/>
    <s v="Passed"/>
    <x v="4"/>
    <x v="24"/>
  </r>
  <r>
    <x v="1"/>
    <s v="group A"/>
    <x v="5"/>
    <x v="1"/>
    <x v="0"/>
    <x v="11"/>
    <x v="1"/>
    <x v="32"/>
    <x v="2"/>
    <s v="Passed"/>
    <s v="Passed"/>
    <s v="Passed"/>
    <x v="5"/>
    <x v="20"/>
  </r>
  <r>
    <x v="1"/>
    <s v="group C"/>
    <x v="5"/>
    <x v="1"/>
    <x v="0"/>
    <x v="50"/>
    <x v="1"/>
    <x v="37"/>
    <x v="5"/>
    <s v="Passed"/>
    <s v="Passed"/>
    <s v="Passed"/>
    <x v="5"/>
    <x v="31"/>
  </r>
  <r>
    <x v="1"/>
    <s v="group C"/>
    <x v="3"/>
    <x v="1"/>
    <x v="0"/>
    <x v="8"/>
    <x v="1"/>
    <x v="47"/>
    <x v="5"/>
    <s v="Passed"/>
    <s v="Passed"/>
    <s v="Passed"/>
    <x v="5"/>
    <x v="29"/>
  </r>
  <r>
    <x v="0"/>
    <s v="group C"/>
    <x v="4"/>
    <x v="0"/>
    <x v="0"/>
    <x v="42"/>
    <x v="1"/>
    <x v="0"/>
    <x v="0"/>
    <s v="Passed"/>
    <s v="Passed"/>
    <s v="Passed"/>
    <x v="0"/>
    <x v="13"/>
  </r>
  <r>
    <x v="1"/>
    <s v="group C"/>
    <x v="4"/>
    <x v="0"/>
    <x v="0"/>
    <x v="42"/>
    <x v="1"/>
    <x v="25"/>
    <x v="2"/>
    <s v="Passed"/>
    <s v="Passed"/>
    <s v="Passed"/>
    <x v="5"/>
    <x v="23"/>
  </r>
  <r>
    <x v="0"/>
    <s v="group A"/>
    <x v="5"/>
    <x v="1"/>
    <x v="0"/>
    <x v="3"/>
    <x v="3"/>
    <x v="32"/>
    <x v="2"/>
    <s v="Failed"/>
    <s v="Passed"/>
    <s v="Passed"/>
    <x v="5"/>
    <x v="9"/>
  </r>
  <r>
    <x v="1"/>
    <s v="group C"/>
    <x v="5"/>
    <x v="0"/>
    <x v="0"/>
    <x v="20"/>
    <x v="0"/>
    <x v="47"/>
    <x v="5"/>
    <s v="Passed"/>
    <s v="Passed"/>
    <s v="Passed"/>
    <x v="4"/>
    <x v="33"/>
  </r>
  <r>
    <x v="1"/>
    <s v="group C"/>
    <x v="1"/>
    <x v="1"/>
    <x v="1"/>
    <x v="13"/>
    <x v="5"/>
    <x v="60"/>
    <x v="4"/>
    <s v="Passed"/>
    <s v="Failed"/>
    <s v="Passed"/>
    <x v="5"/>
    <x v="20"/>
  </r>
  <r>
    <x v="1"/>
    <s v="group D"/>
    <x v="3"/>
    <x v="0"/>
    <x v="0"/>
    <x v="28"/>
    <x v="0"/>
    <x v="41"/>
    <x v="5"/>
    <s v="Passed"/>
    <s v="Passed"/>
    <s v="Passed"/>
    <x v="4"/>
    <x v="54"/>
  </r>
  <r>
    <x v="1"/>
    <s v="group D"/>
    <x v="3"/>
    <x v="1"/>
    <x v="0"/>
    <x v="28"/>
    <x v="0"/>
    <x v="47"/>
    <x v="5"/>
    <s v="Passed"/>
    <s v="Passed"/>
    <s v="Passed"/>
    <x v="0"/>
    <x v="12"/>
  </r>
  <r>
    <x v="1"/>
    <s v="group C"/>
    <x v="4"/>
    <x v="0"/>
    <x v="0"/>
    <x v="22"/>
    <x v="0"/>
    <x v="25"/>
    <x v="2"/>
    <s v="Passed"/>
    <s v="Passed"/>
    <s v="Passed"/>
    <x v="5"/>
    <x v="56"/>
  </r>
  <r>
    <x v="1"/>
    <s v="group D"/>
    <x v="5"/>
    <x v="0"/>
    <x v="1"/>
    <x v="59"/>
    <x v="4"/>
    <x v="57"/>
    <x v="3"/>
    <s v="Passed"/>
    <s v="Passed"/>
    <s v="Passed"/>
    <x v="1"/>
    <x v="26"/>
  </r>
  <r>
    <x v="0"/>
    <s v="group C"/>
    <x v="1"/>
    <x v="0"/>
    <x v="1"/>
    <x v="21"/>
    <x v="1"/>
    <x v="11"/>
    <x v="3"/>
    <s v="Passed"/>
    <s v="Passed"/>
    <s v="Passed"/>
    <x v="0"/>
    <x v="27"/>
  </r>
  <r>
    <x v="0"/>
    <s v="group D"/>
    <x v="4"/>
    <x v="0"/>
    <x v="0"/>
    <x v="12"/>
    <x v="0"/>
    <x v="11"/>
    <x v="3"/>
    <s v="Passed"/>
    <s v="Passed"/>
    <s v="Passed"/>
    <x v="1"/>
    <x v="21"/>
  </r>
  <r>
    <x v="0"/>
    <s v="group A"/>
    <x v="5"/>
    <x v="1"/>
    <x v="0"/>
    <x v="32"/>
    <x v="5"/>
    <x v="19"/>
    <x v="0"/>
    <s v="Passed"/>
    <s v="Passed"/>
    <s v="Passed"/>
    <x v="4"/>
    <x v="59"/>
  </r>
  <r>
    <x v="0"/>
    <s v="group B"/>
    <x v="3"/>
    <x v="0"/>
    <x v="0"/>
    <x v="20"/>
    <x v="0"/>
    <x v="5"/>
    <x v="3"/>
    <s v="Passed"/>
    <s v="Passed"/>
    <s v="Passed"/>
    <x v="0"/>
    <x v="35"/>
  </r>
  <r>
    <x v="1"/>
    <s v="group A"/>
    <x v="5"/>
    <x v="1"/>
    <x v="0"/>
    <x v="38"/>
    <x v="0"/>
    <x v="53"/>
    <x v="3"/>
    <s v="Passed"/>
    <s v="Passed"/>
    <s v="Passed"/>
    <x v="0"/>
    <x v="12"/>
  </r>
  <r>
    <x v="0"/>
    <s v="group C"/>
    <x v="5"/>
    <x v="0"/>
    <x v="1"/>
    <x v="21"/>
    <x v="1"/>
    <x v="21"/>
    <x v="0"/>
    <s v="Passed"/>
    <s v="Passed"/>
    <s v="Passed"/>
    <x v="0"/>
    <x v="64"/>
  </r>
  <r>
    <x v="1"/>
    <s v="group D"/>
    <x v="1"/>
    <x v="1"/>
    <x v="0"/>
    <x v="1"/>
    <x v="1"/>
    <x v="47"/>
    <x v="5"/>
    <s v="Passed"/>
    <s v="Passed"/>
    <s v="Passed"/>
    <x v="4"/>
    <x v="61"/>
  </r>
  <r>
    <x v="1"/>
    <s v="group C"/>
    <x v="4"/>
    <x v="0"/>
    <x v="1"/>
    <x v="67"/>
    <x v="4"/>
    <x v="11"/>
    <x v="3"/>
    <s v="Passed"/>
    <s v="Passed"/>
    <s v="Passed"/>
    <x v="1"/>
    <x v="21"/>
  </r>
  <r>
    <x v="1"/>
    <s v="group B"/>
    <x v="4"/>
    <x v="0"/>
    <x v="0"/>
    <x v="3"/>
    <x v="3"/>
    <x v="61"/>
    <x v="4"/>
    <s v="Failed"/>
    <s v="Failed"/>
    <s v="Failed"/>
    <x v="3"/>
    <x v="37"/>
  </r>
  <r>
    <x v="1"/>
    <s v="group B"/>
    <x v="3"/>
    <x v="0"/>
    <x v="0"/>
    <x v="27"/>
    <x v="4"/>
    <x v="19"/>
    <x v="0"/>
    <s v="Passed"/>
    <s v="Passed"/>
    <s v="Passed"/>
    <x v="0"/>
    <x v="22"/>
  </r>
  <r>
    <x v="0"/>
    <s v="group C"/>
    <x v="1"/>
    <x v="1"/>
    <x v="1"/>
    <x v="8"/>
    <x v="1"/>
    <x v="31"/>
    <x v="3"/>
    <s v="Passed"/>
    <s v="Passed"/>
    <s v="Passed"/>
    <x v="1"/>
    <x v="62"/>
  </r>
  <r>
    <x v="0"/>
    <s v="group E"/>
    <x v="1"/>
    <x v="0"/>
    <x v="0"/>
    <x v="61"/>
    <x v="2"/>
    <x v="54"/>
    <x v="1"/>
    <s v="Passed"/>
    <s v="Passed"/>
    <s v="Passed"/>
    <x v="2"/>
    <x v="72"/>
  </r>
  <r>
    <x v="0"/>
    <s v="group C"/>
    <x v="3"/>
    <x v="1"/>
    <x v="0"/>
    <x v="11"/>
    <x v="1"/>
    <x v="52"/>
    <x v="0"/>
    <s v="Passed"/>
    <s v="Passed"/>
    <s v="Passed"/>
    <x v="0"/>
    <x v="0"/>
  </r>
  <r>
    <x v="1"/>
    <s v="group C"/>
    <x v="1"/>
    <x v="1"/>
    <x v="0"/>
    <x v="11"/>
    <x v="1"/>
    <x v="17"/>
    <x v="2"/>
    <s v="Passed"/>
    <s v="Passed"/>
    <s v="Failed"/>
    <x v="3"/>
    <x v="39"/>
  </r>
  <r>
    <x v="0"/>
    <s v="group C"/>
    <x v="3"/>
    <x v="1"/>
    <x v="0"/>
    <x v="31"/>
    <x v="5"/>
    <x v="26"/>
    <x v="5"/>
    <s v="Passed"/>
    <s v="Passed"/>
    <s v="Passed"/>
    <x v="4"/>
    <x v="34"/>
  </r>
  <r>
    <x v="1"/>
    <s v="group C"/>
    <x v="0"/>
    <x v="1"/>
    <x v="0"/>
    <x v="69"/>
    <x v="3"/>
    <x v="25"/>
    <x v="2"/>
    <s v="Failed"/>
    <s v="Passed"/>
    <s v="Failed"/>
    <x v="3"/>
    <x v="51"/>
  </r>
  <r>
    <x v="0"/>
    <s v="group D"/>
    <x v="0"/>
    <x v="0"/>
    <x v="0"/>
    <x v="38"/>
    <x v="0"/>
    <x v="14"/>
    <x v="3"/>
    <s v="Passed"/>
    <s v="Passed"/>
    <s v="Passed"/>
    <x v="1"/>
    <x v="50"/>
  </r>
  <r>
    <x v="1"/>
    <s v="group D"/>
    <x v="3"/>
    <x v="1"/>
    <x v="0"/>
    <x v="31"/>
    <x v="5"/>
    <x v="9"/>
    <x v="2"/>
    <s v="Passed"/>
    <s v="Passed"/>
    <s v="Failed"/>
    <x v="3"/>
    <x v="36"/>
  </r>
  <r>
    <x v="0"/>
    <s v="group E"/>
    <x v="0"/>
    <x v="0"/>
    <x v="0"/>
    <x v="61"/>
    <x v="2"/>
    <x v="50"/>
    <x v="1"/>
    <s v="Passed"/>
    <s v="Passed"/>
    <s v="Passed"/>
    <x v="2"/>
    <x v="53"/>
  </r>
  <r>
    <x v="1"/>
    <s v="group B"/>
    <x v="4"/>
    <x v="0"/>
    <x v="1"/>
    <x v="0"/>
    <x v="0"/>
    <x v="23"/>
    <x v="5"/>
    <s v="Passed"/>
    <s v="Passed"/>
    <s v="Passed"/>
    <x v="4"/>
    <x v="32"/>
  </r>
  <r>
    <x v="1"/>
    <s v="group C"/>
    <x v="0"/>
    <x v="1"/>
    <x v="0"/>
    <x v="31"/>
    <x v="5"/>
    <x v="17"/>
    <x v="2"/>
    <s v="Passed"/>
    <s v="Passed"/>
    <s v="Passed"/>
    <x v="5"/>
    <x v="23"/>
  </r>
  <r>
    <x v="1"/>
    <s v="group B"/>
    <x v="1"/>
    <x v="1"/>
    <x v="0"/>
    <x v="16"/>
    <x v="5"/>
    <x v="9"/>
    <x v="2"/>
    <s v="Passed"/>
    <s v="Passed"/>
    <s v="Failed"/>
    <x v="3"/>
    <x v="48"/>
  </r>
  <r>
    <x v="0"/>
    <s v="group E"/>
    <x v="1"/>
    <x v="0"/>
    <x v="0"/>
    <x v="5"/>
    <x v="0"/>
    <x v="22"/>
    <x v="0"/>
    <s v="Passed"/>
    <s v="Passed"/>
    <s v="Passed"/>
    <x v="0"/>
    <x v="35"/>
  </r>
  <r>
    <x v="0"/>
    <s v="group C"/>
    <x v="1"/>
    <x v="1"/>
    <x v="0"/>
    <x v="34"/>
    <x v="0"/>
    <x v="1"/>
    <x v="1"/>
    <s v="Passed"/>
    <s v="Passed"/>
    <s v="Passed"/>
    <x v="2"/>
    <x v="63"/>
  </r>
  <r>
    <x v="1"/>
    <s v="group A"/>
    <x v="0"/>
    <x v="0"/>
    <x v="1"/>
    <x v="28"/>
    <x v="0"/>
    <x v="17"/>
    <x v="2"/>
    <s v="Passed"/>
    <s v="Passed"/>
    <s v="Passed"/>
    <x v="4"/>
    <x v="34"/>
  </r>
  <r>
    <x v="0"/>
    <s v="group C"/>
    <x v="1"/>
    <x v="0"/>
    <x v="0"/>
    <x v="56"/>
    <x v="4"/>
    <x v="24"/>
    <x v="3"/>
    <s v="Passed"/>
    <s v="Passed"/>
    <s v="Passed"/>
    <x v="2"/>
    <x v="63"/>
  </r>
  <r>
    <x v="0"/>
    <s v="group D"/>
    <x v="3"/>
    <x v="1"/>
    <x v="0"/>
    <x v="72"/>
    <x v="3"/>
    <x v="67"/>
    <x v="4"/>
    <s v="Failed"/>
    <s v="Failed"/>
    <s v="Failed"/>
    <x v="3"/>
    <x v="25"/>
  </r>
  <r>
    <x v="1"/>
    <s v="group A"/>
    <x v="4"/>
    <x v="1"/>
    <x v="1"/>
    <x v="0"/>
    <x v="0"/>
    <x v="48"/>
    <x v="5"/>
    <s v="Passed"/>
    <s v="Passed"/>
    <s v="Passed"/>
    <x v="4"/>
    <x v="24"/>
  </r>
  <r>
    <x v="0"/>
    <s v="group A"/>
    <x v="4"/>
    <x v="1"/>
    <x v="1"/>
    <x v="34"/>
    <x v="0"/>
    <x v="57"/>
    <x v="3"/>
    <s v="Passed"/>
    <s v="Passed"/>
    <s v="Passed"/>
    <x v="1"/>
    <x v="62"/>
  </r>
  <r>
    <x v="1"/>
    <s v="group C"/>
    <x v="1"/>
    <x v="0"/>
    <x v="0"/>
    <x v="57"/>
    <x v="2"/>
    <x v="21"/>
    <x v="0"/>
    <s v="Passed"/>
    <s v="Passed"/>
    <s v="Passed"/>
    <x v="0"/>
    <x v="35"/>
  </r>
  <r>
    <x v="0"/>
    <s v="group C"/>
    <x v="3"/>
    <x v="0"/>
    <x v="1"/>
    <x v="58"/>
    <x v="4"/>
    <x v="31"/>
    <x v="3"/>
    <s v="Passed"/>
    <s v="Passed"/>
    <s v="Passed"/>
    <x v="2"/>
    <x v="52"/>
  </r>
  <r>
    <x v="0"/>
    <s v="group C"/>
    <x v="4"/>
    <x v="0"/>
    <x v="0"/>
    <x v="24"/>
    <x v="1"/>
    <x v="18"/>
    <x v="5"/>
    <s v="Passed"/>
    <s v="Passed"/>
    <s v="Passed"/>
    <x v="0"/>
    <x v="0"/>
  </r>
  <r>
    <x v="0"/>
    <s v="group C"/>
    <x v="3"/>
    <x v="0"/>
    <x v="1"/>
    <x v="50"/>
    <x v="1"/>
    <x v="44"/>
    <x v="3"/>
    <s v="Passed"/>
    <s v="Passed"/>
    <s v="Passed"/>
    <x v="1"/>
    <x v="58"/>
  </r>
  <r>
    <x v="0"/>
    <s v="group D"/>
    <x v="5"/>
    <x v="0"/>
    <x v="0"/>
    <x v="32"/>
    <x v="5"/>
    <x v="48"/>
    <x v="5"/>
    <s v="Passed"/>
    <s v="Passed"/>
    <s v="Passed"/>
    <x v="4"/>
    <x v="18"/>
  </r>
  <r>
    <x v="0"/>
    <s v="group B"/>
    <x v="3"/>
    <x v="0"/>
    <x v="1"/>
    <x v="2"/>
    <x v="2"/>
    <x v="1"/>
    <x v="1"/>
    <s v="Passed"/>
    <s v="Passed"/>
    <s v="Passed"/>
    <x v="2"/>
    <x v="63"/>
  </r>
  <r>
    <x v="0"/>
    <s v="group D"/>
    <x v="0"/>
    <x v="0"/>
    <x v="1"/>
    <x v="5"/>
    <x v="0"/>
    <x v="51"/>
    <x v="0"/>
    <s v="Passed"/>
    <s v="Passed"/>
    <s v="Passed"/>
    <x v="1"/>
    <x v="28"/>
  </r>
  <r>
    <x v="1"/>
    <s v="group E"/>
    <x v="0"/>
    <x v="0"/>
    <x v="1"/>
    <x v="4"/>
    <x v="0"/>
    <x v="56"/>
    <x v="5"/>
    <s v="Passed"/>
    <s v="Passed"/>
    <s v="Passed"/>
    <x v="4"/>
    <x v="33"/>
  </r>
  <r>
    <x v="1"/>
    <s v="group D"/>
    <x v="3"/>
    <x v="0"/>
    <x v="0"/>
    <x v="46"/>
    <x v="4"/>
    <x v="41"/>
    <x v="5"/>
    <s v="Passed"/>
    <s v="Passed"/>
    <s v="Passed"/>
    <x v="0"/>
    <x v="22"/>
  </r>
  <r>
    <x v="0"/>
    <s v="group D"/>
    <x v="2"/>
    <x v="0"/>
    <x v="0"/>
    <x v="30"/>
    <x v="5"/>
    <x v="7"/>
    <x v="5"/>
    <s v="Passed"/>
    <s v="Passed"/>
    <s v="Passed"/>
    <x v="0"/>
    <x v="13"/>
  </r>
  <r>
    <x v="1"/>
    <s v="group E"/>
    <x v="3"/>
    <x v="0"/>
    <x v="0"/>
    <x v="4"/>
    <x v="0"/>
    <x v="20"/>
    <x v="0"/>
    <s v="Passed"/>
    <s v="Passed"/>
    <s v="Passed"/>
    <x v="4"/>
    <x v="8"/>
  </r>
  <r>
    <x v="1"/>
    <s v="group B"/>
    <x v="4"/>
    <x v="0"/>
    <x v="1"/>
    <x v="20"/>
    <x v="0"/>
    <x v="20"/>
    <x v="0"/>
    <s v="Passed"/>
    <s v="Passed"/>
    <s v="Passed"/>
    <x v="4"/>
    <x v="32"/>
  </r>
  <r>
    <x v="0"/>
    <s v="group D"/>
    <x v="3"/>
    <x v="1"/>
    <x v="0"/>
    <x v="36"/>
    <x v="5"/>
    <x v="32"/>
    <x v="2"/>
    <s v="Passed"/>
    <s v="Passed"/>
    <s v="Passed"/>
    <x v="5"/>
    <x v="44"/>
  </r>
  <r>
    <x v="1"/>
    <s v="group C"/>
    <x v="1"/>
    <x v="1"/>
    <x v="0"/>
    <x v="50"/>
    <x v="1"/>
    <x v="41"/>
    <x v="5"/>
    <s v="Passed"/>
    <s v="Passed"/>
    <s v="Passed"/>
    <x v="4"/>
    <x v="18"/>
  </r>
  <r>
    <x v="1"/>
    <s v="group A"/>
    <x v="4"/>
    <x v="0"/>
    <x v="0"/>
    <x v="32"/>
    <x v="5"/>
    <x v="10"/>
    <x v="2"/>
    <s v="Passed"/>
    <s v="Passed"/>
    <s v="Failed"/>
    <x v="3"/>
    <x v="17"/>
  </r>
  <r>
    <x v="0"/>
    <s v="group B"/>
    <x v="3"/>
    <x v="0"/>
    <x v="0"/>
    <x v="44"/>
    <x v="3"/>
    <x v="10"/>
    <x v="2"/>
    <s v="Failed"/>
    <s v="Passed"/>
    <s v="Passed"/>
    <x v="5"/>
    <x v="31"/>
  </r>
  <r>
    <x v="1"/>
    <s v="group C"/>
    <x v="4"/>
    <x v="0"/>
    <x v="0"/>
    <x v="22"/>
    <x v="0"/>
    <x v="21"/>
    <x v="0"/>
    <s v="Passed"/>
    <s v="Passed"/>
    <s v="Passed"/>
    <x v="0"/>
    <x v="42"/>
  </r>
  <r>
    <x v="1"/>
    <s v="group D"/>
    <x v="1"/>
    <x v="1"/>
    <x v="0"/>
    <x v="42"/>
    <x v="1"/>
    <x v="43"/>
    <x v="4"/>
    <s v="Passed"/>
    <s v="Failed"/>
    <s v="Passed"/>
    <x v="5"/>
    <x v="44"/>
  </r>
  <r>
    <x v="0"/>
    <s v="group C"/>
    <x v="3"/>
    <x v="1"/>
    <x v="0"/>
    <x v="41"/>
    <x v="1"/>
    <x v="13"/>
    <x v="0"/>
    <s v="Passed"/>
    <s v="Passed"/>
    <s v="Passed"/>
    <x v="0"/>
    <x v="0"/>
  </r>
  <r>
    <x v="1"/>
    <s v="group B"/>
    <x v="5"/>
    <x v="0"/>
    <x v="1"/>
    <x v="8"/>
    <x v="1"/>
    <x v="12"/>
    <x v="2"/>
    <s v="Passed"/>
    <s v="Passed"/>
    <s v="Passed"/>
    <x v="5"/>
    <x v="30"/>
  </r>
  <r>
    <x v="1"/>
    <s v="group A"/>
    <x v="3"/>
    <x v="1"/>
    <x v="1"/>
    <x v="38"/>
    <x v="0"/>
    <x v="53"/>
    <x v="3"/>
    <s v="Passed"/>
    <s v="Passed"/>
    <s v="Passed"/>
    <x v="1"/>
    <x v="26"/>
  </r>
  <r>
    <x v="0"/>
    <s v="group A"/>
    <x v="3"/>
    <x v="1"/>
    <x v="0"/>
    <x v="11"/>
    <x v="1"/>
    <x v="31"/>
    <x v="3"/>
    <s v="Passed"/>
    <s v="Passed"/>
    <s v="Passed"/>
    <x v="0"/>
    <x v="35"/>
  </r>
  <r>
    <x v="0"/>
    <s v="group C"/>
    <x v="3"/>
    <x v="0"/>
    <x v="0"/>
    <x v="8"/>
    <x v="1"/>
    <x v="7"/>
    <x v="5"/>
    <s v="Passed"/>
    <s v="Passed"/>
    <s v="Passed"/>
    <x v="0"/>
    <x v="13"/>
  </r>
  <r>
    <x v="0"/>
    <s v="group C"/>
    <x v="1"/>
    <x v="0"/>
    <x v="0"/>
    <x v="58"/>
    <x v="4"/>
    <x v="5"/>
    <x v="3"/>
    <s v="Passed"/>
    <s v="Passed"/>
    <s v="Passed"/>
    <x v="2"/>
    <x v="52"/>
  </r>
  <r>
    <x v="0"/>
    <s v="group C"/>
    <x v="0"/>
    <x v="0"/>
    <x v="0"/>
    <x v="27"/>
    <x v="4"/>
    <x v="57"/>
    <x v="3"/>
    <s v="Passed"/>
    <s v="Passed"/>
    <s v="Passed"/>
    <x v="2"/>
    <x v="52"/>
  </r>
  <r>
    <x v="0"/>
    <s v="group B"/>
    <x v="4"/>
    <x v="0"/>
    <x v="0"/>
    <x v="16"/>
    <x v="5"/>
    <x v="7"/>
    <x v="5"/>
    <s v="Passed"/>
    <s v="Passed"/>
    <s v="Passed"/>
    <x v="4"/>
    <x v="32"/>
  </r>
  <r>
    <x v="1"/>
    <s v="group D"/>
    <x v="4"/>
    <x v="0"/>
    <x v="1"/>
    <x v="50"/>
    <x v="1"/>
    <x v="7"/>
    <x v="5"/>
    <s v="Passed"/>
    <s v="Passed"/>
    <s v="Passed"/>
    <x v="4"/>
    <x v="33"/>
  </r>
  <r>
    <x v="0"/>
    <s v="group C"/>
    <x v="1"/>
    <x v="0"/>
    <x v="0"/>
    <x v="16"/>
    <x v="5"/>
    <x v="60"/>
    <x v="4"/>
    <s v="Passed"/>
    <s v="Failed"/>
    <s v="Passed"/>
    <x v="5"/>
    <x v="10"/>
  </r>
  <r>
    <x v="0"/>
    <s v="group D"/>
    <x v="1"/>
    <x v="1"/>
    <x v="1"/>
    <x v="32"/>
    <x v="5"/>
    <x v="4"/>
    <x v="0"/>
    <s v="Passed"/>
    <s v="Passed"/>
    <s v="Passed"/>
    <x v="0"/>
    <x v="35"/>
  </r>
  <r>
    <x v="0"/>
    <s v="group B"/>
    <x v="5"/>
    <x v="0"/>
    <x v="0"/>
    <x v="17"/>
    <x v="1"/>
    <x v="18"/>
    <x v="5"/>
    <s v="Passed"/>
    <s v="Passed"/>
    <s v="Passed"/>
    <x v="4"/>
    <x v="32"/>
  </r>
  <r>
    <x v="1"/>
    <s v="group E"/>
    <x v="1"/>
    <x v="0"/>
    <x v="0"/>
    <x v="4"/>
    <x v="0"/>
    <x v="20"/>
    <x v="0"/>
    <s v="Passed"/>
    <s v="Passed"/>
    <s v="Passed"/>
    <x v="0"/>
    <x v="22"/>
  </r>
  <r>
    <x v="0"/>
    <s v="group D"/>
    <x v="2"/>
    <x v="0"/>
    <x v="0"/>
    <x v="19"/>
    <x v="0"/>
    <x v="46"/>
    <x v="0"/>
    <s v="Passed"/>
    <s v="Passed"/>
    <s v="Passed"/>
    <x v="1"/>
    <x v="26"/>
  </r>
  <r>
    <x v="0"/>
    <s v="group B"/>
    <x v="3"/>
    <x v="0"/>
    <x v="1"/>
    <x v="63"/>
    <x v="2"/>
    <x v="24"/>
    <x v="3"/>
    <s v="Passed"/>
    <s v="Passed"/>
    <s v="Passed"/>
    <x v="2"/>
    <x v="6"/>
  </r>
  <r>
    <x v="1"/>
    <s v="group C"/>
    <x v="1"/>
    <x v="1"/>
    <x v="0"/>
    <x v="24"/>
    <x v="1"/>
    <x v="26"/>
    <x v="5"/>
    <s v="Passed"/>
    <s v="Passed"/>
    <s v="Passed"/>
    <x v="5"/>
    <x v="31"/>
  </r>
  <r>
    <x v="0"/>
    <s v="group E"/>
    <x v="3"/>
    <x v="0"/>
    <x v="1"/>
    <x v="73"/>
    <x v="2"/>
    <x v="14"/>
    <x v="3"/>
    <s v="Passed"/>
    <s v="Passed"/>
    <s v="Passed"/>
    <x v="2"/>
    <x v="6"/>
  </r>
  <r>
    <x v="0"/>
    <s v="group D"/>
    <x v="2"/>
    <x v="1"/>
    <x v="0"/>
    <x v="7"/>
    <x v="3"/>
    <x v="32"/>
    <x v="2"/>
    <s v="Failed"/>
    <s v="Passed"/>
    <s v="Passed"/>
    <x v="5"/>
    <x v="31"/>
  </r>
  <r>
    <x v="0"/>
    <s v="group B"/>
    <x v="5"/>
    <x v="0"/>
    <x v="0"/>
    <x v="33"/>
    <x v="4"/>
    <x v="53"/>
    <x v="3"/>
    <s v="Passed"/>
    <s v="Passed"/>
    <s v="Passed"/>
    <x v="1"/>
    <x v="21"/>
  </r>
  <r>
    <x v="1"/>
    <s v="group A"/>
    <x v="4"/>
    <x v="0"/>
    <x v="0"/>
    <x v="50"/>
    <x v="1"/>
    <x v="22"/>
    <x v="0"/>
    <s v="Passed"/>
    <s v="Passed"/>
    <s v="Passed"/>
    <x v="4"/>
    <x v="33"/>
  </r>
  <r>
    <x v="1"/>
    <s v="group B"/>
    <x v="0"/>
    <x v="1"/>
    <x v="0"/>
    <x v="30"/>
    <x v="5"/>
    <x v="32"/>
    <x v="2"/>
    <s v="Passed"/>
    <s v="Passed"/>
    <s v="Passed"/>
    <x v="5"/>
    <x v="31"/>
  </r>
  <r>
    <x v="1"/>
    <s v="group C"/>
    <x v="2"/>
    <x v="0"/>
    <x v="0"/>
    <x v="38"/>
    <x v="0"/>
    <x v="4"/>
    <x v="0"/>
    <s v="Passed"/>
    <s v="Passed"/>
    <s v="Passed"/>
    <x v="0"/>
    <x v="64"/>
  </r>
  <r>
    <x v="0"/>
    <s v="group C"/>
    <x v="0"/>
    <x v="0"/>
    <x v="0"/>
    <x v="67"/>
    <x v="4"/>
    <x v="54"/>
    <x v="1"/>
    <s v="Passed"/>
    <s v="Passed"/>
    <s v="Passed"/>
    <x v="1"/>
    <x v="38"/>
  </r>
  <r>
    <x v="1"/>
    <s v="group D"/>
    <x v="1"/>
    <x v="0"/>
    <x v="0"/>
    <x v="4"/>
    <x v="0"/>
    <x v="20"/>
    <x v="0"/>
    <s v="Passed"/>
    <s v="Passed"/>
    <s v="Passed"/>
    <x v="0"/>
    <x v="12"/>
  </r>
  <r>
    <x v="1"/>
    <s v="group A"/>
    <x v="5"/>
    <x v="0"/>
    <x v="0"/>
    <x v="8"/>
    <x v="1"/>
    <x v="58"/>
    <x v="2"/>
    <s v="Passed"/>
    <s v="Passed"/>
    <s v="Failed"/>
    <x v="3"/>
    <x v="11"/>
  </r>
  <r>
    <x v="1"/>
    <s v="group D"/>
    <x v="5"/>
    <x v="1"/>
    <x v="0"/>
    <x v="23"/>
    <x v="1"/>
    <x v="39"/>
    <x v="4"/>
    <s v="Passed"/>
    <s v="Failed"/>
    <s v="Passed"/>
    <x v="5"/>
    <x v="10"/>
  </r>
  <r>
    <x v="0"/>
    <s v="group B"/>
    <x v="5"/>
    <x v="0"/>
    <x v="1"/>
    <x v="16"/>
    <x v="5"/>
    <x v="26"/>
    <x v="5"/>
    <s v="Passed"/>
    <s v="Passed"/>
    <s v="Passed"/>
    <x v="4"/>
    <x v="34"/>
  </r>
  <r>
    <x v="0"/>
    <s v="group B"/>
    <x v="2"/>
    <x v="1"/>
    <x v="1"/>
    <x v="34"/>
    <x v="0"/>
    <x v="65"/>
    <x v="1"/>
    <s v="Passed"/>
    <s v="Passed"/>
    <s v="Passed"/>
    <x v="2"/>
    <x v="66"/>
  </r>
  <r>
    <x v="0"/>
    <s v="group C"/>
    <x v="5"/>
    <x v="0"/>
    <x v="1"/>
    <x v="4"/>
    <x v="0"/>
    <x v="24"/>
    <x v="3"/>
    <s v="Passed"/>
    <s v="Passed"/>
    <s v="Passed"/>
    <x v="1"/>
    <x v="62"/>
  </r>
  <r>
    <x v="0"/>
    <s v="group D"/>
    <x v="1"/>
    <x v="0"/>
    <x v="0"/>
    <x v="19"/>
    <x v="0"/>
    <x v="14"/>
    <x v="3"/>
    <s v="Passed"/>
    <s v="Passed"/>
    <s v="Passed"/>
    <x v="1"/>
    <x v="58"/>
  </r>
  <r>
    <x v="0"/>
    <s v="group E"/>
    <x v="1"/>
    <x v="0"/>
    <x v="1"/>
    <x v="17"/>
    <x v="1"/>
    <x v="21"/>
    <x v="0"/>
    <s v="Passed"/>
    <s v="Passed"/>
    <s v="Passed"/>
    <x v="0"/>
    <x v="12"/>
  </r>
  <r>
    <x v="0"/>
    <s v="group D"/>
    <x v="5"/>
    <x v="0"/>
    <x v="1"/>
    <x v="17"/>
    <x v="1"/>
    <x v="4"/>
    <x v="0"/>
    <s v="Passed"/>
    <s v="Passed"/>
    <s v="Passed"/>
    <x v="0"/>
    <x v="5"/>
  </r>
  <r>
    <x v="0"/>
    <s v="group B"/>
    <x v="4"/>
    <x v="1"/>
    <x v="1"/>
    <x v="21"/>
    <x v="1"/>
    <x v="4"/>
    <x v="0"/>
    <s v="Passed"/>
    <s v="Passed"/>
    <s v="Passed"/>
    <x v="0"/>
    <x v="27"/>
  </r>
  <r>
    <x v="1"/>
    <s v="group D"/>
    <x v="1"/>
    <x v="0"/>
    <x v="0"/>
    <x v="5"/>
    <x v="0"/>
    <x v="39"/>
    <x v="4"/>
    <s v="Passed"/>
    <s v="Failed"/>
    <s v="Passed"/>
    <x v="5"/>
    <x v="10"/>
  </r>
  <r>
    <x v="0"/>
    <s v="group C"/>
    <x v="3"/>
    <x v="0"/>
    <x v="0"/>
    <x v="57"/>
    <x v="2"/>
    <x v="44"/>
    <x v="3"/>
    <s v="Passed"/>
    <s v="Passed"/>
    <s v="Passed"/>
    <x v="1"/>
    <x v="58"/>
  </r>
  <r>
    <x v="1"/>
    <s v="group D"/>
    <x v="0"/>
    <x v="0"/>
    <x v="0"/>
    <x v="1"/>
    <x v="1"/>
    <x v="17"/>
    <x v="2"/>
    <s v="Passed"/>
    <s v="Passed"/>
    <s v="Passed"/>
    <x v="5"/>
    <x v="30"/>
  </r>
  <r>
    <x v="1"/>
    <s v="group C"/>
    <x v="2"/>
    <x v="1"/>
    <x v="0"/>
    <x v="16"/>
    <x v="5"/>
    <x v="32"/>
    <x v="2"/>
    <s v="Passed"/>
    <s v="Passed"/>
    <s v="Passed"/>
    <x v="5"/>
    <x v="9"/>
  </r>
  <r>
    <x v="1"/>
    <s v="group C"/>
    <x v="4"/>
    <x v="0"/>
    <x v="1"/>
    <x v="31"/>
    <x v="5"/>
    <x v="10"/>
    <x v="2"/>
    <s v="Passed"/>
    <s v="Passed"/>
    <s v="Failed"/>
    <x v="3"/>
    <x v="39"/>
  </r>
  <r>
    <x v="1"/>
    <s v="group E"/>
    <x v="1"/>
    <x v="0"/>
    <x v="0"/>
    <x v="50"/>
    <x v="1"/>
    <x v="8"/>
    <x v="5"/>
    <s v="Passed"/>
    <s v="Passed"/>
    <s v="Passed"/>
    <x v="5"/>
    <x v="29"/>
  </r>
  <r>
    <x v="1"/>
    <s v="group C"/>
    <x v="5"/>
    <x v="1"/>
    <x v="1"/>
    <x v="25"/>
    <x v="5"/>
    <x v="26"/>
    <x v="5"/>
    <s v="Passed"/>
    <s v="Passed"/>
    <s v="Passed"/>
    <x v="4"/>
    <x v="61"/>
  </r>
  <r>
    <x v="0"/>
    <s v="group C"/>
    <x v="4"/>
    <x v="1"/>
    <x v="0"/>
    <x v="74"/>
    <x v="3"/>
    <x v="12"/>
    <x v="2"/>
    <s v="Failed"/>
    <s v="Passed"/>
    <s v="Failed"/>
    <x v="3"/>
    <x v="11"/>
  </r>
  <r>
    <x v="0"/>
    <s v="group D"/>
    <x v="0"/>
    <x v="1"/>
    <x v="0"/>
    <x v="75"/>
    <x v="3"/>
    <x v="30"/>
    <x v="4"/>
    <s v="Failed"/>
    <s v="Failed"/>
    <s v="Failed"/>
    <x v="3"/>
    <x v="51"/>
  </r>
  <r>
    <x v="0"/>
    <s v="group C"/>
    <x v="3"/>
    <x v="0"/>
    <x v="0"/>
    <x v="23"/>
    <x v="1"/>
    <x v="21"/>
    <x v="0"/>
    <s v="Passed"/>
    <s v="Passed"/>
    <s v="Passed"/>
    <x v="0"/>
    <x v="13"/>
  </r>
  <r>
    <x v="0"/>
    <s v="group C"/>
    <x v="3"/>
    <x v="0"/>
    <x v="1"/>
    <x v="50"/>
    <x v="1"/>
    <x v="48"/>
    <x v="5"/>
    <s v="Passed"/>
    <s v="Passed"/>
    <s v="Passed"/>
    <x v="0"/>
    <x v="12"/>
  </r>
  <r>
    <x v="0"/>
    <s v="group C"/>
    <x v="5"/>
    <x v="0"/>
    <x v="0"/>
    <x v="3"/>
    <x v="3"/>
    <x v="9"/>
    <x v="2"/>
    <s v="Failed"/>
    <s v="Passed"/>
    <s v="Passed"/>
    <x v="5"/>
    <x v="20"/>
  </r>
  <r>
    <x v="1"/>
    <s v="group E"/>
    <x v="3"/>
    <x v="0"/>
    <x v="1"/>
    <x v="23"/>
    <x v="1"/>
    <x v="26"/>
    <x v="5"/>
    <s v="Passed"/>
    <s v="Passed"/>
    <s v="Passed"/>
    <x v="5"/>
    <x v="14"/>
  </r>
  <r>
    <x v="0"/>
    <s v="group E"/>
    <x v="3"/>
    <x v="0"/>
    <x v="1"/>
    <x v="38"/>
    <x v="0"/>
    <x v="57"/>
    <x v="3"/>
    <s v="Passed"/>
    <s v="Passed"/>
    <s v="Passed"/>
    <x v="2"/>
    <x v="66"/>
  </r>
  <r>
    <x v="1"/>
    <s v="group B"/>
    <x v="4"/>
    <x v="0"/>
    <x v="1"/>
    <x v="20"/>
    <x v="0"/>
    <x v="18"/>
    <x v="5"/>
    <s v="Passed"/>
    <s v="Passed"/>
    <s v="Passed"/>
    <x v="4"/>
    <x v="32"/>
  </r>
  <r>
    <x v="0"/>
    <s v="group C"/>
    <x v="0"/>
    <x v="1"/>
    <x v="1"/>
    <x v="17"/>
    <x v="1"/>
    <x v="5"/>
    <x v="3"/>
    <s v="Passed"/>
    <s v="Passed"/>
    <s v="Passed"/>
    <x v="1"/>
    <x v="28"/>
  </r>
  <r>
    <x v="1"/>
    <s v="group C"/>
    <x v="3"/>
    <x v="0"/>
    <x v="1"/>
    <x v="54"/>
    <x v="5"/>
    <x v="8"/>
    <x v="5"/>
    <s v="Passed"/>
    <s v="Passed"/>
    <s v="Passed"/>
    <x v="5"/>
    <x v="14"/>
  </r>
  <r>
    <x v="0"/>
    <s v="group D"/>
    <x v="4"/>
    <x v="0"/>
    <x v="0"/>
    <x v="54"/>
    <x v="5"/>
    <x v="47"/>
    <x v="5"/>
    <s v="Passed"/>
    <s v="Passed"/>
    <s v="Passed"/>
    <x v="4"/>
    <x v="34"/>
  </r>
  <r>
    <x v="1"/>
    <s v="group E"/>
    <x v="0"/>
    <x v="0"/>
    <x v="1"/>
    <x v="51"/>
    <x v="4"/>
    <x v="47"/>
    <x v="5"/>
    <s v="Passed"/>
    <s v="Passed"/>
    <s v="Passed"/>
    <x v="0"/>
    <x v="42"/>
  </r>
  <r>
    <x v="1"/>
    <s v="group A"/>
    <x v="3"/>
    <x v="0"/>
    <x v="1"/>
    <x v="26"/>
    <x v="2"/>
    <x v="54"/>
    <x v="1"/>
    <s v="Passed"/>
    <s v="Passed"/>
    <s v="Passed"/>
    <x v="1"/>
    <x v="15"/>
  </r>
  <r>
    <x v="1"/>
    <s v="group C"/>
    <x v="4"/>
    <x v="0"/>
    <x v="1"/>
    <x v="28"/>
    <x v="0"/>
    <x v="18"/>
    <x v="5"/>
    <s v="Passed"/>
    <s v="Passed"/>
    <s v="Passed"/>
    <x v="4"/>
    <x v="32"/>
  </r>
  <r>
    <x v="1"/>
    <s v="group D"/>
    <x v="3"/>
    <x v="1"/>
    <x v="1"/>
    <x v="38"/>
    <x v="0"/>
    <x v="53"/>
    <x v="3"/>
    <s v="Passed"/>
    <s v="Passed"/>
    <s v="Passed"/>
    <x v="1"/>
    <x v="21"/>
  </r>
  <r>
    <x v="0"/>
    <s v="group C"/>
    <x v="3"/>
    <x v="0"/>
    <x v="0"/>
    <x v="27"/>
    <x v="4"/>
    <x v="52"/>
    <x v="0"/>
    <s v="Passed"/>
    <s v="Passed"/>
    <s v="Passed"/>
    <x v="0"/>
    <x v="27"/>
  </r>
  <r>
    <x v="0"/>
    <s v="group D"/>
    <x v="3"/>
    <x v="0"/>
    <x v="0"/>
    <x v="33"/>
    <x v="4"/>
    <x v="2"/>
    <x v="1"/>
    <s v="Passed"/>
    <s v="Passed"/>
    <s v="Passed"/>
    <x v="1"/>
    <x v="50"/>
  </r>
  <r>
    <x v="0"/>
    <s v="group D"/>
    <x v="2"/>
    <x v="0"/>
    <x v="0"/>
    <x v="8"/>
    <x v="1"/>
    <x v="37"/>
    <x v="5"/>
    <s v="Passed"/>
    <s v="Passed"/>
    <s v="Passed"/>
    <x v="4"/>
    <x v="33"/>
  </r>
  <r>
    <x v="1"/>
    <s v="group E"/>
    <x v="5"/>
    <x v="1"/>
    <x v="1"/>
    <x v="12"/>
    <x v="0"/>
    <x v="5"/>
    <x v="3"/>
    <s v="Passed"/>
    <s v="Passed"/>
    <s v="Passed"/>
    <x v="1"/>
    <x v="21"/>
  </r>
  <r>
    <x v="0"/>
    <s v="group A"/>
    <x v="5"/>
    <x v="0"/>
    <x v="1"/>
    <x v="68"/>
    <x v="2"/>
    <x v="50"/>
    <x v="1"/>
    <s v="Passed"/>
    <s v="Passed"/>
    <s v="Passed"/>
    <x v="2"/>
    <x v="72"/>
  </r>
  <r>
    <x v="1"/>
    <s v="group C"/>
    <x v="4"/>
    <x v="0"/>
    <x v="1"/>
    <x v="0"/>
    <x v="0"/>
    <x v="48"/>
    <x v="5"/>
    <s v="Passed"/>
    <s v="Passed"/>
    <s v="Passed"/>
    <x v="4"/>
    <x v="54"/>
  </r>
  <r>
    <x v="0"/>
    <s v="group C"/>
    <x v="4"/>
    <x v="1"/>
    <x v="0"/>
    <x v="23"/>
    <x v="1"/>
    <x v="48"/>
    <x v="5"/>
    <s v="Passed"/>
    <s v="Passed"/>
    <s v="Passed"/>
    <x v="4"/>
    <x v="54"/>
  </r>
  <r>
    <x v="1"/>
    <s v="group C"/>
    <x v="2"/>
    <x v="0"/>
    <x v="0"/>
    <x v="38"/>
    <x v="0"/>
    <x v="0"/>
    <x v="0"/>
    <s v="Passed"/>
    <s v="Passed"/>
    <s v="Passed"/>
    <x v="4"/>
    <x v="59"/>
  </r>
  <r>
    <x v="1"/>
    <s v="group C"/>
    <x v="5"/>
    <x v="1"/>
    <x v="0"/>
    <x v="38"/>
    <x v="0"/>
    <x v="51"/>
    <x v="0"/>
    <s v="Passed"/>
    <s v="Passed"/>
    <s v="Passed"/>
    <x v="4"/>
    <x v="24"/>
  </r>
  <r>
    <x v="1"/>
    <s v="group B"/>
    <x v="0"/>
    <x v="1"/>
    <x v="1"/>
    <x v="53"/>
    <x v="4"/>
    <x v="1"/>
    <x v="1"/>
    <s v="Passed"/>
    <s v="Passed"/>
    <s v="Passed"/>
    <x v="1"/>
    <x v="1"/>
  </r>
  <r>
    <x v="0"/>
    <s v="group B"/>
    <x v="3"/>
    <x v="0"/>
    <x v="0"/>
    <x v="7"/>
    <x v="3"/>
    <x v="60"/>
    <x v="4"/>
    <s v="Failed"/>
    <s v="Failed"/>
    <s v="Passed"/>
    <x v="5"/>
    <x v="9"/>
  </r>
  <r>
    <x v="1"/>
    <s v="group D"/>
    <x v="1"/>
    <x v="1"/>
    <x v="0"/>
    <x v="34"/>
    <x v="0"/>
    <x v="56"/>
    <x v="5"/>
    <s v="Passed"/>
    <s v="Passed"/>
    <s v="Passed"/>
    <x v="4"/>
    <x v="54"/>
  </r>
  <r>
    <x v="1"/>
    <s v="group E"/>
    <x v="3"/>
    <x v="0"/>
    <x v="0"/>
    <x v="31"/>
    <x v="5"/>
    <x v="42"/>
    <x v="4"/>
    <s v="Passed"/>
    <s v="Failed"/>
    <s v="Failed"/>
    <x v="3"/>
    <x v="57"/>
  </r>
  <r>
    <x v="0"/>
    <s v="group C"/>
    <x v="1"/>
    <x v="1"/>
    <x v="0"/>
    <x v="76"/>
    <x v="3"/>
    <x v="34"/>
    <x v="4"/>
    <s v="Failed"/>
    <s v="Failed"/>
    <s v="Failed"/>
    <x v="3"/>
    <x v="60"/>
  </r>
  <r>
    <x v="0"/>
    <s v="group C"/>
    <x v="3"/>
    <x v="0"/>
    <x v="1"/>
    <x v="30"/>
    <x v="5"/>
    <x v="0"/>
    <x v="0"/>
    <s v="Passed"/>
    <s v="Passed"/>
    <s v="Passed"/>
    <x v="0"/>
    <x v="27"/>
  </r>
  <r>
    <x v="1"/>
    <s v="group C"/>
    <x v="2"/>
    <x v="1"/>
    <x v="0"/>
    <x v="42"/>
    <x v="1"/>
    <x v="48"/>
    <x v="5"/>
    <s v="Passed"/>
    <s v="Passed"/>
    <s v="Passed"/>
    <x v="4"/>
    <x v="33"/>
  </r>
  <r>
    <x v="0"/>
    <s v="group B"/>
    <x v="3"/>
    <x v="1"/>
    <x v="0"/>
    <x v="31"/>
    <x v="5"/>
    <x v="22"/>
    <x v="0"/>
    <s v="Passed"/>
    <s v="Passed"/>
    <s v="Passed"/>
    <x v="0"/>
    <x v="13"/>
  </r>
  <r>
    <x v="1"/>
    <s v="group D"/>
    <x v="5"/>
    <x v="0"/>
    <x v="0"/>
    <x v="20"/>
    <x v="0"/>
    <x v="47"/>
    <x v="5"/>
    <s v="Passed"/>
    <s v="Passed"/>
    <s v="Passed"/>
    <x v="4"/>
    <x v="34"/>
  </r>
  <r>
    <x v="0"/>
    <s v="group D"/>
    <x v="1"/>
    <x v="0"/>
    <x v="1"/>
    <x v="19"/>
    <x v="0"/>
    <x v="13"/>
    <x v="0"/>
    <s v="Passed"/>
    <s v="Passed"/>
    <s v="Passed"/>
    <x v="0"/>
    <x v="27"/>
  </r>
  <r>
    <x v="0"/>
    <s v="group C"/>
    <x v="1"/>
    <x v="0"/>
    <x v="0"/>
    <x v="24"/>
    <x v="1"/>
    <x v="21"/>
    <x v="0"/>
    <s v="Passed"/>
    <s v="Passed"/>
    <s v="Passed"/>
    <x v="0"/>
    <x v="0"/>
  </r>
  <r>
    <x v="1"/>
    <s v="group C"/>
    <x v="0"/>
    <x v="0"/>
    <x v="1"/>
    <x v="62"/>
    <x v="2"/>
    <x v="1"/>
    <x v="1"/>
    <s v="Passed"/>
    <s v="Passed"/>
    <s v="Passed"/>
    <x v="2"/>
    <x v="6"/>
  </r>
  <r>
    <x v="0"/>
    <s v="group D"/>
    <x v="1"/>
    <x v="1"/>
    <x v="1"/>
    <x v="24"/>
    <x v="1"/>
    <x v="35"/>
    <x v="3"/>
    <s v="Passed"/>
    <s v="Passed"/>
    <s v="Passed"/>
    <x v="1"/>
    <x v="21"/>
  </r>
  <r>
    <x v="1"/>
    <s v="group B"/>
    <x v="0"/>
    <x v="1"/>
    <x v="0"/>
    <x v="64"/>
    <x v="3"/>
    <x v="38"/>
    <x v="2"/>
    <s v="Failed"/>
    <s v="Passed"/>
    <s v="Failed"/>
    <x v="3"/>
    <x v="17"/>
  </r>
  <r>
    <x v="1"/>
    <s v="group B"/>
    <x v="3"/>
    <x v="0"/>
    <x v="0"/>
    <x v="64"/>
    <x v="3"/>
    <x v="6"/>
    <x v="4"/>
    <s v="Failed"/>
    <s v="Failed"/>
    <s v="Failed"/>
    <x v="3"/>
    <x v="48"/>
  </r>
  <r>
    <x v="0"/>
    <s v="group E"/>
    <x v="0"/>
    <x v="1"/>
    <x v="1"/>
    <x v="68"/>
    <x v="2"/>
    <x v="50"/>
    <x v="1"/>
    <s v="Passed"/>
    <s v="Passed"/>
    <s v="Passed"/>
    <x v="2"/>
    <x v="53"/>
  </r>
  <r>
    <x v="0"/>
    <s v="group D"/>
    <x v="2"/>
    <x v="1"/>
    <x v="1"/>
    <x v="42"/>
    <x v="1"/>
    <x v="20"/>
    <x v="0"/>
    <s v="Passed"/>
    <s v="Passed"/>
    <s v="Passed"/>
    <x v="0"/>
    <x v="5"/>
  </r>
  <r>
    <x v="1"/>
    <s v="group B"/>
    <x v="4"/>
    <x v="1"/>
    <x v="0"/>
    <x v="24"/>
    <x v="1"/>
    <x v="60"/>
    <x v="4"/>
    <s v="Passed"/>
    <s v="Failed"/>
    <s v="Failed"/>
    <x v="3"/>
    <x v="51"/>
  </r>
  <r>
    <x v="1"/>
    <s v="group D"/>
    <x v="0"/>
    <x v="1"/>
    <x v="0"/>
    <x v="50"/>
    <x v="1"/>
    <x v="41"/>
    <x v="5"/>
    <s v="Passed"/>
    <s v="Passed"/>
    <s v="Passed"/>
    <x v="4"/>
    <x v="8"/>
  </r>
  <r>
    <x v="1"/>
    <s v="group B"/>
    <x v="1"/>
    <x v="0"/>
    <x v="1"/>
    <x v="5"/>
    <x v="0"/>
    <x v="13"/>
    <x v="0"/>
    <s v="Passed"/>
    <s v="Passed"/>
    <s v="Passed"/>
    <x v="0"/>
    <x v="13"/>
  </r>
  <r>
    <x v="1"/>
    <s v="group A"/>
    <x v="0"/>
    <x v="0"/>
    <x v="0"/>
    <x v="57"/>
    <x v="2"/>
    <x v="68"/>
    <x v="1"/>
    <s v="Passed"/>
    <s v="Passed"/>
    <s v="Passed"/>
    <x v="2"/>
    <x v="6"/>
  </r>
  <r>
    <x v="0"/>
    <s v="group C"/>
    <x v="1"/>
    <x v="0"/>
    <x v="0"/>
    <x v="31"/>
    <x v="5"/>
    <x v="56"/>
    <x v="5"/>
    <s v="Passed"/>
    <s v="Passed"/>
    <s v="Passed"/>
    <x v="5"/>
    <x v="44"/>
  </r>
  <r>
    <x v="0"/>
    <s v="group C"/>
    <x v="4"/>
    <x v="1"/>
    <x v="1"/>
    <x v="13"/>
    <x v="5"/>
    <x v="47"/>
    <x v="5"/>
    <s v="Passed"/>
    <s v="Passed"/>
    <s v="Passed"/>
    <x v="4"/>
    <x v="54"/>
  </r>
  <r>
    <x v="0"/>
    <s v="group E"/>
    <x v="4"/>
    <x v="0"/>
    <x v="0"/>
    <x v="19"/>
    <x v="0"/>
    <x v="11"/>
    <x v="3"/>
    <s v="Passed"/>
    <s v="Passed"/>
    <s v="Passed"/>
    <x v="0"/>
    <x v="42"/>
  </r>
  <r>
    <x v="1"/>
    <s v="group A"/>
    <x v="3"/>
    <x v="1"/>
    <x v="1"/>
    <x v="7"/>
    <x v="3"/>
    <x v="28"/>
    <x v="2"/>
    <s v="Failed"/>
    <s v="Passed"/>
    <s v="Passed"/>
    <x v="5"/>
    <x v="20"/>
  </r>
  <r>
    <x v="1"/>
    <s v="group A"/>
    <x v="1"/>
    <x v="0"/>
    <x v="1"/>
    <x v="42"/>
    <x v="1"/>
    <x v="38"/>
    <x v="2"/>
    <s v="Passed"/>
    <s v="Passed"/>
    <s v="Passed"/>
    <x v="5"/>
    <x v="10"/>
  </r>
  <r>
    <x v="0"/>
    <s v="group B"/>
    <x v="4"/>
    <x v="0"/>
    <x v="0"/>
    <x v="27"/>
    <x v="4"/>
    <x v="49"/>
    <x v="1"/>
    <s v="Passed"/>
    <s v="Passed"/>
    <s v="Passed"/>
    <x v="1"/>
    <x v="50"/>
  </r>
  <r>
    <x v="0"/>
    <s v="group B"/>
    <x v="1"/>
    <x v="1"/>
    <x v="1"/>
    <x v="64"/>
    <x v="3"/>
    <x v="25"/>
    <x v="2"/>
    <s v="Failed"/>
    <s v="Passed"/>
    <s v="Passed"/>
    <x v="5"/>
    <x v="14"/>
  </r>
  <r>
    <x v="0"/>
    <s v="group D"/>
    <x v="2"/>
    <x v="0"/>
    <x v="0"/>
    <x v="31"/>
    <x v="5"/>
    <x v="26"/>
    <x v="5"/>
    <s v="Passed"/>
    <s v="Passed"/>
    <s v="Passed"/>
    <x v="4"/>
    <x v="32"/>
  </r>
  <r>
    <x v="0"/>
    <s v="group D"/>
    <x v="5"/>
    <x v="0"/>
    <x v="0"/>
    <x v="27"/>
    <x v="4"/>
    <x v="65"/>
    <x v="1"/>
    <s v="Passed"/>
    <s v="Passed"/>
    <s v="Passed"/>
    <x v="2"/>
    <x v="71"/>
  </r>
  <r>
    <x v="0"/>
    <s v="group E"/>
    <x v="5"/>
    <x v="0"/>
    <x v="0"/>
    <x v="34"/>
    <x v="0"/>
    <x v="46"/>
    <x v="0"/>
    <s v="Passed"/>
    <s v="Passed"/>
    <s v="Passed"/>
    <x v="1"/>
    <x v="21"/>
  </r>
  <r>
    <x v="0"/>
    <s v="group D"/>
    <x v="0"/>
    <x v="1"/>
    <x v="0"/>
    <x v="24"/>
    <x v="1"/>
    <x v="19"/>
    <x v="0"/>
    <s v="Passed"/>
    <s v="Passed"/>
    <s v="Passed"/>
    <x v="0"/>
    <x v="5"/>
  </r>
  <r>
    <x v="0"/>
    <s v="group D"/>
    <x v="3"/>
    <x v="0"/>
    <x v="1"/>
    <x v="20"/>
    <x v="0"/>
    <x v="13"/>
    <x v="0"/>
    <s v="Passed"/>
    <s v="Passed"/>
    <s v="Passed"/>
    <x v="1"/>
    <x v="21"/>
  </r>
  <r>
    <x v="0"/>
    <s v="group D"/>
    <x v="1"/>
    <x v="0"/>
    <x v="0"/>
    <x v="1"/>
    <x v="1"/>
    <x v="52"/>
    <x v="0"/>
    <s v="Passed"/>
    <s v="Passed"/>
    <s v="Passed"/>
    <x v="0"/>
    <x v="64"/>
  </r>
  <r>
    <x v="0"/>
    <s v="group C"/>
    <x v="3"/>
    <x v="0"/>
    <x v="0"/>
    <x v="11"/>
    <x v="1"/>
    <x v="51"/>
    <x v="0"/>
    <s v="Passed"/>
    <s v="Passed"/>
    <s v="Passed"/>
    <x v="0"/>
    <x v="35"/>
  </r>
  <r>
    <x v="0"/>
    <s v="group A"/>
    <x v="4"/>
    <x v="0"/>
    <x v="0"/>
    <x v="30"/>
    <x v="5"/>
    <x v="19"/>
    <x v="0"/>
    <s v="Passed"/>
    <s v="Passed"/>
    <s v="Passed"/>
    <x v="0"/>
    <x v="12"/>
  </r>
  <r>
    <x v="0"/>
    <s v="group C"/>
    <x v="0"/>
    <x v="1"/>
    <x v="0"/>
    <x v="18"/>
    <x v="3"/>
    <x v="37"/>
    <x v="5"/>
    <s v="Failed"/>
    <s v="Passed"/>
    <s v="Passed"/>
    <x v="4"/>
    <x v="34"/>
  </r>
  <r>
    <x v="0"/>
    <s v="group C"/>
    <x v="1"/>
    <x v="0"/>
    <x v="0"/>
    <x v="16"/>
    <x v="5"/>
    <x v="7"/>
    <x v="5"/>
    <s v="Passed"/>
    <s v="Passed"/>
    <s v="Passed"/>
    <x v="4"/>
    <x v="24"/>
  </r>
  <r>
    <x v="0"/>
    <s v="group A"/>
    <x v="5"/>
    <x v="0"/>
    <x v="0"/>
    <x v="64"/>
    <x v="3"/>
    <x v="47"/>
    <x v="5"/>
    <s v="Failed"/>
    <s v="Passed"/>
    <s v="Passed"/>
    <x v="4"/>
    <x v="24"/>
  </r>
  <r>
    <x v="1"/>
    <s v="group C"/>
    <x v="1"/>
    <x v="1"/>
    <x v="0"/>
    <x v="10"/>
    <x v="5"/>
    <x v="3"/>
    <x v="2"/>
    <s v="Passed"/>
    <s v="Passed"/>
    <s v="Passed"/>
    <x v="5"/>
    <x v="31"/>
  </r>
  <r>
    <x v="1"/>
    <s v="group A"/>
    <x v="5"/>
    <x v="0"/>
    <x v="0"/>
    <x v="5"/>
    <x v="0"/>
    <x v="56"/>
    <x v="5"/>
    <s v="Passed"/>
    <s v="Passed"/>
    <s v="Passed"/>
    <x v="5"/>
    <x v="9"/>
  </r>
  <r>
    <x v="1"/>
    <s v="group E"/>
    <x v="0"/>
    <x v="0"/>
    <x v="0"/>
    <x v="50"/>
    <x v="1"/>
    <x v="41"/>
    <x v="5"/>
    <s v="Passed"/>
    <s v="Passed"/>
    <s v="Passed"/>
    <x v="4"/>
    <x v="54"/>
  </r>
  <r>
    <x v="0"/>
    <s v="group E"/>
    <x v="4"/>
    <x v="0"/>
    <x v="0"/>
    <x v="19"/>
    <x v="0"/>
    <x v="51"/>
    <x v="0"/>
    <s v="Passed"/>
    <s v="Passed"/>
    <s v="Passed"/>
    <x v="0"/>
    <x v="12"/>
  </r>
  <r>
    <x v="0"/>
    <s v="group C"/>
    <x v="0"/>
    <x v="0"/>
    <x v="1"/>
    <x v="68"/>
    <x v="2"/>
    <x v="50"/>
    <x v="1"/>
    <s v="Passed"/>
    <s v="Passed"/>
    <s v="Passed"/>
    <x v="2"/>
    <x v="73"/>
  </r>
  <r>
    <x v="0"/>
    <s v="group C"/>
    <x v="0"/>
    <x v="0"/>
    <x v="1"/>
    <x v="25"/>
    <x v="5"/>
    <x v="46"/>
    <x v="0"/>
    <s v="Passed"/>
    <s v="Passed"/>
    <s v="Passed"/>
    <x v="0"/>
    <x v="22"/>
  </r>
  <r>
    <x v="1"/>
    <s v="group B"/>
    <x v="4"/>
    <x v="1"/>
    <x v="0"/>
    <x v="45"/>
    <x v="3"/>
    <x v="69"/>
    <x v="4"/>
    <s v="Failed"/>
    <s v="Failed"/>
    <s v="Failed"/>
    <x v="3"/>
    <x v="74"/>
  </r>
  <r>
    <x v="1"/>
    <s v="group A"/>
    <x v="5"/>
    <x v="0"/>
    <x v="0"/>
    <x v="31"/>
    <x v="5"/>
    <x v="9"/>
    <x v="2"/>
    <s v="Passed"/>
    <s v="Passed"/>
    <s v="Failed"/>
    <x v="3"/>
    <x v="36"/>
  </r>
  <r>
    <x v="0"/>
    <s v="group D"/>
    <x v="4"/>
    <x v="0"/>
    <x v="0"/>
    <x v="1"/>
    <x v="1"/>
    <x v="52"/>
    <x v="0"/>
    <s v="Passed"/>
    <s v="Passed"/>
    <s v="Passed"/>
    <x v="0"/>
    <x v="12"/>
  </r>
  <r>
    <x v="0"/>
    <s v="group D"/>
    <x v="5"/>
    <x v="0"/>
    <x v="0"/>
    <x v="11"/>
    <x v="1"/>
    <x v="53"/>
    <x v="3"/>
    <s v="Passed"/>
    <s v="Passed"/>
    <s v="Passed"/>
    <x v="1"/>
    <x v="47"/>
  </r>
  <r>
    <x v="0"/>
    <s v="group D"/>
    <x v="2"/>
    <x v="0"/>
    <x v="0"/>
    <x v="16"/>
    <x v="5"/>
    <x v="8"/>
    <x v="5"/>
    <s v="Passed"/>
    <s v="Passed"/>
    <s v="Passed"/>
    <x v="4"/>
    <x v="19"/>
  </r>
  <r>
    <x v="0"/>
    <s v="group C"/>
    <x v="4"/>
    <x v="0"/>
    <x v="0"/>
    <x v="75"/>
    <x v="3"/>
    <x v="70"/>
    <x v="4"/>
    <s v="Failed"/>
    <s v="Failed"/>
    <s v="Failed"/>
    <x v="3"/>
    <x v="75"/>
  </r>
  <r>
    <x v="0"/>
    <s v="group E"/>
    <x v="1"/>
    <x v="0"/>
    <x v="0"/>
    <x v="4"/>
    <x v="0"/>
    <x v="4"/>
    <x v="0"/>
    <s v="Passed"/>
    <s v="Passed"/>
    <s v="Passed"/>
    <x v="1"/>
    <x v="21"/>
  </r>
  <r>
    <x v="1"/>
    <s v="group D"/>
    <x v="4"/>
    <x v="1"/>
    <x v="0"/>
    <x v="41"/>
    <x v="1"/>
    <x v="3"/>
    <x v="2"/>
    <s v="Passed"/>
    <s v="Passed"/>
    <s v="Passed"/>
    <x v="5"/>
    <x v="56"/>
  </r>
  <r>
    <x v="1"/>
    <s v="group D"/>
    <x v="2"/>
    <x v="1"/>
    <x v="1"/>
    <x v="56"/>
    <x v="4"/>
    <x v="14"/>
    <x v="3"/>
    <s v="Passed"/>
    <s v="Passed"/>
    <s v="Passed"/>
    <x v="2"/>
    <x v="52"/>
  </r>
  <r>
    <x v="1"/>
    <s v="group C"/>
    <x v="5"/>
    <x v="0"/>
    <x v="0"/>
    <x v="28"/>
    <x v="0"/>
    <x v="0"/>
    <x v="0"/>
    <s v="Passed"/>
    <s v="Passed"/>
    <s v="Passed"/>
    <x v="4"/>
    <x v="34"/>
  </r>
  <r>
    <x v="0"/>
    <s v="group C"/>
    <x v="3"/>
    <x v="0"/>
    <x v="0"/>
    <x v="51"/>
    <x v="4"/>
    <x v="27"/>
    <x v="3"/>
    <s v="Passed"/>
    <s v="Passed"/>
    <s v="Passed"/>
    <x v="1"/>
    <x v="26"/>
  </r>
  <r>
    <x v="0"/>
    <s v="group C"/>
    <x v="2"/>
    <x v="1"/>
    <x v="0"/>
    <x v="7"/>
    <x v="3"/>
    <x v="17"/>
    <x v="2"/>
    <s v="Failed"/>
    <s v="Passed"/>
    <s v="Passed"/>
    <x v="5"/>
    <x v="31"/>
  </r>
  <r>
    <x v="0"/>
    <s v="group E"/>
    <x v="1"/>
    <x v="0"/>
    <x v="0"/>
    <x v="42"/>
    <x v="1"/>
    <x v="7"/>
    <x v="5"/>
    <s v="Passed"/>
    <s v="Passed"/>
    <s v="Passed"/>
    <x v="4"/>
    <x v="34"/>
  </r>
  <r>
    <x v="0"/>
    <s v="group B"/>
    <x v="3"/>
    <x v="0"/>
    <x v="0"/>
    <x v="10"/>
    <x v="5"/>
    <x v="37"/>
    <x v="5"/>
    <s v="Passed"/>
    <s v="Passed"/>
    <s v="Passed"/>
    <x v="4"/>
    <x v="24"/>
  </r>
  <r>
    <x v="1"/>
    <s v="group D"/>
    <x v="1"/>
    <x v="1"/>
    <x v="1"/>
    <x v="1"/>
    <x v="1"/>
    <x v="8"/>
    <x v="5"/>
    <s v="Passed"/>
    <s v="Passed"/>
    <s v="Passed"/>
    <x v="4"/>
    <x v="19"/>
  </r>
  <r>
    <x v="0"/>
    <s v="group C"/>
    <x v="1"/>
    <x v="0"/>
    <x v="0"/>
    <x v="10"/>
    <x v="5"/>
    <x v="32"/>
    <x v="2"/>
    <s v="Passed"/>
    <s v="Passed"/>
    <s v="Passed"/>
    <x v="4"/>
    <x v="33"/>
  </r>
  <r>
    <x v="1"/>
    <s v="group C"/>
    <x v="0"/>
    <x v="0"/>
    <x v="1"/>
    <x v="63"/>
    <x v="2"/>
    <x v="1"/>
    <x v="1"/>
    <s v="Passed"/>
    <s v="Passed"/>
    <s v="Passed"/>
    <x v="2"/>
    <x v="63"/>
  </r>
  <r>
    <x v="0"/>
    <s v="group C"/>
    <x v="3"/>
    <x v="0"/>
    <x v="0"/>
    <x v="11"/>
    <x v="1"/>
    <x v="52"/>
    <x v="0"/>
    <s v="Passed"/>
    <s v="Passed"/>
    <s v="Passed"/>
    <x v="0"/>
    <x v="0"/>
  </r>
  <r>
    <x v="0"/>
    <s v="group A"/>
    <x v="3"/>
    <x v="0"/>
    <x v="0"/>
    <x v="33"/>
    <x v="4"/>
    <x v="55"/>
    <x v="1"/>
    <s v="Passed"/>
    <s v="Passed"/>
    <s v="Passed"/>
    <x v="2"/>
    <x v="2"/>
  </r>
  <r>
    <x v="0"/>
    <s v="group C"/>
    <x v="4"/>
    <x v="0"/>
    <x v="0"/>
    <x v="41"/>
    <x v="1"/>
    <x v="41"/>
    <x v="5"/>
    <s v="Passed"/>
    <s v="Passed"/>
    <s v="Passed"/>
    <x v="0"/>
    <x v="22"/>
  </r>
  <r>
    <x v="0"/>
    <s v="group E"/>
    <x v="0"/>
    <x v="0"/>
    <x v="0"/>
    <x v="69"/>
    <x v="3"/>
    <x v="42"/>
    <x v="4"/>
    <s v="Failed"/>
    <s v="Failed"/>
    <s v="Failed"/>
    <x v="3"/>
    <x v="25"/>
  </r>
  <r>
    <x v="1"/>
    <s v="group D"/>
    <x v="0"/>
    <x v="0"/>
    <x v="0"/>
    <x v="6"/>
    <x v="4"/>
    <x v="4"/>
    <x v="0"/>
    <s v="Passed"/>
    <s v="Passed"/>
    <s v="Passed"/>
    <x v="1"/>
    <x v="28"/>
  </r>
  <r>
    <x v="1"/>
    <s v="group D"/>
    <x v="2"/>
    <x v="0"/>
    <x v="0"/>
    <x v="73"/>
    <x v="2"/>
    <x v="11"/>
    <x v="3"/>
    <s v="Passed"/>
    <s v="Passed"/>
    <s v="Passed"/>
    <x v="1"/>
    <x v="58"/>
  </r>
  <r>
    <x v="1"/>
    <s v="group C"/>
    <x v="3"/>
    <x v="1"/>
    <x v="1"/>
    <x v="11"/>
    <x v="1"/>
    <x v="19"/>
    <x v="0"/>
    <s v="Passed"/>
    <s v="Passed"/>
    <s v="Passed"/>
    <x v="4"/>
    <x v="32"/>
  </r>
  <r>
    <x v="0"/>
    <s v="group C"/>
    <x v="4"/>
    <x v="1"/>
    <x v="0"/>
    <x v="65"/>
    <x v="3"/>
    <x v="26"/>
    <x v="5"/>
    <s v="Failed"/>
    <s v="Passed"/>
    <s v="Passed"/>
    <x v="5"/>
    <x v="31"/>
  </r>
  <r>
    <x v="1"/>
    <s v="group B"/>
    <x v="0"/>
    <x v="1"/>
    <x v="0"/>
    <x v="23"/>
    <x v="1"/>
    <x v="37"/>
    <x v="5"/>
    <s v="Passed"/>
    <s v="Passed"/>
    <s v="Passed"/>
    <x v="5"/>
    <x v="44"/>
  </r>
  <r>
    <x v="1"/>
    <s v="group C"/>
    <x v="4"/>
    <x v="1"/>
    <x v="1"/>
    <x v="10"/>
    <x v="5"/>
    <x v="38"/>
    <x v="2"/>
    <s v="Passed"/>
    <s v="Passed"/>
    <s v="Passed"/>
    <x v="5"/>
    <x v="10"/>
  </r>
  <r>
    <x v="1"/>
    <s v="group A"/>
    <x v="1"/>
    <x v="0"/>
    <x v="1"/>
    <x v="61"/>
    <x v="2"/>
    <x v="68"/>
    <x v="1"/>
    <s v="Passed"/>
    <s v="Passed"/>
    <s v="Passed"/>
    <x v="1"/>
    <x v="15"/>
  </r>
  <r>
    <x v="0"/>
    <s v="group E"/>
    <x v="0"/>
    <x v="1"/>
    <x v="0"/>
    <x v="42"/>
    <x v="1"/>
    <x v="17"/>
    <x v="2"/>
    <s v="Passed"/>
    <s v="Passed"/>
    <s v="Passed"/>
    <x v="4"/>
    <x v="34"/>
  </r>
  <r>
    <x v="1"/>
    <s v="group D"/>
    <x v="1"/>
    <x v="0"/>
    <x v="1"/>
    <x v="61"/>
    <x v="2"/>
    <x v="65"/>
    <x v="1"/>
    <s v="Passed"/>
    <s v="Passed"/>
    <s v="Passed"/>
    <x v="2"/>
    <x v="73"/>
  </r>
  <r>
    <x v="1"/>
    <s v="group B"/>
    <x v="3"/>
    <x v="1"/>
    <x v="1"/>
    <x v="1"/>
    <x v="1"/>
    <x v="22"/>
    <x v="0"/>
    <s v="Passed"/>
    <s v="Passed"/>
    <s v="Passed"/>
    <x v="4"/>
    <x v="19"/>
  </r>
  <r>
    <x v="1"/>
    <s v="group D"/>
    <x v="3"/>
    <x v="0"/>
    <x v="0"/>
    <x v="42"/>
    <x v="1"/>
    <x v="60"/>
    <x v="4"/>
    <s v="Passed"/>
    <s v="Failed"/>
    <s v="Failed"/>
    <x v="3"/>
    <x v="17"/>
  </r>
  <r>
    <x v="1"/>
    <s v="group D"/>
    <x v="1"/>
    <x v="1"/>
    <x v="0"/>
    <x v="44"/>
    <x v="3"/>
    <x v="3"/>
    <x v="2"/>
    <s v="Failed"/>
    <s v="Passed"/>
    <s v="Failed"/>
    <x v="3"/>
    <x v="17"/>
  </r>
  <r>
    <x v="0"/>
    <s v="group C"/>
    <x v="5"/>
    <x v="0"/>
    <x v="1"/>
    <x v="18"/>
    <x v="3"/>
    <x v="38"/>
    <x v="2"/>
    <s v="Failed"/>
    <s v="Passed"/>
    <s v="Passed"/>
    <x v="5"/>
    <x v="23"/>
  </r>
  <r>
    <x v="1"/>
    <s v="group D"/>
    <x v="1"/>
    <x v="0"/>
    <x v="0"/>
    <x v="21"/>
    <x v="1"/>
    <x v="7"/>
    <x v="5"/>
    <s v="Passed"/>
    <s v="Passed"/>
    <s v="Passed"/>
    <x v="0"/>
    <x v="13"/>
  </r>
  <r>
    <x v="1"/>
    <s v="group B"/>
    <x v="4"/>
    <x v="0"/>
    <x v="0"/>
    <x v="38"/>
    <x v="0"/>
    <x v="8"/>
    <x v="5"/>
    <s v="Passed"/>
    <s v="Passed"/>
    <s v="Passed"/>
    <x v="4"/>
    <x v="24"/>
  </r>
  <r>
    <x v="0"/>
    <s v="group B"/>
    <x v="0"/>
    <x v="0"/>
    <x v="1"/>
    <x v="17"/>
    <x v="1"/>
    <x v="21"/>
    <x v="0"/>
    <s v="Passed"/>
    <s v="Passed"/>
    <s v="Passed"/>
    <x v="1"/>
    <x v="47"/>
  </r>
  <r>
    <x v="0"/>
    <s v="group C"/>
    <x v="4"/>
    <x v="0"/>
    <x v="0"/>
    <x v="28"/>
    <x v="0"/>
    <x v="57"/>
    <x v="3"/>
    <s v="Passed"/>
    <s v="Passed"/>
    <s v="Passed"/>
    <x v="1"/>
    <x v="62"/>
  </r>
  <r>
    <x v="1"/>
    <s v="group D"/>
    <x v="5"/>
    <x v="0"/>
    <x v="0"/>
    <x v="56"/>
    <x v="4"/>
    <x v="27"/>
    <x v="3"/>
    <s v="Passed"/>
    <s v="Passed"/>
    <s v="Passed"/>
    <x v="1"/>
    <x v="21"/>
  </r>
  <r>
    <x v="1"/>
    <s v="group A"/>
    <x v="4"/>
    <x v="0"/>
    <x v="0"/>
    <x v="5"/>
    <x v="0"/>
    <x v="21"/>
    <x v="0"/>
    <s v="Passed"/>
    <s v="Passed"/>
    <s v="Passed"/>
    <x v="4"/>
    <x v="54"/>
  </r>
  <r>
    <x v="0"/>
    <s v="group B"/>
    <x v="4"/>
    <x v="1"/>
    <x v="1"/>
    <x v="21"/>
    <x v="1"/>
    <x v="35"/>
    <x v="3"/>
    <s v="Passed"/>
    <s v="Passed"/>
    <s v="Passed"/>
    <x v="1"/>
    <x v="47"/>
  </r>
  <r>
    <x v="0"/>
    <s v="group D"/>
    <x v="5"/>
    <x v="0"/>
    <x v="1"/>
    <x v="46"/>
    <x v="4"/>
    <x v="54"/>
    <x v="1"/>
    <s v="Passed"/>
    <s v="Passed"/>
    <s v="Passed"/>
    <x v="1"/>
    <x v="1"/>
  </r>
  <r>
    <x v="1"/>
    <s v="group E"/>
    <x v="1"/>
    <x v="0"/>
    <x v="0"/>
    <x v="67"/>
    <x v="4"/>
    <x v="51"/>
    <x v="0"/>
    <s v="Passed"/>
    <s v="Passed"/>
    <s v="Passed"/>
    <x v="0"/>
    <x v="0"/>
  </r>
  <r>
    <x v="0"/>
    <s v="group D"/>
    <x v="3"/>
    <x v="0"/>
    <x v="0"/>
    <x v="4"/>
    <x v="0"/>
    <x v="21"/>
    <x v="0"/>
    <s v="Passed"/>
    <s v="Passed"/>
    <s v="Passed"/>
    <x v="0"/>
    <x v="12"/>
  </r>
  <r>
    <x v="1"/>
    <s v="group D"/>
    <x v="4"/>
    <x v="0"/>
    <x v="0"/>
    <x v="43"/>
    <x v="3"/>
    <x v="10"/>
    <x v="2"/>
    <s v="Failed"/>
    <s v="Passed"/>
    <s v="Passed"/>
    <x v="5"/>
    <x v="56"/>
  </r>
  <r>
    <x v="0"/>
    <s v="group D"/>
    <x v="3"/>
    <x v="1"/>
    <x v="1"/>
    <x v="19"/>
    <x v="0"/>
    <x v="57"/>
    <x v="3"/>
    <s v="Passed"/>
    <s v="Passed"/>
    <s v="Passed"/>
    <x v="2"/>
    <x v="52"/>
  </r>
  <r>
    <x v="0"/>
    <s v="group B"/>
    <x v="5"/>
    <x v="1"/>
    <x v="0"/>
    <x v="0"/>
    <x v="0"/>
    <x v="11"/>
    <x v="3"/>
    <s v="Passed"/>
    <s v="Passed"/>
    <s v="Passed"/>
    <x v="0"/>
    <x v="27"/>
  </r>
  <r>
    <x v="0"/>
    <s v="group E"/>
    <x v="4"/>
    <x v="0"/>
    <x v="1"/>
    <x v="19"/>
    <x v="0"/>
    <x v="46"/>
    <x v="0"/>
    <s v="Passed"/>
    <s v="Passed"/>
    <s v="Passed"/>
    <x v="1"/>
    <x v="21"/>
  </r>
  <r>
    <x v="1"/>
    <s v="group B"/>
    <x v="4"/>
    <x v="0"/>
    <x v="0"/>
    <x v="22"/>
    <x v="0"/>
    <x v="23"/>
    <x v="5"/>
    <s v="Passed"/>
    <s v="Passed"/>
    <s v="Passed"/>
    <x v="4"/>
    <x v="61"/>
  </r>
  <r>
    <x v="0"/>
    <s v="group B"/>
    <x v="0"/>
    <x v="0"/>
    <x v="1"/>
    <x v="11"/>
    <x v="1"/>
    <x v="11"/>
    <x v="3"/>
    <s v="Passed"/>
    <s v="Passed"/>
    <s v="Passed"/>
    <x v="1"/>
    <x v="47"/>
  </r>
  <r>
    <x v="0"/>
    <s v="group D"/>
    <x v="3"/>
    <x v="0"/>
    <x v="0"/>
    <x v="32"/>
    <x v="5"/>
    <x v="22"/>
    <x v="0"/>
    <s v="Passed"/>
    <s v="Passed"/>
    <s v="Passed"/>
    <x v="4"/>
    <x v="24"/>
  </r>
  <r>
    <x v="0"/>
    <s v="group E"/>
    <x v="4"/>
    <x v="1"/>
    <x v="0"/>
    <x v="8"/>
    <x v="1"/>
    <x v="56"/>
    <x v="5"/>
    <s v="Passed"/>
    <s v="Passed"/>
    <s v="Passed"/>
    <x v="4"/>
    <x v="32"/>
  </r>
  <r>
    <x v="0"/>
    <s v="group B"/>
    <x v="4"/>
    <x v="0"/>
    <x v="0"/>
    <x v="13"/>
    <x v="5"/>
    <x v="12"/>
    <x v="2"/>
    <s v="Passed"/>
    <s v="Passed"/>
    <s v="Passed"/>
    <x v="5"/>
    <x v="23"/>
  </r>
  <r>
    <x v="0"/>
    <s v="group D"/>
    <x v="1"/>
    <x v="0"/>
    <x v="1"/>
    <x v="1"/>
    <x v="1"/>
    <x v="46"/>
    <x v="0"/>
    <s v="Passed"/>
    <s v="Passed"/>
    <s v="Passed"/>
    <x v="1"/>
    <x v="47"/>
  </r>
  <r>
    <x v="1"/>
    <s v="group C"/>
    <x v="5"/>
    <x v="1"/>
    <x v="1"/>
    <x v="54"/>
    <x v="5"/>
    <x v="25"/>
    <x v="2"/>
    <s v="Passed"/>
    <s v="Passed"/>
    <s v="Passed"/>
    <x v="5"/>
    <x v="20"/>
  </r>
  <r>
    <x v="0"/>
    <s v="group A"/>
    <x v="4"/>
    <x v="0"/>
    <x v="1"/>
    <x v="50"/>
    <x v="1"/>
    <x v="35"/>
    <x v="3"/>
    <s v="Passed"/>
    <s v="Passed"/>
    <s v="Passed"/>
    <x v="0"/>
    <x v="35"/>
  </r>
  <r>
    <x v="0"/>
    <s v="group D"/>
    <x v="1"/>
    <x v="0"/>
    <x v="1"/>
    <x v="51"/>
    <x v="4"/>
    <x v="44"/>
    <x v="3"/>
    <s v="Passed"/>
    <s v="Passed"/>
    <s v="Passed"/>
    <x v="2"/>
    <x v="55"/>
  </r>
  <r>
    <x v="0"/>
    <s v="group A"/>
    <x v="3"/>
    <x v="0"/>
    <x v="1"/>
    <x v="11"/>
    <x v="1"/>
    <x v="22"/>
    <x v="0"/>
    <s v="Passed"/>
    <s v="Passed"/>
    <s v="Passed"/>
    <x v="0"/>
    <x v="0"/>
  </r>
  <r>
    <x v="0"/>
    <s v="group B"/>
    <x v="5"/>
    <x v="0"/>
    <x v="0"/>
    <x v="20"/>
    <x v="0"/>
    <x v="46"/>
    <x v="0"/>
    <s v="Passed"/>
    <s v="Passed"/>
    <s v="Passed"/>
    <x v="0"/>
    <x v="27"/>
  </r>
  <r>
    <x v="0"/>
    <s v="group B"/>
    <x v="1"/>
    <x v="0"/>
    <x v="0"/>
    <x v="23"/>
    <x v="1"/>
    <x v="48"/>
    <x v="5"/>
    <s v="Passed"/>
    <s v="Passed"/>
    <s v="Passed"/>
    <x v="4"/>
    <x v="8"/>
  </r>
  <r>
    <x v="1"/>
    <s v="group C"/>
    <x v="3"/>
    <x v="1"/>
    <x v="0"/>
    <x v="34"/>
    <x v="0"/>
    <x v="48"/>
    <x v="5"/>
    <s v="Passed"/>
    <s v="Passed"/>
    <s v="Passed"/>
    <x v="4"/>
    <x v="54"/>
  </r>
  <r>
    <x v="1"/>
    <s v="group D"/>
    <x v="5"/>
    <x v="0"/>
    <x v="0"/>
    <x v="1"/>
    <x v="1"/>
    <x v="47"/>
    <x v="5"/>
    <s v="Passed"/>
    <s v="Passed"/>
    <s v="Passed"/>
    <x v="4"/>
    <x v="18"/>
  </r>
  <r>
    <x v="0"/>
    <s v="group D"/>
    <x v="3"/>
    <x v="1"/>
    <x v="0"/>
    <x v="49"/>
    <x v="3"/>
    <x v="8"/>
    <x v="5"/>
    <s v="Failed"/>
    <s v="Passed"/>
    <s v="Passed"/>
    <x v="5"/>
    <x v="14"/>
  </r>
  <r>
    <x v="1"/>
    <s v="group D"/>
    <x v="3"/>
    <x v="0"/>
    <x v="0"/>
    <x v="2"/>
    <x v="2"/>
    <x v="24"/>
    <x v="3"/>
    <s v="Passed"/>
    <s v="Passed"/>
    <s v="Passed"/>
    <x v="1"/>
    <x v="62"/>
  </r>
  <r>
    <x v="1"/>
    <s v="group C"/>
    <x v="1"/>
    <x v="1"/>
    <x v="0"/>
    <x v="19"/>
    <x v="0"/>
    <x v="52"/>
    <x v="0"/>
    <s v="Passed"/>
    <s v="Passed"/>
    <s v="Passed"/>
    <x v="0"/>
    <x v="12"/>
  </r>
  <r>
    <x v="1"/>
    <s v="group C"/>
    <x v="5"/>
    <x v="0"/>
    <x v="0"/>
    <x v="20"/>
    <x v="0"/>
    <x v="47"/>
    <x v="5"/>
    <s v="Passed"/>
    <s v="Passed"/>
    <s v="Passed"/>
    <x v="4"/>
    <x v="19"/>
  </r>
  <r>
    <x v="0"/>
    <s v="group D"/>
    <x v="1"/>
    <x v="1"/>
    <x v="0"/>
    <x v="30"/>
    <x v="5"/>
    <x v="20"/>
    <x v="0"/>
    <s v="Passed"/>
    <s v="Passed"/>
    <s v="Passed"/>
    <x v="4"/>
    <x v="59"/>
  </r>
  <r>
    <x v="0"/>
    <s v="group C"/>
    <x v="4"/>
    <x v="0"/>
    <x v="0"/>
    <x v="11"/>
    <x v="1"/>
    <x v="18"/>
    <x v="5"/>
    <s v="Passed"/>
    <s v="Passed"/>
    <s v="Passed"/>
    <x v="4"/>
    <x v="8"/>
  </r>
  <r>
    <x v="1"/>
    <s v="group D"/>
    <x v="3"/>
    <x v="0"/>
    <x v="0"/>
    <x v="46"/>
    <x v="4"/>
    <x v="37"/>
    <x v="5"/>
    <s v="Passed"/>
    <s v="Passed"/>
    <s v="Passed"/>
    <x v="4"/>
    <x v="19"/>
  </r>
  <r>
    <x v="0"/>
    <s v="group C"/>
    <x v="5"/>
    <x v="1"/>
    <x v="1"/>
    <x v="13"/>
    <x v="5"/>
    <x v="8"/>
    <x v="5"/>
    <s v="Passed"/>
    <s v="Passed"/>
    <s v="Passed"/>
    <x v="4"/>
    <x v="61"/>
  </r>
  <r>
    <x v="0"/>
    <s v="group C"/>
    <x v="1"/>
    <x v="1"/>
    <x v="1"/>
    <x v="24"/>
    <x v="1"/>
    <x v="19"/>
    <x v="0"/>
    <s v="Passed"/>
    <s v="Passed"/>
    <s v="Passed"/>
    <x v="0"/>
    <x v="42"/>
  </r>
  <r>
    <x v="0"/>
    <s v="group B"/>
    <x v="0"/>
    <x v="1"/>
    <x v="0"/>
    <x v="34"/>
    <x v="0"/>
    <x v="31"/>
    <x v="3"/>
    <s v="Passed"/>
    <s v="Passed"/>
    <s v="Passed"/>
    <x v="1"/>
    <x v="38"/>
  </r>
  <r>
    <x v="1"/>
    <s v="group C"/>
    <x v="1"/>
    <x v="0"/>
    <x v="0"/>
    <x v="20"/>
    <x v="0"/>
    <x v="21"/>
    <x v="0"/>
    <s v="Passed"/>
    <s v="Passed"/>
    <s v="Passed"/>
    <x v="4"/>
    <x v="18"/>
  </r>
  <r>
    <x v="1"/>
    <s v="group D"/>
    <x v="3"/>
    <x v="0"/>
    <x v="1"/>
    <x v="27"/>
    <x v="4"/>
    <x v="0"/>
    <x v="0"/>
    <s v="Passed"/>
    <s v="Passed"/>
    <s v="Passed"/>
    <x v="0"/>
    <x v="64"/>
  </r>
  <r>
    <x v="0"/>
    <s v="group C"/>
    <x v="4"/>
    <x v="1"/>
    <x v="0"/>
    <x v="17"/>
    <x v="1"/>
    <x v="51"/>
    <x v="0"/>
    <s v="Passed"/>
    <s v="Passed"/>
    <s v="Passed"/>
    <x v="4"/>
    <x v="32"/>
  </r>
  <r>
    <x v="1"/>
    <s v="group D"/>
    <x v="3"/>
    <x v="1"/>
    <x v="0"/>
    <x v="36"/>
    <x v="5"/>
    <x v="3"/>
    <x v="2"/>
    <s v="Passed"/>
    <s v="Passed"/>
    <s v="Passed"/>
    <x v="5"/>
    <x v="9"/>
  </r>
  <r>
    <x v="0"/>
    <s v="group C"/>
    <x v="1"/>
    <x v="0"/>
    <x v="0"/>
    <x v="1"/>
    <x v="1"/>
    <x v="4"/>
    <x v="0"/>
    <s v="Passed"/>
    <s v="Passed"/>
    <s v="Passed"/>
    <x v="0"/>
    <x v="35"/>
  </r>
  <r>
    <x v="0"/>
    <s v="group C"/>
    <x v="3"/>
    <x v="0"/>
    <x v="1"/>
    <x v="11"/>
    <x v="1"/>
    <x v="27"/>
    <x v="3"/>
    <s v="Passed"/>
    <s v="Passed"/>
    <s v="Passed"/>
    <x v="1"/>
    <x v="58"/>
  </r>
  <r>
    <x v="0"/>
    <s v="group D"/>
    <x v="4"/>
    <x v="0"/>
    <x v="1"/>
    <x v="1"/>
    <x v="1"/>
    <x v="52"/>
    <x v="0"/>
    <s v="Passed"/>
    <s v="Passed"/>
    <s v="Passed"/>
    <x v="0"/>
    <x v="5"/>
  </r>
  <r>
    <x v="0"/>
    <s v="group B"/>
    <x v="1"/>
    <x v="0"/>
    <x v="1"/>
    <x v="13"/>
    <x v="5"/>
    <x v="7"/>
    <x v="5"/>
    <s v="Passed"/>
    <s v="Passed"/>
    <s v="Passed"/>
    <x v="4"/>
    <x v="33"/>
  </r>
  <r>
    <x v="0"/>
    <s v="group E"/>
    <x v="1"/>
    <x v="0"/>
    <x v="1"/>
    <x v="20"/>
    <x v="0"/>
    <x v="4"/>
    <x v="0"/>
    <s v="Passed"/>
    <s v="Passed"/>
    <s v="Passed"/>
    <x v="0"/>
    <x v="35"/>
  </r>
  <r>
    <x v="0"/>
    <s v="group C"/>
    <x v="5"/>
    <x v="0"/>
    <x v="1"/>
    <x v="22"/>
    <x v="0"/>
    <x v="53"/>
    <x v="3"/>
    <s v="Passed"/>
    <s v="Passed"/>
    <s v="Passed"/>
    <x v="0"/>
    <x v="35"/>
  </r>
  <r>
    <x v="1"/>
    <s v="group D"/>
    <x v="3"/>
    <x v="1"/>
    <x v="0"/>
    <x v="27"/>
    <x v="4"/>
    <x v="13"/>
    <x v="0"/>
    <s v="Passed"/>
    <s v="Passed"/>
    <s v="Passed"/>
    <x v="0"/>
    <x v="5"/>
  </r>
  <r>
    <x v="1"/>
    <s v="group D"/>
    <x v="1"/>
    <x v="1"/>
    <x v="0"/>
    <x v="24"/>
    <x v="1"/>
    <x v="26"/>
    <x v="5"/>
    <s v="Passed"/>
    <s v="Passed"/>
    <s v="Passed"/>
    <x v="4"/>
    <x v="61"/>
  </r>
  <r>
    <x v="0"/>
    <s v="group D"/>
    <x v="4"/>
    <x v="0"/>
    <x v="0"/>
    <x v="21"/>
    <x v="1"/>
    <x v="0"/>
    <x v="0"/>
    <s v="Passed"/>
    <s v="Passed"/>
    <s v="Passed"/>
    <x v="0"/>
    <x v="0"/>
  </r>
  <r>
    <x v="1"/>
    <s v="group B"/>
    <x v="4"/>
    <x v="0"/>
    <x v="0"/>
    <x v="41"/>
    <x v="1"/>
    <x v="41"/>
    <x v="5"/>
    <s v="Passed"/>
    <s v="Passed"/>
    <s v="Passed"/>
    <x v="4"/>
    <x v="61"/>
  </r>
  <r>
    <x v="1"/>
    <s v="group B"/>
    <x v="4"/>
    <x v="0"/>
    <x v="0"/>
    <x v="23"/>
    <x v="1"/>
    <x v="28"/>
    <x v="2"/>
    <s v="Passed"/>
    <s v="Passed"/>
    <s v="Passed"/>
    <x v="5"/>
    <x v="31"/>
  </r>
  <r>
    <x v="0"/>
    <s v="group C"/>
    <x v="5"/>
    <x v="1"/>
    <x v="1"/>
    <x v="75"/>
    <x v="3"/>
    <x v="71"/>
    <x v="4"/>
    <s v="Failed"/>
    <s v="Failed"/>
    <s v="Failed"/>
    <x v="3"/>
    <x v="3"/>
  </r>
  <r>
    <x v="1"/>
    <s v="group B"/>
    <x v="1"/>
    <x v="0"/>
    <x v="1"/>
    <x v="23"/>
    <x v="1"/>
    <x v="47"/>
    <x v="5"/>
    <s v="Passed"/>
    <s v="Passed"/>
    <s v="Passed"/>
    <x v="4"/>
    <x v="32"/>
  </r>
  <r>
    <x v="0"/>
    <s v="group E"/>
    <x v="2"/>
    <x v="0"/>
    <x v="1"/>
    <x v="63"/>
    <x v="2"/>
    <x v="66"/>
    <x v="1"/>
    <s v="Passed"/>
    <s v="Passed"/>
    <s v="Passed"/>
    <x v="2"/>
    <x v="53"/>
  </r>
  <r>
    <x v="1"/>
    <s v="group E"/>
    <x v="1"/>
    <x v="0"/>
    <x v="1"/>
    <x v="51"/>
    <x v="4"/>
    <x v="13"/>
    <x v="0"/>
    <s v="Passed"/>
    <s v="Passed"/>
    <s v="Passed"/>
    <x v="4"/>
    <x v="32"/>
  </r>
  <r>
    <x v="1"/>
    <s v="group D"/>
    <x v="3"/>
    <x v="1"/>
    <x v="0"/>
    <x v="34"/>
    <x v="0"/>
    <x v="4"/>
    <x v="0"/>
    <s v="Passed"/>
    <s v="Passed"/>
    <s v="Passed"/>
    <x v="0"/>
    <x v="12"/>
  </r>
  <r>
    <x v="1"/>
    <s v="group A"/>
    <x v="4"/>
    <x v="1"/>
    <x v="0"/>
    <x v="31"/>
    <x v="5"/>
    <x v="17"/>
    <x v="2"/>
    <s v="Passed"/>
    <s v="Passed"/>
    <s v="Failed"/>
    <x v="3"/>
    <x v="3"/>
  </r>
  <r>
    <x v="1"/>
    <s v="group E"/>
    <x v="1"/>
    <x v="1"/>
    <x v="0"/>
    <x v="77"/>
    <x v="2"/>
    <x v="1"/>
    <x v="1"/>
    <s v="Passed"/>
    <s v="Passed"/>
    <s v="Passed"/>
    <x v="1"/>
    <x v="28"/>
  </r>
  <r>
    <x v="0"/>
    <s v="group C"/>
    <x v="3"/>
    <x v="0"/>
    <x v="0"/>
    <x v="44"/>
    <x v="3"/>
    <x v="12"/>
    <x v="2"/>
    <s v="Failed"/>
    <s v="Passed"/>
    <s v="Passed"/>
    <x v="5"/>
    <x v="20"/>
  </r>
  <r>
    <x v="0"/>
    <s v="group E"/>
    <x v="3"/>
    <x v="1"/>
    <x v="0"/>
    <x v="20"/>
    <x v="0"/>
    <x v="51"/>
    <x v="0"/>
    <s v="Passed"/>
    <s v="Passed"/>
    <s v="Passed"/>
    <x v="0"/>
    <x v="5"/>
  </r>
  <r>
    <x v="0"/>
    <s v="group C"/>
    <x v="0"/>
    <x v="1"/>
    <x v="1"/>
    <x v="17"/>
    <x v="1"/>
    <x v="21"/>
    <x v="0"/>
    <s v="Passed"/>
    <s v="Passed"/>
    <s v="Passed"/>
    <x v="1"/>
    <x v="47"/>
  </r>
  <r>
    <x v="0"/>
    <s v="group D"/>
    <x v="3"/>
    <x v="0"/>
    <x v="0"/>
    <x v="34"/>
    <x v="0"/>
    <x v="52"/>
    <x v="0"/>
    <s v="Passed"/>
    <s v="Passed"/>
    <s v="Passed"/>
    <x v="0"/>
    <x v="12"/>
  </r>
  <r>
    <x v="0"/>
    <s v="group C"/>
    <x v="5"/>
    <x v="0"/>
    <x v="0"/>
    <x v="44"/>
    <x v="3"/>
    <x v="37"/>
    <x v="5"/>
    <s v="Failed"/>
    <s v="Passed"/>
    <s v="Passed"/>
    <x v="5"/>
    <x v="44"/>
  </r>
  <r>
    <x v="0"/>
    <s v="group D"/>
    <x v="1"/>
    <x v="1"/>
    <x v="0"/>
    <x v="38"/>
    <x v="0"/>
    <x v="14"/>
    <x v="3"/>
    <s v="Passed"/>
    <s v="Passed"/>
    <s v="Passed"/>
    <x v="1"/>
    <x v="15"/>
  </r>
  <r>
    <x v="0"/>
    <s v="group C"/>
    <x v="3"/>
    <x v="0"/>
    <x v="1"/>
    <x v="28"/>
    <x v="0"/>
    <x v="53"/>
    <x v="3"/>
    <s v="Passed"/>
    <s v="Passed"/>
    <s v="Passed"/>
    <x v="2"/>
    <x v="52"/>
  </r>
  <r>
    <x v="0"/>
    <s v="group A"/>
    <x v="0"/>
    <x v="0"/>
    <x v="0"/>
    <x v="32"/>
    <x v="5"/>
    <x v="0"/>
    <x v="0"/>
    <s v="Passed"/>
    <s v="Passed"/>
    <s v="Passed"/>
    <x v="0"/>
    <x v="13"/>
  </r>
  <r>
    <x v="0"/>
    <s v="group D"/>
    <x v="3"/>
    <x v="0"/>
    <x v="1"/>
    <x v="29"/>
    <x v="5"/>
    <x v="4"/>
    <x v="0"/>
    <s v="Passed"/>
    <s v="Passed"/>
    <s v="Passed"/>
    <x v="0"/>
    <x v="27"/>
  </r>
  <r>
    <x v="1"/>
    <s v="group C"/>
    <x v="4"/>
    <x v="1"/>
    <x v="0"/>
    <x v="17"/>
    <x v="1"/>
    <x v="47"/>
    <x v="5"/>
    <s v="Passed"/>
    <s v="Passed"/>
    <s v="Passed"/>
    <x v="5"/>
    <x v="29"/>
  </r>
  <r>
    <x v="0"/>
    <s v="group E"/>
    <x v="0"/>
    <x v="0"/>
    <x v="1"/>
    <x v="38"/>
    <x v="0"/>
    <x v="11"/>
    <x v="3"/>
    <s v="Passed"/>
    <s v="Passed"/>
    <s v="Passed"/>
    <x v="1"/>
    <x v="26"/>
  </r>
  <r>
    <x v="0"/>
    <s v="group B"/>
    <x v="5"/>
    <x v="0"/>
    <x v="0"/>
    <x v="29"/>
    <x v="5"/>
    <x v="48"/>
    <x v="5"/>
    <s v="Passed"/>
    <s v="Passed"/>
    <s v="Passed"/>
    <x v="0"/>
    <x v="22"/>
  </r>
  <r>
    <x v="1"/>
    <s v="group A"/>
    <x v="0"/>
    <x v="0"/>
    <x v="1"/>
    <x v="53"/>
    <x v="4"/>
    <x v="27"/>
    <x v="3"/>
    <s v="Passed"/>
    <s v="Passed"/>
    <s v="Passed"/>
    <x v="1"/>
    <x v="38"/>
  </r>
  <r>
    <x v="0"/>
    <s v="group D"/>
    <x v="1"/>
    <x v="0"/>
    <x v="0"/>
    <x v="24"/>
    <x v="1"/>
    <x v="7"/>
    <x v="5"/>
    <s v="Passed"/>
    <s v="Passed"/>
    <s v="Passed"/>
    <x v="4"/>
    <x v="8"/>
  </r>
  <r>
    <x v="0"/>
    <s v="group B"/>
    <x v="5"/>
    <x v="1"/>
    <x v="1"/>
    <x v="32"/>
    <x v="5"/>
    <x v="37"/>
    <x v="5"/>
    <s v="Passed"/>
    <s v="Passed"/>
    <s v="Passed"/>
    <x v="4"/>
    <x v="54"/>
  </r>
  <r>
    <x v="1"/>
    <s v="group A"/>
    <x v="0"/>
    <x v="1"/>
    <x v="0"/>
    <x v="23"/>
    <x v="1"/>
    <x v="0"/>
    <x v="0"/>
    <s v="Passed"/>
    <s v="Passed"/>
    <s v="Passed"/>
    <x v="4"/>
    <x v="24"/>
  </r>
  <r>
    <x v="1"/>
    <s v="group D"/>
    <x v="4"/>
    <x v="0"/>
    <x v="0"/>
    <x v="15"/>
    <x v="3"/>
    <x v="45"/>
    <x v="4"/>
    <s v="Failed"/>
    <s v="Failed"/>
    <s v="Failed"/>
    <x v="3"/>
    <x v="49"/>
  </r>
  <r>
    <x v="1"/>
    <s v="group C"/>
    <x v="1"/>
    <x v="0"/>
    <x v="0"/>
    <x v="17"/>
    <x v="1"/>
    <x v="32"/>
    <x v="2"/>
    <s v="Passed"/>
    <s v="Passed"/>
    <s v="Passed"/>
    <x v="5"/>
    <x v="10"/>
  </r>
  <r>
    <x v="1"/>
    <s v="group D"/>
    <x v="4"/>
    <x v="0"/>
    <x v="0"/>
    <x v="59"/>
    <x v="4"/>
    <x v="24"/>
    <x v="3"/>
    <s v="Passed"/>
    <s v="Passed"/>
    <s v="Passed"/>
    <x v="0"/>
    <x v="27"/>
  </r>
  <r>
    <x v="0"/>
    <s v="group D"/>
    <x v="3"/>
    <x v="1"/>
    <x v="1"/>
    <x v="47"/>
    <x v="3"/>
    <x v="26"/>
    <x v="5"/>
    <s v="Failed"/>
    <s v="Passed"/>
    <s v="Passed"/>
    <x v="5"/>
    <x v="14"/>
  </r>
  <r>
    <x v="1"/>
    <s v="group C"/>
    <x v="1"/>
    <x v="0"/>
    <x v="1"/>
    <x v="77"/>
    <x v="2"/>
    <x v="27"/>
    <x v="3"/>
    <s v="Passed"/>
    <s v="Passed"/>
    <s v="Passed"/>
    <x v="2"/>
    <x v="52"/>
  </r>
  <r>
    <x v="0"/>
    <s v="group E"/>
    <x v="5"/>
    <x v="0"/>
    <x v="1"/>
    <x v="46"/>
    <x v="4"/>
    <x v="31"/>
    <x v="3"/>
    <s v="Passed"/>
    <s v="Passed"/>
    <s v="Passed"/>
    <x v="1"/>
    <x v="62"/>
  </r>
  <r>
    <x v="0"/>
    <s v="group D"/>
    <x v="1"/>
    <x v="0"/>
    <x v="0"/>
    <x v="52"/>
    <x v="2"/>
    <x v="50"/>
    <x v="1"/>
    <s v="Passed"/>
    <s v="Passed"/>
    <s v="Passed"/>
    <x v="2"/>
    <x v="73"/>
  </r>
  <r>
    <x v="1"/>
    <s v="group D"/>
    <x v="2"/>
    <x v="0"/>
    <x v="0"/>
    <x v="27"/>
    <x v="4"/>
    <x v="11"/>
    <x v="3"/>
    <s v="Passed"/>
    <s v="Passed"/>
    <s v="Passed"/>
    <x v="1"/>
    <x v="58"/>
  </r>
  <r>
    <x v="0"/>
    <s v="group B"/>
    <x v="5"/>
    <x v="0"/>
    <x v="1"/>
    <x v="41"/>
    <x v="1"/>
    <x v="22"/>
    <x v="0"/>
    <s v="Passed"/>
    <s v="Passed"/>
    <s v="Passed"/>
    <x v="0"/>
    <x v="0"/>
  </r>
  <r>
    <x v="0"/>
    <s v="group B"/>
    <x v="3"/>
    <x v="1"/>
    <x v="1"/>
    <x v="4"/>
    <x v="0"/>
    <x v="64"/>
    <x v="1"/>
    <s v="Passed"/>
    <s v="Passed"/>
    <s v="Passed"/>
    <x v="1"/>
    <x v="38"/>
  </r>
  <r>
    <x v="1"/>
    <s v="group C"/>
    <x v="3"/>
    <x v="0"/>
    <x v="1"/>
    <x v="20"/>
    <x v="0"/>
    <x v="4"/>
    <x v="0"/>
    <s v="Passed"/>
    <s v="Passed"/>
    <s v="Passed"/>
    <x v="0"/>
    <x v="22"/>
  </r>
  <r>
    <x v="0"/>
    <s v="group C"/>
    <x v="3"/>
    <x v="0"/>
    <x v="1"/>
    <x v="62"/>
    <x v="2"/>
    <x v="68"/>
    <x v="1"/>
    <s v="Passed"/>
    <s v="Passed"/>
    <s v="Passed"/>
    <x v="2"/>
    <x v="73"/>
  </r>
  <r>
    <x v="0"/>
    <s v="group C"/>
    <x v="4"/>
    <x v="0"/>
    <x v="0"/>
    <x v="4"/>
    <x v="0"/>
    <x v="51"/>
    <x v="0"/>
    <s v="Passed"/>
    <s v="Passed"/>
    <s v="Passed"/>
    <x v="0"/>
    <x v="0"/>
  </r>
  <r>
    <x v="1"/>
    <s v="group E"/>
    <x v="3"/>
    <x v="1"/>
    <x v="1"/>
    <x v="57"/>
    <x v="2"/>
    <x v="19"/>
    <x v="0"/>
    <s v="Passed"/>
    <s v="Passed"/>
    <s v="Passed"/>
    <x v="1"/>
    <x v="21"/>
  </r>
  <r>
    <x v="0"/>
    <s v="group C"/>
    <x v="1"/>
    <x v="1"/>
    <x v="0"/>
    <x v="23"/>
    <x v="1"/>
    <x v="0"/>
    <x v="0"/>
    <s v="Passed"/>
    <s v="Passed"/>
    <s v="Passed"/>
    <x v="0"/>
    <x v="13"/>
  </r>
  <r>
    <x v="1"/>
    <s v="group D"/>
    <x v="5"/>
    <x v="1"/>
    <x v="1"/>
    <x v="30"/>
    <x v="5"/>
    <x v="32"/>
    <x v="2"/>
    <s v="Passed"/>
    <s v="Passed"/>
    <s v="Passed"/>
    <x v="5"/>
    <x v="29"/>
  </r>
  <r>
    <x v="0"/>
    <s v="group B"/>
    <x v="5"/>
    <x v="1"/>
    <x v="1"/>
    <x v="19"/>
    <x v="0"/>
    <x v="1"/>
    <x v="1"/>
    <s v="Passed"/>
    <s v="Passed"/>
    <s v="Passed"/>
    <x v="1"/>
    <x v="1"/>
  </r>
  <r>
    <x v="1"/>
    <s v="group C"/>
    <x v="4"/>
    <x v="0"/>
    <x v="0"/>
    <x v="13"/>
    <x v="5"/>
    <x v="60"/>
    <x v="4"/>
    <s v="Passed"/>
    <s v="Failed"/>
    <s v="Failed"/>
    <x v="3"/>
    <x v="37"/>
  </r>
  <r>
    <x v="1"/>
    <s v="group B"/>
    <x v="1"/>
    <x v="0"/>
    <x v="0"/>
    <x v="3"/>
    <x v="3"/>
    <x v="6"/>
    <x v="4"/>
    <s v="Failed"/>
    <s v="Failed"/>
    <s v="Failed"/>
    <x v="3"/>
    <x v="45"/>
  </r>
  <r>
    <x v="1"/>
    <s v="group E"/>
    <x v="1"/>
    <x v="0"/>
    <x v="1"/>
    <x v="27"/>
    <x v="4"/>
    <x v="21"/>
    <x v="0"/>
    <s v="Passed"/>
    <s v="Passed"/>
    <s v="Passed"/>
    <x v="0"/>
    <x v="42"/>
  </r>
  <r>
    <x v="0"/>
    <s v="group E"/>
    <x v="3"/>
    <x v="0"/>
    <x v="1"/>
    <x v="11"/>
    <x v="1"/>
    <x v="13"/>
    <x v="0"/>
    <s v="Passed"/>
    <s v="Passed"/>
    <s v="Passed"/>
    <x v="0"/>
    <x v="64"/>
  </r>
  <r>
    <x v="1"/>
    <s v="group E"/>
    <x v="5"/>
    <x v="0"/>
    <x v="1"/>
    <x v="50"/>
    <x v="1"/>
    <x v="38"/>
    <x v="2"/>
    <s v="Passed"/>
    <s v="Passed"/>
    <s v="Passed"/>
    <x v="5"/>
    <x v="30"/>
  </r>
  <r>
    <x v="0"/>
    <s v="group D"/>
    <x v="4"/>
    <x v="1"/>
    <x v="0"/>
    <x v="20"/>
    <x v="0"/>
    <x v="54"/>
    <x v="1"/>
    <s v="Passed"/>
    <s v="Passed"/>
    <s v="Passed"/>
    <x v="1"/>
    <x v="58"/>
  </r>
  <r>
    <x v="1"/>
    <s v="group C"/>
    <x v="1"/>
    <x v="0"/>
    <x v="0"/>
    <x v="31"/>
    <x v="5"/>
    <x v="34"/>
    <x v="4"/>
    <s v="Passed"/>
    <s v="Failed"/>
    <s v="Failed"/>
    <x v="3"/>
    <x v="43"/>
  </r>
  <r>
    <x v="0"/>
    <s v="group B"/>
    <x v="3"/>
    <x v="1"/>
    <x v="1"/>
    <x v="50"/>
    <x v="1"/>
    <x v="52"/>
    <x v="0"/>
    <s v="Passed"/>
    <s v="Passed"/>
    <s v="Passed"/>
    <x v="1"/>
    <x v="21"/>
  </r>
  <r>
    <x v="1"/>
    <s v="group A"/>
    <x v="5"/>
    <x v="1"/>
    <x v="0"/>
    <x v="30"/>
    <x v="5"/>
    <x v="61"/>
    <x v="4"/>
    <s v="Passed"/>
    <s v="Failed"/>
    <s v="Failed"/>
    <x v="3"/>
    <x v="11"/>
  </r>
  <r>
    <x v="0"/>
    <s v="group C"/>
    <x v="1"/>
    <x v="0"/>
    <x v="1"/>
    <x v="53"/>
    <x v="4"/>
    <x v="14"/>
    <x v="3"/>
    <s v="Passed"/>
    <s v="Passed"/>
    <s v="Passed"/>
    <x v="2"/>
    <x v="66"/>
  </r>
  <r>
    <x v="1"/>
    <s v="group D"/>
    <x v="5"/>
    <x v="0"/>
    <x v="0"/>
    <x v="30"/>
    <x v="5"/>
    <x v="43"/>
    <x v="4"/>
    <s v="Passed"/>
    <s v="Failed"/>
    <s v="Failed"/>
    <x v="3"/>
    <x v="3"/>
  </r>
  <r>
    <x v="0"/>
    <s v="group E"/>
    <x v="1"/>
    <x v="1"/>
    <x v="0"/>
    <x v="31"/>
    <x v="5"/>
    <x v="17"/>
    <x v="2"/>
    <s v="Passed"/>
    <s v="Passed"/>
    <s v="Passed"/>
    <x v="5"/>
    <x v="30"/>
  </r>
  <r>
    <x v="1"/>
    <s v="group C"/>
    <x v="2"/>
    <x v="0"/>
    <x v="0"/>
    <x v="21"/>
    <x v="1"/>
    <x v="3"/>
    <x v="2"/>
    <s v="Passed"/>
    <s v="Passed"/>
    <s v="Passed"/>
    <x v="5"/>
    <x v="29"/>
  </r>
  <r>
    <x v="1"/>
    <s v="group C"/>
    <x v="3"/>
    <x v="0"/>
    <x v="0"/>
    <x v="68"/>
    <x v="2"/>
    <x v="46"/>
    <x v="0"/>
    <s v="Passed"/>
    <s v="Passed"/>
    <s v="Passed"/>
    <x v="1"/>
    <x v="58"/>
  </r>
  <r>
    <x v="0"/>
    <s v="group B"/>
    <x v="1"/>
    <x v="1"/>
    <x v="1"/>
    <x v="31"/>
    <x v="5"/>
    <x v="47"/>
    <x v="5"/>
    <s v="Passed"/>
    <s v="Passed"/>
    <s v="Passed"/>
    <x v="0"/>
    <x v="12"/>
  </r>
  <r>
    <x v="1"/>
    <s v="group D"/>
    <x v="3"/>
    <x v="0"/>
    <x v="0"/>
    <x v="27"/>
    <x v="4"/>
    <x v="20"/>
    <x v="0"/>
    <s v="Passed"/>
    <s v="Passed"/>
    <s v="Passed"/>
    <x v="0"/>
    <x v="12"/>
  </r>
  <r>
    <x v="1"/>
    <s v="group C"/>
    <x v="4"/>
    <x v="1"/>
    <x v="0"/>
    <x v="42"/>
    <x v="1"/>
    <x v="8"/>
    <x v="5"/>
    <s v="Passed"/>
    <s v="Passed"/>
    <s v="Passed"/>
    <x v="5"/>
    <x v="23"/>
  </r>
  <r>
    <x v="1"/>
    <s v="group D"/>
    <x v="0"/>
    <x v="0"/>
    <x v="0"/>
    <x v="46"/>
    <x v="4"/>
    <x v="19"/>
    <x v="0"/>
    <s v="Passed"/>
    <s v="Passed"/>
    <s v="Passed"/>
    <x v="0"/>
    <x v="22"/>
  </r>
  <r>
    <x v="0"/>
    <s v="group A"/>
    <x v="3"/>
    <x v="1"/>
    <x v="0"/>
    <x v="69"/>
    <x v="3"/>
    <x v="3"/>
    <x v="2"/>
    <s v="Failed"/>
    <s v="Passed"/>
    <s v="Passed"/>
    <x v="5"/>
    <x v="44"/>
  </r>
  <r>
    <x v="0"/>
    <s v="group C"/>
    <x v="4"/>
    <x v="0"/>
    <x v="0"/>
    <x v="27"/>
    <x v="4"/>
    <x v="27"/>
    <x v="3"/>
    <s v="Passed"/>
    <s v="Passed"/>
    <s v="Passed"/>
    <x v="1"/>
    <x v="26"/>
  </r>
  <r>
    <x v="0"/>
    <s v="group C"/>
    <x v="3"/>
    <x v="0"/>
    <x v="1"/>
    <x v="32"/>
    <x v="5"/>
    <x v="19"/>
    <x v="0"/>
    <s v="Passed"/>
    <s v="Passed"/>
    <s v="Passed"/>
    <x v="0"/>
    <x v="22"/>
  </r>
  <r>
    <x v="1"/>
    <s v="group B"/>
    <x v="1"/>
    <x v="1"/>
    <x v="0"/>
    <x v="30"/>
    <x v="5"/>
    <x v="28"/>
    <x v="2"/>
    <s v="Passed"/>
    <s v="Passed"/>
    <s v="Failed"/>
    <x v="3"/>
    <x v="51"/>
  </r>
  <r>
    <x v="1"/>
    <s v="group D"/>
    <x v="3"/>
    <x v="0"/>
    <x v="0"/>
    <x v="0"/>
    <x v="0"/>
    <x v="46"/>
    <x v="0"/>
    <s v="Passed"/>
    <s v="Passed"/>
    <s v="Passed"/>
    <x v="0"/>
    <x v="0"/>
  </r>
  <r>
    <x v="1"/>
    <s v="group D"/>
    <x v="4"/>
    <x v="0"/>
    <x v="0"/>
    <x v="1"/>
    <x v="1"/>
    <x v="13"/>
    <x v="0"/>
    <s v="Passed"/>
    <s v="Passed"/>
    <s v="Passed"/>
    <x v="0"/>
    <x v="42"/>
  </r>
  <r>
    <x v="1"/>
    <s v="group C"/>
    <x v="1"/>
    <x v="0"/>
    <x v="0"/>
    <x v="1"/>
    <x v="1"/>
    <x v="7"/>
    <x v="5"/>
    <s v="Passed"/>
    <s v="Passed"/>
    <s v="Passed"/>
    <x v="4"/>
    <x v="32"/>
  </r>
  <r>
    <x v="0"/>
    <s v="group C"/>
    <x v="0"/>
    <x v="1"/>
    <x v="0"/>
    <x v="13"/>
    <x v="5"/>
    <x v="8"/>
    <x v="5"/>
    <s v="Passed"/>
    <s v="Passed"/>
    <s v="Passed"/>
    <x v="5"/>
    <x v="29"/>
  </r>
  <r>
    <x v="1"/>
    <s v="group B"/>
    <x v="1"/>
    <x v="0"/>
    <x v="1"/>
    <x v="53"/>
    <x v="4"/>
    <x v="27"/>
    <x v="3"/>
    <s v="Passed"/>
    <s v="Passed"/>
    <s v="Passed"/>
    <x v="1"/>
    <x v="15"/>
  </r>
  <r>
    <x v="1"/>
    <s v="group D"/>
    <x v="5"/>
    <x v="0"/>
    <x v="1"/>
    <x v="5"/>
    <x v="0"/>
    <x v="18"/>
    <x v="5"/>
    <s v="Passed"/>
    <s v="Passed"/>
    <s v="Passed"/>
    <x v="4"/>
    <x v="32"/>
  </r>
  <r>
    <x v="1"/>
    <s v="group E"/>
    <x v="1"/>
    <x v="0"/>
    <x v="0"/>
    <x v="50"/>
    <x v="1"/>
    <x v="0"/>
    <x v="0"/>
    <s v="Passed"/>
    <s v="Passed"/>
    <s v="Passed"/>
    <x v="4"/>
    <x v="24"/>
  </r>
  <r>
    <x v="1"/>
    <s v="group C"/>
    <x v="2"/>
    <x v="1"/>
    <x v="1"/>
    <x v="38"/>
    <x v="0"/>
    <x v="52"/>
    <x v="0"/>
    <s v="Passed"/>
    <s v="Passed"/>
    <s v="Passed"/>
    <x v="0"/>
    <x v="4"/>
  </r>
  <r>
    <x v="0"/>
    <s v="group C"/>
    <x v="5"/>
    <x v="0"/>
    <x v="1"/>
    <x v="34"/>
    <x v="0"/>
    <x v="1"/>
    <x v="1"/>
    <s v="Passed"/>
    <s v="Passed"/>
    <s v="Passed"/>
    <x v="1"/>
    <x v="62"/>
  </r>
  <r>
    <x v="1"/>
    <s v="group C"/>
    <x v="3"/>
    <x v="1"/>
    <x v="0"/>
    <x v="10"/>
    <x v="5"/>
    <x v="28"/>
    <x v="2"/>
    <s v="Passed"/>
    <s v="Passed"/>
    <s v="Passed"/>
    <x v="5"/>
    <x v="20"/>
  </r>
  <r>
    <x v="0"/>
    <s v="group E"/>
    <x v="3"/>
    <x v="0"/>
    <x v="0"/>
    <x v="56"/>
    <x v="4"/>
    <x v="2"/>
    <x v="1"/>
    <s v="Passed"/>
    <s v="Passed"/>
    <s v="Passed"/>
    <x v="2"/>
    <x v="6"/>
  </r>
  <r>
    <x v="1"/>
    <s v="group D"/>
    <x v="1"/>
    <x v="0"/>
    <x v="0"/>
    <x v="30"/>
    <x v="5"/>
    <x v="17"/>
    <x v="2"/>
    <s v="Passed"/>
    <s v="Passed"/>
    <s v="Passed"/>
    <x v="5"/>
    <x v="10"/>
  </r>
  <r>
    <x v="1"/>
    <s v="group E"/>
    <x v="0"/>
    <x v="1"/>
    <x v="1"/>
    <x v="22"/>
    <x v="0"/>
    <x v="41"/>
    <x v="5"/>
    <s v="Passed"/>
    <s v="Passed"/>
    <s v="Passed"/>
    <x v="0"/>
    <x v="22"/>
  </r>
  <r>
    <x v="0"/>
    <s v="group D"/>
    <x v="1"/>
    <x v="1"/>
    <x v="1"/>
    <x v="36"/>
    <x v="5"/>
    <x v="32"/>
    <x v="2"/>
    <s v="Passed"/>
    <s v="Passed"/>
    <s v="Passed"/>
    <x v="4"/>
    <x v="24"/>
  </r>
  <r>
    <x v="1"/>
    <s v="group B"/>
    <x v="1"/>
    <x v="0"/>
    <x v="1"/>
    <x v="1"/>
    <x v="1"/>
    <x v="52"/>
    <x v="0"/>
    <s v="Passed"/>
    <s v="Passed"/>
    <s v="Passed"/>
    <x v="0"/>
    <x v="64"/>
  </r>
  <r>
    <x v="0"/>
    <s v="group C"/>
    <x v="4"/>
    <x v="1"/>
    <x v="0"/>
    <x v="31"/>
    <x v="5"/>
    <x v="0"/>
    <x v="0"/>
    <s v="Passed"/>
    <s v="Passed"/>
    <s v="Passed"/>
    <x v="4"/>
    <x v="54"/>
  </r>
  <r>
    <x v="0"/>
    <s v="group D"/>
    <x v="5"/>
    <x v="0"/>
    <x v="0"/>
    <x v="64"/>
    <x v="3"/>
    <x v="17"/>
    <x v="2"/>
    <s v="Failed"/>
    <s v="Passed"/>
    <s v="Passed"/>
    <x v="5"/>
    <x v="31"/>
  </r>
  <r>
    <x v="1"/>
    <s v="group D"/>
    <x v="5"/>
    <x v="0"/>
    <x v="1"/>
    <x v="12"/>
    <x v="0"/>
    <x v="11"/>
    <x v="3"/>
    <s v="Passed"/>
    <s v="Passed"/>
    <s v="Passed"/>
    <x v="1"/>
    <x v="15"/>
  </r>
  <r>
    <x v="0"/>
    <s v="group B"/>
    <x v="4"/>
    <x v="0"/>
    <x v="0"/>
    <x v="23"/>
    <x v="1"/>
    <x v="56"/>
    <x v="5"/>
    <s v="Passed"/>
    <s v="Passed"/>
    <s v="Passed"/>
    <x v="4"/>
    <x v="19"/>
  </r>
  <r>
    <x v="1"/>
    <s v="group D"/>
    <x v="1"/>
    <x v="0"/>
    <x v="0"/>
    <x v="41"/>
    <x v="1"/>
    <x v="37"/>
    <x v="5"/>
    <s v="Passed"/>
    <s v="Passed"/>
    <s v="Passed"/>
    <x v="5"/>
    <x v="29"/>
  </r>
  <r>
    <x v="0"/>
    <s v="group B"/>
    <x v="4"/>
    <x v="0"/>
    <x v="0"/>
    <x v="19"/>
    <x v="0"/>
    <x v="0"/>
    <x v="0"/>
    <s v="Passed"/>
    <s v="Passed"/>
    <s v="Passed"/>
    <x v="0"/>
    <x v="22"/>
  </r>
  <r>
    <x v="0"/>
    <s v="group C"/>
    <x v="4"/>
    <x v="0"/>
    <x v="1"/>
    <x v="10"/>
    <x v="5"/>
    <x v="13"/>
    <x v="0"/>
    <s v="Passed"/>
    <s v="Passed"/>
    <s v="Passed"/>
    <x v="0"/>
    <x v="64"/>
  </r>
  <r>
    <x v="1"/>
    <s v="group B"/>
    <x v="4"/>
    <x v="0"/>
    <x v="1"/>
    <x v="4"/>
    <x v="0"/>
    <x v="56"/>
    <x v="5"/>
    <s v="Passed"/>
    <s v="Passed"/>
    <s v="Passed"/>
    <x v="4"/>
    <x v="61"/>
  </r>
  <r>
    <x v="0"/>
    <s v="group D"/>
    <x v="5"/>
    <x v="0"/>
    <x v="0"/>
    <x v="50"/>
    <x v="1"/>
    <x v="20"/>
    <x v="0"/>
    <s v="Passed"/>
    <s v="Passed"/>
    <s v="Passed"/>
    <x v="0"/>
    <x v="4"/>
  </r>
  <r>
    <x v="1"/>
    <s v="group A"/>
    <x v="1"/>
    <x v="1"/>
    <x v="0"/>
    <x v="10"/>
    <x v="5"/>
    <x v="8"/>
    <x v="5"/>
    <s v="Passed"/>
    <s v="Passed"/>
    <s v="Passed"/>
    <x v="5"/>
    <x v="30"/>
  </r>
  <r>
    <x v="1"/>
    <s v="group B"/>
    <x v="4"/>
    <x v="0"/>
    <x v="0"/>
    <x v="36"/>
    <x v="5"/>
    <x v="60"/>
    <x v="4"/>
    <s v="Passed"/>
    <s v="Failed"/>
    <s v="Failed"/>
    <x v="3"/>
    <x v="39"/>
  </r>
  <r>
    <x v="1"/>
    <s v="group D"/>
    <x v="0"/>
    <x v="0"/>
    <x v="0"/>
    <x v="28"/>
    <x v="0"/>
    <x v="19"/>
    <x v="0"/>
    <s v="Passed"/>
    <s v="Passed"/>
    <s v="Passed"/>
    <x v="0"/>
    <x v="0"/>
  </r>
  <r>
    <x v="0"/>
    <s v="group B"/>
    <x v="5"/>
    <x v="1"/>
    <x v="1"/>
    <x v="36"/>
    <x v="5"/>
    <x v="48"/>
    <x v="5"/>
    <s v="Passed"/>
    <s v="Passed"/>
    <s v="Passed"/>
    <x v="0"/>
    <x v="22"/>
  </r>
  <r>
    <x v="0"/>
    <s v="group C"/>
    <x v="0"/>
    <x v="1"/>
    <x v="0"/>
    <x v="23"/>
    <x v="1"/>
    <x v="4"/>
    <x v="0"/>
    <s v="Passed"/>
    <s v="Passed"/>
    <s v="Passed"/>
    <x v="0"/>
    <x v="27"/>
  </r>
  <r>
    <x v="1"/>
    <s v="group B"/>
    <x v="1"/>
    <x v="0"/>
    <x v="0"/>
    <x v="17"/>
    <x v="1"/>
    <x v="23"/>
    <x v="5"/>
    <s v="Passed"/>
    <s v="Passed"/>
    <s v="Passed"/>
    <x v="4"/>
    <x v="61"/>
  </r>
  <r>
    <x v="0"/>
    <s v="group B"/>
    <x v="5"/>
    <x v="1"/>
    <x v="0"/>
    <x v="44"/>
    <x v="3"/>
    <x v="17"/>
    <x v="2"/>
    <s v="Failed"/>
    <s v="Passed"/>
    <s v="Passed"/>
    <x v="5"/>
    <x v="23"/>
  </r>
  <r>
    <x v="0"/>
    <s v="group B"/>
    <x v="4"/>
    <x v="0"/>
    <x v="0"/>
    <x v="17"/>
    <x v="1"/>
    <x v="0"/>
    <x v="0"/>
    <s v="Passed"/>
    <s v="Passed"/>
    <s v="Passed"/>
    <x v="0"/>
    <x v="13"/>
  </r>
  <r>
    <x v="0"/>
    <s v="group C"/>
    <x v="1"/>
    <x v="1"/>
    <x v="0"/>
    <x v="65"/>
    <x v="3"/>
    <x v="29"/>
    <x v="4"/>
    <s v="Failed"/>
    <s v="Failed"/>
    <s v="Failed"/>
    <x v="3"/>
    <x v="11"/>
  </r>
  <r>
    <x v="0"/>
    <s v="group A"/>
    <x v="1"/>
    <x v="0"/>
    <x v="1"/>
    <x v="0"/>
    <x v="0"/>
    <x v="46"/>
    <x v="0"/>
    <s v="Passed"/>
    <s v="Passed"/>
    <s v="Passed"/>
    <x v="1"/>
    <x v="26"/>
  </r>
  <r>
    <x v="1"/>
    <s v="group E"/>
    <x v="3"/>
    <x v="0"/>
    <x v="1"/>
    <x v="63"/>
    <x v="2"/>
    <x v="31"/>
    <x v="3"/>
    <s v="Passed"/>
    <s v="Passed"/>
    <s v="Passed"/>
    <x v="1"/>
    <x v="26"/>
  </r>
  <r>
    <x v="0"/>
    <s v="group D"/>
    <x v="3"/>
    <x v="1"/>
    <x v="0"/>
    <x v="15"/>
    <x v="3"/>
    <x v="25"/>
    <x v="2"/>
    <s v="Failed"/>
    <s v="Passed"/>
    <s v="Passed"/>
    <x v="5"/>
    <x v="30"/>
  </r>
  <r>
    <x v="0"/>
    <s v="group B"/>
    <x v="2"/>
    <x v="0"/>
    <x v="0"/>
    <x v="34"/>
    <x v="0"/>
    <x v="1"/>
    <x v="1"/>
    <s v="Passed"/>
    <s v="Passed"/>
    <s v="Passed"/>
    <x v="1"/>
    <x v="58"/>
  </r>
  <r>
    <x v="0"/>
    <s v="group B"/>
    <x v="4"/>
    <x v="1"/>
    <x v="1"/>
    <x v="4"/>
    <x v="0"/>
    <x v="31"/>
    <x v="3"/>
    <s v="Passed"/>
    <s v="Passed"/>
    <s v="Passed"/>
    <x v="1"/>
    <x v="26"/>
  </r>
  <r>
    <x v="0"/>
    <s v="group C"/>
    <x v="3"/>
    <x v="0"/>
    <x v="1"/>
    <x v="36"/>
    <x v="5"/>
    <x v="32"/>
    <x v="2"/>
    <s v="Passed"/>
    <s v="Passed"/>
    <s v="Passed"/>
    <x v="4"/>
    <x v="34"/>
  </r>
  <r>
    <x v="1"/>
    <s v="group C"/>
    <x v="0"/>
    <x v="0"/>
    <x v="1"/>
    <x v="57"/>
    <x v="2"/>
    <x v="11"/>
    <x v="3"/>
    <s v="Passed"/>
    <s v="Passed"/>
    <s v="Passed"/>
    <x v="0"/>
    <x v="27"/>
  </r>
  <r>
    <x v="0"/>
    <s v="group B"/>
    <x v="5"/>
    <x v="0"/>
    <x v="1"/>
    <x v="76"/>
    <x v="3"/>
    <x v="38"/>
    <x v="2"/>
    <s v="Failed"/>
    <s v="Passed"/>
    <s v="Failed"/>
    <x v="3"/>
    <x v="3"/>
  </r>
  <r>
    <x v="0"/>
    <s v="group E"/>
    <x v="5"/>
    <x v="1"/>
    <x v="0"/>
    <x v="0"/>
    <x v="0"/>
    <x v="46"/>
    <x v="0"/>
    <s v="Passed"/>
    <s v="Passed"/>
    <s v="Passed"/>
    <x v="0"/>
    <x v="64"/>
  </r>
  <r>
    <x v="0"/>
    <s v="group B"/>
    <x v="1"/>
    <x v="0"/>
    <x v="0"/>
    <x v="78"/>
    <x v="3"/>
    <x v="63"/>
    <x v="4"/>
    <s v="Failed"/>
    <s v="Failed"/>
    <s v="Failed"/>
    <x v="3"/>
    <x v="70"/>
  </r>
  <r>
    <x v="1"/>
    <s v="group C"/>
    <x v="3"/>
    <x v="1"/>
    <x v="0"/>
    <x v="50"/>
    <x v="1"/>
    <x v="23"/>
    <x v="5"/>
    <s v="Passed"/>
    <s v="Passed"/>
    <s v="Passed"/>
    <x v="4"/>
    <x v="18"/>
  </r>
  <r>
    <x v="0"/>
    <s v="group C"/>
    <x v="2"/>
    <x v="1"/>
    <x v="0"/>
    <x v="36"/>
    <x v="5"/>
    <x v="23"/>
    <x v="5"/>
    <s v="Passed"/>
    <s v="Passed"/>
    <s v="Passed"/>
    <x v="4"/>
    <x v="18"/>
  </r>
  <r>
    <x v="0"/>
    <s v="group B"/>
    <x v="4"/>
    <x v="0"/>
    <x v="0"/>
    <x v="64"/>
    <x v="3"/>
    <x v="56"/>
    <x v="5"/>
    <s v="Failed"/>
    <s v="Passed"/>
    <s v="Passed"/>
    <x v="4"/>
    <x v="61"/>
  </r>
  <r>
    <x v="0"/>
    <s v="group D"/>
    <x v="1"/>
    <x v="1"/>
    <x v="0"/>
    <x v="41"/>
    <x v="1"/>
    <x v="47"/>
    <x v="5"/>
    <s v="Passed"/>
    <s v="Passed"/>
    <s v="Passed"/>
    <x v="0"/>
    <x v="13"/>
  </r>
  <r>
    <x v="1"/>
    <s v="group D"/>
    <x v="4"/>
    <x v="1"/>
    <x v="0"/>
    <x v="17"/>
    <x v="1"/>
    <x v="21"/>
    <x v="0"/>
    <s v="Passed"/>
    <s v="Passed"/>
    <s v="Passed"/>
    <x v="4"/>
    <x v="59"/>
  </r>
  <r>
    <x v="1"/>
    <s v="group E"/>
    <x v="5"/>
    <x v="0"/>
    <x v="1"/>
    <x v="59"/>
    <x v="4"/>
    <x v="27"/>
    <x v="3"/>
    <s v="Passed"/>
    <s v="Passed"/>
    <s v="Passed"/>
    <x v="0"/>
    <x v="64"/>
  </r>
  <r>
    <x v="0"/>
    <s v="group B"/>
    <x v="4"/>
    <x v="0"/>
    <x v="0"/>
    <x v="47"/>
    <x v="3"/>
    <x v="10"/>
    <x v="2"/>
    <s v="Failed"/>
    <s v="Passed"/>
    <s v="Passed"/>
    <x v="5"/>
    <x v="56"/>
  </r>
  <r>
    <x v="0"/>
    <s v="group E"/>
    <x v="3"/>
    <x v="1"/>
    <x v="1"/>
    <x v="29"/>
    <x v="5"/>
    <x v="41"/>
    <x v="5"/>
    <s v="Passed"/>
    <s v="Passed"/>
    <s v="Passed"/>
    <x v="0"/>
    <x v="12"/>
  </r>
  <r>
    <x v="1"/>
    <s v="group D"/>
    <x v="4"/>
    <x v="0"/>
    <x v="0"/>
    <x v="22"/>
    <x v="0"/>
    <x v="22"/>
    <x v="0"/>
    <s v="Passed"/>
    <s v="Passed"/>
    <s v="Passed"/>
    <x v="0"/>
    <x v="13"/>
  </r>
  <r>
    <x v="0"/>
    <s v="group E"/>
    <x v="3"/>
    <x v="1"/>
    <x v="0"/>
    <x v="22"/>
    <x v="0"/>
    <x v="27"/>
    <x v="3"/>
    <s v="Passed"/>
    <s v="Passed"/>
    <s v="Passed"/>
    <x v="1"/>
    <x v="47"/>
  </r>
  <r>
    <x v="1"/>
    <s v="group E"/>
    <x v="1"/>
    <x v="0"/>
    <x v="0"/>
    <x v="1"/>
    <x v="1"/>
    <x v="8"/>
    <x v="5"/>
    <s v="Passed"/>
    <s v="Passed"/>
    <s v="Passed"/>
    <x v="5"/>
    <x v="31"/>
  </r>
  <r>
    <x v="0"/>
    <s v="group C"/>
    <x v="3"/>
    <x v="0"/>
    <x v="0"/>
    <x v="36"/>
    <x v="5"/>
    <x v="28"/>
    <x v="2"/>
    <s v="Passed"/>
    <s v="Passed"/>
    <s v="Passed"/>
    <x v="5"/>
    <x v="30"/>
  </r>
  <r>
    <x v="1"/>
    <s v="group C"/>
    <x v="5"/>
    <x v="0"/>
    <x v="1"/>
    <x v="21"/>
    <x v="1"/>
    <x v="19"/>
    <x v="0"/>
    <s v="Passed"/>
    <s v="Passed"/>
    <s v="Passed"/>
    <x v="4"/>
    <x v="32"/>
  </r>
  <r>
    <x v="1"/>
    <s v="group C"/>
    <x v="5"/>
    <x v="0"/>
    <x v="1"/>
    <x v="4"/>
    <x v="0"/>
    <x v="35"/>
    <x v="3"/>
    <s v="Passed"/>
    <s v="Passed"/>
    <s v="Passed"/>
    <x v="0"/>
    <x v="12"/>
  </r>
  <r>
    <x v="0"/>
    <s v="group E"/>
    <x v="3"/>
    <x v="0"/>
    <x v="0"/>
    <x v="53"/>
    <x v="4"/>
    <x v="64"/>
    <x v="1"/>
    <s v="Passed"/>
    <s v="Passed"/>
    <s v="Passed"/>
    <x v="2"/>
    <x v="67"/>
  </r>
  <r>
    <x v="0"/>
    <s v="group B"/>
    <x v="1"/>
    <x v="0"/>
    <x v="0"/>
    <x v="33"/>
    <x v="4"/>
    <x v="31"/>
    <x v="3"/>
    <s v="Passed"/>
    <s v="Passed"/>
    <s v="Passed"/>
    <x v="1"/>
    <x v="38"/>
  </r>
  <r>
    <x v="0"/>
    <s v="group C"/>
    <x v="1"/>
    <x v="0"/>
    <x v="0"/>
    <x v="20"/>
    <x v="0"/>
    <x v="51"/>
    <x v="0"/>
    <s v="Passed"/>
    <s v="Passed"/>
    <s v="Passed"/>
    <x v="0"/>
    <x v="5"/>
  </r>
  <r>
    <x v="1"/>
    <s v="group A"/>
    <x v="1"/>
    <x v="1"/>
    <x v="0"/>
    <x v="28"/>
    <x v="0"/>
    <x v="11"/>
    <x v="3"/>
    <s v="Passed"/>
    <s v="Passed"/>
    <s v="Passed"/>
    <x v="0"/>
    <x v="0"/>
  </r>
  <r>
    <x v="0"/>
    <s v="group D"/>
    <x v="1"/>
    <x v="1"/>
    <x v="0"/>
    <x v="8"/>
    <x v="1"/>
    <x v="21"/>
    <x v="0"/>
    <s v="Passed"/>
    <s v="Passed"/>
    <s v="Passed"/>
    <x v="0"/>
    <x v="4"/>
  </r>
  <r>
    <x v="0"/>
    <s v="group E"/>
    <x v="4"/>
    <x v="1"/>
    <x v="0"/>
    <x v="43"/>
    <x v="3"/>
    <x v="42"/>
    <x v="4"/>
    <s v="Failed"/>
    <s v="Failed"/>
    <s v="Failed"/>
    <x v="3"/>
    <x v="57"/>
  </r>
  <r>
    <x v="1"/>
    <s v="group C"/>
    <x v="4"/>
    <x v="0"/>
    <x v="0"/>
    <x v="2"/>
    <x v="2"/>
    <x v="13"/>
    <x v="0"/>
    <s v="Passed"/>
    <s v="Passed"/>
    <s v="Passed"/>
    <x v="4"/>
    <x v="59"/>
  </r>
  <r>
    <x v="1"/>
    <s v="group B"/>
    <x v="0"/>
    <x v="0"/>
    <x v="0"/>
    <x v="32"/>
    <x v="5"/>
    <x v="9"/>
    <x v="2"/>
    <s v="Passed"/>
    <s v="Passed"/>
    <s v="Passed"/>
    <x v="5"/>
    <x v="56"/>
  </r>
  <r>
    <x v="1"/>
    <s v="group A"/>
    <x v="5"/>
    <x v="0"/>
    <x v="0"/>
    <x v="54"/>
    <x v="5"/>
    <x v="67"/>
    <x v="4"/>
    <s v="Passed"/>
    <s v="Failed"/>
    <s v="Failed"/>
    <x v="3"/>
    <x v="49"/>
  </r>
  <r>
    <x v="1"/>
    <s v="group A"/>
    <x v="4"/>
    <x v="1"/>
    <x v="0"/>
    <x v="40"/>
    <x v="3"/>
    <x v="43"/>
    <x v="4"/>
    <s v="Failed"/>
    <s v="Failed"/>
    <s v="Failed"/>
    <x v="3"/>
    <x v="39"/>
  </r>
  <r>
    <x v="0"/>
    <s v="group C"/>
    <x v="2"/>
    <x v="0"/>
    <x v="1"/>
    <x v="16"/>
    <x v="5"/>
    <x v="7"/>
    <x v="5"/>
    <s v="Passed"/>
    <s v="Passed"/>
    <s v="Passed"/>
    <x v="4"/>
    <x v="8"/>
  </r>
  <r>
    <x v="1"/>
    <s v="group E"/>
    <x v="5"/>
    <x v="0"/>
    <x v="1"/>
    <x v="53"/>
    <x v="4"/>
    <x v="27"/>
    <x v="3"/>
    <s v="Passed"/>
    <s v="Passed"/>
    <s v="Passed"/>
    <x v="0"/>
    <x v="35"/>
  </r>
  <r>
    <x v="0"/>
    <s v="group C"/>
    <x v="4"/>
    <x v="0"/>
    <x v="0"/>
    <x v="0"/>
    <x v="0"/>
    <x v="35"/>
    <x v="3"/>
    <s v="Passed"/>
    <s v="Passed"/>
    <s v="Passed"/>
    <x v="1"/>
    <x v="28"/>
  </r>
  <r>
    <x v="1"/>
    <s v="group B"/>
    <x v="5"/>
    <x v="0"/>
    <x v="1"/>
    <x v="63"/>
    <x v="2"/>
    <x v="44"/>
    <x v="3"/>
    <s v="Passed"/>
    <s v="Passed"/>
    <s v="Passed"/>
    <x v="1"/>
    <x v="38"/>
  </r>
  <r>
    <x v="0"/>
    <s v="group A"/>
    <x v="0"/>
    <x v="0"/>
    <x v="0"/>
    <x v="40"/>
    <x v="3"/>
    <x v="32"/>
    <x v="2"/>
    <s v="Failed"/>
    <s v="Passed"/>
    <s v="Passed"/>
    <x v="4"/>
    <x v="54"/>
  </r>
  <r>
    <x v="1"/>
    <s v="group D"/>
    <x v="0"/>
    <x v="1"/>
    <x v="1"/>
    <x v="42"/>
    <x v="1"/>
    <x v="22"/>
    <x v="0"/>
    <s v="Passed"/>
    <s v="Passed"/>
    <s v="Passed"/>
    <x v="0"/>
    <x v="35"/>
  </r>
  <r>
    <x v="0"/>
    <s v="group B"/>
    <x v="4"/>
    <x v="1"/>
    <x v="0"/>
    <x v="41"/>
    <x v="1"/>
    <x v="0"/>
    <x v="0"/>
    <s v="Passed"/>
    <s v="Passed"/>
    <s v="Passed"/>
    <x v="4"/>
    <x v="32"/>
  </r>
  <r>
    <x v="0"/>
    <s v="group C"/>
    <x v="5"/>
    <x v="0"/>
    <x v="0"/>
    <x v="34"/>
    <x v="0"/>
    <x v="49"/>
    <x v="1"/>
    <s v="Passed"/>
    <s v="Passed"/>
    <s v="Passed"/>
    <x v="1"/>
    <x v="1"/>
  </r>
  <r>
    <x v="0"/>
    <s v="group A"/>
    <x v="5"/>
    <x v="0"/>
    <x v="1"/>
    <x v="51"/>
    <x v="4"/>
    <x v="1"/>
    <x v="1"/>
    <s v="Passed"/>
    <s v="Passed"/>
    <s v="Passed"/>
    <x v="2"/>
    <x v="6"/>
  </r>
  <r>
    <x v="0"/>
    <s v="group D"/>
    <x v="0"/>
    <x v="1"/>
    <x v="0"/>
    <x v="12"/>
    <x v="0"/>
    <x v="1"/>
    <x v="1"/>
    <s v="Passed"/>
    <s v="Passed"/>
    <s v="Passed"/>
    <x v="2"/>
    <x v="2"/>
  </r>
  <r>
    <x v="1"/>
    <s v="group E"/>
    <x v="1"/>
    <x v="1"/>
    <x v="1"/>
    <x v="44"/>
    <x v="3"/>
    <x v="10"/>
    <x v="2"/>
    <s v="Failed"/>
    <s v="Passed"/>
    <s v="Passed"/>
    <x v="5"/>
    <x v="56"/>
  </r>
  <r>
    <x v="0"/>
    <s v="group B"/>
    <x v="4"/>
    <x v="1"/>
    <x v="0"/>
    <x v="5"/>
    <x v="0"/>
    <x v="24"/>
    <x v="3"/>
    <s v="Passed"/>
    <s v="Passed"/>
    <s v="Passed"/>
    <x v="1"/>
    <x v="26"/>
  </r>
  <r>
    <x v="0"/>
    <s v="group C"/>
    <x v="5"/>
    <x v="1"/>
    <x v="0"/>
    <x v="64"/>
    <x v="3"/>
    <x v="17"/>
    <x v="2"/>
    <s v="Failed"/>
    <s v="Passed"/>
    <s v="Passed"/>
    <x v="5"/>
    <x v="10"/>
  </r>
  <r>
    <x v="1"/>
    <s v="group C"/>
    <x v="4"/>
    <x v="0"/>
    <x v="0"/>
    <x v="23"/>
    <x v="1"/>
    <x v="48"/>
    <x v="5"/>
    <s v="Passed"/>
    <s v="Passed"/>
    <s v="Passed"/>
    <x v="5"/>
    <x v="14"/>
  </r>
  <r>
    <x v="0"/>
    <s v="group C"/>
    <x v="3"/>
    <x v="1"/>
    <x v="1"/>
    <x v="25"/>
    <x v="5"/>
    <x v="41"/>
    <x v="5"/>
    <s v="Passed"/>
    <s v="Passed"/>
    <s v="Passed"/>
    <x v="0"/>
    <x v="13"/>
  </r>
  <r>
    <x v="0"/>
    <s v="group C"/>
    <x v="5"/>
    <x v="0"/>
    <x v="0"/>
    <x v="11"/>
    <x v="1"/>
    <x v="18"/>
    <x v="5"/>
    <s v="Passed"/>
    <s v="Passed"/>
    <s v="Passed"/>
    <x v="0"/>
    <x v="35"/>
  </r>
  <r>
    <x v="0"/>
    <s v="group D"/>
    <x v="5"/>
    <x v="1"/>
    <x v="1"/>
    <x v="1"/>
    <x v="1"/>
    <x v="44"/>
    <x v="3"/>
    <s v="Passed"/>
    <s v="Passed"/>
    <s v="Passed"/>
    <x v="1"/>
    <x v="47"/>
  </r>
  <r>
    <x v="1"/>
    <s v="group B"/>
    <x v="5"/>
    <x v="0"/>
    <x v="0"/>
    <x v="50"/>
    <x v="1"/>
    <x v="9"/>
    <x v="2"/>
    <s v="Passed"/>
    <s v="Passed"/>
    <s v="Passed"/>
    <x v="5"/>
    <x v="20"/>
  </r>
  <r>
    <x v="0"/>
    <s v="group A"/>
    <x v="1"/>
    <x v="1"/>
    <x v="0"/>
    <x v="42"/>
    <x v="1"/>
    <x v="8"/>
    <x v="5"/>
    <s v="Passed"/>
    <s v="Passed"/>
    <s v="Passed"/>
    <x v="5"/>
    <x v="30"/>
  </r>
  <r>
    <x v="0"/>
    <s v="group C"/>
    <x v="0"/>
    <x v="1"/>
    <x v="1"/>
    <x v="19"/>
    <x v="0"/>
    <x v="44"/>
    <x v="3"/>
    <s v="Passed"/>
    <s v="Passed"/>
    <s v="Passed"/>
    <x v="1"/>
    <x v="50"/>
  </r>
  <r>
    <x v="1"/>
    <s v="group A"/>
    <x v="0"/>
    <x v="0"/>
    <x v="0"/>
    <x v="8"/>
    <x v="1"/>
    <x v="8"/>
    <x v="5"/>
    <s v="Passed"/>
    <s v="Passed"/>
    <s v="Passed"/>
    <x v="5"/>
    <x v="14"/>
  </r>
  <r>
    <x v="0"/>
    <s v="group B"/>
    <x v="4"/>
    <x v="0"/>
    <x v="1"/>
    <x v="34"/>
    <x v="0"/>
    <x v="53"/>
    <x v="3"/>
    <s v="Passed"/>
    <s v="Passed"/>
    <s v="Passed"/>
    <x v="1"/>
    <x v="50"/>
  </r>
  <r>
    <x v="1"/>
    <s v="group B"/>
    <x v="1"/>
    <x v="0"/>
    <x v="0"/>
    <x v="10"/>
    <x v="5"/>
    <x v="58"/>
    <x v="2"/>
    <s v="Passed"/>
    <s v="Passed"/>
    <s v="Failed"/>
    <x v="3"/>
    <x v="48"/>
  </r>
  <r>
    <x v="0"/>
    <s v="group C"/>
    <x v="4"/>
    <x v="0"/>
    <x v="1"/>
    <x v="41"/>
    <x v="1"/>
    <x v="7"/>
    <x v="5"/>
    <s v="Passed"/>
    <s v="Passed"/>
    <s v="Passed"/>
    <x v="0"/>
    <x v="0"/>
  </r>
  <r>
    <x v="1"/>
    <s v="group E"/>
    <x v="4"/>
    <x v="0"/>
    <x v="0"/>
    <x v="20"/>
    <x v="0"/>
    <x v="7"/>
    <x v="5"/>
    <s v="Passed"/>
    <s v="Passed"/>
    <s v="Passed"/>
    <x v="5"/>
    <x v="30"/>
  </r>
  <r>
    <x v="0"/>
    <s v="group A"/>
    <x v="4"/>
    <x v="0"/>
    <x v="1"/>
    <x v="28"/>
    <x v="0"/>
    <x v="53"/>
    <x v="3"/>
    <s v="Passed"/>
    <s v="Passed"/>
    <s v="Passed"/>
    <x v="0"/>
    <x v="27"/>
  </r>
  <r>
    <x v="1"/>
    <s v="group B"/>
    <x v="3"/>
    <x v="1"/>
    <x v="1"/>
    <x v="10"/>
    <x v="5"/>
    <x v="3"/>
    <x v="2"/>
    <s v="Passed"/>
    <s v="Passed"/>
    <s v="Passed"/>
    <x v="5"/>
    <x v="20"/>
  </r>
  <r>
    <x v="0"/>
    <s v="group C"/>
    <x v="3"/>
    <x v="0"/>
    <x v="0"/>
    <x v="17"/>
    <x v="1"/>
    <x v="52"/>
    <x v="0"/>
    <s v="Passed"/>
    <s v="Passed"/>
    <s v="Passed"/>
    <x v="0"/>
    <x v="12"/>
  </r>
  <r>
    <x v="0"/>
    <s v="group D"/>
    <x v="4"/>
    <x v="1"/>
    <x v="0"/>
    <x v="39"/>
    <x v="3"/>
    <x v="10"/>
    <x v="2"/>
    <s v="Failed"/>
    <s v="Passed"/>
    <s v="Failed"/>
    <x v="3"/>
    <x v="17"/>
  </r>
  <r>
    <x v="1"/>
    <s v="group C"/>
    <x v="5"/>
    <x v="0"/>
    <x v="0"/>
    <x v="8"/>
    <x v="1"/>
    <x v="17"/>
    <x v="2"/>
    <s v="Passed"/>
    <s v="Passed"/>
    <s v="Passed"/>
    <x v="5"/>
    <x v="56"/>
  </r>
  <r>
    <x v="0"/>
    <s v="group B"/>
    <x v="4"/>
    <x v="1"/>
    <x v="1"/>
    <x v="79"/>
    <x v="3"/>
    <x v="29"/>
    <x v="4"/>
    <s v="Failed"/>
    <s v="Failed"/>
    <s v="Failed"/>
    <x v="3"/>
    <x v="49"/>
  </r>
  <r>
    <x v="1"/>
    <s v="group B"/>
    <x v="1"/>
    <x v="1"/>
    <x v="1"/>
    <x v="19"/>
    <x v="0"/>
    <x v="52"/>
    <x v="0"/>
    <s v="Passed"/>
    <s v="Passed"/>
    <s v="Passed"/>
    <x v="0"/>
    <x v="35"/>
  </r>
  <r>
    <x v="0"/>
    <s v="group D"/>
    <x v="5"/>
    <x v="1"/>
    <x v="1"/>
    <x v="7"/>
    <x v="3"/>
    <x v="23"/>
    <x v="5"/>
    <s v="Failed"/>
    <s v="Passed"/>
    <s v="Passed"/>
    <x v="4"/>
    <x v="54"/>
  </r>
  <r>
    <x v="1"/>
    <s v="group E"/>
    <x v="2"/>
    <x v="0"/>
    <x v="0"/>
    <x v="2"/>
    <x v="2"/>
    <x v="31"/>
    <x v="3"/>
    <s v="Passed"/>
    <s v="Passed"/>
    <s v="Passed"/>
    <x v="1"/>
    <x v="58"/>
  </r>
  <r>
    <x v="1"/>
    <s v="group C"/>
    <x v="2"/>
    <x v="0"/>
    <x v="1"/>
    <x v="57"/>
    <x v="2"/>
    <x v="31"/>
    <x v="3"/>
    <s v="Passed"/>
    <s v="Passed"/>
    <s v="Passed"/>
    <x v="1"/>
    <x v="62"/>
  </r>
  <r>
    <x v="1"/>
    <s v="group D"/>
    <x v="4"/>
    <x v="0"/>
    <x v="0"/>
    <x v="8"/>
    <x v="1"/>
    <x v="9"/>
    <x v="2"/>
    <s v="Passed"/>
    <s v="Passed"/>
    <s v="Passed"/>
    <x v="5"/>
    <x v="9"/>
  </r>
  <r>
    <x v="0"/>
    <s v="group C"/>
    <x v="4"/>
    <x v="0"/>
    <x v="0"/>
    <x v="32"/>
    <x v="5"/>
    <x v="0"/>
    <x v="0"/>
    <s v="Passed"/>
    <s v="Passed"/>
    <s v="Passed"/>
    <x v="4"/>
    <x v="32"/>
  </r>
  <r>
    <x v="1"/>
    <s v="group D"/>
    <x v="3"/>
    <x v="0"/>
    <x v="0"/>
    <x v="46"/>
    <x v="4"/>
    <x v="13"/>
    <x v="0"/>
    <s v="Passed"/>
    <s v="Passed"/>
    <s v="Passed"/>
    <x v="4"/>
    <x v="59"/>
  </r>
  <r>
    <x v="1"/>
    <s v="group C"/>
    <x v="2"/>
    <x v="0"/>
    <x v="0"/>
    <x v="5"/>
    <x v="0"/>
    <x v="48"/>
    <x v="5"/>
    <s v="Passed"/>
    <s v="Passed"/>
    <s v="Passed"/>
    <x v="4"/>
    <x v="8"/>
  </r>
  <r>
    <x v="0"/>
    <s v="group A"/>
    <x v="4"/>
    <x v="0"/>
    <x v="0"/>
    <x v="42"/>
    <x v="1"/>
    <x v="41"/>
    <x v="5"/>
    <s v="Passed"/>
    <s v="Passed"/>
    <s v="Passed"/>
    <x v="4"/>
    <x v="19"/>
  </r>
  <r>
    <x v="0"/>
    <s v="group E"/>
    <x v="1"/>
    <x v="0"/>
    <x v="0"/>
    <x v="53"/>
    <x v="4"/>
    <x v="31"/>
    <x v="3"/>
    <s v="Passed"/>
    <s v="Passed"/>
    <s v="Passed"/>
    <x v="2"/>
    <x v="2"/>
  </r>
  <r>
    <x v="1"/>
    <s v="group E"/>
    <x v="5"/>
    <x v="0"/>
    <x v="0"/>
    <x v="33"/>
    <x v="4"/>
    <x v="48"/>
    <x v="5"/>
    <s v="Passed"/>
    <s v="Passed"/>
    <s v="Passed"/>
    <x v="4"/>
    <x v="18"/>
  </r>
  <r>
    <x v="1"/>
    <s v="group C"/>
    <x v="5"/>
    <x v="0"/>
    <x v="0"/>
    <x v="23"/>
    <x v="1"/>
    <x v="7"/>
    <x v="5"/>
    <s v="Passed"/>
    <s v="Passed"/>
    <s v="Passed"/>
    <x v="5"/>
    <x v="23"/>
  </r>
  <r>
    <x v="0"/>
    <s v="group B"/>
    <x v="0"/>
    <x v="0"/>
    <x v="0"/>
    <x v="26"/>
    <x v="2"/>
    <x v="65"/>
    <x v="1"/>
    <s v="Passed"/>
    <s v="Passed"/>
    <s v="Passed"/>
    <x v="2"/>
    <x v="71"/>
  </r>
  <r>
    <x v="1"/>
    <s v="group B"/>
    <x v="1"/>
    <x v="1"/>
    <x v="0"/>
    <x v="28"/>
    <x v="0"/>
    <x v="41"/>
    <x v="5"/>
    <s v="Passed"/>
    <s v="Passed"/>
    <s v="Passed"/>
    <x v="4"/>
    <x v="24"/>
  </r>
  <r>
    <x v="0"/>
    <s v="group C"/>
    <x v="0"/>
    <x v="0"/>
    <x v="0"/>
    <x v="11"/>
    <x v="1"/>
    <x v="46"/>
    <x v="0"/>
    <s v="Passed"/>
    <s v="Passed"/>
    <s v="Passed"/>
    <x v="1"/>
    <x v="47"/>
  </r>
  <r>
    <x v="1"/>
    <s v="group B"/>
    <x v="4"/>
    <x v="0"/>
    <x v="1"/>
    <x v="36"/>
    <x v="5"/>
    <x v="39"/>
    <x v="4"/>
    <s v="Passed"/>
    <s v="Failed"/>
    <s v="Failed"/>
    <x v="3"/>
    <x v="17"/>
  </r>
  <r>
    <x v="1"/>
    <s v="group C"/>
    <x v="3"/>
    <x v="1"/>
    <x v="0"/>
    <x v="53"/>
    <x v="4"/>
    <x v="19"/>
    <x v="0"/>
    <s v="Passed"/>
    <s v="Passed"/>
    <s v="Passed"/>
    <x v="0"/>
    <x v="22"/>
  </r>
  <r>
    <x v="0"/>
    <s v="group C"/>
    <x v="3"/>
    <x v="0"/>
    <x v="0"/>
    <x v="31"/>
    <x v="5"/>
    <x v="56"/>
    <x v="5"/>
    <s v="Passed"/>
    <s v="Passed"/>
    <s v="Passed"/>
    <x v="5"/>
    <x v="20"/>
  </r>
  <r>
    <x v="0"/>
    <s v="group E"/>
    <x v="2"/>
    <x v="1"/>
    <x v="0"/>
    <x v="27"/>
    <x v="4"/>
    <x v="44"/>
    <x v="3"/>
    <s v="Passed"/>
    <s v="Passed"/>
    <s v="Passed"/>
    <x v="1"/>
    <x v="38"/>
  </r>
  <r>
    <x v="1"/>
    <s v="group D"/>
    <x v="0"/>
    <x v="1"/>
    <x v="1"/>
    <x v="39"/>
    <x v="3"/>
    <x v="16"/>
    <x v="4"/>
    <s v="Failed"/>
    <s v="Failed"/>
    <s v="Failed"/>
    <x v="3"/>
    <x v="25"/>
  </r>
  <r>
    <x v="0"/>
    <s v="group C"/>
    <x v="1"/>
    <x v="0"/>
    <x v="1"/>
    <x v="5"/>
    <x v="0"/>
    <x v="20"/>
    <x v="0"/>
    <s v="Passed"/>
    <s v="Passed"/>
    <s v="Passed"/>
    <x v="1"/>
    <x v="21"/>
  </r>
  <r>
    <x v="1"/>
    <s v="group C"/>
    <x v="3"/>
    <x v="0"/>
    <x v="0"/>
    <x v="26"/>
    <x v="2"/>
    <x v="55"/>
    <x v="1"/>
    <s v="Passed"/>
    <s v="Passed"/>
    <s v="Passed"/>
    <x v="2"/>
    <x v="63"/>
  </r>
  <r>
    <x v="1"/>
    <s v="group D"/>
    <x v="1"/>
    <x v="0"/>
    <x v="1"/>
    <x v="33"/>
    <x v="4"/>
    <x v="53"/>
    <x v="3"/>
    <s v="Passed"/>
    <s v="Passed"/>
    <s v="Passed"/>
    <x v="1"/>
    <x v="1"/>
  </r>
  <r>
    <x v="1"/>
    <s v="group C"/>
    <x v="4"/>
    <x v="1"/>
    <x v="0"/>
    <x v="32"/>
    <x v="5"/>
    <x v="12"/>
    <x v="2"/>
    <s v="Passed"/>
    <s v="Passed"/>
    <s v="Passed"/>
    <x v="5"/>
    <x v="10"/>
  </r>
  <r>
    <x v="1"/>
    <s v="group B"/>
    <x v="3"/>
    <x v="0"/>
    <x v="0"/>
    <x v="42"/>
    <x v="1"/>
    <x v="16"/>
    <x v="4"/>
    <s v="Passed"/>
    <s v="Failed"/>
    <s v="Failed"/>
    <x v="3"/>
    <x v="45"/>
  </r>
  <r>
    <x v="1"/>
    <s v="group E"/>
    <x v="3"/>
    <x v="1"/>
    <x v="1"/>
    <x v="12"/>
    <x v="0"/>
    <x v="21"/>
    <x v="0"/>
    <s v="Passed"/>
    <s v="Passed"/>
    <s v="Passed"/>
    <x v="0"/>
    <x v="22"/>
  </r>
  <r>
    <x v="1"/>
    <s v="group C"/>
    <x v="3"/>
    <x v="1"/>
    <x v="0"/>
    <x v="44"/>
    <x v="3"/>
    <x v="38"/>
    <x v="2"/>
    <s v="Failed"/>
    <s v="Passed"/>
    <s v="Passed"/>
    <x v="5"/>
    <x v="56"/>
  </r>
  <r>
    <x v="1"/>
    <s v="group B"/>
    <x v="4"/>
    <x v="0"/>
    <x v="0"/>
    <x v="32"/>
    <x v="5"/>
    <x v="17"/>
    <x v="2"/>
    <s v="Passed"/>
    <s v="Passed"/>
    <s v="Failed"/>
    <x v="3"/>
    <x v="51"/>
  </r>
  <r>
    <x v="0"/>
    <s v="group C"/>
    <x v="1"/>
    <x v="0"/>
    <x v="1"/>
    <x v="22"/>
    <x v="0"/>
    <x v="0"/>
    <x v="0"/>
    <s v="Passed"/>
    <s v="Passed"/>
    <s v="Passed"/>
    <x v="0"/>
    <x v="35"/>
  </r>
  <r>
    <x v="1"/>
    <s v="group B"/>
    <x v="3"/>
    <x v="0"/>
    <x v="1"/>
    <x v="33"/>
    <x v="4"/>
    <x v="27"/>
    <x v="3"/>
    <s v="Passed"/>
    <s v="Passed"/>
    <s v="Passed"/>
    <x v="0"/>
    <x v="5"/>
  </r>
  <r>
    <x v="1"/>
    <s v="group E"/>
    <x v="3"/>
    <x v="1"/>
    <x v="0"/>
    <x v="2"/>
    <x v="2"/>
    <x v="1"/>
    <x v="1"/>
    <s v="Passed"/>
    <s v="Passed"/>
    <s v="Passed"/>
    <x v="1"/>
    <x v="26"/>
  </r>
  <r>
    <x v="0"/>
    <s v="group C"/>
    <x v="0"/>
    <x v="1"/>
    <x v="0"/>
    <x v="49"/>
    <x v="3"/>
    <x v="56"/>
    <x v="5"/>
    <s v="Failed"/>
    <s v="Passed"/>
    <s v="Passed"/>
    <x v="4"/>
    <x v="18"/>
  </r>
  <r>
    <x v="1"/>
    <s v="group C"/>
    <x v="1"/>
    <x v="1"/>
    <x v="0"/>
    <x v="46"/>
    <x v="4"/>
    <x v="7"/>
    <x v="5"/>
    <s v="Passed"/>
    <s v="Passed"/>
    <s v="Passed"/>
    <x v="4"/>
    <x v="33"/>
  </r>
  <r>
    <x v="1"/>
    <s v="group D"/>
    <x v="1"/>
    <x v="0"/>
    <x v="0"/>
    <x v="27"/>
    <x v="4"/>
    <x v="53"/>
    <x v="3"/>
    <s v="Passed"/>
    <s v="Passed"/>
    <s v="Passed"/>
    <x v="1"/>
    <x v="58"/>
  </r>
  <r>
    <x v="1"/>
    <s v="group C"/>
    <x v="5"/>
    <x v="0"/>
    <x v="0"/>
    <x v="29"/>
    <x v="5"/>
    <x v="26"/>
    <x v="5"/>
    <s v="Passed"/>
    <s v="Passed"/>
    <s v="Passed"/>
    <x v="5"/>
    <x v="31"/>
  </r>
  <r>
    <x v="0"/>
    <s v="group D"/>
    <x v="5"/>
    <x v="0"/>
    <x v="0"/>
    <x v="32"/>
    <x v="5"/>
    <x v="0"/>
    <x v="0"/>
    <s v="Passed"/>
    <s v="Passed"/>
    <s v="Passed"/>
    <x v="1"/>
    <x v="21"/>
  </r>
  <r>
    <x v="0"/>
    <s v="group D"/>
    <x v="3"/>
    <x v="0"/>
    <x v="0"/>
    <x v="8"/>
    <x v="1"/>
    <x v="51"/>
    <x v="0"/>
    <s v="Passed"/>
    <s v="Passed"/>
    <s v="Passed"/>
    <x v="0"/>
    <x v="0"/>
  </r>
  <r>
    <x v="1"/>
    <s v="group C"/>
    <x v="0"/>
    <x v="0"/>
    <x v="1"/>
    <x v="24"/>
    <x v="1"/>
    <x v="7"/>
    <x v="5"/>
    <s v="Passed"/>
    <s v="Passed"/>
    <s v="Passed"/>
    <x v="4"/>
    <x v="33"/>
  </r>
  <r>
    <x v="0"/>
    <s v="group E"/>
    <x v="0"/>
    <x v="0"/>
    <x v="1"/>
    <x v="5"/>
    <x v="0"/>
    <x v="22"/>
    <x v="0"/>
    <s v="Passed"/>
    <s v="Passed"/>
    <s v="Passed"/>
    <x v="0"/>
    <x v="13"/>
  </r>
  <r>
    <x v="0"/>
    <s v="group B"/>
    <x v="4"/>
    <x v="1"/>
    <x v="0"/>
    <x v="8"/>
    <x v="1"/>
    <x v="19"/>
    <x v="0"/>
    <s v="Passed"/>
    <s v="Passed"/>
    <s v="Passed"/>
    <x v="0"/>
    <x v="42"/>
  </r>
  <r>
    <x v="1"/>
    <s v="group D"/>
    <x v="0"/>
    <x v="1"/>
    <x v="0"/>
    <x v="30"/>
    <x v="5"/>
    <x v="61"/>
    <x v="4"/>
    <s v="Passed"/>
    <s v="Failed"/>
    <s v="Failed"/>
    <x v="3"/>
    <x v="3"/>
  </r>
  <r>
    <x v="0"/>
    <s v="group E"/>
    <x v="3"/>
    <x v="0"/>
    <x v="0"/>
    <x v="54"/>
    <x v="5"/>
    <x v="38"/>
    <x v="2"/>
    <s v="Passed"/>
    <s v="Passed"/>
    <s v="Passed"/>
    <x v="5"/>
    <x v="31"/>
  </r>
  <r>
    <x v="0"/>
    <s v="group C"/>
    <x v="3"/>
    <x v="0"/>
    <x v="1"/>
    <x v="23"/>
    <x v="1"/>
    <x v="51"/>
    <x v="0"/>
    <s v="Passed"/>
    <s v="Passed"/>
    <s v="Passed"/>
    <x v="1"/>
    <x v="21"/>
  </r>
  <r>
    <x v="0"/>
    <s v="group E"/>
    <x v="3"/>
    <x v="0"/>
    <x v="1"/>
    <x v="77"/>
    <x v="2"/>
    <x v="50"/>
    <x v="1"/>
    <s v="Passed"/>
    <s v="Passed"/>
    <s v="Passed"/>
    <x v="2"/>
    <x v="67"/>
  </r>
  <r>
    <x v="1"/>
    <s v="group C"/>
    <x v="4"/>
    <x v="1"/>
    <x v="0"/>
    <x v="16"/>
    <x v="5"/>
    <x v="0"/>
    <x v="0"/>
    <s v="Passed"/>
    <s v="Passed"/>
    <s v="Passed"/>
    <x v="5"/>
    <x v="29"/>
  </r>
  <r>
    <x v="0"/>
    <s v="group D"/>
    <x v="1"/>
    <x v="1"/>
    <x v="0"/>
    <x v="1"/>
    <x v="1"/>
    <x v="23"/>
    <x v="5"/>
    <s v="Passed"/>
    <s v="Passed"/>
    <s v="Passed"/>
    <x v="0"/>
    <x v="0"/>
  </r>
  <r>
    <x v="1"/>
    <s v="group D"/>
    <x v="4"/>
    <x v="1"/>
    <x v="0"/>
    <x v="18"/>
    <x v="3"/>
    <x v="38"/>
    <x v="2"/>
    <s v="Failed"/>
    <s v="Passed"/>
    <s v="Failed"/>
    <x v="3"/>
    <x v="36"/>
  </r>
  <r>
    <x v="0"/>
    <s v="group E"/>
    <x v="1"/>
    <x v="0"/>
    <x v="1"/>
    <x v="67"/>
    <x v="4"/>
    <x v="31"/>
    <x v="3"/>
    <s v="Passed"/>
    <s v="Passed"/>
    <s v="Passed"/>
    <x v="2"/>
    <x v="63"/>
  </r>
  <r>
    <x v="0"/>
    <s v="group E"/>
    <x v="3"/>
    <x v="0"/>
    <x v="0"/>
    <x v="51"/>
    <x v="4"/>
    <x v="54"/>
    <x v="1"/>
    <s v="Passed"/>
    <s v="Passed"/>
    <s v="Passed"/>
    <x v="1"/>
    <x v="62"/>
  </r>
  <r>
    <x v="0"/>
    <s v="group A"/>
    <x v="2"/>
    <x v="1"/>
    <x v="0"/>
    <x v="13"/>
    <x v="5"/>
    <x v="48"/>
    <x v="5"/>
    <s v="Passed"/>
    <s v="Passed"/>
    <s v="Passed"/>
    <x v="0"/>
    <x v="12"/>
  </r>
  <r>
    <x v="1"/>
    <s v="group D"/>
    <x v="5"/>
    <x v="0"/>
    <x v="1"/>
    <x v="6"/>
    <x v="4"/>
    <x v="21"/>
    <x v="0"/>
    <s v="Passed"/>
    <s v="Passed"/>
    <s v="Passed"/>
    <x v="0"/>
    <x v="4"/>
  </r>
  <r>
    <x v="0"/>
    <s v="group E"/>
    <x v="3"/>
    <x v="0"/>
    <x v="0"/>
    <x v="32"/>
    <x v="5"/>
    <x v="56"/>
    <x v="5"/>
    <s v="Passed"/>
    <s v="Passed"/>
    <s v="Passed"/>
    <x v="4"/>
    <x v="59"/>
  </r>
  <r>
    <x v="0"/>
    <s v="group E"/>
    <x v="5"/>
    <x v="1"/>
    <x v="0"/>
    <x v="76"/>
    <x v="3"/>
    <x v="45"/>
    <x v="4"/>
    <s v="Failed"/>
    <s v="Failed"/>
    <s v="Failed"/>
    <x v="3"/>
    <x v="25"/>
  </r>
  <r>
    <x v="1"/>
    <s v="group B"/>
    <x v="4"/>
    <x v="1"/>
    <x v="0"/>
    <x v="74"/>
    <x v="3"/>
    <x v="70"/>
    <x v="4"/>
    <s v="Failed"/>
    <s v="Failed"/>
    <s v="Failed"/>
    <x v="3"/>
    <x v="65"/>
  </r>
  <r>
    <x v="0"/>
    <s v="group B"/>
    <x v="5"/>
    <x v="1"/>
    <x v="1"/>
    <x v="24"/>
    <x v="1"/>
    <x v="4"/>
    <x v="0"/>
    <s v="Passed"/>
    <s v="Passed"/>
    <s v="Passed"/>
    <x v="0"/>
    <x v="27"/>
  </r>
  <r>
    <x v="1"/>
    <s v="group D"/>
    <x v="3"/>
    <x v="0"/>
    <x v="1"/>
    <x v="21"/>
    <x v="1"/>
    <x v="9"/>
    <x v="2"/>
    <s v="Passed"/>
    <s v="Passed"/>
    <s v="Passed"/>
    <x v="4"/>
    <x v="19"/>
  </r>
  <r>
    <x v="0"/>
    <s v="group D"/>
    <x v="5"/>
    <x v="0"/>
    <x v="1"/>
    <x v="11"/>
    <x v="1"/>
    <x v="4"/>
    <x v="0"/>
    <s v="Passed"/>
    <s v="Passed"/>
    <s v="Passed"/>
    <x v="1"/>
    <x v="26"/>
  </r>
  <r>
    <x v="1"/>
    <s v="group D"/>
    <x v="2"/>
    <x v="0"/>
    <x v="0"/>
    <x v="51"/>
    <x v="4"/>
    <x v="27"/>
    <x v="3"/>
    <s v="Passed"/>
    <s v="Passed"/>
    <s v="Passed"/>
    <x v="1"/>
    <x v="50"/>
  </r>
  <r>
    <x v="0"/>
    <s v="group C"/>
    <x v="2"/>
    <x v="0"/>
    <x v="0"/>
    <x v="20"/>
    <x v="0"/>
    <x v="4"/>
    <x v="0"/>
    <s v="Passed"/>
    <s v="Passed"/>
    <s v="Passed"/>
    <x v="0"/>
    <x v="0"/>
  </r>
  <r>
    <x v="0"/>
    <s v="group A"/>
    <x v="4"/>
    <x v="1"/>
    <x v="1"/>
    <x v="66"/>
    <x v="3"/>
    <x v="60"/>
    <x v="4"/>
    <s v="Failed"/>
    <s v="Failed"/>
    <s v="Failed"/>
    <x v="3"/>
    <x v="45"/>
  </r>
  <r>
    <x v="0"/>
    <s v="group D"/>
    <x v="0"/>
    <x v="1"/>
    <x v="1"/>
    <x v="77"/>
    <x v="2"/>
    <x v="50"/>
    <x v="1"/>
    <s v="Passed"/>
    <s v="Passed"/>
    <s v="Passed"/>
    <x v="2"/>
    <x v="53"/>
  </r>
  <r>
    <x v="0"/>
    <s v="group D"/>
    <x v="5"/>
    <x v="1"/>
    <x v="0"/>
    <x v="21"/>
    <x v="1"/>
    <x v="27"/>
    <x v="3"/>
    <s v="Passed"/>
    <s v="Passed"/>
    <s v="Passed"/>
    <x v="1"/>
    <x v="58"/>
  </r>
  <r>
    <x v="1"/>
    <s v="group D"/>
    <x v="1"/>
    <x v="0"/>
    <x v="0"/>
    <x v="6"/>
    <x v="4"/>
    <x v="52"/>
    <x v="0"/>
    <s v="Passed"/>
    <s v="Passed"/>
    <s v="Passed"/>
    <x v="0"/>
    <x v="64"/>
  </r>
  <r>
    <x v="1"/>
    <s v="group B"/>
    <x v="4"/>
    <x v="0"/>
    <x v="0"/>
    <x v="29"/>
    <x v="5"/>
    <x v="60"/>
    <x v="4"/>
    <s v="Passed"/>
    <s v="Failed"/>
    <s v="Passed"/>
    <x v="5"/>
    <x v="56"/>
  </r>
  <r>
    <x v="0"/>
    <s v="group D"/>
    <x v="1"/>
    <x v="0"/>
    <x v="1"/>
    <x v="38"/>
    <x v="0"/>
    <x v="27"/>
    <x v="3"/>
    <s v="Passed"/>
    <s v="Passed"/>
    <s v="Passed"/>
    <x v="2"/>
    <x v="63"/>
  </r>
  <r>
    <x v="0"/>
    <s v="group C"/>
    <x v="0"/>
    <x v="1"/>
    <x v="0"/>
    <x v="21"/>
    <x v="1"/>
    <x v="13"/>
    <x v="0"/>
    <s v="Passed"/>
    <s v="Passed"/>
    <s v="Passed"/>
    <x v="0"/>
    <x v="22"/>
  </r>
  <r>
    <x v="1"/>
    <s v="group E"/>
    <x v="0"/>
    <x v="0"/>
    <x v="1"/>
    <x v="22"/>
    <x v="0"/>
    <x v="7"/>
    <x v="5"/>
    <s v="Passed"/>
    <s v="Passed"/>
    <s v="Passed"/>
    <x v="0"/>
    <x v="13"/>
  </r>
  <r>
    <x v="1"/>
    <s v="group D"/>
    <x v="0"/>
    <x v="1"/>
    <x v="0"/>
    <x v="13"/>
    <x v="5"/>
    <x v="16"/>
    <x v="4"/>
    <s v="Passed"/>
    <s v="Failed"/>
    <s v="Failed"/>
    <x v="3"/>
    <x v="36"/>
  </r>
  <r>
    <x v="0"/>
    <s v="group A"/>
    <x v="1"/>
    <x v="0"/>
    <x v="0"/>
    <x v="1"/>
    <x v="1"/>
    <x v="27"/>
    <x v="3"/>
    <s v="Passed"/>
    <s v="Passed"/>
    <s v="Passed"/>
    <x v="1"/>
    <x v="26"/>
  </r>
  <r>
    <x v="0"/>
    <s v="group C"/>
    <x v="0"/>
    <x v="0"/>
    <x v="1"/>
    <x v="36"/>
    <x v="5"/>
    <x v="26"/>
    <x v="5"/>
    <s v="Passed"/>
    <s v="Passed"/>
    <s v="Passed"/>
    <x v="4"/>
    <x v="33"/>
  </r>
  <r>
    <x v="0"/>
    <s v="group C"/>
    <x v="0"/>
    <x v="1"/>
    <x v="1"/>
    <x v="3"/>
    <x v="3"/>
    <x v="56"/>
    <x v="5"/>
    <s v="Failed"/>
    <s v="Passed"/>
    <s v="Passed"/>
    <x v="4"/>
    <x v="33"/>
  </r>
  <r>
    <x v="0"/>
    <s v="group B"/>
    <x v="3"/>
    <x v="1"/>
    <x v="0"/>
    <x v="15"/>
    <x v="3"/>
    <x v="26"/>
    <x v="5"/>
    <s v="Failed"/>
    <s v="Passed"/>
    <s v="Passed"/>
    <x v="5"/>
    <x v="23"/>
  </r>
  <r>
    <x v="0"/>
    <s v="group E"/>
    <x v="1"/>
    <x v="0"/>
    <x v="0"/>
    <x v="50"/>
    <x v="1"/>
    <x v="22"/>
    <x v="0"/>
    <s v="Passed"/>
    <s v="Passed"/>
    <s v="Passed"/>
    <x v="4"/>
    <x v="33"/>
  </r>
  <r>
    <x v="1"/>
    <s v="group E"/>
    <x v="0"/>
    <x v="0"/>
    <x v="1"/>
    <x v="61"/>
    <x v="2"/>
    <x v="50"/>
    <x v="1"/>
    <s v="Passed"/>
    <s v="Passed"/>
    <s v="Passed"/>
    <x v="2"/>
    <x v="53"/>
  </r>
  <r>
    <x v="0"/>
    <s v="group C"/>
    <x v="4"/>
    <x v="0"/>
    <x v="0"/>
    <x v="18"/>
    <x v="3"/>
    <x v="26"/>
    <x v="5"/>
    <s v="Failed"/>
    <s v="Passed"/>
    <s v="Passed"/>
    <x v="5"/>
    <x v="10"/>
  </r>
  <r>
    <x v="0"/>
    <s v="group C"/>
    <x v="3"/>
    <x v="0"/>
    <x v="1"/>
    <x v="29"/>
    <x v="5"/>
    <x v="52"/>
    <x v="0"/>
    <s v="Passed"/>
    <s v="Passed"/>
    <s v="Passed"/>
    <x v="1"/>
    <x v="21"/>
  </r>
  <r>
    <x v="1"/>
    <s v="group B"/>
    <x v="1"/>
    <x v="0"/>
    <x v="1"/>
    <x v="57"/>
    <x v="2"/>
    <x v="68"/>
    <x v="1"/>
    <s v="Passed"/>
    <s v="Passed"/>
    <s v="Passed"/>
    <x v="2"/>
    <x v="63"/>
  </r>
  <r>
    <x v="1"/>
    <s v="group D"/>
    <x v="4"/>
    <x v="1"/>
    <x v="0"/>
    <x v="1"/>
    <x v="1"/>
    <x v="22"/>
    <x v="0"/>
    <s v="Passed"/>
    <s v="Passed"/>
    <s v="Passed"/>
    <x v="4"/>
    <x v="8"/>
  </r>
  <r>
    <x v="0"/>
    <s v="group C"/>
    <x v="4"/>
    <x v="1"/>
    <x v="0"/>
    <x v="65"/>
    <x v="3"/>
    <x v="12"/>
    <x v="2"/>
    <s v="Failed"/>
    <s v="Passed"/>
    <s v="Failed"/>
    <x v="3"/>
    <x v="17"/>
  </r>
  <r>
    <x v="1"/>
    <s v="group D"/>
    <x v="4"/>
    <x v="0"/>
    <x v="0"/>
    <x v="0"/>
    <x v="0"/>
    <x v="47"/>
    <x v="5"/>
    <s v="Passed"/>
    <s v="Passed"/>
    <s v="Passed"/>
    <x v="4"/>
    <x v="33"/>
  </r>
  <r>
    <x v="0"/>
    <s v="group B"/>
    <x v="3"/>
    <x v="1"/>
    <x v="0"/>
    <x v="16"/>
    <x v="5"/>
    <x v="23"/>
    <x v="5"/>
    <s v="Passed"/>
    <s v="Passed"/>
    <s v="Passed"/>
    <x v="4"/>
    <x v="24"/>
  </r>
  <r>
    <x v="1"/>
    <s v="group D"/>
    <x v="4"/>
    <x v="1"/>
    <x v="0"/>
    <x v="19"/>
    <x v="0"/>
    <x v="22"/>
    <x v="0"/>
    <s v="Passed"/>
    <s v="Passed"/>
    <s v="Passed"/>
    <x v="4"/>
    <x v="59"/>
  </r>
  <r>
    <x v="1"/>
    <s v="group E"/>
    <x v="5"/>
    <x v="0"/>
    <x v="1"/>
    <x v="19"/>
    <x v="0"/>
    <x v="7"/>
    <x v="5"/>
    <s v="Passed"/>
    <s v="Passed"/>
    <s v="Passed"/>
    <x v="4"/>
    <x v="61"/>
  </r>
  <r>
    <x v="1"/>
    <s v="group E"/>
    <x v="3"/>
    <x v="1"/>
    <x v="0"/>
    <x v="8"/>
    <x v="1"/>
    <x v="25"/>
    <x v="2"/>
    <s v="Passed"/>
    <s v="Passed"/>
    <s v="Passed"/>
    <x v="5"/>
    <x v="10"/>
  </r>
  <r>
    <x v="0"/>
    <s v="group D"/>
    <x v="4"/>
    <x v="1"/>
    <x v="1"/>
    <x v="11"/>
    <x v="1"/>
    <x v="26"/>
    <x v="5"/>
    <s v="Passed"/>
    <s v="Passed"/>
    <s v="Passed"/>
    <x v="0"/>
    <x v="42"/>
  </r>
  <r>
    <x v="1"/>
    <s v="group E"/>
    <x v="3"/>
    <x v="1"/>
    <x v="1"/>
    <x v="15"/>
    <x v="3"/>
    <x v="6"/>
    <x v="4"/>
    <s v="Failed"/>
    <s v="Failed"/>
    <s v="Failed"/>
    <x v="3"/>
    <x v="3"/>
  </r>
  <r>
    <x v="0"/>
    <s v="group C"/>
    <x v="5"/>
    <x v="1"/>
    <x v="0"/>
    <x v="64"/>
    <x v="3"/>
    <x v="25"/>
    <x v="2"/>
    <s v="Failed"/>
    <s v="Passed"/>
    <s v="Passed"/>
    <x v="5"/>
    <x v="56"/>
  </r>
  <r>
    <x v="1"/>
    <s v="group C"/>
    <x v="1"/>
    <x v="1"/>
    <x v="1"/>
    <x v="21"/>
    <x v="1"/>
    <x v="21"/>
    <x v="0"/>
    <s v="Passed"/>
    <s v="Passed"/>
    <s v="Passed"/>
    <x v="0"/>
    <x v="13"/>
  </r>
  <r>
    <x v="1"/>
    <s v="group D"/>
    <x v="1"/>
    <x v="1"/>
    <x v="0"/>
    <x v="23"/>
    <x v="1"/>
    <x v="3"/>
    <x v="2"/>
    <s v="Passed"/>
    <s v="Passed"/>
    <s v="Passed"/>
    <x v="4"/>
    <x v="34"/>
  </r>
  <r>
    <x v="1"/>
    <s v="group D"/>
    <x v="3"/>
    <x v="1"/>
    <x v="1"/>
    <x v="42"/>
    <x v="1"/>
    <x v="20"/>
    <x v="0"/>
    <s v="Passed"/>
    <s v="Passed"/>
    <s v="Passed"/>
    <x v="0"/>
    <x v="12"/>
  </r>
  <r>
    <x v="1"/>
    <s v="group C"/>
    <x v="0"/>
    <x v="1"/>
    <x v="1"/>
    <x v="22"/>
    <x v="0"/>
    <x v="13"/>
    <x v="0"/>
    <s v="Passed"/>
    <s v="Passed"/>
    <s v="Passed"/>
    <x v="0"/>
    <x v="0"/>
  </r>
  <r>
    <x v="1"/>
    <s v="group C"/>
    <x v="3"/>
    <x v="0"/>
    <x v="1"/>
    <x v="52"/>
    <x v="2"/>
    <x v="24"/>
    <x v="3"/>
    <s v="Passed"/>
    <s v="Passed"/>
    <s v="Passed"/>
    <x v="2"/>
    <x v="52"/>
  </r>
  <r>
    <x v="1"/>
    <s v="group D"/>
    <x v="1"/>
    <x v="1"/>
    <x v="0"/>
    <x v="22"/>
    <x v="0"/>
    <x v="37"/>
    <x v="5"/>
    <s v="Passed"/>
    <s v="Passed"/>
    <s v="Passed"/>
    <x v="5"/>
    <x v="14"/>
  </r>
  <r>
    <x v="1"/>
    <s v="group A"/>
    <x v="3"/>
    <x v="0"/>
    <x v="0"/>
    <x v="21"/>
    <x v="1"/>
    <x v="3"/>
    <x v="2"/>
    <s v="Passed"/>
    <s v="Passed"/>
    <s v="Passed"/>
    <x v="5"/>
    <x v="20"/>
  </r>
  <r>
    <x v="0"/>
    <s v="group E"/>
    <x v="4"/>
    <x v="1"/>
    <x v="0"/>
    <x v="29"/>
    <x v="5"/>
    <x v="17"/>
    <x v="2"/>
    <s v="Passed"/>
    <s v="Passed"/>
    <s v="Passed"/>
    <x v="5"/>
    <x v="30"/>
  </r>
  <r>
    <x v="1"/>
    <s v="group D"/>
    <x v="1"/>
    <x v="0"/>
    <x v="1"/>
    <x v="51"/>
    <x v="4"/>
    <x v="11"/>
    <x v="3"/>
    <s v="Passed"/>
    <s v="Passed"/>
    <s v="Passed"/>
    <x v="1"/>
    <x v="62"/>
  </r>
  <r>
    <x v="1"/>
    <s v="group D"/>
    <x v="5"/>
    <x v="0"/>
    <x v="1"/>
    <x v="34"/>
    <x v="0"/>
    <x v="41"/>
    <x v="5"/>
    <s v="Passed"/>
    <s v="Passed"/>
    <s v="Passed"/>
    <x v="4"/>
    <x v="59"/>
  </r>
  <r>
    <x v="1"/>
    <s v="group C"/>
    <x v="2"/>
    <x v="1"/>
    <x v="1"/>
    <x v="0"/>
    <x v="0"/>
    <x v="47"/>
    <x v="5"/>
    <s v="Passed"/>
    <s v="Passed"/>
    <s v="Passed"/>
    <x v="0"/>
    <x v="22"/>
  </r>
  <r>
    <x v="0"/>
    <s v="group D"/>
    <x v="2"/>
    <x v="0"/>
    <x v="0"/>
    <x v="12"/>
    <x v="0"/>
    <x v="49"/>
    <x v="1"/>
    <s v="Passed"/>
    <s v="Passed"/>
    <s v="Passed"/>
    <x v="2"/>
    <x v="71"/>
  </r>
  <r>
    <x v="1"/>
    <s v="group C"/>
    <x v="4"/>
    <x v="0"/>
    <x v="0"/>
    <x v="27"/>
    <x v="4"/>
    <x v="47"/>
    <x v="5"/>
    <s v="Passed"/>
    <s v="Passed"/>
    <s v="Passed"/>
    <x v="4"/>
    <x v="54"/>
  </r>
  <r>
    <x v="1"/>
    <s v="group A"/>
    <x v="5"/>
    <x v="1"/>
    <x v="1"/>
    <x v="42"/>
    <x v="1"/>
    <x v="56"/>
    <x v="5"/>
    <s v="Passed"/>
    <s v="Passed"/>
    <s v="Passed"/>
    <x v="4"/>
    <x v="18"/>
  </r>
  <r>
    <x v="0"/>
    <s v="group B"/>
    <x v="4"/>
    <x v="0"/>
    <x v="0"/>
    <x v="10"/>
    <x v="5"/>
    <x v="41"/>
    <x v="5"/>
    <s v="Passed"/>
    <s v="Passed"/>
    <s v="Passed"/>
    <x v="4"/>
    <x v="18"/>
  </r>
  <r>
    <x v="0"/>
    <s v="group C"/>
    <x v="3"/>
    <x v="0"/>
    <x v="0"/>
    <x v="16"/>
    <x v="5"/>
    <x v="26"/>
    <x v="5"/>
    <s v="Passed"/>
    <s v="Passed"/>
    <s v="Passed"/>
    <x v="5"/>
    <x v="14"/>
  </r>
  <r>
    <x v="1"/>
    <s v="group B"/>
    <x v="4"/>
    <x v="0"/>
    <x v="0"/>
    <x v="33"/>
    <x v="4"/>
    <x v="53"/>
    <x v="3"/>
    <s v="Passed"/>
    <s v="Passed"/>
    <s v="Passed"/>
    <x v="1"/>
    <x v="21"/>
  </r>
  <r>
    <x v="0"/>
    <s v="group D"/>
    <x v="1"/>
    <x v="1"/>
    <x v="0"/>
    <x v="44"/>
    <x v="3"/>
    <x v="17"/>
    <x v="2"/>
    <s v="Failed"/>
    <s v="Passed"/>
    <s v="Passed"/>
    <x v="4"/>
    <x v="61"/>
  </r>
  <r>
    <x v="1"/>
    <s v="group B"/>
    <x v="5"/>
    <x v="1"/>
    <x v="1"/>
    <x v="44"/>
    <x v="3"/>
    <x v="58"/>
    <x v="2"/>
    <s v="Failed"/>
    <s v="Passed"/>
    <s v="Passed"/>
    <x v="5"/>
    <x v="10"/>
  </r>
  <r>
    <x v="0"/>
    <s v="group E"/>
    <x v="4"/>
    <x v="1"/>
    <x v="1"/>
    <x v="29"/>
    <x v="5"/>
    <x v="13"/>
    <x v="0"/>
    <s v="Passed"/>
    <s v="Passed"/>
    <s v="Passed"/>
    <x v="0"/>
    <x v="12"/>
  </r>
  <r>
    <x v="1"/>
    <s v="group E"/>
    <x v="4"/>
    <x v="0"/>
    <x v="0"/>
    <x v="63"/>
    <x v="2"/>
    <x v="19"/>
    <x v="0"/>
    <s v="Passed"/>
    <s v="Passed"/>
    <s v="Passed"/>
    <x v="0"/>
    <x v="42"/>
  </r>
  <r>
    <x v="0"/>
    <s v="group D"/>
    <x v="1"/>
    <x v="0"/>
    <x v="1"/>
    <x v="28"/>
    <x v="0"/>
    <x v="52"/>
    <x v="0"/>
    <s v="Passed"/>
    <s v="Passed"/>
    <s v="Passed"/>
    <x v="1"/>
    <x v="28"/>
  </r>
  <r>
    <x v="0"/>
    <s v="group E"/>
    <x v="5"/>
    <x v="1"/>
    <x v="0"/>
    <x v="19"/>
    <x v="0"/>
    <x v="21"/>
    <x v="0"/>
    <s v="Passed"/>
    <s v="Passed"/>
    <s v="Passed"/>
    <x v="0"/>
    <x v="22"/>
  </r>
  <r>
    <x v="1"/>
    <s v="group C"/>
    <x v="4"/>
    <x v="0"/>
    <x v="1"/>
    <x v="10"/>
    <x v="5"/>
    <x v="10"/>
    <x v="2"/>
    <s v="Passed"/>
    <s v="Passed"/>
    <s v="Passed"/>
    <x v="5"/>
    <x v="31"/>
  </r>
  <r>
    <x v="0"/>
    <s v="group C"/>
    <x v="1"/>
    <x v="0"/>
    <x v="0"/>
    <x v="23"/>
    <x v="1"/>
    <x v="18"/>
    <x v="5"/>
    <s v="Passed"/>
    <s v="Passed"/>
    <s v="Passed"/>
    <x v="4"/>
    <x v="59"/>
  </r>
  <r>
    <x v="1"/>
    <s v="group E"/>
    <x v="3"/>
    <x v="0"/>
    <x v="0"/>
    <x v="0"/>
    <x v="0"/>
    <x v="3"/>
    <x v="2"/>
    <s v="Passed"/>
    <s v="Passed"/>
    <s v="Passed"/>
    <x v="4"/>
    <x v="34"/>
  </r>
  <r>
    <x v="1"/>
    <s v="group C"/>
    <x v="1"/>
    <x v="0"/>
    <x v="0"/>
    <x v="56"/>
    <x v="4"/>
    <x v="24"/>
    <x v="3"/>
    <s v="Passed"/>
    <s v="Passed"/>
    <s v="Passed"/>
    <x v="1"/>
    <x v="47"/>
  </r>
  <r>
    <x v="0"/>
    <s v="group D"/>
    <x v="2"/>
    <x v="0"/>
    <x v="0"/>
    <x v="68"/>
    <x v="2"/>
    <x v="50"/>
    <x v="1"/>
    <s v="Passed"/>
    <s v="Passed"/>
    <s v="Passed"/>
    <x v="2"/>
    <x v="53"/>
  </r>
  <r>
    <x v="0"/>
    <s v="group D"/>
    <x v="4"/>
    <x v="0"/>
    <x v="0"/>
    <x v="40"/>
    <x v="3"/>
    <x v="37"/>
    <x v="5"/>
    <s v="Failed"/>
    <s v="Passed"/>
    <s v="Passed"/>
    <x v="5"/>
    <x v="29"/>
  </r>
  <r>
    <x v="1"/>
    <s v="group C"/>
    <x v="4"/>
    <x v="0"/>
    <x v="0"/>
    <x v="28"/>
    <x v="0"/>
    <x v="11"/>
    <x v="3"/>
    <s v="Passed"/>
    <s v="Passed"/>
    <s v="Passed"/>
    <x v="0"/>
    <x v="42"/>
  </r>
  <r>
    <x v="0"/>
    <s v="group A"/>
    <x v="1"/>
    <x v="0"/>
    <x v="0"/>
    <x v="25"/>
    <x v="5"/>
    <x v="17"/>
    <x v="2"/>
    <s v="Passed"/>
    <s v="Passed"/>
    <s v="Passed"/>
    <x v="4"/>
    <x v="54"/>
  </r>
  <r>
    <x v="0"/>
    <s v="group D"/>
    <x v="5"/>
    <x v="1"/>
    <x v="0"/>
    <x v="64"/>
    <x v="3"/>
    <x v="9"/>
    <x v="2"/>
    <s v="Failed"/>
    <s v="Passed"/>
    <s v="Passed"/>
    <x v="5"/>
    <x v="20"/>
  </r>
  <r>
    <x v="0"/>
    <s v="group E"/>
    <x v="3"/>
    <x v="0"/>
    <x v="0"/>
    <x v="61"/>
    <x v="2"/>
    <x v="50"/>
    <x v="1"/>
    <s v="Passed"/>
    <s v="Passed"/>
    <s v="Passed"/>
    <x v="2"/>
    <x v="53"/>
  </r>
  <r>
    <x v="0"/>
    <s v="group C"/>
    <x v="5"/>
    <x v="1"/>
    <x v="1"/>
    <x v="11"/>
    <x v="1"/>
    <x v="51"/>
    <x v="0"/>
    <s v="Passed"/>
    <s v="Passed"/>
    <s v="Passed"/>
    <x v="0"/>
    <x v="4"/>
  </r>
  <r>
    <x v="1"/>
    <s v="group D"/>
    <x v="1"/>
    <x v="0"/>
    <x v="0"/>
    <x v="0"/>
    <x v="0"/>
    <x v="3"/>
    <x v="2"/>
    <s v="Passed"/>
    <s v="Passed"/>
    <s v="Passed"/>
    <x v="5"/>
    <x v="14"/>
  </r>
  <r>
    <x v="0"/>
    <s v="group D"/>
    <x v="1"/>
    <x v="0"/>
    <x v="0"/>
    <x v="23"/>
    <x v="1"/>
    <x v="22"/>
    <x v="0"/>
    <s v="Passed"/>
    <s v="Passed"/>
    <s v="Passed"/>
    <x v="0"/>
    <x v="22"/>
  </r>
  <r>
    <x v="1"/>
    <s v="group A"/>
    <x v="5"/>
    <x v="0"/>
    <x v="1"/>
    <x v="17"/>
    <x v="1"/>
    <x v="41"/>
    <x v="5"/>
    <s v="Passed"/>
    <s v="Passed"/>
    <s v="Passed"/>
    <x v="4"/>
    <x v="54"/>
  </r>
  <r>
    <x v="1"/>
    <s v="group C"/>
    <x v="1"/>
    <x v="0"/>
    <x v="0"/>
    <x v="24"/>
    <x v="1"/>
    <x v="37"/>
    <x v="5"/>
    <s v="Passed"/>
    <s v="Passed"/>
    <s v="Passed"/>
    <x v="4"/>
    <x v="61"/>
  </r>
  <r>
    <x v="0"/>
    <s v="group E"/>
    <x v="3"/>
    <x v="0"/>
    <x v="0"/>
    <x v="50"/>
    <x v="1"/>
    <x v="51"/>
    <x v="0"/>
    <s v="Passed"/>
    <s v="Passed"/>
    <s v="Passed"/>
    <x v="4"/>
    <x v="8"/>
  </r>
  <r>
    <x v="0"/>
    <s v="group B"/>
    <x v="0"/>
    <x v="0"/>
    <x v="0"/>
    <x v="28"/>
    <x v="0"/>
    <x v="27"/>
    <x v="3"/>
    <s v="Passed"/>
    <s v="Passed"/>
    <s v="Passed"/>
    <x v="1"/>
    <x v="21"/>
  </r>
  <r>
    <x v="0"/>
    <s v="group D"/>
    <x v="0"/>
    <x v="0"/>
    <x v="0"/>
    <x v="59"/>
    <x v="4"/>
    <x v="50"/>
    <x v="1"/>
    <s v="Passed"/>
    <s v="Passed"/>
    <s v="Passed"/>
    <x v="2"/>
    <x v="53"/>
  </r>
  <r>
    <x v="1"/>
    <s v="group C"/>
    <x v="5"/>
    <x v="0"/>
    <x v="1"/>
    <x v="12"/>
    <x v="0"/>
    <x v="0"/>
    <x v="0"/>
    <s v="Passed"/>
    <s v="Passed"/>
    <s v="Passed"/>
    <x v="4"/>
    <x v="59"/>
  </r>
  <r>
    <x v="0"/>
    <s v="group A"/>
    <x v="4"/>
    <x v="1"/>
    <x v="1"/>
    <x v="31"/>
    <x v="5"/>
    <x v="58"/>
    <x v="2"/>
    <s v="Passed"/>
    <s v="Passed"/>
    <s v="Passed"/>
    <x v="4"/>
    <x v="61"/>
  </r>
  <r>
    <x v="0"/>
    <s v="group D"/>
    <x v="1"/>
    <x v="1"/>
    <x v="0"/>
    <x v="44"/>
    <x v="3"/>
    <x v="23"/>
    <x v="5"/>
    <s v="Failed"/>
    <s v="Passed"/>
    <s v="Passed"/>
    <x v="4"/>
    <x v="18"/>
  </r>
  <r>
    <x v="0"/>
    <s v="group A"/>
    <x v="1"/>
    <x v="0"/>
    <x v="0"/>
    <x v="16"/>
    <x v="5"/>
    <x v="37"/>
    <x v="5"/>
    <s v="Passed"/>
    <s v="Passed"/>
    <s v="Passed"/>
    <x v="4"/>
    <x v="8"/>
  </r>
  <r>
    <x v="0"/>
    <s v="group C"/>
    <x v="1"/>
    <x v="0"/>
    <x v="1"/>
    <x v="8"/>
    <x v="1"/>
    <x v="53"/>
    <x v="3"/>
    <s v="Passed"/>
    <s v="Passed"/>
    <s v="Passed"/>
    <x v="0"/>
    <x v="64"/>
  </r>
  <r>
    <x v="1"/>
    <s v="group B"/>
    <x v="1"/>
    <x v="1"/>
    <x v="1"/>
    <x v="41"/>
    <x v="1"/>
    <x v="56"/>
    <x v="5"/>
    <s v="Passed"/>
    <s v="Passed"/>
    <s v="Passed"/>
    <x v="4"/>
    <x v="61"/>
  </r>
  <r>
    <x v="1"/>
    <s v="group C"/>
    <x v="3"/>
    <x v="0"/>
    <x v="0"/>
    <x v="23"/>
    <x v="1"/>
    <x v="23"/>
    <x v="5"/>
    <s v="Passed"/>
    <s v="Passed"/>
    <s v="Passed"/>
    <x v="5"/>
    <x v="14"/>
  </r>
  <r>
    <x v="1"/>
    <s v="group D"/>
    <x v="4"/>
    <x v="0"/>
    <x v="1"/>
    <x v="30"/>
    <x v="5"/>
    <x v="30"/>
    <x v="4"/>
    <s v="Passed"/>
    <s v="Failed"/>
    <s v="Failed"/>
    <x v="3"/>
    <x v="36"/>
  </r>
  <r>
    <x v="0"/>
    <s v="group C"/>
    <x v="3"/>
    <x v="0"/>
    <x v="0"/>
    <x v="57"/>
    <x v="2"/>
    <x v="2"/>
    <x v="1"/>
    <s v="Passed"/>
    <s v="Passed"/>
    <s v="Passed"/>
    <x v="2"/>
    <x v="66"/>
  </r>
  <r>
    <x v="0"/>
    <s v="group B"/>
    <x v="4"/>
    <x v="1"/>
    <x v="0"/>
    <x v="80"/>
    <x v="3"/>
    <x v="69"/>
    <x v="4"/>
    <s v="Failed"/>
    <s v="Failed"/>
    <s v="Failed"/>
    <x v="3"/>
    <x v="76"/>
  </r>
  <r>
    <x v="1"/>
    <s v="group D"/>
    <x v="5"/>
    <x v="0"/>
    <x v="0"/>
    <x v="27"/>
    <x v="4"/>
    <x v="4"/>
    <x v="0"/>
    <s v="Passed"/>
    <s v="Passed"/>
    <s v="Passed"/>
    <x v="0"/>
    <x v="5"/>
  </r>
  <r>
    <x v="1"/>
    <s v="group B"/>
    <x v="5"/>
    <x v="0"/>
    <x v="1"/>
    <x v="38"/>
    <x v="0"/>
    <x v="31"/>
    <x v="3"/>
    <s v="Passed"/>
    <s v="Passed"/>
    <s v="Passed"/>
    <x v="1"/>
    <x v="15"/>
  </r>
  <r>
    <x v="0"/>
    <s v="group A"/>
    <x v="1"/>
    <x v="0"/>
    <x v="1"/>
    <x v="12"/>
    <x v="0"/>
    <x v="24"/>
    <x v="3"/>
    <s v="Passed"/>
    <s v="Passed"/>
    <s v="Passed"/>
    <x v="2"/>
    <x v="63"/>
  </r>
  <r>
    <x v="0"/>
    <s v="group C"/>
    <x v="5"/>
    <x v="0"/>
    <x v="0"/>
    <x v="19"/>
    <x v="0"/>
    <x v="13"/>
    <x v="0"/>
    <s v="Passed"/>
    <s v="Passed"/>
    <s v="Passed"/>
    <x v="1"/>
    <x v="26"/>
  </r>
  <r>
    <x v="1"/>
    <s v="group A"/>
    <x v="4"/>
    <x v="0"/>
    <x v="0"/>
    <x v="29"/>
    <x v="5"/>
    <x v="38"/>
    <x v="2"/>
    <s v="Passed"/>
    <s v="Passed"/>
    <s v="Passed"/>
    <x v="5"/>
    <x v="31"/>
  </r>
  <r>
    <x v="0"/>
    <s v="group C"/>
    <x v="3"/>
    <x v="0"/>
    <x v="0"/>
    <x v="7"/>
    <x v="3"/>
    <x v="32"/>
    <x v="2"/>
    <s v="Failed"/>
    <s v="Passed"/>
    <s v="Passed"/>
    <x v="5"/>
    <x v="56"/>
  </r>
  <r>
    <x v="1"/>
    <s v="group E"/>
    <x v="5"/>
    <x v="0"/>
    <x v="1"/>
    <x v="27"/>
    <x v="4"/>
    <x v="13"/>
    <x v="0"/>
    <s v="Passed"/>
    <s v="Passed"/>
    <s v="Passed"/>
    <x v="0"/>
    <x v="35"/>
  </r>
  <r>
    <x v="0"/>
    <s v="group A"/>
    <x v="5"/>
    <x v="1"/>
    <x v="0"/>
    <x v="18"/>
    <x v="3"/>
    <x v="42"/>
    <x v="4"/>
    <s v="Failed"/>
    <s v="Failed"/>
    <s v="Failed"/>
    <x v="3"/>
    <x v="48"/>
  </r>
  <r>
    <x v="0"/>
    <s v="group D"/>
    <x v="1"/>
    <x v="1"/>
    <x v="1"/>
    <x v="21"/>
    <x v="1"/>
    <x v="44"/>
    <x v="3"/>
    <s v="Passed"/>
    <s v="Passed"/>
    <s v="Passed"/>
    <x v="1"/>
    <x v="28"/>
  </r>
  <r>
    <x v="1"/>
    <s v="group E"/>
    <x v="4"/>
    <x v="1"/>
    <x v="1"/>
    <x v="67"/>
    <x v="4"/>
    <x v="11"/>
    <x v="3"/>
    <s v="Passed"/>
    <s v="Passed"/>
    <s v="Passed"/>
    <x v="0"/>
    <x v="4"/>
  </r>
  <r>
    <x v="0"/>
    <s v="group B"/>
    <x v="5"/>
    <x v="0"/>
    <x v="1"/>
    <x v="11"/>
    <x v="1"/>
    <x v="53"/>
    <x v="3"/>
    <s v="Passed"/>
    <s v="Passed"/>
    <s v="Passed"/>
    <x v="0"/>
    <x v="5"/>
  </r>
  <r>
    <x v="0"/>
    <s v="group D"/>
    <x v="3"/>
    <x v="1"/>
    <x v="0"/>
    <x v="30"/>
    <x v="5"/>
    <x v="51"/>
    <x v="0"/>
    <s v="Passed"/>
    <s v="Passed"/>
    <s v="Passed"/>
    <x v="0"/>
    <x v="35"/>
  </r>
  <r>
    <x v="0"/>
    <s v="group D"/>
    <x v="0"/>
    <x v="1"/>
    <x v="0"/>
    <x v="23"/>
    <x v="1"/>
    <x v="0"/>
    <x v="0"/>
    <s v="Passed"/>
    <s v="Passed"/>
    <s v="Passed"/>
    <x v="0"/>
    <x v="0"/>
  </r>
  <r>
    <x v="1"/>
    <s v="group A"/>
    <x v="4"/>
    <x v="0"/>
    <x v="0"/>
    <x v="24"/>
    <x v="1"/>
    <x v="37"/>
    <x v="5"/>
    <s v="Passed"/>
    <s v="Passed"/>
    <s v="Passed"/>
    <x v="4"/>
    <x v="34"/>
  </r>
  <r>
    <x v="0"/>
    <s v="group E"/>
    <x v="2"/>
    <x v="0"/>
    <x v="1"/>
    <x v="6"/>
    <x v="4"/>
    <x v="66"/>
    <x v="1"/>
    <s v="Passed"/>
    <s v="Passed"/>
    <s v="Passed"/>
    <x v="2"/>
    <x v="67"/>
  </r>
  <r>
    <x v="1"/>
    <s v="group C"/>
    <x v="4"/>
    <x v="1"/>
    <x v="0"/>
    <x v="23"/>
    <x v="1"/>
    <x v="28"/>
    <x v="2"/>
    <s v="Passed"/>
    <s v="Passed"/>
    <s v="Passed"/>
    <x v="5"/>
    <x v="23"/>
  </r>
  <r>
    <x v="0"/>
    <s v="group C"/>
    <x v="4"/>
    <x v="1"/>
    <x v="1"/>
    <x v="32"/>
    <x v="5"/>
    <x v="20"/>
    <x v="0"/>
    <s v="Passed"/>
    <s v="Passed"/>
    <s v="Passed"/>
    <x v="4"/>
    <x v="24"/>
  </r>
  <r>
    <x v="0"/>
    <s v="group D"/>
    <x v="1"/>
    <x v="0"/>
    <x v="1"/>
    <x v="50"/>
    <x v="1"/>
    <x v="4"/>
    <x v="0"/>
    <s v="Passed"/>
    <s v="Passed"/>
    <s v="Passed"/>
    <x v="0"/>
    <x v="64"/>
  </r>
  <r>
    <x v="0"/>
    <s v="group D"/>
    <x v="1"/>
    <x v="1"/>
    <x v="0"/>
    <x v="34"/>
    <x v="0"/>
    <x v="44"/>
    <x v="3"/>
    <s v="Passed"/>
    <s v="Passed"/>
    <s v="Passed"/>
    <x v="1"/>
    <x v="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5E747A-2C07-4C6C-B831-4ED6084C7E98}" name="Tableau croisé dynamique5" cacheId="5" applyNumberFormats="0" applyBorderFormats="0" applyFontFormats="0" applyPatternFormats="0" applyAlignmentFormats="0" applyWidthHeightFormats="1" dataCaption="Valeurs" updatedVersion="7" minRefreshableVersion="3" useAutoFormatting="1" itemPrintTitles="1" createdVersion="7" indent="0" outline="1" outlineData="1" multipleFieldFilters="0">
  <location ref="A3:B10" firstHeaderRow="1" firstDataRow="1" firstDataCol="1"/>
  <pivotFields count="14">
    <pivotField showAll="0"/>
    <pivotField showAll="0"/>
    <pivotField showAll="0"/>
    <pivotField showAll="0"/>
    <pivotField showAll="0"/>
    <pivotField showAll="0"/>
    <pivotField showAll="0">
      <items count="7">
        <item x="2"/>
        <item x="4"/>
        <item x="0"/>
        <item x="1"/>
        <item x="5"/>
        <item x="3"/>
        <item t="default"/>
      </items>
    </pivotField>
    <pivotField showAll="0"/>
    <pivotField showAll="0">
      <items count="7">
        <item x="1"/>
        <item x="3"/>
        <item x="0"/>
        <item x="5"/>
        <item x="2"/>
        <item x="4"/>
        <item t="default"/>
      </items>
    </pivotField>
    <pivotField showAll="0"/>
    <pivotField showAll="0"/>
    <pivotField showAll="0"/>
    <pivotField axis="axisRow" dataField="1" showAll="0">
      <items count="7">
        <item x="2"/>
        <item x="1"/>
        <item x="0"/>
        <item x="4"/>
        <item x="5"/>
        <item x="3"/>
        <item t="default"/>
      </items>
    </pivotField>
    <pivotField showAll="0"/>
  </pivotFields>
  <rowFields count="1">
    <field x="12"/>
  </rowFields>
  <rowItems count="7">
    <i>
      <x/>
    </i>
    <i>
      <x v="1"/>
    </i>
    <i>
      <x v="2"/>
    </i>
    <i>
      <x v="3"/>
    </i>
    <i>
      <x v="4"/>
    </i>
    <i>
      <x v="5"/>
    </i>
    <i t="grand">
      <x/>
    </i>
  </rowItems>
  <colItems count="1">
    <i/>
  </colItems>
  <dataFields count="1">
    <dataField name="Nombre de Writing grade"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E3DC6E-F7B3-4995-8AD0-A53CD295DDFE}" name="Tableau croisé dynamique4" cacheId="3" applyNumberFormats="0" applyBorderFormats="0" applyFontFormats="0" applyPatternFormats="0" applyAlignmentFormats="0" applyWidthHeightFormats="1" dataCaption="Valeurs" updatedVersion="7" minRefreshableVersion="3" useAutoFormatting="1" itemPrintTitles="1" createdVersion="7" indent="0" outline="1" outlineData="1" multipleFieldFilters="0" chartFormat="11">
  <location ref="A3:B6" firstHeaderRow="1" firstDataRow="1" firstDataCol="1"/>
  <pivotFields count="11">
    <pivotField axis="axisRow" dataField="1" showAll="0">
      <items count="3">
        <item x="0"/>
        <item x="1"/>
        <item t="default"/>
      </items>
    </pivotField>
    <pivotField showAll="0"/>
    <pivotField showAll="0"/>
    <pivotField showAll="0"/>
    <pivotField showAll="0"/>
    <pivotField showAll="0"/>
    <pivotField showAll="0"/>
    <pivotField showAll="0">
      <items count="3">
        <item x="1"/>
        <item x="0"/>
        <item t="default"/>
      </items>
    </pivotField>
    <pivotField showAll="0">
      <items count="3">
        <item x="1"/>
        <item x="0"/>
        <item t="default"/>
      </items>
    </pivotField>
    <pivotField showAll="0">
      <items count="3">
        <item x="1"/>
        <item x="0"/>
        <item t="default"/>
      </items>
    </pivotField>
    <pivotField showAll="0"/>
  </pivotFields>
  <rowFields count="1">
    <field x="0"/>
  </rowFields>
  <rowItems count="3">
    <i>
      <x/>
    </i>
    <i>
      <x v="1"/>
    </i>
    <i t="grand">
      <x/>
    </i>
  </rowItems>
  <colItems count="1">
    <i/>
  </colItems>
  <dataFields count="1">
    <dataField name="Nombre de gender" fld="0" subtotal="count" baseField="0" baseItem="0"/>
  </dataFields>
  <chartFormats count="9">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0" count="1" selected="0">
            <x v="0"/>
          </reference>
        </references>
      </pivotArea>
    </chartFormat>
    <chartFormat chart="5" format="9">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776C1C-808A-409F-9864-065AD0B2EA4D}" name="Tableau croisé dynamique1" cacheId="4" dataOnRows="1" applyNumberFormats="0" applyBorderFormats="0" applyFontFormats="0" applyPatternFormats="0" applyAlignmentFormats="0" applyWidthHeightFormats="1" dataCaption="Valeurs" updatedVersion="7" minRefreshableVersion="3" useAutoFormatting="1" itemPrintTitles="1" createdVersion="7" indent="0" outline="1" outlineData="1" multipleFieldFilters="0" chartFormat="6">
  <location ref="A3:B6" firstHeaderRow="1" firstDataRow="1" firstDataCol="1"/>
  <pivotFields count="11">
    <pivotField showAll="0"/>
    <pivotField showAll="0"/>
    <pivotField showAll="0"/>
    <pivotField showAll="0"/>
    <pivotField showAll="0"/>
    <pivotField dataField="1" showAll="0"/>
    <pivotField dataField="1" showAll="0"/>
    <pivotField showAll="0"/>
    <pivotField showAll="0"/>
    <pivotField showAll="0"/>
    <pivotField dataField="1" showAll="0"/>
  </pivotFields>
  <rowFields count="1">
    <field x="-2"/>
  </rowFields>
  <rowItems count="3">
    <i>
      <x/>
    </i>
    <i i="1">
      <x v="1"/>
    </i>
    <i i="2">
      <x v="2"/>
    </i>
  </rowItems>
  <colItems count="1">
    <i/>
  </colItems>
  <dataFields count="3">
    <dataField name="Moyenne de math score" fld="5" subtotal="average" baseField="0" baseItem="0"/>
    <dataField name="Moyenne de reading score" fld="6" subtotal="average" baseField="0" baseItem="0"/>
    <dataField name="Moyenne de writing score" fld="1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CEF389-E89A-4D98-B5DA-5C706218C13C}" name="Tableau croisé dynamique6" cacheId="5" applyNumberFormats="0" applyBorderFormats="0" applyFontFormats="0" applyPatternFormats="0" applyAlignmentFormats="0" applyWidthHeightFormats="1" dataCaption="Valeurs" updatedVersion="7" minRefreshableVersion="3" useAutoFormatting="1" itemPrintTitles="1" createdVersion="7" indent="0" outline="1" outlineData="1" multipleFieldFilters="0" chartFormat="5">
  <location ref="M16:N19" firstHeaderRow="1" firstDataRow="1" firstDataCol="1"/>
  <pivotFields count="14">
    <pivotField showAll="0">
      <items count="3">
        <item x="0"/>
        <item x="1"/>
        <item t="default"/>
      </items>
    </pivotField>
    <pivotField showAll="0"/>
    <pivotField showAll="0"/>
    <pivotField showAll="0"/>
    <pivotField axis="axisRow" showAll="0">
      <items count="3">
        <item x="1"/>
        <item x="0"/>
        <item t="default"/>
      </items>
    </pivotField>
    <pivotField dataField="1" showAll="0">
      <items count="82">
        <item x="37"/>
        <item x="80"/>
        <item x="14"/>
        <item x="78"/>
        <item x="60"/>
        <item x="79"/>
        <item x="71"/>
        <item x="72"/>
        <item x="48"/>
        <item x="70"/>
        <item x="75"/>
        <item x="45"/>
        <item x="76"/>
        <item x="35"/>
        <item x="66"/>
        <item x="65"/>
        <item x="74"/>
        <item x="69"/>
        <item x="9"/>
        <item x="39"/>
        <item x="7"/>
        <item x="43"/>
        <item x="47"/>
        <item x="49"/>
        <item x="18"/>
        <item x="40"/>
        <item x="15"/>
        <item x="3"/>
        <item x="64"/>
        <item x="44"/>
        <item x="13"/>
        <item x="54"/>
        <item x="36"/>
        <item x="31"/>
        <item x="16"/>
        <item x="30"/>
        <item x="25"/>
        <item x="29"/>
        <item x="10"/>
        <item x="32"/>
        <item x="41"/>
        <item x="42"/>
        <item x="23"/>
        <item x="24"/>
        <item x="8"/>
        <item x="11"/>
        <item x="17"/>
        <item x="21"/>
        <item x="50"/>
        <item x="1"/>
        <item x="22"/>
        <item x="5"/>
        <item x="0"/>
        <item x="20"/>
        <item x="19"/>
        <item x="28"/>
        <item x="4"/>
        <item x="34"/>
        <item x="12"/>
        <item x="38"/>
        <item x="46"/>
        <item x="27"/>
        <item x="33"/>
        <item x="58"/>
        <item x="56"/>
        <item x="51"/>
        <item x="67"/>
        <item x="53"/>
        <item x="6"/>
        <item x="59"/>
        <item x="2"/>
        <item x="57"/>
        <item x="68"/>
        <item x="77"/>
        <item x="63"/>
        <item x="73"/>
        <item x="62"/>
        <item x="26"/>
        <item x="52"/>
        <item x="55"/>
        <item x="61"/>
        <item t="default"/>
      </items>
    </pivotField>
    <pivotField showAll="0"/>
    <pivotField showAll="0">
      <items count="73">
        <item x="33"/>
        <item x="62"/>
        <item x="69"/>
        <item x="40"/>
        <item x="59"/>
        <item x="70"/>
        <item x="67"/>
        <item x="15"/>
        <item x="45"/>
        <item x="36"/>
        <item x="63"/>
        <item x="34"/>
        <item x="71"/>
        <item x="30"/>
        <item x="16"/>
        <item x="6"/>
        <item x="29"/>
        <item x="42"/>
        <item x="61"/>
        <item x="43"/>
        <item x="60"/>
        <item x="39"/>
        <item x="58"/>
        <item x="38"/>
        <item x="10"/>
        <item x="12"/>
        <item x="9"/>
        <item x="28"/>
        <item x="25"/>
        <item x="3"/>
        <item x="17"/>
        <item x="32"/>
        <item x="8"/>
        <item x="26"/>
        <item x="56"/>
        <item x="37"/>
        <item x="7"/>
        <item x="23"/>
        <item x="47"/>
        <item x="48"/>
        <item x="41"/>
        <item x="18"/>
        <item x="22"/>
        <item x="20"/>
        <item x="0"/>
        <item x="19"/>
        <item x="21"/>
        <item x="13"/>
        <item x="51"/>
        <item x="52"/>
        <item x="4"/>
        <item x="46"/>
        <item x="35"/>
        <item x="11"/>
        <item x="53"/>
        <item x="5"/>
        <item x="27"/>
        <item x="31"/>
        <item x="44"/>
        <item x="24"/>
        <item x="57"/>
        <item x="14"/>
        <item x="1"/>
        <item x="49"/>
        <item x="54"/>
        <item x="55"/>
        <item x="64"/>
        <item x="2"/>
        <item x="68"/>
        <item x="65"/>
        <item x="66"/>
        <item x="50"/>
        <item t="default"/>
      </items>
    </pivotField>
    <pivotField showAll="0"/>
    <pivotField showAll="0"/>
    <pivotField showAll="0"/>
    <pivotField showAll="0"/>
    <pivotField showAll="0"/>
    <pivotField showAll="0">
      <items count="78">
        <item x="40"/>
        <item x="74"/>
        <item x="68"/>
        <item x="46"/>
        <item x="76"/>
        <item x="65"/>
        <item x="16"/>
        <item x="75"/>
        <item x="70"/>
        <item x="60"/>
        <item x="41"/>
        <item x="69"/>
        <item x="49"/>
        <item x="43"/>
        <item x="25"/>
        <item x="7"/>
        <item x="57"/>
        <item x="45"/>
        <item x="37"/>
        <item x="11"/>
        <item x="3"/>
        <item x="48"/>
        <item x="17"/>
        <item x="51"/>
        <item x="36"/>
        <item x="39"/>
        <item x="9"/>
        <item x="56"/>
        <item x="10"/>
        <item x="20"/>
        <item x="31"/>
        <item x="23"/>
        <item x="44"/>
        <item x="30"/>
        <item x="14"/>
        <item x="29"/>
        <item x="61"/>
        <item x="18"/>
        <item x="34"/>
        <item x="19"/>
        <item x="54"/>
        <item x="24"/>
        <item x="33"/>
        <item x="8"/>
        <item x="32"/>
        <item x="59"/>
        <item x="13"/>
        <item x="42"/>
        <item x="22"/>
        <item x="12"/>
        <item x="0"/>
        <item x="4"/>
        <item x="35"/>
        <item x="64"/>
        <item x="5"/>
        <item x="27"/>
        <item x="21"/>
        <item x="47"/>
        <item x="26"/>
        <item x="28"/>
        <item x="58"/>
        <item x="62"/>
        <item x="15"/>
        <item x="38"/>
        <item x="1"/>
        <item x="50"/>
        <item x="52"/>
        <item x="63"/>
        <item x="6"/>
        <item x="2"/>
        <item x="66"/>
        <item x="67"/>
        <item x="71"/>
        <item x="72"/>
        <item x="55"/>
        <item x="73"/>
        <item x="53"/>
        <item t="default"/>
      </items>
    </pivotField>
  </pivotFields>
  <rowFields count="1">
    <field x="4"/>
  </rowFields>
  <rowItems count="3">
    <i>
      <x/>
    </i>
    <i>
      <x v="1"/>
    </i>
    <i t="grand">
      <x/>
    </i>
  </rowItems>
  <colItems count="1">
    <i/>
  </colItems>
  <dataFields count="1">
    <dataField name="Nombre de math score" fld="5" subtotal="count" baseField="4" baseItem="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4" count="1" selected="0">
            <x v="0"/>
          </reference>
        </references>
      </pivotArea>
    </chartFormat>
    <chartFormat chart="2" format="2">
      <pivotArea type="data" outline="0" fieldPosition="0">
        <references count="2">
          <reference field="4294967294" count="1" selected="0">
            <x v="0"/>
          </reference>
          <reference field="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4" count="1" selected="0">
            <x v="0"/>
          </reference>
        </references>
      </pivotArea>
    </chartFormat>
    <chartFormat chart="4"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6840CC-CB95-4BD2-9973-E54C7A662FCE}" name="Tableau croisé dynamique12" cacheId="5" applyNumberFormats="0" applyBorderFormats="0" applyFontFormats="0" applyPatternFormats="0" applyAlignmentFormats="0" applyWidthHeightFormats="1" dataCaption="Valeurs" updatedVersion="7" minRefreshableVersion="3" useAutoFormatting="1" itemPrintTitles="1" createdVersion="7" indent="0" outline="1" outlineData="1" multipleFieldFilters="0" chartFormat="12">
  <location ref="B62:E65" firstHeaderRow="0" firstDataRow="1" firstDataCol="1"/>
  <pivotFields count="14">
    <pivotField showAll="0">
      <items count="3">
        <item x="0"/>
        <item x="1"/>
        <item t="default"/>
      </items>
    </pivotField>
    <pivotField showAll="0"/>
    <pivotField showAll="0">
      <items count="7">
        <item x="3"/>
        <item x="0"/>
        <item x="4"/>
        <item x="2"/>
        <item x="1"/>
        <item x="5"/>
        <item t="default"/>
      </items>
    </pivotField>
    <pivotField axis="axisRow" showAll="0">
      <items count="3">
        <item x="1"/>
        <item x="0"/>
        <item t="default"/>
      </items>
    </pivotField>
    <pivotField showAll="0">
      <items count="3">
        <item x="1"/>
        <item x="0"/>
        <item t="default"/>
      </items>
    </pivotField>
    <pivotField dataField="1" showAll="0">
      <items count="82">
        <item x="37"/>
        <item x="80"/>
        <item x="14"/>
        <item x="78"/>
        <item x="60"/>
        <item x="79"/>
        <item x="71"/>
        <item x="72"/>
        <item x="48"/>
        <item x="70"/>
        <item x="75"/>
        <item x="45"/>
        <item x="76"/>
        <item x="35"/>
        <item x="66"/>
        <item x="65"/>
        <item x="74"/>
        <item x="69"/>
        <item x="9"/>
        <item x="39"/>
        <item x="7"/>
        <item x="43"/>
        <item x="47"/>
        <item x="49"/>
        <item x="18"/>
        <item x="40"/>
        <item x="15"/>
        <item x="3"/>
        <item x="64"/>
        <item x="44"/>
        <item x="13"/>
        <item x="54"/>
        <item x="36"/>
        <item x="31"/>
        <item x="16"/>
        <item x="30"/>
        <item x="25"/>
        <item x="29"/>
        <item x="10"/>
        <item x="32"/>
        <item x="41"/>
        <item x="42"/>
        <item x="23"/>
        <item x="24"/>
        <item x="8"/>
        <item x="11"/>
        <item x="17"/>
        <item x="21"/>
        <item x="50"/>
        <item x="1"/>
        <item x="22"/>
        <item x="5"/>
        <item x="0"/>
        <item x="20"/>
        <item x="19"/>
        <item x="28"/>
        <item x="4"/>
        <item x="34"/>
        <item x="12"/>
        <item x="38"/>
        <item x="46"/>
        <item x="27"/>
        <item x="33"/>
        <item x="58"/>
        <item x="56"/>
        <item x="51"/>
        <item x="67"/>
        <item x="53"/>
        <item x="6"/>
        <item x="59"/>
        <item x="2"/>
        <item x="57"/>
        <item x="68"/>
        <item x="77"/>
        <item x="63"/>
        <item x="73"/>
        <item x="62"/>
        <item x="26"/>
        <item x="52"/>
        <item x="55"/>
        <item x="61"/>
        <item t="default"/>
      </items>
    </pivotField>
    <pivotField showAll="0"/>
    <pivotField dataField="1" showAll="0">
      <items count="73">
        <item x="33"/>
        <item x="62"/>
        <item x="69"/>
        <item x="40"/>
        <item x="59"/>
        <item x="70"/>
        <item x="67"/>
        <item x="15"/>
        <item x="45"/>
        <item x="36"/>
        <item x="63"/>
        <item x="34"/>
        <item x="71"/>
        <item x="30"/>
        <item x="16"/>
        <item x="6"/>
        <item x="29"/>
        <item x="42"/>
        <item x="61"/>
        <item x="43"/>
        <item x="60"/>
        <item x="39"/>
        <item x="58"/>
        <item x="38"/>
        <item x="10"/>
        <item x="12"/>
        <item x="9"/>
        <item x="28"/>
        <item x="25"/>
        <item x="3"/>
        <item x="17"/>
        <item x="32"/>
        <item x="8"/>
        <item x="26"/>
        <item x="56"/>
        <item x="37"/>
        <item x="7"/>
        <item x="23"/>
        <item x="47"/>
        <item x="48"/>
        <item x="41"/>
        <item x="18"/>
        <item x="22"/>
        <item x="20"/>
        <item x="0"/>
        <item x="19"/>
        <item x="21"/>
        <item x="13"/>
        <item x="51"/>
        <item x="52"/>
        <item x="4"/>
        <item x="46"/>
        <item x="35"/>
        <item x="11"/>
        <item x="53"/>
        <item x="5"/>
        <item x="27"/>
        <item x="31"/>
        <item x="44"/>
        <item x="24"/>
        <item x="57"/>
        <item x="14"/>
        <item x="1"/>
        <item x="49"/>
        <item x="54"/>
        <item x="55"/>
        <item x="64"/>
        <item x="2"/>
        <item x="68"/>
        <item x="65"/>
        <item x="66"/>
        <item x="50"/>
        <item t="default"/>
      </items>
    </pivotField>
    <pivotField showAll="0"/>
    <pivotField showAll="0"/>
    <pivotField showAll="0"/>
    <pivotField showAll="0"/>
    <pivotField showAll="0"/>
    <pivotField dataField="1" showAll="0">
      <items count="78">
        <item x="40"/>
        <item x="74"/>
        <item x="68"/>
        <item x="46"/>
        <item x="76"/>
        <item x="65"/>
        <item x="16"/>
        <item x="75"/>
        <item x="70"/>
        <item x="60"/>
        <item x="41"/>
        <item x="69"/>
        <item x="49"/>
        <item x="43"/>
        <item x="25"/>
        <item x="7"/>
        <item x="57"/>
        <item x="45"/>
        <item x="37"/>
        <item x="11"/>
        <item x="3"/>
        <item x="48"/>
        <item x="17"/>
        <item x="51"/>
        <item x="36"/>
        <item x="39"/>
        <item x="9"/>
        <item x="56"/>
        <item x="10"/>
        <item x="20"/>
        <item x="31"/>
        <item x="23"/>
        <item x="44"/>
        <item x="30"/>
        <item x="14"/>
        <item x="29"/>
        <item x="61"/>
        <item x="18"/>
        <item x="34"/>
        <item x="19"/>
        <item x="54"/>
        <item x="24"/>
        <item x="33"/>
        <item x="8"/>
        <item x="32"/>
        <item x="59"/>
        <item x="13"/>
        <item x="42"/>
        <item x="22"/>
        <item x="12"/>
        <item x="0"/>
        <item x="4"/>
        <item x="35"/>
        <item x="64"/>
        <item x="5"/>
        <item x="27"/>
        <item x="21"/>
        <item x="47"/>
        <item x="26"/>
        <item x="28"/>
        <item x="58"/>
        <item x="62"/>
        <item x="15"/>
        <item x="38"/>
        <item x="1"/>
        <item x="50"/>
        <item x="52"/>
        <item x="63"/>
        <item x="6"/>
        <item x="2"/>
        <item x="66"/>
        <item x="67"/>
        <item x="71"/>
        <item x="72"/>
        <item x="55"/>
        <item x="73"/>
        <item x="53"/>
        <item t="default"/>
      </items>
    </pivotField>
  </pivotFields>
  <rowFields count="1">
    <field x="3"/>
  </rowFields>
  <rowItems count="3">
    <i>
      <x/>
    </i>
    <i>
      <x v="1"/>
    </i>
    <i t="grand">
      <x/>
    </i>
  </rowItems>
  <colFields count="1">
    <field x="-2"/>
  </colFields>
  <colItems count="3">
    <i>
      <x/>
    </i>
    <i i="1">
      <x v="1"/>
    </i>
    <i i="2">
      <x v="2"/>
    </i>
  </colItems>
  <dataFields count="3">
    <dataField name="Moyenne de math score" fld="5" subtotal="average" baseField="3" baseItem="0"/>
    <dataField name="Moyenne de reading score" fld="7" subtotal="average" baseField="3" baseItem="0"/>
    <dataField name="Moyenne de writing score" fld="13"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967F3A-C4D7-4B83-9CC9-4B9153FBE41E}" name="Tableau croisé dynamique8" cacheId="5" applyNumberFormats="0" applyBorderFormats="0" applyFontFormats="0" applyPatternFormats="0" applyAlignmentFormats="0" applyWidthHeightFormats="1" dataCaption="Valeurs" updatedVersion="7" minRefreshableVersion="3" useAutoFormatting="1" itemPrintTitles="1" createdVersion="7" indent="0" outline="1" outlineData="1" multipleFieldFilters="0" chartFormat="10">
  <location ref="G29:H36" firstHeaderRow="1" firstDataRow="1" firstDataCol="1"/>
  <pivotFields count="14">
    <pivotField showAll="0">
      <items count="3">
        <item x="0"/>
        <item x="1"/>
        <item t="default"/>
      </items>
    </pivotField>
    <pivotField showAll="0"/>
    <pivotField axis="axisRow" dataField="1" showAll="0">
      <items count="7">
        <item x="3"/>
        <item x="0"/>
        <item x="4"/>
        <item x="2"/>
        <item x="1"/>
        <item x="5"/>
        <item t="default"/>
      </items>
    </pivotField>
    <pivotField showAll="0"/>
    <pivotField showAll="0">
      <items count="3">
        <item x="1"/>
        <item x="0"/>
        <item t="default"/>
      </items>
    </pivotField>
    <pivotField showAll="0">
      <items count="82">
        <item x="37"/>
        <item x="80"/>
        <item x="14"/>
        <item x="78"/>
        <item x="60"/>
        <item x="79"/>
        <item x="71"/>
        <item x="72"/>
        <item x="48"/>
        <item x="70"/>
        <item x="75"/>
        <item x="45"/>
        <item x="76"/>
        <item x="35"/>
        <item x="66"/>
        <item x="65"/>
        <item x="74"/>
        <item x="69"/>
        <item x="9"/>
        <item x="39"/>
        <item x="7"/>
        <item x="43"/>
        <item x="47"/>
        <item x="49"/>
        <item x="18"/>
        <item x="40"/>
        <item x="15"/>
        <item x="3"/>
        <item x="64"/>
        <item x="44"/>
        <item x="13"/>
        <item x="54"/>
        <item x="36"/>
        <item x="31"/>
        <item x="16"/>
        <item x="30"/>
        <item x="25"/>
        <item x="29"/>
        <item x="10"/>
        <item x="32"/>
        <item x="41"/>
        <item x="42"/>
        <item x="23"/>
        <item x="24"/>
        <item x="8"/>
        <item x="11"/>
        <item x="17"/>
        <item x="21"/>
        <item x="50"/>
        <item x="1"/>
        <item x="22"/>
        <item x="5"/>
        <item x="0"/>
        <item x="20"/>
        <item x="19"/>
        <item x="28"/>
        <item x="4"/>
        <item x="34"/>
        <item x="12"/>
        <item x="38"/>
        <item x="46"/>
        <item x="27"/>
        <item x="33"/>
        <item x="58"/>
        <item x="56"/>
        <item x="51"/>
        <item x="67"/>
        <item x="53"/>
        <item x="6"/>
        <item x="59"/>
        <item x="2"/>
        <item x="57"/>
        <item x="68"/>
        <item x="77"/>
        <item x="63"/>
        <item x="73"/>
        <item x="62"/>
        <item x="26"/>
        <item x="52"/>
        <item x="55"/>
        <item x="61"/>
        <item t="default"/>
      </items>
    </pivotField>
    <pivotField showAll="0"/>
    <pivotField showAll="0">
      <items count="73">
        <item x="33"/>
        <item x="62"/>
        <item x="69"/>
        <item x="40"/>
        <item x="59"/>
        <item x="70"/>
        <item x="67"/>
        <item x="15"/>
        <item x="45"/>
        <item x="36"/>
        <item x="63"/>
        <item x="34"/>
        <item x="71"/>
        <item x="30"/>
        <item x="16"/>
        <item x="6"/>
        <item x="29"/>
        <item x="42"/>
        <item x="61"/>
        <item x="43"/>
        <item x="60"/>
        <item x="39"/>
        <item x="58"/>
        <item x="38"/>
        <item x="10"/>
        <item x="12"/>
        <item x="9"/>
        <item x="28"/>
        <item x="25"/>
        <item x="3"/>
        <item x="17"/>
        <item x="32"/>
        <item x="8"/>
        <item x="26"/>
        <item x="56"/>
        <item x="37"/>
        <item x="7"/>
        <item x="23"/>
        <item x="47"/>
        <item x="48"/>
        <item x="41"/>
        <item x="18"/>
        <item x="22"/>
        <item x="20"/>
        <item x="0"/>
        <item x="19"/>
        <item x="21"/>
        <item x="13"/>
        <item x="51"/>
        <item x="52"/>
        <item x="4"/>
        <item x="46"/>
        <item x="35"/>
        <item x="11"/>
        <item x="53"/>
        <item x="5"/>
        <item x="27"/>
        <item x="31"/>
        <item x="44"/>
        <item x="24"/>
        <item x="57"/>
        <item x="14"/>
        <item x="1"/>
        <item x="49"/>
        <item x="54"/>
        <item x="55"/>
        <item x="64"/>
        <item x="2"/>
        <item x="68"/>
        <item x="65"/>
        <item x="66"/>
        <item x="50"/>
        <item t="default"/>
      </items>
    </pivotField>
    <pivotField showAll="0"/>
    <pivotField showAll="0"/>
    <pivotField showAll="0"/>
    <pivotField showAll="0"/>
    <pivotField showAll="0"/>
    <pivotField showAll="0">
      <items count="78">
        <item x="40"/>
        <item x="74"/>
        <item x="68"/>
        <item x="46"/>
        <item x="76"/>
        <item x="65"/>
        <item x="16"/>
        <item x="75"/>
        <item x="70"/>
        <item x="60"/>
        <item x="41"/>
        <item x="69"/>
        <item x="49"/>
        <item x="43"/>
        <item x="25"/>
        <item x="7"/>
        <item x="57"/>
        <item x="45"/>
        <item x="37"/>
        <item x="11"/>
        <item x="3"/>
        <item x="48"/>
        <item x="17"/>
        <item x="51"/>
        <item x="36"/>
        <item x="39"/>
        <item x="9"/>
        <item x="56"/>
        <item x="10"/>
        <item x="20"/>
        <item x="31"/>
        <item x="23"/>
        <item x="44"/>
        <item x="30"/>
        <item x="14"/>
        <item x="29"/>
        <item x="61"/>
        <item x="18"/>
        <item x="34"/>
        <item x="19"/>
        <item x="54"/>
        <item x="24"/>
        <item x="33"/>
        <item x="8"/>
        <item x="32"/>
        <item x="59"/>
        <item x="13"/>
        <item x="42"/>
        <item x="22"/>
        <item x="12"/>
        <item x="0"/>
        <item x="4"/>
        <item x="35"/>
        <item x="64"/>
        <item x="5"/>
        <item x="27"/>
        <item x="21"/>
        <item x="47"/>
        <item x="26"/>
        <item x="28"/>
        <item x="58"/>
        <item x="62"/>
        <item x="15"/>
        <item x="38"/>
        <item x="1"/>
        <item x="50"/>
        <item x="52"/>
        <item x="63"/>
        <item x="6"/>
        <item x="2"/>
        <item x="66"/>
        <item x="67"/>
        <item x="71"/>
        <item x="72"/>
        <item x="55"/>
        <item x="73"/>
        <item x="53"/>
        <item t="default"/>
      </items>
    </pivotField>
  </pivotFields>
  <rowFields count="1">
    <field x="2"/>
  </rowFields>
  <rowItems count="7">
    <i>
      <x/>
    </i>
    <i>
      <x v="1"/>
    </i>
    <i>
      <x v="2"/>
    </i>
    <i>
      <x v="3"/>
    </i>
    <i>
      <x v="4"/>
    </i>
    <i>
      <x v="5"/>
    </i>
    <i t="grand">
      <x/>
    </i>
  </rowItems>
  <colItems count="1">
    <i/>
  </colItems>
  <dataFields count="1">
    <dataField name="Nombre de parental level of education" fld="2" subtotal="count" baseField="0" baseItem="0"/>
  </dataFields>
  <chartFormats count="14">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2" count="1" selected="0">
            <x v="0"/>
          </reference>
        </references>
      </pivotArea>
    </chartFormat>
    <chartFormat chart="5" format="2">
      <pivotArea type="data" outline="0" fieldPosition="0">
        <references count="2">
          <reference field="4294967294" count="1" selected="0">
            <x v="0"/>
          </reference>
          <reference field="2" count="1" selected="0">
            <x v="1"/>
          </reference>
        </references>
      </pivotArea>
    </chartFormat>
    <chartFormat chart="5" format="3">
      <pivotArea type="data" outline="0" fieldPosition="0">
        <references count="2">
          <reference field="4294967294" count="1" selected="0">
            <x v="0"/>
          </reference>
          <reference field="2" count="1" selected="0">
            <x v="2"/>
          </reference>
        </references>
      </pivotArea>
    </chartFormat>
    <chartFormat chart="5" format="4">
      <pivotArea type="data" outline="0" fieldPosition="0">
        <references count="2">
          <reference field="4294967294" count="1" selected="0">
            <x v="0"/>
          </reference>
          <reference field="2" count="1" selected="0">
            <x v="3"/>
          </reference>
        </references>
      </pivotArea>
    </chartFormat>
    <chartFormat chart="5" format="5">
      <pivotArea type="data" outline="0" fieldPosition="0">
        <references count="2">
          <reference field="4294967294" count="1" selected="0">
            <x v="0"/>
          </reference>
          <reference field="2" count="1" selected="0">
            <x v="4"/>
          </reference>
        </references>
      </pivotArea>
    </chartFormat>
    <chartFormat chart="5" format="6">
      <pivotArea type="data" outline="0" fieldPosition="0">
        <references count="2">
          <reference field="4294967294" count="1" selected="0">
            <x v="0"/>
          </reference>
          <reference field="2" count="1" selected="0">
            <x v="5"/>
          </reference>
        </references>
      </pivotArea>
    </chartFormat>
    <chartFormat chart="9" format="14" series="1">
      <pivotArea type="data" outline="0" fieldPosition="0">
        <references count="1">
          <reference field="4294967294" count="1" selected="0">
            <x v="0"/>
          </reference>
        </references>
      </pivotArea>
    </chartFormat>
    <chartFormat chart="9" format="15">
      <pivotArea type="data" outline="0" fieldPosition="0">
        <references count="2">
          <reference field="4294967294" count="1" selected="0">
            <x v="0"/>
          </reference>
          <reference field="2" count="1" selected="0">
            <x v="0"/>
          </reference>
        </references>
      </pivotArea>
    </chartFormat>
    <chartFormat chart="9" format="16">
      <pivotArea type="data" outline="0" fieldPosition="0">
        <references count="2">
          <reference field="4294967294" count="1" selected="0">
            <x v="0"/>
          </reference>
          <reference field="2" count="1" selected="0">
            <x v="1"/>
          </reference>
        </references>
      </pivotArea>
    </chartFormat>
    <chartFormat chart="9" format="17">
      <pivotArea type="data" outline="0" fieldPosition="0">
        <references count="2">
          <reference field="4294967294" count="1" selected="0">
            <x v="0"/>
          </reference>
          <reference field="2" count="1" selected="0">
            <x v="2"/>
          </reference>
        </references>
      </pivotArea>
    </chartFormat>
    <chartFormat chart="9" format="18">
      <pivotArea type="data" outline="0" fieldPosition="0">
        <references count="2">
          <reference field="4294967294" count="1" selected="0">
            <x v="0"/>
          </reference>
          <reference field="2" count="1" selected="0">
            <x v="3"/>
          </reference>
        </references>
      </pivotArea>
    </chartFormat>
    <chartFormat chart="9" format="19">
      <pivotArea type="data" outline="0" fieldPosition="0">
        <references count="2">
          <reference field="4294967294" count="1" selected="0">
            <x v="0"/>
          </reference>
          <reference field="2" count="1" selected="0">
            <x v="4"/>
          </reference>
        </references>
      </pivotArea>
    </chartFormat>
    <chartFormat chart="9" format="20">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8FACF6C-5A5F-40BA-9930-9A35CE541E5D}" name="Tableau croisé dynamique9" cacheId="5" applyNumberFormats="0" applyBorderFormats="0" applyFontFormats="0" applyPatternFormats="0" applyAlignmentFormats="0" applyWidthHeightFormats="1" dataCaption="Valeurs" updatedVersion="7" minRefreshableVersion="3" useAutoFormatting="1" itemPrintTitles="1" createdVersion="7" indent="0" outline="1" outlineData="1" multipleFieldFilters="0" chartFormat="12">
  <location ref="F43:I50" firstHeaderRow="0" firstDataRow="1" firstDataCol="1"/>
  <pivotFields count="14">
    <pivotField showAll="0">
      <items count="3">
        <item x="0"/>
        <item x="1"/>
        <item t="default"/>
      </items>
    </pivotField>
    <pivotField showAll="0"/>
    <pivotField axis="axisRow" showAll="0">
      <items count="7">
        <item x="3"/>
        <item x="0"/>
        <item x="4"/>
        <item x="2"/>
        <item x="1"/>
        <item x="5"/>
        <item t="default"/>
      </items>
    </pivotField>
    <pivotField showAll="0"/>
    <pivotField showAll="0">
      <items count="3">
        <item x="1"/>
        <item x="0"/>
        <item t="default"/>
      </items>
    </pivotField>
    <pivotField dataField="1" showAll="0">
      <items count="82">
        <item x="37"/>
        <item x="80"/>
        <item x="14"/>
        <item x="78"/>
        <item x="60"/>
        <item x="79"/>
        <item x="71"/>
        <item x="72"/>
        <item x="48"/>
        <item x="70"/>
        <item x="75"/>
        <item x="45"/>
        <item x="76"/>
        <item x="35"/>
        <item x="66"/>
        <item x="65"/>
        <item x="74"/>
        <item x="69"/>
        <item x="9"/>
        <item x="39"/>
        <item x="7"/>
        <item x="43"/>
        <item x="47"/>
        <item x="49"/>
        <item x="18"/>
        <item x="40"/>
        <item x="15"/>
        <item x="3"/>
        <item x="64"/>
        <item x="44"/>
        <item x="13"/>
        <item x="54"/>
        <item x="36"/>
        <item x="31"/>
        <item x="16"/>
        <item x="30"/>
        <item x="25"/>
        <item x="29"/>
        <item x="10"/>
        <item x="32"/>
        <item x="41"/>
        <item x="42"/>
        <item x="23"/>
        <item x="24"/>
        <item x="8"/>
        <item x="11"/>
        <item x="17"/>
        <item x="21"/>
        <item x="50"/>
        <item x="1"/>
        <item x="22"/>
        <item x="5"/>
        <item x="0"/>
        <item x="20"/>
        <item x="19"/>
        <item x="28"/>
        <item x="4"/>
        <item x="34"/>
        <item x="12"/>
        <item x="38"/>
        <item x="46"/>
        <item x="27"/>
        <item x="33"/>
        <item x="58"/>
        <item x="56"/>
        <item x="51"/>
        <item x="67"/>
        <item x="53"/>
        <item x="6"/>
        <item x="59"/>
        <item x="2"/>
        <item x="57"/>
        <item x="68"/>
        <item x="77"/>
        <item x="63"/>
        <item x="73"/>
        <item x="62"/>
        <item x="26"/>
        <item x="52"/>
        <item x="55"/>
        <item x="61"/>
        <item t="default"/>
      </items>
    </pivotField>
    <pivotField showAll="0"/>
    <pivotField dataField="1" showAll="0">
      <items count="73">
        <item x="33"/>
        <item x="62"/>
        <item x="69"/>
        <item x="40"/>
        <item x="59"/>
        <item x="70"/>
        <item x="67"/>
        <item x="15"/>
        <item x="45"/>
        <item x="36"/>
        <item x="63"/>
        <item x="34"/>
        <item x="71"/>
        <item x="30"/>
        <item x="16"/>
        <item x="6"/>
        <item x="29"/>
        <item x="42"/>
        <item x="61"/>
        <item x="43"/>
        <item x="60"/>
        <item x="39"/>
        <item x="58"/>
        <item x="38"/>
        <item x="10"/>
        <item x="12"/>
        <item x="9"/>
        <item x="28"/>
        <item x="25"/>
        <item x="3"/>
        <item x="17"/>
        <item x="32"/>
        <item x="8"/>
        <item x="26"/>
        <item x="56"/>
        <item x="37"/>
        <item x="7"/>
        <item x="23"/>
        <item x="47"/>
        <item x="48"/>
        <item x="41"/>
        <item x="18"/>
        <item x="22"/>
        <item x="20"/>
        <item x="0"/>
        <item x="19"/>
        <item x="21"/>
        <item x="13"/>
        <item x="51"/>
        <item x="52"/>
        <item x="4"/>
        <item x="46"/>
        <item x="35"/>
        <item x="11"/>
        <item x="53"/>
        <item x="5"/>
        <item x="27"/>
        <item x="31"/>
        <item x="44"/>
        <item x="24"/>
        <item x="57"/>
        <item x="14"/>
        <item x="1"/>
        <item x="49"/>
        <item x="54"/>
        <item x="55"/>
        <item x="64"/>
        <item x="2"/>
        <item x="68"/>
        <item x="65"/>
        <item x="66"/>
        <item x="50"/>
        <item t="default"/>
      </items>
    </pivotField>
    <pivotField showAll="0"/>
    <pivotField showAll="0"/>
    <pivotField showAll="0"/>
    <pivotField showAll="0"/>
    <pivotField showAll="0"/>
    <pivotField dataField="1" showAll="0">
      <items count="78">
        <item x="40"/>
        <item x="74"/>
        <item x="68"/>
        <item x="46"/>
        <item x="76"/>
        <item x="65"/>
        <item x="16"/>
        <item x="75"/>
        <item x="70"/>
        <item x="60"/>
        <item x="41"/>
        <item x="69"/>
        <item x="49"/>
        <item x="43"/>
        <item x="25"/>
        <item x="7"/>
        <item x="57"/>
        <item x="45"/>
        <item x="37"/>
        <item x="11"/>
        <item x="3"/>
        <item x="48"/>
        <item x="17"/>
        <item x="51"/>
        <item x="36"/>
        <item x="39"/>
        <item x="9"/>
        <item x="56"/>
        <item x="10"/>
        <item x="20"/>
        <item x="31"/>
        <item x="23"/>
        <item x="44"/>
        <item x="30"/>
        <item x="14"/>
        <item x="29"/>
        <item x="61"/>
        <item x="18"/>
        <item x="34"/>
        <item x="19"/>
        <item x="54"/>
        <item x="24"/>
        <item x="33"/>
        <item x="8"/>
        <item x="32"/>
        <item x="59"/>
        <item x="13"/>
        <item x="42"/>
        <item x="22"/>
        <item x="12"/>
        <item x="0"/>
        <item x="4"/>
        <item x="35"/>
        <item x="64"/>
        <item x="5"/>
        <item x="27"/>
        <item x="21"/>
        <item x="47"/>
        <item x="26"/>
        <item x="28"/>
        <item x="58"/>
        <item x="62"/>
        <item x="15"/>
        <item x="38"/>
        <item x="1"/>
        <item x="50"/>
        <item x="52"/>
        <item x="63"/>
        <item x="6"/>
        <item x="2"/>
        <item x="66"/>
        <item x="67"/>
        <item x="71"/>
        <item x="72"/>
        <item x="55"/>
        <item x="73"/>
        <item x="53"/>
        <item t="default"/>
      </items>
    </pivotField>
  </pivotFields>
  <rowFields count="1">
    <field x="2"/>
  </rowFields>
  <rowItems count="7">
    <i>
      <x/>
    </i>
    <i>
      <x v="1"/>
    </i>
    <i>
      <x v="2"/>
    </i>
    <i>
      <x v="3"/>
    </i>
    <i>
      <x v="4"/>
    </i>
    <i>
      <x v="5"/>
    </i>
    <i t="grand">
      <x/>
    </i>
  </rowItems>
  <colFields count="1">
    <field x="-2"/>
  </colFields>
  <colItems count="3">
    <i>
      <x/>
    </i>
    <i i="1">
      <x v="1"/>
    </i>
    <i i="2">
      <x v="2"/>
    </i>
  </colItems>
  <dataFields count="3">
    <dataField name="Moyenne de math score" fld="5" subtotal="average" baseField="2" baseItem="0"/>
    <dataField name="Moyenne de reading score" fld="7" subtotal="average" baseField="2" baseItem="0"/>
    <dataField name="Moyenne de writing score" fld="13"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8980FAA-F8BA-4D5B-8317-397DAF6EE76B}" name="Tableau croisé dynamique2" cacheId="4" dataOnRows="1" applyNumberFormats="0" applyBorderFormats="0" applyFontFormats="0" applyPatternFormats="0" applyAlignmentFormats="0" applyWidthHeightFormats="1" dataCaption="Valeurs" updatedVersion="7" minRefreshableVersion="3" useAutoFormatting="1" itemPrintTitles="1" createdVersion="7" indent="0" outline="1" outlineData="1" multipleFieldFilters="0" chartFormat="6">
  <location ref="A78:B89" firstHeaderRow="1" firstDataRow="1" firstDataCol="1"/>
  <pivotFields count="11">
    <pivotField axis="axisRow" showAll="0">
      <items count="3">
        <item x="0"/>
        <item x="1"/>
        <item t="default"/>
      </items>
    </pivotField>
    <pivotField showAll="0"/>
    <pivotField showAll="0">
      <items count="7">
        <item x="3"/>
        <item x="0"/>
        <item x="4"/>
        <item x="2"/>
        <item x="1"/>
        <item x="5"/>
        <item t="default"/>
      </items>
    </pivotField>
    <pivotField showAll="0"/>
    <pivotField showAll="0">
      <items count="3">
        <item x="1"/>
        <item x="0"/>
        <item t="default"/>
      </items>
    </pivotField>
    <pivotField dataField="1" showAll="0">
      <items count="82">
        <item x="37"/>
        <item x="80"/>
        <item x="14"/>
        <item x="78"/>
        <item x="60"/>
        <item x="79"/>
        <item x="71"/>
        <item x="72"/>
        <item x="48"/>
        <item x="70"/>
        <item x="75"/>
        <item x="45"/>
        <item x="76"/>
        <item x="35"/>
        <item x="66"/>
        <item x="65"/>
        <item x="74"/>
        <item x="69"/>
        <item x="9"/>
        <item x="39"/>
        <item x="7"/>
        <item x="43"/>
        <item x="47"/>
        <item x="49"/>
        <item x="18"/>
        <item x="40"/>
        <item x="15"/>
        <item x="3"/>
        <item x="64"/>
        <item x="44"/>
        <item x="13"/>
        <item x="54"/>
        <item x="36"/>
        <item x="31"/>
        <item x="16"/>
        <item x="30"/>
        <item x="25"/>
        <item x="29"/>
        <item x="10"/>
        <item x="32"/>
        <item x="41"/>
        <item x="42"/>
        <item x="23"/>
        <item x="24"/>
        <item x="8"/>
        <item x="11"/>
        <item x="17"/>
        <item x="21"/>
        <item x="50"/>
        <item x="1"/>
        <item x="22"/>
        <item x="5"/>
        <item x="0"/>
        <item x="20"/>
        <item x="19"/>
        <item x="28"/>
        <item x="4"/>
        <item x="34"/>
        <item x="12"/>
        <item x="38"/>
        <item x="46"/>
        <item x="27"/>
        <item x="33"/>
        <item x="58"/>
        <item x="56"/>
        <item x="51"/>
        <item x="67"/>
        <item x="53"/>
        <item x="6"/>
        <item x="59"/>
        <item x="2"/>
        <item x="57"/>
        <item x="68"/>
        <item x="77"/>
        <item x="63"/>
        <item x="73"/>
        <item x="62"/>
        <item x="26"/>
        <item x="52"/>
        <item x="55"/>
        <item x="61"/>
        <item t="default"/>
      </items>
    </pivotField>
    <pivotField dataField="1" showAll="0"/>
    <pivotField showAll="0"/>
    <pivotField showAll="0"/>
    <pivotField showAll="0"/>
    <pivotField dataField="1" showAll="0"/>
  </pivotFields>
  <rowFields count="2">
    <field x="0"/>
    <field x="-2"/>
  </rowFields>
  <rowItems count="11">
    <i>
      <x/>
    </i>
    <i r="1">
      <x/>
    </i>
    <i r="1" i="1">
      <x v="1"/>
    </i>
    <i r="1" i="2">
      <x v="2"/>
    </i>
    <i>
      <x v="1"/>
    </i>
    <i r="1">
      <x/>
    </i>
    <i r="1" i="1">
      <x v="1"/>
    </i>
    <i r="1" i="2">
      <x v="2"/>
    </i>
    <i t="grand">
      <x/>
    </i>
    <i t="grand" i="1">
      <x/>
    </i>
    <i t="grand" i="2">
      <x/>
    </i>
  </rowItems>
  <colItems count="1">
    <i/>
  </colItems>
  <dataFields count="3">
    <dataField name="Somme de math score" fld="5" baseField="0" baseItem="0"/>
    <dataField name="Somme de reading score" fld="6" baseField="0" baseItem="0"/>
    <dataField name="Somme de writing score"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AF2696E-5C9D-470E-AAE2-B34B780922DF}" name="Tableau croisé dynamique13" cacheId="5" applyNumberFormats="0" applyBorderFormats="0" applyFontFormats="0" applyPatternFormats="0" applyAlignmentFormats="0" applyWidthHeightFormats="1" dataCaption="Valeurs" updatedVersion="7" minRefreshableVersion="3" useAutoFormatting="1" itemPrintTitles="1" createdVersion="7" indent="0" outline="1" outlineData="1" multipleFieldFilters="0" chartFormat="18">
  <location ref="A71:B74" firstHeaderRow="1" firstDataRow="1" firstDataCol="1"/>
  <pivotFields count="14">
    <pivotField showAll="0">
      <items count="3">
        <item x="0"/>
        <item x="1"/>
        <item t="default"/>
      </items>
    </pivotField>
    <pivotField showAll="0"/>
    <pivotField showAll="0">
      <items count="7">
        <item x="3"/>
        <item x="0"/>
        <item x="4"/>
        <item x="2"/>
        <item x="1"/>
        <item x="5"/>
        <item t="default"/>
      </items>
    </pivotField>
    <pivotField axis="axisRow" showAll="0">
      <items count="3">
        <item x="1"/>
        <item x="0"/>
        <item t="default"/>
      </items>
    </pivotField>
    <pivotField showAll="0">
      <items count="3">
        <item x="1"/>
        <item x="0"/>
        <item t="default"/>
      </items>
    </pivotField>
    <pivotField dataField="1" showAll="0">
      <items count="82">
        <item x="37"/>
        <item x="80"/>
        <item x="14"/>
        <item x="78"/>
        <item x="60"/>
        <item x="79"/>
        <item x="71"/>
        <item x="72"/>
        <item x="48"/>
        <item x="70"/>
        <item x="75"/>
        <item x="45"/>
        <item x="76"/>
        <item x="35"/>
        <item x="66"/>
        <item x="65"/>
        <item x="74"/>
        <item x="69"/>
        <item x="9"/>
        <item x="39"/>
        <item x="7"/>
        <item x="43"/>
        <item x="47"/>
        <item x="49"/>
        <item x="18"/>
        <item x="40"/>
        <item x="15"/>
        <item x="3"/>
        <item x="64"/>
        <item x="44"/>
        <item x="13"/>
        <item x="54"/>
        <item x="36"/>
        <item x="31"/>
        <item x="16"/>
        <item x="30"/>
        <item x="25"/>
        <item x="29"/>
        <item x="10"/>
        <item x="32"/>
        <item x="41"/>
        <item x="42"/>
        <item x="23"/>
        <item x="24"/>
        <item x="8"/>
        <item x="11"/>
        <item x="17"/>
        <item x="21"/>
        <item x="50"/>
        <item x="1"/>
        <item x="22"/>
        <item x="5"/>
        <item x="0"/>
        <item x="20"/>
        <item x="19"/>
        <item x="28"/>
        <item x="4"/>
        <item x="34"/>
        <item x="12"/>
        <item x="38"/>
        <item x="46"/>
        <item x="27"/>
        <item x="33"/>
        <item x="58"/>
        <item x="56"/>
        <item x="51"/>
        <item x="67"/>
        <item x="53"/>
        <item x="6"/>
        <item x="59"/>
        <item x="2"/>
        <item x="57"/>
        <item x="68"/>
        <item x="77"/>
        <item x="63"/>
        <item x="73"/>
        <item x="62"/>
        <item x="26"/>
        <item x="52"/>
        <item x="55"/>
        <item x="61"/>
        <item t="default"/>
      </items>
    </pivotField>
    <pivotField showAll="0"/>
    <pivotField showAll="0">
      <items count="73">
        <item x="33"/>
        <item x="62"/>
        <item x="69"/>
        <item x="40"/>
        <item x="59"/>
        <item x="70"/>
        <item x="67"/>
        <item x="15"/>
        <item x="45"/>
        <item x="36"/>
        <item x="63"/>
        <item x="34"/>
        <item x="71"/>
        <item x="30"/>
        <item x="16"/>
        <item x="6"/>
        <item x="29"/>
        <item x="42"/>
        <item x="61"/>
        <item x="43"/>
        <item x="60"/>
        <item x="39"/>
        <item x="58"/>
        <item x="38"/>
        <item x="10"/>
        <item x="12"/>
        <item x="9"/>
        <item x="28"/>
        <item x="25"/>
        <item x="3"/>
        <item x="17"/>
        <item x="32"/>
        <item x="8"/>
        <item x="26"/>
        <item x="56"/>
        <item x="37"/>
        <item x="7"/>
        <item x="23"/>
        <item x="47"/>
        <item x="48"/>
        <item x="41"/>
        <item x="18"/>
        <item x="22"/>
        <item x="20"/>
        <item x="0"/>
        <item x="19"/>
        <item x="21"/>
        <item x="13"/>
        <item x="51"/>
        <item x="52"/>
        <item x="4"/>
        <item x="46"/>
        <item x="35"/>
        <item x="11"/>
        <item x="53"/>
        <item x="5"/>
        <item x="27"/>
        <item x="31"/>
        <item x="44"/>
        <item x="24"/>
        <item x="57"/>
        <item x="14"/>
        <item x="1"/>
        <item x="49"/>
        <item x="54"/>
        <item x="55"/>
        <item x="64"/>
        <item x="2"/>
        <item x="68"/>
        <item x="65"/>
        <item x="66"/>
        <item x="50"/>
        <item t="default"/>
      </items>
    </pivotField>
    <pivotField showAll="0"/>
    <pivotField showAll="0"/>
    <pivotField showAll="0"/>
    <pivotField showAll="0"/>
    <pivotField showAll="0"/>
    <pivotField showAll="0">
      <items count="78">
        <item x="40"/>
        <item x="74"/>
        <item x="68"/>
        <item x="46"/>
        <item x="76"/>
        <item x="65"/>
        <item x="16"/>
        <item x="75"/>
        <item x="70"/>
        <item x="60"/>
        <item x="41"/>
        <item x="69"/>
        <item x="49"/>
        <item x="43"/>
        <item x="25"/>
        <item x="7"/>
        <item x="57"/>
        <item x="45"/>
        <item x="37"/>
        <item x="11"/>
        <item x="3"/>
        <item x="48"/>
        <item x="17"/>
        <item x="51"/>
        <item x="36"/>
        <item x="39"/>
        <item x="9"/>
        <item x="56"/>
        <item x="10"/>
        <item x="20"/>
        <item x="31"/>
        <item x="23"/>
        <item x="44"/>
        <item x="30"/>
        <item x="14"/>
        <item x="29"/>
        <item x="61"/>
        <item x="18"/>
        <item x="34"/>
        <item x="19"/>
        <item x="54"/>
        <item x="24"/>
        <item x="33"/>
        <item x="8"/>
        <item x="32"/>
        <item x="59"/>
        <item x="13"/>
        <item x="42"/>
        <item x="22"/>
        <item x="12"/>
        <item x="0"/>
        <item x="4"/>
        <item x="35"/>
        <item x="64"/>
        <item x="5"/>
        <item x="27"/>
        <item x="21"/>
        <item x="47"/>
        <item x="26"/>
        <item x="28"/>
        <item x="58"/>
        <item x="62"/>
        <item x="15"/>
        <item x="38"/>
        <item x="1"/>
        <item x="50"/>
        <item x="52"/>
        <item x="63"/>
        <item x="6"/>
        <item x="2"/>
        <item x="66"/>
        <item x="67"/>
        <item x="71"/>
        <item x="72"/>
        <item x="55"/>
        <item x="73"/>
        <item x="53"/>
        <item t="default"/>
      </items>
    </pivotField>
  </pivotFields>
  <rowFields count="1">
    <field x="3"/>
  </rowFields>
  <rowItems count="3">
    <i>
      <x/>
    </i>
    <i>
      <x v="1"/>
    </i>
    <i t="grand">
      <x/>
    </i>
  </rowItems>
  <colItems count="1">
    <i/>
  </colItems>
  <dataFields count="1">
    <dataField name="Nombre de math score" fld="5" subtotal="count" baseField="3" baseItem="0"/>
  </dataFields>
  <chartFormats count="10">
    <chartFormat chart="12"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3" count="1" selected="0">
            <x v="0"/>
          </reference>
        </references>
      </pivotArea>
    </chartFormat>
    <chartFormat chart="14" format="2">
      <pivotArea type="data" outline="0" fieldPosition="0">
        <references count="2">
          <reference field="4294967294" count="1" selected="0">
            <x v="0"/>
          </reference>
          <reference field="3" count="1" selected="0">
            <x v="1"/>
          </reference>
        </references>
      </pivotArea>
    </chartFormat>
    <chartFormat chart="16" format="3" series="1">
      <pivotArea type="data" outline="0" fieldPosition="0">
        <references count="1">
          <reference field="4294967294" count="1" selected="0">
            <x v="0"/>
          </reference>
        </references>
      </pivotArea>
    </chartFormat>
    <chartFormat chart="16" format="4">
      <pivotArea type="data" outline="0" fieldPosition="0">
        <references count="2">
          <reference field="4294967294" count="1" selected="0">
            <x v="0"/>
          </reference>
          <reference field="3" count="1" selected="0">
            <x v="0"/>
          </reference>
        </references>
      </pivotArea>
    </chartFormat>
    <chartFormat chart="16" format="5">
      <pivotArea type="data" outline="0" fieldPosition="0">
        <references count="2">
          <reference field="4294967294" count="1" selected="0">
            <x v="0"/>
          </reference>
          <reference field="3" count="1" selected="0">
            <x v="1"/>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3" count="1" selected="0">
            <x v="0"/>
          </reference>
        </references>
      </pivotArea>
    </chartFormat>
    <chartFormat chart="17"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415530F-5F41-4714-A418-0FB7763530C3}" name="Tableau croisé dynamique7" cacheId="5" applyNumberFormats="0" applyBorderFormats="0" applyFontFormats="0" applyPatternFormats="0" applyAlignmentFormats="0" applyWidthHeightFormats="1" dataCaption="Valeurs" updatedVersion="7" minRefreshableVersion="3" useAutoFormatting="1" itemPrintTitles="1" createdVersion="7" indent="0" outline="1" outlineData="1" multipleFieldFilters="0" chartFormat="5">
  <location ref="B34:C37" firstHeaderRow="1" firstDataRow="1" firstDataCol="1"/>
  <pivotFields count="14">
    <pivotField showAll="0">
      <items count="3">
        <item x="0"/>
        <item x="1"/>
        <item t="default"/>
      </items>
    </pivotField>
    <pivotField showAll="0"/>
    <pivotField showAll="0"/>
    <pivotField showAll="0"/>
    <pivotField axis="axisRow" showAll="0">
      <items count="3">
        <item x="1"/>
        <item x="0"/>
        <item t="default"/>
      </items>
    </pivotField>
    <pivotField dataField="1" showAll="0">
      <items count="82">
        <item x="37"/>
        <item x="80"/>
        <item x="14"/>
        <item x="78"/>
        <item x="60"/>
        <item x="79"/>
        <item x="71"/>
        <item x="72"/>
        <item x="48"/>
        <item x="70"/>
        <item x="75"/>
        <item x="45"/>
        <item x="76"/>
        <item x="35"/>
        <item x="66"/>
        <item x="65"/>
        <item x="74"/>
        <item x="69"/>
        <item x="9"/>
        <item x="39"/>
        <item x="7"/>
        <item x="43"/>
        <item x="47"/>
        <item x="49"/>
        <item x="18"/>
        <item x="40"/>
        <item x="15"/>
        <item x="3"/>
        <item x="64"/>
        <item x="44"/>
        <item x="13"/>
        <item x="54"/>
        <item x="36"/>
        <item x="31"/>
        <item x="16"/>
        <item x="30"/>
        <item x="25"/>
        <item x="29"/>
        <item x="10"/>
        <item x="32"/>
        <item x="41"/>
        <item x="42"/>
        <item x="23"/>
        <item x="24"/>
        <item x="8"/>
        <item x="11"/>
        <item x="17"/>
        <item x="21"/>
        <item x="50"/>
        <item x="1"/>
        <item x="22"/>
        <item x="5"/>
        <item x="0"/>
        <item x="20"/>
        <item x="19"/>
        <item x="28"/>
        <item x="4"/>
        <item x="34"/>
        <item x="12"/>
        <item x="38"/>
        <item x="46"/>
        <item x="27"/>
        <item x="33"/>
        <item x="58"/>
        <item x="56"/>
        <item x="51"/>
        <item x="67"/>
        <item x="53"/>
        <item x="6"/>
        <item x="59"/>
        <item x="2"/>
        <item x="57"/>
        <item x="68"/>
        <item x="77"/>
        <item x="63"/>
        <item x="73"/>
        <item x="62"/>
        <item x="26"/>
        <item x="52"/>
        <item x="55"/>
        <item x="61"/>
        <item t="default"/>
      </items>
    </pivotField>
    <pivotField showAll="0"/>
    <pivotField showAll="0">
      <items count="73">
        <item x="33"/>
        <item x="62"/>
        <item x="69"/>
        <item x="40"/>
        <item x="59"/>
        <item x="70"/>
        <item x="67"/>
        <item x="15"/>
        <item x="45"/>
        <item x="36"/>
        <item x="63"/>
        <item x="34"/>
        <item x="71"/>
        <item x="30"/>
        <item x="16"/>
        <item x="6"/>
        <item x="29"/>
        <item x="42"/>
        <item x="61"/>
        <item x="43"/>
        <item x="60"/>
        <item x="39"/>
        <item x="58"/>
        <item x="38"/>
        <item x="10"/>
        <item x="12"/>
        <item x="9"/>
        <item x="28"/>
        <item x="25"/>
        <item x="3"/>
        <item x="17"/>
        <item x="32"/>
        <item x="8"/>
        <item x="26"/>
        <item x="56"/>
        <item x="37"/>
        <item x="7"/>
        <item x="23"/>
        <item x="47"/>
        <item x="48"/>
        <item x="41"/>
        <item x="18"/>
        <item x="22"/>
        <item x="20"/>
        <item x="0"/>
        <item x="19"/>
        <item x="21"/>
        <item x="13"/>
        <item x="51"/>
        <item x="52"/>
        <item x="4"/>
        <item x="46"/>
        <item x="35"/>
        <item x="11"/>
        <item x="53"/>
        <item x="5"/>
        <item x="27"/>
        <item x="31"/>
        <item x="44"/>
        <item x="24"/>
        <item x="57"/>
        <item x="14"/>
        <item x="1"/>
        <item x="49"/>
        <item x="54"/>
        <item x="55"/>
        <item x="64"/>
        <item x="2"/>
        <item x="68"/>
        <item x="65"/>
        <item x="66"/>
        <item x="50"/>
        <item t="default"/>
      </items>
    </pivotField>
    <pivotField showAll="0"/>
    <pivotField showAll="0"/>
    <pivotField showAll="0"/>
    <pivotField showAll="0"/>
    <pivotField showAll="0"/>
    <pivotField showAll="0">
      <items count="78">
        <item x="40"/>
        <item x="74"/>
        <item x="68"/>
        <item x="46"/>
        <item x="76"/>
        <item x="65"/>
        <item x="16"/>
        <item x="75"/>
        <item x="70"/>
        <item x="60"/>
        <item x="41"/>
        <item x="69"/>
        <item x="49"/>
        <item x="43"/>
        <item x="25"/>
        <item x="7"/>
        <item x="57"/>
        <item x="45"/>
        <item x="37"/>
        <item x="11"/>
        <item x="3"/>
        <item x="48"/>
        <item x="17"/>
        <item x="51"/>
        <item x="36"/>
        <item x="39"/>
        <item x="9"/>
        <item x="56"/>
        <item x="10"/>
        <item x="20"/>
        <item x="31"/>
        <item x="23"/>
        <item x="44"/>
        <item x="30"/>
        <item x="14"/>
        <item x="29"/>
        <item x="61"/>
        <item x="18"/>
        <item x="34"/>
        <item x="19"/>
        <item x="54"/>
        <item x="24"/>
        <item x="33"/>
        <item x="8"/>
        <item x="32"/>
        <item x="59"/>
        <item x="13"/>
        <item x="42"/>
        <item x="22"/>
        <item x="12"/>
        <item x="0"/>
        <item x="4"/>
        <item x="35"/>
        <item x="64"/>
        <item x="5"/>
        <item x="27"/>
        <item x="21"/>
        <item x="47"/>
        <item x="26"/>
        <item x="28"/>
        <item x="58"/>
        <item x="62"/>
        <item x="15"/>
        <item x="38"/>
        <item x="1"/>
        <item x="50"/>
        <item x="52"/>
        <item x="63"/>
        <item x="6"/>
        <item x="2"/>
        <item x="66"/>
        <item x="67"/>
        <item x="71"/>
        <item x="72"/>
        <item x="55"/>
        <item x="73"/>
        <item x="53"/>
        <item t="default"/>
      </items>
    </pivotField>
  </pivotFields>
  <rowFields count="1">
    <field x="4"/>
  </rowFields>
  <rowItems count="3">
    <i>
      <x/>
    </i>
    <i>
      <x v="1"/>
    </i>
    <i t="grand">
      <x/>
    </i>
  </rowItems>
  <colItems count="1">
    <i/>
  </colItems>
  <dataFields count="1">
    <dataField name="Nombre de math score" fld="5" subtotal="count" baseField="4" baseItem="0"/>
  </dataField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4" count="1" selected="0">
            <x v="0"/>
          </reference>
        </references>
      </pivotArea>
    </chartFormat>
    <chartFormat chart="2" format="2">
      <pivotArea type="data" outline="0" fieldPosition="0">
        <references count="2">
          <reference field="4294967294" count="1" selected="0">
            <x v="0"/>
          </reference>
          <reference field="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4" count="1" selected="0">
            <x v="0"/>
          </reference>
        </references>
      </pivotArea>
    </chartFormat>
    <chartFormat chart="4"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14C4DE8F-8D37-434A-A585-25CB549ACBBF}" autoFormatId="16" applyNumberFormats="0" applyBorderFormats="0" applyFontFormats="0" applyPatternFormats="0" applyAlignmentFormats="0" applyWidthHeightFormats="0">
  <queryTableRefresh nextId="9">
    <queryTableFields count="8">
      <queryTableField id="1" name="gender" tableColumnId="1"/>
      <queryTableField id="2" name="race/ethnicity" tableColumnId="2"/>
      <queryTableField id="3" name="parental level of education" tableColumnId="3"/>
      <queryTableField id="4" name="lunch" tableColumnId="4"/>
      <queryTableField id="5" name="test preparation course" tableColumnId="5"/>
      <queryTableField id="6" name="math score" tableColumnId="6"/>
      <queryTableField id="7" name="reading score" tableColumnId="7"/>
      <queryTableField id="8" name="writing score"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1" connectionId="2" xr16:uid="{F32DD1A0-E931-4CE5-BF04-CD54EA64C32A}" autoFormatId="16" applyNumberFormats="0" applyBorderFormats="0" applyFontFormats="0" applyPatternFormats="0" applyAlignmentFormats="0" applyWidthHeightFormats="0">
  <queryTableRefresh nextId="16">
    <queryTableFields count="14">
      <queryTableField id="1" name="gender" tableColumnId="1"/>
      <queryTableField id="2" name="race/ethnicity" tableColumnId="2"/>
      <queryTableField id="3" name="parental level of education" tableColumnId="3"/>
      <queryTableField id="4" name="lunch" tableColumnId="4"/>
      <queryTableField id="5" name="test preparation course" tableColumnId="5"/>
      <queryTableField id="6" name="math score" tableColumnId="6"/>
      <queryTableField id="13" dataBound="0" tableColumnId="12"/>
      <queryTableField id="7" name="reading score" tableColumnId="7"/>
      <queryTableField id="14" dataBound="0" tableColumnId="13"/>
      <queryTableField id="9" dataBound="0" tableColumnId="9"/>
      <queryTableField id="10" dataBound="0" tableColumnId="10"/>
      <queryTableField id="11" dataBound="0" tableColumnId="11"/>
      <queryTableField id="15" dataBound="0" tableColumnId="14"/>
      <queryTableField id="8" name="writing score"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onnéesExternes_1" connectionId="4" xr16:uid="{07D41E30-744E-48F4-BE9E-F7864519B9E4}" autoFormatId="16" applyNumberFormats="0" applyBorderFormats="0" applyFontFormats="0" applyPatternFormats="0" applyAlignmentFormats="0" applyWidthHeightFormats="0">
  <queryTableRefresh nextId="16">
    <queryTableFields count="14">
      <queryTableField id="1" name="gender" tableColumnId="1"/>
      <queryTableField id="2" name="race/ethnicity" tableColumnId="2"/>
      <queryTableField id="3" name="parental level of education" tableColumnId="3"/>
      <queryTableField id="4" name="lunch" tableColumnId="4"/>
      <queryTableField id="5" name="test preparation course" tableColumnId="5"/>
      <queryTableField id="6" name="math score" tableColumnId="6"/>
      <queryTableField id="13" dataBound="0" tableColumnId="12"/>
      <queryTableField id="7" name="reading score" tableColumnId="7"/>
      <queryTableField id="14" dataBound="0" tableColumnId="13"/>
      <queryTableField id="9" dataBound="0" tableColumnId="9"/>
      <queryTableField id="10" dataBound="0" tableColumnId="10"/>
      <queryTableField id="11" dataBound="0" tableColumnId="11"/>
      <queryTableField id="15" dataBound="0" tableColumnId="14"/>
      <queryTableField id="8" name="writing scor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onnéesExternes_1" connectionId="3" xr16:uid="{7F018917-FB57-4A5F-A487-10A7B9CFBC21}" autoFormatId="16" applyNumberFormats="0" applyBorderFormats="0" applyFontFormats="0" applyPatternFormats="0" applyAlignmentFormats="0" applyWidthHeightFormats="0">
  <queryTableRefresh nextId="13">
    <queryTableFields count="11">
      <queryTableField id="1" name="gender" tableColumnId="1"/>
      <queryTableField id="2" name="race/ethnicity" tableColumnId="2"/>
      <queryTableField id="3" name="parental level of education" tableColumnId="3"/>
      <queryTableField id="4" name="lunch" tableColumnId="4"/>
      <queryTableField id="5" name="test preparation course" tableColumnId="5"/>
      <queryTableField id="6" name="math score" tableColumnId="6"/>
      <queryTableField id="7" name="reading score" tableColumnId="7"/>
      <queryTableField id="9" dataBound="0" tableColumnId="9"/>
      <queryTableField id="10" dataBound="0" tableColumnId="10"/>
      <queryTableField id="11" dataBound="0" tableColumnId="11"/>
      <queryTableField id="8" name="writing score"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48A769-37AF-4C44-8F04-13766A638C21}" name="StudentsPerformance" displayName="StudentsPerformance" ref="A1:H1001" tableType="queryTable" totalsRowShown="0">
  <autoFilter ref="A1:H1001" xr:uid="{BE48A769-37AF-4C44-8F04-13766A638C21}"/>
  <tableColumns count="8">
    <tableColumn id="1" xr3:uid="{6A394BD0-33C5-4C7D-8A24-D1D784E884B6}" uniqueName="1" name="gender" queryTableFieldId="1" dataDxfId="35"/>
    <tableColumn id="2" xr3:uid="{53F767AD-1E17-4F01-A7B1-72CC005AC0AD}" uniqueName="2" name="race/ethnicity" queryTableFieldId="2" dataDxfId="34"/>
    <tableColumn id="3" xr3:uid="{710BF39B-0350-44D5-9606-F99D382C614A}" uniqueName="3" name="parental level of education" queryTableFieldId="3" dataDxfId="33"/>
    <tableColumn id="4" xr3:uid="{B55D4626-650C-4223-B367-FEA461FC44F0}" uniqueName="4" name="lunch" queryTableFieldId="4" dataDxfId="32"/>
    <tableColumn id="5" xr3:uid="{1130DC3F-084D-48B3-8FB0-0D78A3CA25FF}" uniqueName="5" name="test preparation course" queryTableFieldId="5" dataDxfId="31"/>
    <tableColumn id="6" xr3:uid="{A1176F75-2D45-4D9E-B4F6-84BC11035A59}" uniqueName="6" name="math score" queryTableFieldId="6"/>
    <tableColumn id="7" xr3:uid="{12024608-E842-4032-BFAE-B96EEC788CC1}" uniqueName="7" name="reading score" queryTableFieldId="7"/>
    <tableColumn id="8" xr3:uid="{BE8B1C3A-DB80-468B-B6AE-CC978CBCD69D}" uniqueName="8" name="writing score" queryTableField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217755C-04ED-4729-A08C-18D019742121}" name="StudentsPerformance3" displayName="StudentsPerformance3" ref="A1:N1001" tableType="queryTable" totalsRowShown="0">
  <autoFilter ref="A1:N1001" xr:uid="{A217755C-04ED-4729-A08C-18D019742121}"/>
  <tableColumns count="14">
    <tableColumn id="1" xr3:uid="{4FA6867C-90F0-4406-AE20-79AEC801F992}" uniqueName="1" name="gender" queryTableFieldId="1" dataDxfId="30"/>
    <tableColumn id="2" xr3:uid="{5D051200-3515-4F24-B506-37235D1D5674}" uniqueName="2" name="race/ethnicity" queryTableFieldId="2" dataDxfId="29"/>
    <tableColumn id="3" xr3:uid="{3481210E-BB47-465C-8165-40D58F61AEFA}" uniqueName="3" name="parental level of education" queryTableFieldId="3" dataDxfId="28"/>
    <tableColumn id="4" xr3:uid="{40A1492D-AFF5-4ABE-A765-A3C19C8E60E9}" uniqueName="4" name="lunch" queryTableFieldId="4" dataDxfId="27"/>
    <tableColumn id="5" xr3:uid="{CCC97423-B178-451D-B22F-B8B60531F42E}" uniqueName="5" name="test preparation course" queryTableFieldId="5" dataDxfId="26"/>
    <tableColumn id="6" xr3:uid="{B839A391-2CBC-47F4-A6AC-7FB4280D0617}" uniqueName="6" name="math score" queryTableFieldId="6"/>
    <tableColumn id="12" xr3:uid="{67C64639-FF6A-478D-9505-989BC7B3EA60}" uniqueName="12" name="m square" queryTableFieldId="13" dataDxfId="25">
      <calculatedColumnFormula>(StudentsPerformance3[[#This Row],[math score]])*(StudentsPerformance3[[#This Row],[math score]])</calculatedColumnFormula>
    </tableColumn>
    <tableColumn id="7" xr3:uid="{E28D36BB-991C-483C-BE4B-E9A69BE89B39}" uniqueName="7" name="reading score" queryTableFieldId="7"/>
    <tableColumn id="13" xr3:uid="{F2F39CFA-C95E-4D0D-B7F3-60A4F6BCA76A}" uniqueName="13" name="r square" queryTableFieldId="14" dataDxfId="24">
      <calculatedColumnFormula>StudentsPerformance3[[#This Row],[reading score]]*StudentsPerformance3[[#This Row],[reading score]]</calculatedColumnFormula>
    </tableColumn>
    <tableColumn id="9" xr3:uid="{A5334570-6708-40C4-9496-16085FAF2837}" uniqueName="9" name="Decision math score" queryTableFieldId="9" dataDxfId="23">
      <calculatedColumnFormula>IF(StudentsPerformance3[[#This Row],[math score]]&lt;50,"Failed","Passed")</calculatedColumnFormula>
    </tableColumn>
    <tableColumn id="10" xr3:uid="{DCACE5C7-7F46-4B3B-B1BA-F873F5EA7DE6}" uniqueName="10" name="Decision reading score" queryTableFieldId="10" dataDxfId="22"/>
    <tableColumn id="11" xr3:uid="{AFC0B5DE-F321-4FA7-BC4F-D706328D7FA2}" uniqueName="11" name="Decision writing score" queryTableFieldId="11" dataDxfId="21"/>
    <tableColumn id="14" xr3:uid="{9C872486-4AD6-444E-B24A-9BA0E0CB6F7C}" uniqueName="14" name="w s" queryTableFieldId="15" dataDxfId="20">
      <calculatedColumnFormula>StudentsPerformance3[[#This Row],[writing score]]*StudentsPerformance3[[#This Row],[writing score]]</calculatedColumnFormula>
    </tableColumn>
    <tableColumn id="8" xr3:uid="{572813C6-D02C-4F64-9731-83C57B3E2A95}" uniqueName="8" name="writing score" queryTableFieldId="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28894FF-3CA8-4FE4-9800-D26F2917A5E0}" name="StudentsPerformance37" displayName="StudentsPerformance37" ref="A1:N1001" tableType="queryTable" totalsRowShown="0">
  <autoFilter ref="A1:N1001" xr:uid="{D28894FF-3CA8-4FE4-9800-D26F2917A5E0}"/>
  <tableColumns count="14">
    <tableColumn id="1" xr3:uid="{6CF142F6-8856-4195-9D10-22C9C16C00DE}" uniqueName="1" name="gender" queryTableFieldId="1" dataDxfId="19"/>
    <tableColumn id="2" xr3:uid="{BDB4A204-95D0-4CA4-982E-DD94E1B39ED5}" uniqueName="2" name="race/ethnicity" queryTableFieldId="2" dataDxfId="18"/>
    <tableColumn id="3" xr3:uid="{2247796B-EBB4-41B4-9AF4-77D1792E7CA0}" uniqueName="3" name="parental level of education" queryTableFieldId="3" dataDxfId="17"/>
    <tableColumn id="4" xr3:uid="{C83166AF-CAA6-4468-8CA0-8B2B2B375BE2}" uniqueName="4" name="lunch" queryTableFieldId="4" dataDxfId="16"/>
    <tableColumn id="5" xr3:uid="{4F7A70A7-1DA3-4E51-8A28-9B2841EB7574}" uniqueName="5" name="test preparation course" queryTableFieldId="5" dataDxfId="15"/>
    <tableColumn id="6" xr3:uid="{A6DA34B6-4977-4071-A152-18DB70B17C56}" uniqueName="6" name="math score" queryTableFieldId="6" dataDxfId="14" dataCellStyle="Pourcentage"/>
    <tableColumn id="12" xr3:uid="{86BA3C75-FE8F-447B-9BA9-D21D364ED091}" uniqueName="12" name="Math grade" queryTableFieldId="13" dataDxfId="13" dataCellStyle="Pourcentage">
      <calculatedColumnFormula array="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calculatedColumnFormula>
    </tableColumn>
    <tableColumn id="7" xr3:uid="{5EE5F002-07B2-4790-BF0F-B3A90C5DA5AD}" uniqueName="7" name="reading score" queryTableFieldId="7"/>
    <tableColumn id="13" xr3:uid="{8C83677A-244A-4D88-A6A2-33F340648BAB}" uniqueName="13" name="Reading grade" queryTableFieldId="14" dataDxfId="12">
      <calculatedColumnFormula array="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calculatedColumnFormula>
    </tableColumn>
    <tableColumn id="9" xr3:uid="{7C4F3B70-93CB-476C-A86E-CE5EF7ACC12A}" uniqueName="9" name="Decision math score" queryTableFieldId="9" dataDxfId="11">
      <calculatedColumnFormula>IF(StudentsPerformance37[[#This Row],[math score]]&lt;50,"Failed","Passed")</calculatedColumnFormula>
    </tableColumn>
    <tableColumn id="10" xr3:uid="{422847E8-0882-42F2-B9AE-9281C5E93920}" uniqueName="10" name="Decision reading score" queryTableFieldId="10" dataDxfId="10"/>
    <tableColumn id="11" xr3:uid="{63949E8A-0AF8-4C53-BEDD-05E7B16BD50F}" uniqueName="11" name="Decision writing score" queryTableFieldId="11" dataDxfId="9"/>
    <tableColumn id="14" xr3:uid="{79075E77-7DF2-4F20-A98E-2DAC74699E25}" uniqueName="14" name="Writing grade" queryTableFieldId="15" dataDxfId="8">
      <calculatedColumnFormula array="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calculatedColumnFormula>
    </tableColumn>
    <tableColumn id="8" xr3:uid="{3675ABA2-D0D6-45C3-8EB0-787F5411AD3D}" uniqueName="8" name="writing score" queryTableFieldId="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A436529-9BD3-4BEC-8541-317CC97444BD}" name="StudentsPerformance34" displayName="StudentsPerformance34" ref="A1:K1001" tableType="queryTable" totalsRowShown="0">
  <autoFilter ref="A1:K1001" xr:uid="{BE48A769-37AF-4C44-8F04-13766A638C21}">
    <filterColumn colId="2">
      <filters>
        <filter val="high school"/>
      </filters>
    </filterColumn>
  </autoFilter>
  <tableColumns count="11">
    <tableColumn id="1" xr3:uid="{06729A9F-4C51-4D63-8C9C-450744DDE6C7}" uniqueName="1" name="gender" queryTableFieldId="1" dataDxfId="7"/>
    <tableColumn id="2" xr3:uid="{CF17FF2F-D7E1-4AB6-9A74-A3EAC7ED986B}" uniqueName="2" name="race/ethnicity" queryTableFieldId="2" dataDxfId="6"/>
    <tableColumn id="3" xr3:uid="{E7AC6953-F1C0-4582-B1F5-4BAB9138BA69}" uniqueName="3" name="parental level of education" queryTableFieldId="3" dataDxfId="5"/>
    <tableColumn id="4" xr3:uid="{78A6D590-317A-4053-81F3-724EEBB3F13D}" uniqueName="4" name="lunch" queryTableFieldId="4" dataDxfId="4"/>
    <tableColumn id="5" xr3:uid="{D7F12B99-65AA-44B7-98B4-0C983016046E}" uniqueName="5" name="test preparation course" queryTableFieldId="5" dataDxfId="3"/>
    <tableColumn id="6" xr3:uid="{F54035F2-FD85-4B9A-99B2-71D7F65F32BE}" uniqueName="6" name="math score" queryTableFieldId="6"/>
    <tableColumn id="7" xr3:uid="{6CF0AA02-8E92-4CEB-8983-0FF9161F861C}" uniqueName="7" name="reading score" queryTableFieldId="7"/>
    <tableColumn id="9" xr3:uid="{7F6DCD1E-DB80-4709-B697-C8C990657AAA}" uniqueName="9" name="Decision math score" queryTableFieldId="9" dataDxfId="2"/>
    <tableColumn id="10" xr3:uid="{3C5B7FDF-15AC-4C2A-B2E0-C085340CACC0}" uniqueName="10" name="Decision reading score" queryTableFieldId="10" dataDxfId="1"/>
    <tableColumn id="11" xr3:uid="{B73D294A-D2FD-4651-B8E1-F674B3FB4C06}" uniqueName="11" name="Decision writing score" queryTableFieldId="11" dataDxfId="0"/>
    <tableColumn id="8" xr3:uid="{B79550BA-9E45-4E37-B818-6861BF2794BF}" uniqueName="8" name="writing score" queryTableFieldId="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04BDACF-DD07-4077-8DA0-223763526E70}" name="Tableau5" displayName="Tableau5" ref="A1:K483" totalsRowShown="0">
  <autoFilter ref="A1:K483" xr:uid="{804BDACF-DD07-4077-8DA0-223763526E70}"/>
  <tableColumns count="11">
    <tableColumn id="1" xr3:uid="{273420D8-6FBE-4F2D-A519-B254423C586C}" name="gender"/>
    <tableColumn id="2" xr3:uid="{C8E9ABD6-1DDC-475A-8705-B789862D6D4C}" name="race/ethnicity"/>
    <tableColumn id="3" xr3:uid="{7A7362BA-7286-439D-B857-9BFC8CA723AD}" name="parental level of education"/>
    <tableColumn id="4" xr3:uid="{937CE999-FE29-45B7-96DD-10E6BB1B868B}" name="lunch"/>
    <tableColumn id="5" xr3:uid="{3B7A0CBB-3B17-413A-9C6E-CA78319407DB}" name="test preparation course"/>
    <tableColumn id="6" xr3:uid="{230B3870-8F9C-4575-97C1-65B0E942D944}" name="math score"/>
    <tableColumn id="7" xr3:uid="{1600980D-FF4C-41C2-9941-53F0C7531D82}" name="reading score"/>
    <tableColumn id="8" xr3:uid="{DA428BE3-90E9-4B5B-8C5E-14B0711A440C}" name="Decision math score"/>
    <tableColumn id="9" xr3:uid="{FFA882C3-B7E8-4157-80A9-C5FC50882EB9}" name="Decision reading score"/>
    <tableColumn id="10" xr3:uid="{DE84FAAB-DE73-46E0-B234-DD0FC80B13AD}" name="Decision writing score"/>
    <tableColumn id="11" xr3:uid="{9CEDEAA2-6637-410F-95BE-BC7CC22B4510}" name="writing score"/>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2.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8.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 Id="rId9"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F4640-0C2D-402F-8D39-15812C98296B}">
  <dimension ref="A1:H1001"/>
  <sheetViews>
    <sheetView workbookViewId="0">
      <selection activeCell="C15" sqref="C15"/>
    </sheetView>
  </sheetViews>
  <sheetFormatPr baseColWidth="10" defaultRowHeight="15" x14ac:dyDescent="0.25"/>
  <cols>
    <col min="1" max="1" width="8.85546875" bestFit="1" customWidth="1"/>
    <col min="2" max="2" width="14.7109375" bestFit="1" customWidth="1"/>
    <col min="3" max="3" width="25.5703125" bestFit="1" customWidth="1"/>
    <col min="4" max="4" width="11.85546875" bestFit="1" customWidth="1"/>
    <col min="5" max="5" width="22.85546875" bestFit="1" customWidth="1"/>
    <col min="6" max="6" width="12.42578125" bestFit="1" customWidth="1"/>
    <col min="7" max="7" width="14.28515625" bestFit="1" customWidth="1"/>
    <col min="8" max="8" width="13.85546875" bestFit="1" customWidth="1"/>
  </cols>
  <sheetData>
    <row r="1" spans="1:8" x14ac:dyDescent="0.25">
      <c r="A1" t="s">
        <v>0</v>
      </c>
      <c r="B1" t="s">
        <v>1</v>
      </c>
      <c r="C1" t="s">
        <v>2</v>
      </c>
      <c r="D1" t="s">
        <v>3</v>
      </c>
      <c r="E1" t="s">
        <v>4</v>
      </c>
      <c r="F1" t="s">
        <v>5</v>
      </c>
      <c r="G1" t="s">
        <v>6</v>
      </c>
      <c r="H1" t="s">
        <v>7</v>
      </c>
    </row>
    <row r="2" spans="1:8" x14ac:dyDescent="0.25">
      <c r="A2" t="s">
        <v>8</v>
      </c>
      <c r="B2" t="s">
        <v>9</v>
      </c>
      <c r="C2" t="s">
        <v>10</v>
      </c>
      <c r="D2" t="s">
        <v>11</v>
      </c>
      <c r="E2" t="s">
        <v>12</v>
      </c>
      <c r="F2">
        <v>72</v>
      </c>
      <c r="G2">
        <v>72</v>
      </c>
      <c r="H2">
        <v>74</v>
      </c>
    </row>
    <row r="3" spans="1:8" x14ac:dyDescent="0.25">
      <c r="A3" t="s">
        <v>8</v>
      </c>
      <c r="B3" t="s">
        <v>13</v>
      </c>
      <c r="C3" t="s">
        <v>14</v>
      </c>
      <c r="D3" t="s">
        <v>11</v>
      </c>
      <c r="E3" t="s">
        <v>15</v>
      </c>
      <c r="F3">
        <v>69</v>
      </c>
      <c r="G3">
        <v>90</v>
      </c>
      <c r="H3">
        <v>88</v>
      </c>
    </row>
    <row r="4" spans="1:8" x14ac:dyDescent="0.25">
      <c r="A4" t="s">
        <v>8</v>
      </c>
      <c r="B4" t="s">
        <v>9</v>
      </c>
      <c r="C4" t="s">
        <v>16</v>
      </c>
      <c r="D4" t="s">
        <v>11</v>
      </c>
      <c r="E4" t="s">
        <v>12</v>
      </c>
      <c r="F4">
        <v>90</v>
      </c>
      <c r="G4">
        <v>95</v>
      </c>
      <c r="H4">
        <v>93</v>
      </c>
    </row>
    <row r="5" spans="1:8" x14ac:dyDescent="0.25">
      <c r="A5" t="s">
        <v>17</v>
      </c>
      <c r="B5" t="s">
        <v>18</v>
      </c>
      <c r="C5" t="s">
        <v>19</v>
      </c>
      <c r="D5" t="s">
        <v>20</v>
      </c>
      <c r="E5" t="s">
        <v>12</v>
      </c>
      <c r="F5">
        <v>47</v>
      </c>
      <c r="G5">
        <v>57</v>
      </c>
      <c r="H5">
        <v>44</v>
      </c>
    </row>
    <row r="6" spans="1:8" x14ac:dyDescent="0.25">
      <c r="A6" t="s">
        <v>17</v>
      </c>
      <c r="B6" t="s">
        <v>13</v>
      </c>
      <c r="C6" t="s">
        <v>14</v>
      </c>
      <c r="D6" t="s">
        <v>11</v>
      </c>
      <c r="E6" t="s">
        <v>12</v>
      </c>
      <c r="F6">
        <v>76</v>
      </c>
      <c r="G6">
        <v>78</v>
      </c>
      <c r="H6">
        <v>75</v>
      </c>
    </row>
    <row r="7" spans="1:8" x14ac:dyDescent="0.25">
      <c r="A7" t="s">
        <v>8</v>
      </c>
      <c r="B7" t="s">
        <v>9</v>
      </c>
      <c r="C7" t="s">
        <v>19</v>
      </c>
      <c r="D7" t="s">
        <v>11</v>
      </c>
      <c r="E7" t="s">
        <v>12</v>
      </c>
      <c r="F7">
        <v>71</v>
      </c>
      <c r="G7">
        <v>83</v>
      </c>
      <c r="H7">
        <v>78</v>
      </c>
    </row>
    <row r="8" spans="1:8" x14ac:dyDescent="0.25">
      <c r="A8" t="s">
        <v>8</v>
      </c>
      <c r="B8" t="s">
        <v>9</v>
      </c>
      <c r="C8" t="s">
        <v>14</v>
      </c>
      <c r="D8" t="s">
        <v>11</v>
      </c>
      <c r="E8" t="s">
        <v>15</v>
      </c>
      <c r="F8">
        <v>88</v>
      </c>
      <c r="G8">
        <v>95</v>
      </c>
      <c r="H8">
        <v>92</v>
      </c>
    </row>
    <row r="9" spans="1:8" x14ac:dyDescent="0.25">
      <c r="A9" t="s">
        <v>17</v>
      </c>
      <c r="B9" t="s">
        <v>9</v>
      </c>
      <c r="C9" t="s">
        <v>14</v>
      </c>
      <c r="D9" t="s">
        <v>20</v>
      </c>
      <c r="E9" t="s">
        <v>12</v>
      </c>
      <c r="F9">
        <v>40</v>
      </c>
      <c r="G9">
        <v>43</v>
      </c>
      <c r="H9">
        <v>39</v>
      </c>
    </row>
    <row r="10" spans="1:8" x14ac:dyDescent="0.25">
      <c r="A10" t="s">
        <v>17</v>
      </c>
      <c r="B10" t="s">
        <v>21</v>
      </c>
      <c r="C10" t="s">
        <v>22</v>
      </c>
      <c r="D10" t="s">
        <v>20</v>
      </c>
      <c r="E10" t="s">
        <v>15</v>
      </c>
      <c r="F10">
        <v>64</v>
      </c>
      <c r="G10">
        <v>64</v>
      </c>
      <c r="H10">
        <v>67</v>
      </c>
    </row>
    <row r="11" spans="1:8" x14ac:dyDescent="0.25">
      <c r="A11" t="s">
        <v>8</v>
      </c>
      <c r="B11" t="s">
        <v>9</v>
      </c>
      <c r="C11" t="s">
        <v>22</v>
      </c>
      <c r="D11" t="s">
        <v>20</v>
      </c>
      <c r="E11" t="s">
        <v>12</v>
      </c>
      <c r="F11">
        <v>38</v>
      </c>
      <c r="G11">
        <v>60</v>
      </c>
      <c r="H11">
        <v>50</v>
      </c>
    </row>
    <row r="12" spans="1:8" x14ac:dyDescent="0.25">
      <c r="A12" t="s">
        <v>17</v>
      </c>
      <c r="B12" t="s">
        <v>13</v>
      </c>
      <c r="C12" t="s">
        <v>19</v>
      </c>
      <c r="D12" t="s">
        <v>11</v>
      </c>
      <c r="E12" t="s">
        <v>12</v>
      </c>
      <c r="F12">
        <v>58</v>
      </c>
      <c r="G12">
        <v>54</v>
      </c>
      <c r="H12">
        <v>52</v>
      </c>
    </row>
    <row r="13" spans="1:8" x14ac:dyDescent="0.25">
      <c r="A13" t="s">
        <v>17</v>
      </c>
      <c r="B13" t="s">
        <v>21</v>
      </c>
      <c r="C13" t="s">
        <v>19</v>
      </c>
      <c r="D13" t="s">
        <v>11</v>
      </c>
      <c r="E13" t="s">
        <v>12</v>
      </c>
      <c r="F13">
        <v>40</v>
      </c>
      <c r="G13">
        <v>52</v>
      </c>
      <c r="H13">
        <v>43</v>
      </c>
    </row>
    <row r="14" spans="1:8" x14ac:dyDescent="0.25">
      <c r="A14" t="s">
        <v>8</v>
      </c>
      <c r="B14" t="s">
        <v>9</v>
      </c>
      <c r="C14" t="s">
        <v>22</v>
      </c>
      <c r="D14" t="s">
        <v>11</v>
      </c>
      <c r="E14" t="s">
        <v>12</v>
      </c>
      <c r="F14">
        <v>65</v>
      </c>
      <c r="G14">
        <v>81</v>
      </c>
      <c r="H14">
        <v>73</v>
      </c>
    </row>
    <row r="15" spans="1:8" x14ac:dyDescent="0.25">
      <c r="A15" t="s">
        <v>17</v>
      </c>
      <c r="B15" t="s">
        <v>18</v>
      </c>
      <c r="C15" t="s">
        <v>14</v>
      </c>
      <c r="D15" t="s">
        <v>11</v>
      </c>
      <c r="E15" t="s">
        <v>15</v>
      </c>
      <c r="F15">
        <v>78</v>
      </c>
      <c r="G15">
        <v>72</v>
      </c>
      <c r="H15">
        <v>70</v>
      </c>
    </row>
    <row r="16" spans="1:8" x14ac:dyDescent="0.25">
      <c r="A16" t="s">
        <v>8</v>
      </c>
      <c r="B16" t="s">
        <v>18</v>
      </c>
      <c r="C16" t="s">
        <v>16</v>
      </c>
      <c r="D16" t="s">
        <v>11</v>
      </c>
      <c r="E16" t="s">
        <v>12</v>
      </c>
      <c r="F16">
        <v>50</v>
      </c>
      <c r="G16">
        <v>53</v>
      </c>
      <c r="H16">
        <v>58</v>
      </c>
    </row>
    <row r="17" spans="1:8" x14ac:dyDescent="0.25">
      <c r="A17" t="s">
        <v>8</v>
      </c>
      <c r="B17" t="s">
        <v>13</v>
      </c>
      <c r="C17" t="s">
        <v>23</v>
      </c>
      <c r="D17" t="s">
        <v>11</v>
      </c>
      <c r="E17" t="s">
        <v>12</v>
      </c>
      <c r="F17">
        <v>69</v>
      </c>
      <c r="G17">
        <v>75</v>
      </c>
      <c r="H17">
        <v>78</v>
      </c>
    </row>
    <row r="18" spans="1:8" x14ac:dyDescent="0.25">
      <c r="A18" t="s">
        <v>17</v>
      </c>
      <c r="B18" t="s">
        <v>13</v>
      </c>
      <c r="C18" t="s">
        <v>22</v>
      </c>
      <c r="D18" t="s">
        <v>11</v>
      </c>
      <c r="E18" t="s">
        <v>12</v>
      </c>
      <c r="F18">
        <v>88</v>
      </c>
      <c r="G18">
        <v>89</v>
      </c>
      <c r="H18">
        <v>86</v>
      </c>
    </row>
    <row r="19" spans="1:8" x14ac:dyDescent="0.25">
      <c r="A19" t="s">
        <v>8</v>
      </c>
      <c r="B19" t="s">
        <v>9</v>
      </c>
      <c r="C19" t="s">
        <v>23</v>
      </c>
      <c r="D19" t="s">
        <v>20</v>
      </c>
      <c r="E19" t="s">
        <v>12</v>
      </c>
      <c r="F19">
        <v>18</v>
      </c>
      <c r="G19">
        <v>32</v>
      </c>
      <c r="H19">
        <v>28</v>
      </c>
    </row>
    <row r="20" spans="1:8" x14ac:dyDescent="0.25">
      <c r="A20" t="s">
        <v>17</v>
      </c>
      <c r="B20" t="s">
        <v>13</v>
      </c>
      <c r="C20" t="s">
        <v>16</v>
      </c>
      <c r="D20" t="s">
        <v>20</v>
      </c>
      <c r="E20" t="s">
        <v>15</v>
      </c>
      <c r="F20">
        <v>46</v>
      </c>
      <c r="G20">
        <v>42</v>
      </c>
      <c r="H20">
        <v>46</v>
      </c>
    </row>
    <row r="21" spans="1:8" x14ac:dyDescent="0.25">
      <c r="A21" t="s">
        <v>8</v>
      </c>
      <c r="B21" t="s">
        <v>13</v>
      </c>
      <c r="C21" t="s">
        <v>19</v>
      </c>
      <c r="D21" t="s">
        <v>20</v>
      </c>
      <c r="E21" t="s">
        <v>12</v>
      </c>
      <c r="F21">
        <v>54</v>
      </c>
      <c r="G21">
        <v>58</v>
      </c>
      <c r="H21">
        <v>61</v>
      </c>
    </row>
    <row r="22" spans="1:8" x14ac:dyDescent="0.25">
      <c r="A22" t="s">
        <v>17</v>
      </c>
      <c r="B22" t="s">
        <v>21</v>
      </c>
      <c r="C22" t="s">
        <v>22</v>
      </c>
      <c r="D22" t="s">
        <v>11</v>
      </c>
      <c r="E22" t="s">
        <v>12</v>
      </c>
      <c r="F22">
        <v>66</v>
      </c>
      <c r="G22">
        <v>69</v>
      </c>
      <c r="H22">
        <v>63</v>
      </c>
    </row>
    <row r="23" spans="1:8" x14ac:dyDescent="0.25">
      <c r="A23" t="s">
        <v>8</v>
      </c>
      <c r="B23" t="s">
        <v>9</v>
      </c>
      <c r="C23" t="s">
        <v>14</v>
      </c>
      <c r="D23" t="s">
        <v>20</v>
      </c>
      <c r="E23" t="s">
        <v>15</v>
      </c>
      <c r="F23">
        <v>65</v>
      </c>
      <c r="G23">
        <v>75</v>
      </c>
      <c r="H23">
        <v>70</v>
      </c>
    </row>
    <row r="24" spans="1:8" x14ac:dyDescent="0.25">
      <c r="A24" t="s">
        <v>17</v>
      </c>
      <c r="B24" t="s">
        <v>21</v>
      </c>
      <c r="C24" t="s">
        <v>14</v>
      </c>
      <c r="D24" t="s">
        <v>11</v>
      </c>
      <c r="E24" t="s">
        <v>12</v>
      </c>
      <c r="F24">
        <v>44</v>
      </c>
      <c r="G24">
        <v>54</v>
      </c>
      <c r="H24">
        <v>53</v>
      </c>
    </row>
    <row r="25" spans="1:8" x14ac:dyDescent="0.25">
      <c r="A25" t="s">
        <v>8</v>
      </c>
      <c r="B25" t="s">
        <v>13</v>
      </c>
      <c r="C25" t="s">
        <v>23</v>
      </c>
      <c r="D25" t="s">
        <v>11</v>
      </c>
      <c r="E25" t="s">
        <v>12</v>
      </c>
      <c r="F25">
        <v>69</v>
      </c>
      <c r="G25">
        <v>73</v>
      </c>
      <c r="H25">
        <v>73</v>
      </c>
    </row>
    <row r="26" spans="1:8" x14ac:dyDescent="0.25">
      <c r="A26" t="s">
        <v>17</v>
      </c>
      <c r="B26" t="s">
        <v>21</v>
      </c>
      <c r="C26" t="s">
        <v>10</v>
      </c>
      <c r="D26" t="s">
        <v>20</v>
      </c>
      <c r="E26" t="s">
        <v>15</v>
      </c>
      <c r="F26">
        <v>74</v>
      </c>
      <c r="G26">
        <v>71</v>
      </c>
      <c r="H26">
        <v>80</v>
      </c>
    </row>
    <row r="27" spans="1:8" x14ac:dyDescent="0.25">
      <c r="A27" t="s">
        <v>17</v>
      </c>
      <c r="B27" t="s">
        <v>18</v>
      </c>
      <c r="C27" t="s">
        <v>16</v>
      </c>
      <c r="D27" t="s">
        <v>20</v>
      </c>
      <c r="E27" t="s">
        <v>12</v>
      </c>
      <c r="F27">
        <v>73</v>
      </c>
      <c r="G27">
        <v>74</v>
      </c>
      <c r="H27">
        <v>72</v>
      </c>
    </row>
    <row r="28" spans="1:8" x14ac:dyDescent="0.25">
      <c r="A28" t="s">
        <v>17</v>
      </c>
      <c r="B28" t="s">
        <v>9</v>
      </c>
      <c r="C28" t="s">
        <v>14</v>
      </c>
      <c r="D28" t="s">
        <v>11</v>
      </c>
      <c r="E28" t="s">
        <v>12</v>
      </c>
      <c r="F28">
        <v>69</v>
      </c>
      <c r="G28">
        <v>54</v>
      </c>
      <c r="H28">
        <v>55</v>
      </c>
    </row>
    <row r="29" spans="1:8" x14ac:dyDescent="0.25">
      <c r="A29" t="s">
        <v>8</v>
      </c>
      <c r="B29" t="s">
        <v>13</v>
      </c>
      <c r="C29" t="s">
        <v>10</v>
      </c>
      <c r="D29" t="s">
        <v>11</v>
      </c>
      <c r="E29" t="s">
        <v>12</v>
      </c>
      <c r="F29">
        <v>67</v>
      </c>
      <c r="G29">
        <v>69</v>
      </c>
      <c r="H29">
        <v>75</v>
      </c>
    </row>
    <row r="30" spans="1:8" x14ac:dyDescent="0.25">
      <c r="A30" t="s">
        <v>17</v>
      </c>
      <c r="B30" t="s">
        <v>13</v>
      </c>
      <c r="C30" t="s">
        <v>22</v>
      </c>
      <c r="D30" t="s">
        <v>11</v>
      </c>
      <c r="E30" t="s">
        <v>12</v>
      </c>
      <c r="F30">
        <v>70</v>
      </c>
      <c r="G30">
        <v>70</v>
      </c>
      <c r="H30">
        <v>65</v>
      </c>
    </row>
    <row r="31" spans="1:8" x14ac:dyDescent="0.25">
      <c r="A31" t="s">
        <v>8</v>
      </c>
      <c r="B31" t="s">
        <v>21</v>
      </c>
      <c r="C31" t="s">
        <v>16</v>
      </c>
      <c r="D31" t="s">
        <v>11</v>
      </c>
      <c r="E31" t="s">
        <v>12</v>
      </c>
      <c r="F31">
        <v>62</v>
      </c>
      <c r="G31">
        <v>70</v>
      </c>
      <c r="H31">
        <v>75</v>
      </c>
    </row>
    <row r="32" spans="1:8" x14ac:dyDescent="0.25">
      <c r="A32" t="s">
        <v>8</v>
      </c>
      <c r="B32" t="s">
        <v>21</v>
      </c>
      <c r="C32" t="s">
        <v>14</v>
      </c>
      <c r="D32" t="s">
        <v>11</v>
      </c>
      <c r="E32" t="s">
        <v>12</v>
      </c>
      <c r="F32">
        <v>69</v>
      </c>
      <c r="G32">
        <v>74</v>
      </c>
      <c r="H32">
        <v>74</v>
      </c>
    </row>
    <row r="33" spans="1:8" x14ac:dyDescent="0.25">
      <c r="A33" t="s">
        <v>8</v>
      </c>
      <c r="B33" t="s">
        <v>9</v>
      </c>
      <c r="C33" t="s">
        <v>14</v>
      </c>
      <c r="D33" t="s">
        <v>11</v>
      </c>
      <c r="E33" t="s">
        <v>12</v>
      </c>
      <c r="F33">
        <v>63</v>
      </c>
      <c r="G33">
        <v>65</v>
      </c>
      <c r="H33">
        <v>61</v>
      </c>
    </row>
    <row r="34" spans="1:8" x14ac:dyDescent="0.25">
      <c r="A34" t="s">
        <v>8</v>
      </c>
      <c r="B34" t="s">
        <v>24</v>
      </c>
      <c r="C34" t="s">
        <v>16</v>
      </c>
      <c r="D34" t="s">
        <v>20</v>
      </c>
      <c r="E34" t="s">
        <v>12</v>
      </c>
      <c r="F34">
        <v>56</v>
      </c>
      <c r="G34">
        <v>72</v>
      </c>
      <c r="H34">
        <v>65</v>
      </c>
    </row>
    <row r="35" spans="1:8" x14ac:dyDescent="0.25">
      <c r="A35" t="s">
        <v>17</v>
      </c>
      <c r="B35" t="s">
        <v>21</v>
      </c>
      <c r="C35" t="s">
        <v>14</v>
      </c>
      <c r="D35" t="s">
        <v>11</v>
      </c>
      <c r="E35" t="s">
        <v>12</v>
      </c>
      <c r="F35">
        <v>40</v>
      </c>
      <c r="G35">
        <v>42</v>
      </c>
      <c r="H35">
        <v>38</v>
      </c>
    </row>
    <row r="36" spans="1:8" x14ac:dyDescent="0.25">
      <c r="A36" t="s">
        <v>17</v>
      </c>
      <c r="B36" t="s">
        <v>24</v>
      </c>
      <c r="C36" t="s">
        <v>14</v>
      </c>
      <c r="D36" t="s">
        <v>11</v>
      </c>
      <c r="E36" t="s">
        <v>12</v>
      </c>
      <c r="F36">
        <v>97</v>
      </c>
      <c r="G36">
        <v>87</v>
      </c>
      <c r="H36">
        <v>82</v>
      </c>
    </row>
    <row r="37" spans="1:8" x14ac:dyDescent="0.25">
      <c r="A37" t="s">
        <v>17</v>
      </c>
      <c r="B37" t="s">
        <v>24</v>
      </c>
      <c r="C37" t="s">
        <v>19</v>
      </c>
      <c r="D37" t="s">
        <v>11</v>
      </c>
      <c r="E37" t="s">
        <v>15</v>
      </c>
      <c r="F37">
        <v>81</v>
      </c>
      <c r="G37">
        <v>81</v>
      </c>
      <c r="H37">
        <v>79</v>
      </c>
    </row>
    <row r="38" spans="1:8" x14ac:dyDescent="0.25">
      <c r="A38" t="s">
        <v>8</v>
      </c>
      <c r="B38" t="s">
        <v>21</v>
      </c>
      <c r="C38" t="s">
        <v>19</v>
      </c>
      <c r="D38" t="s">
        <v>11</v>
      </c>
      <c r="E38" t="s">
        <v>12</v>
      </c>
      <c r="F38">
        <v>74</v>
      </c>
      <c r="G38">
        <v>81</v>
      </c>
      <c r="H38">
        <v>83</v>
      </c>
    </row>
    <row r="39" spans="1:8" x14ac:dyDescent="0.25">
      <c r="A39" t="s">
        <v>8</v>
      </c>
      <c r="B39" t="s">
        <v>21</v>
      </c>
      <c r="C39" t="s">
        <v>23</v>
      </c>
      <c r="D39" t="s">
        <v>20</v>
      </c>
      <c r="E39" t="s">
        <v>12</v>
      </c>
      <c r="F39">
        <v>50</v>
      </c>
      <c r="G39">
        <v>64</v>
      </c>
      <c r="H39">
        <v>59</v>
      </c>
    </row>
    <row r="40" spans="1:8" x14ac:dyDescent="0.25">
      <c r="A40" t="s">
        <v>8</v>
      </c>
      <c r="B40" t="s">
        <v>21</v>
      </c>
      <c r="C40" t="s">
        <v>19</v>
      </c>
      <c r="D40" t="s">
        <v>20</v>
      </c>
      <c r="E40" t="s">
        <v>15</v>
      </c>
      <c r="F40">
        <v>75</v>
      </c>
      <c r="G40">
        <v>90</v>
      </c>
      <c r="H40">
        <v>88</v>
      </c>
    </row>
    <row r="41" spans="1:8" x14ac:dyDescent="0.25">
      <c r="A41" t="s">
        <v>17</v>
      </c>
      <c r="B41" t="s">
        <v>9</v>
      </c>
      <c r="C41" t="s">
        <v>19</v>
      </c>
      <c r="D41" t="s">
        <v>20</v>
      </c>
      <c r="E41" t="s">
        <v>12</v>
      </c>
      <c r="F41">
        <v>57</v>
      </c>
      <c r="G41">
        <v>56</v>
      </c>
      <c r="H41">
        <v>57</v>
      </c>
    </row>
    <row r="42" spans="1:8" x14ac:dyDescent="0.25">
      <c r="A42" t="s">
        <v>17</v>
      </c>
      <c r="B42" t="s">
        <v>13</v>
      </c>
      <c r="C42" t="s">
        <v>19</v>
      </c>
      <c r="D42" t="s">
        <v>20</v>
      </c>
      <c r="E42" t="s">
        <v>12</v>
      </c>
      <c r="F42">
        <v>55</v>
      </c>
      <c r="G42">
        <v>61</v>
      </c>
      <c r="H42">
        <v>54</v>
      </c>
    </row>
    <row r="43" spans="1:8" x14ac:dyDescent="0.25">
      <c r="A43" t="s">
        <v>8</v>
      </c>
      <c r="B43" t="s">
        <v>13</v>
      </c>
      <c r="C43" t="s">
        <v>19</v>
      </c>
      <c r="D43" t="s">
        <v>11</v>
      </c>
      <c r="E43" t="s">
        <v>12</v>
      </c>
      <c r="F43">
        <v>58</v>
      </c>
      <c r="G43">
        <v>73</v>
      </c>
      <c r="H43">
        <v>68</v>
      </c>
    </row>
    <row r="44" spans="1:8" x14ac:dyDescent="0.25">
      <c r="A44" t="s">
        <v>8</v>
      </c>
      <c r="B44" t="s">
        <v>9</v>
      </c>
      <c r="C44" t="s">
        <v>19</v>
      </c>
      <c r="D44" t="s">
        <v>11</v>
      </c>
      <c r="E44" t="s">
        <v>12</v>
      </c>
      <c r="F44">
        <v>53</v>
      </c>
      <c r="G44">
        <v>58</v>
      </c>
      <c r="H44">
        <v>65</v>
      </c>
    </row>
    <row r="45" spans="1:8" x14ac:dyDescent="0.25">
      <c r="A45" t="s">
        <v>17</v>
      </c>
      <c r="B45" t="s">
        <v>9</v>
      </c>
      <c r="C45" t="s">
        <v>14</v>
      </c>
      <c r="D45" t="s">
        <v>20</v>
      </c>
      <c r="E45" t="s">
        <v>15</v>
      </c>
      <c r="F45">
        <v>59</v>
      </c>
      <c r="G45">
        <v>65</v>
      </c>
      <c r="H45">
        <v>66</v>
      </c>
    </row>
    <row r="46" spans="1:8" x14ac:dyDescent="0.25">
      <c r="A46" t="s">
        <v>8</v>
      </c>
      <c r="B46" t="s">
        <v>24</v>
      </c>
      <c r="C46" t="s">
        <v>19</v>
      </c>
      <c r="D46" t="s">
        <v>20</v>
      </c>
      <c r="E46" t="s">
        <v>12</v>
      </c>
      <c r="F46">
        <v>50</v>
      </c>
      <c r="G46">
        <v>56</v>
      </c>
      <c r="H46">
        <v>54</v>
      </c>
    </row>
    <row r="47" spans="1:8" x14ac:dyDescent="0.25">
      <c r="A47" t="s">
        <v>17</v>
      </c>
      <c r="B47" t="s">
        <v>9</v>
      </c>
      <c r="C47" t="s">
        <v>19</v>
      </c>
      <c r="D47" t="s">
        <v>11</v>
      </c>
      <c r="E47" t="s">
        <v>12</v>
      </c>
      <c r="F47">
        <v>65</v>
      </c>
      <c r="G47">
        <v>54</v>
      </c>
      <c r="H47">
        <v>57</v>
      </c>
    </row>
    <row r="48" spans="1:8" x14ac:dyDescent="0.25">
      <c r="A48" t="s">
        <v>8</v>
      </c>
      <c r="B48" t="s">
        <v>18</v>
      </c>
      <c r="C48" t="s">
        <v>19</v>
      </c>
      <c r="D48" t="s">
        <v>11</v>
      </c>
      <c r="E48" t="s">
        <v>15</v>
      </c>
      <c r="F48">
        <v>55</v>
      </c>
      <c r="G48">
        <v>65</v>
      </c>
      <c r="H48">
        <v>62</v>
      </c>
    </row>
    <row r="49" spans="1:8" x14ac:dyDescent="0.25">
      <c r="A49" t="s">
        <v>8</v>
      </c>
      <c r="B49" t="s">
        <v>13</v>
      </c>
      <c r="C49" t="s">
        <v>22</v>
      </c>
      <c r="D49" t="s">
        <v>11</v>
      </c>
      <c r="E49" t="s">
        <v>12</v>
      </c>
      <c r="F49">
        <v>66</v>
      </c>
      <c r="G49">
        <v>71</v>
      </c>
      <c r="H49">
        <v>76</v>
      </c>
    </row>
    <row r="50" spans="1:8" x14ac:dyDescent="0.25">
      <c r="A50" t="s">
        <v>8</v>
      </c>
      <c r="B50" t="s">
        <v>21</v>
      </c>
      <c r="C50" t="s">
        <v>19</v>
      </c>
      <c r="D50" t="s">
        <v>20</v>
      </c>
      <c r="E50" t="s">
        <v>15</v>
      </c>
      <c r="F50">
        <v>57</v>
      </c>
      <c r="G50">
        <v>74</v>
      </c>
      <c r="H50">
        <v>76</v>
      </c>
    </row>
    <row r="51" spans="1:8" x14ac:dyDescent="0.25">
      <c r="A51" t="s">
        <v>17</v>
      </c>
      <c r="B51" t="s">
        <v>13</v>
      </c>
      <c r="C51" t="s">
        <v>22</v>
      </c>
      <c r="D51" t="s">
        <v>11</v>
      </c>
      <c r="E51" t="s">
        <v>15</v>
      </c>
      <c r="F51">
        <v>82</v>
      </c>
      <c r="G51">
        <v>84</v>
      </c>
      <c r="H51">
        <v>82</v>
      </c>
    </row>
    <row r="52" spans="1:8" x14ac:dyDescent="0.25">
      <c r="A52" t="s">
        <v>17</v>
      </c>
      <c r="B52" t="s">
        <v>24</v>
      </c>
      <c r="C52" t="s">
        <v>14</v>
      </c>
      <c r="D52" t="s">
        <v>11</v>
      </c>
      <c r="E52" t="s">
        <v>12</v>
      </c>
      <c r="F52">
        <v>53</v>
      </c>
      <c r="G52">
        <v>55</v>
      </c>
      <c r="H52">
        <v>48</v>
      </c>
    </row>
    <row r="53" spans="1:8" x14ac:dyDescent="0.25">
      <c r="A53" t="s">
        <v>17</v>
      </c>
      <c r="B53" t="s">
        <v>24</v>
      </c>
      <c r="C53" t="s">
        <v>19</v>
      </c>
      <c r="D53" t="s">
        <v>20</v>
      </c>
      <c r="E53" t="s">
        <v>15</v>
      </c>
      <c r="F53">
        <v>77</v>
      </c>
      <c r="G53">
        <v>69</v>
      </c>
      <c r="H53">
        <v>68</v>
      </c>
    </row>
    <row r="54" spans="1:8" x14ac:dyDescent="0.25">
      <c r="A54" t="s">
        <v>17</v>
      </c>
      <c r="B54" t="s">
        <v>13</v>
      </c>
      <c r="C54" t="s">
        <v>14</v>
      </c>
      <c r="D54" t="s">
        <v>11</v>
      </c>
      <c r="E54" t="s">
        <v>12</v>
      </c>
      <c r="F54">
        <v>53</v>
      </c>
      <c r="G54">
        <v>44</v>
      </c>
      <c r="H54">
        <v>42</v>
      </c>
    </row>
    <row r="55" spans="1:8" x14ac:dyDescent="0.25">
      <c r="A55" t="s">
        <v>17</v>
      </c>
      <c r="B55" t="s">
        <v>21</v>
      </c>
      <c r="C55" t="s">
        <v>22</v>
      </c>
      <c r="D55" t="s">
        <v>11</v>
      </c>
      <c r="E55" t="s">
        <v>12</v>
      </c>
      <c r="F55">
        <v>88</v>
      </c>
      <c r="G55">
        <v>78</v>
      </c>
      <c r="H55">
        <v>75</v>
      </c>
    </row>
    <row r="56" spans="1:8" x14ac:dyDescent="0.25">
      <c r="A56" t="s">
        <v>8</v>
      </c>
      <c r="B56" t="s">
        <v>13</v>
      </c>
      <c r="C56" t="s">
        <v>23</v>
      </c>
      <c r="D56" t="s">
        <v>20</v>
      </c>
      <c r="E56" t="s">
        <v>15</v>
      </c>
      <c r="F56">
        <v>71</v>
      </c>
      <c r="G56">
        <v>84</v>
      </c>
      <c r="H56">
        <v>87</v>
      </c>
    </row>
    <row r="57" spans="1:8" x14ac:dyDescent="0.25">
      <c r="A57" t="s">
        <v>8</v>
      </c>
      <c r="B57" t="s">
        <v>13</v>
      </c>
      <c r="C57" t="s">
        <v>22</v>
      </c>
      <c r="D57" t="s">
        <v>20</v>
      </c>
      <c r="E57" t="s">
        <v>12</v>
      </c>
      <c r="F57">
        <v>33</v>
      </c>
      <c r="G57">
        <v>41</v>
      </c>
      <c r="H57">
        <v>43</v>
      </c>
    </row>
    <row r="58" spans="1:8" x14ac:dyDescent="0.25">
      <c r="A58" t="s">
        <v>8</v>
      </c>
      <c r="B58" t="s">
        <v>24</v>
      </c>
      <c r="C58" t="s">
        <v>19</v>
      </c>
      <c r="D58" t="s">
        <v>11</v>
      </c>
      <c r="E58" t="s">
        <v>15</v>
      </c>
      <c r="F58">
        <v>82</v>
      </c>
      <c r="G58">
        <v>85</v>
      </c>
      <c r="H58">
        <v>86</v>
      </c>
    </row>
    <row r="59" spans="1:8" x14ac:dyDescent="0.25">
      <c r="A59" t="s">
        <v>17</v>
      </c>
      <c r="B59" t="s">
        <v>21</v>
      </c>
      <c r="C59" t="s">
        <v>19</v>
      </c>
      <c r="D59" t="s">
        <v>11</v>
      </c>
      <c r="E59" t="s">
        <v>12</v>
      </c>
      <c r="F59">
        <v>52</v>
      </c>
      <c r="G59">
        <v>55</v>
      </c>
      <c r="H59">
        <v>49</v>
      </c>
    </row>
    <row r="60" spans="1:8" x14ac:dyDescent="0.25">
      <c r="A60" t="s">
        <v>17</v>
      </c>
      <c r="B60" t="s">
        <v>21</v>
      </c>
      <c r="C60" t="s">
        <v>14</v>
      </c>
      <c r="D60" t="s">
        <v>11</v>
      </c>
      <c r="E60" t="s">
        <v>15</v>
      </c>
      <c r="F60">
        <v>58</v>
      </c>
      <c r="G60">
        <v>59</v>
      </c>
      <c r="H60">
        <v>58</v>
      </c>
    </row>
    <row r="61" spans="1:8" x14ac:dyDescent="0.25">
      <c r="A61" t="s">
        <v>8</v>
      </c>
      <c r="B61" t="s">
        <v>13</v>
      </c>
      <c r="C61" t="s">
        <v>23</v>
      </c>
      <c r="D61" t="s">
        <v>20</v>
      </c>
      <c r="E61" t="s">
        <v>12</v>
      </c>
      <c r="F61">
        <v>0</v>
      </c>
      <c r="G61">
        <v>17</v>
      </c>
      <c r="H61">
        <v>10</v>
      </c>
    </row>
    <row r="62" spans="1:8" x14ac:dyDescent="0.25">
      <c r="A62" t="s">
        <v>17</v>
      </c>
      <c r="B62" t="s">
        <v>24</v>
      </c>
      <c r="C62" t="s">
        <v>10</v>
      </c>
      <c r="D62" t="s">
        <v>20</v>
      </c>
      <c r="E62" t="s">
        <v>15</v>
      </c>
      <c r="F62">
        <v>79</v>
      </c>
      <c r="G62">
        <v>74</v>
      </c>
      <c r="H62">
        <v>72</v>
      </c>
    </row>
    <row r="63" spans="1:8" x14ac:dyDescent="0.25">
      <c r="A63" t="s">
        <v>17</v>
      </c>
      <c r="B63" t="s">
        <v>18</v>
      </c>
      <c r="C63" t="s">
        <v>23</v>
      </c>
      <c r="D63" t="s">
        <v>20</v>
      </c>
      <c r="E63" t="s">
        <v>12</v>
      </c>
      <c r="F63">
        <v>39</v>
      </c>
      <c r="G63">
        <v>39</v>
      </c>
      <c r="H63">
        <v>34</v>
      </c>
    </row>
    <row r="64" spans="1:8" x14ac:dyDescent="0.25">
      <c r="A64" t="s">
        <v>17</v>
      </c>
      <c r="B64" t="s">
        <v>18</v>
      </c>
      <c r="C64" t="s">
        <v>19</v>
      </c>
      <c r="D64" t="s">
        <v>20</v>
      </c>
      <c r="E64" t="s">
        <v>12</v>
      </c>
      <c r="F64">
        <v>62</v>
      </c>
      <c r="G64">
        <v>61</v>
      </c>
      <c r="H64">
        <v>55</v>
      </c>
    </row>
    <row r="65" spans="1:8" x14ac:dyDescent="0.25">
      <c r="A65" t="s">
        <v>8</v>
      </c>
      <c r="B65" t="s">
        <v>13</v>
      </c>
      <c r="C65" t="s">
        <v>19</v>
      </c>
      <c r="D65" t="s">
        <v>11</v>
      </c>
      <c r="E65" t="s">
        <v>12</v>
      </c>
      <c r="F65">
        <v>69</v>
      </c>
      <c r="G65">
        <v>80</v>
      </c>
      <c r="H65">
        <v>71</v>
      </c>
    </row>
    <row r="66" spans="1:8" x14ac:dyDescent="0.25">
      <c r="A66" t="s">
        <v>8</v>
      </c>
      <c r="B66" t="s">
        <v>21</v>
      </c>
      <c r="C66" t="s">
        <v>23</v>
      </c>
      <c r="D66" t="s">
        <v>11</v>
      </c>
      <c r="E66" t="s">
        <v>12</v>
      </c>
      <c r="F66">
        <v>59</v>
      </c>
      <c r="G66">
        <v>58</v>
      </c>
      <c r="H66">
        <v>59</v>
      </c>
    </row>
    <row r="67" spans="1:8" x14ac:dyDescent="0.25">
      <c r="A67" t="s">
        <v>17</v>
      </c>
      <c r="B67" t="s">
        <v>9</v>
      </c>
      <c r="C67" t="s">
        <v>23</v>
      </c>
      <c r="D67" t="s">
        <v>11</v>
      </c>
      <c r="E67" t="s">
        <v>12</v>
      </c>
      <c r="F67">
        <v>67</v>
      </c>
      <c r="G67">
        <v>64</v>
      </c>
      <c r="H67">
        <v>61</v>
      </c>
    </row>
    <row r="68" spans="1:8" x14ac:dyDescent="0.25">
      <c r="A68" t="s">
        <v>17</v>
      </c>
      <c r="B68" t="s">
        <v>21</v>
      </c>
      <c r="C68" t="s">
        <v>23</v>
      </c>
      <c r="D68" t="s">
        <v>20</v>
      </c>
      <c r="E68" t="s">
        <v>12</v>
      </c>
      <c r="F68">
        <v>45</v>
      </c>
      <c r="G68">
        <v>37</v>
      </c>
      <c r="H68">
        <v>37</v>
      </c>
    </row>
    <row r="69" spans="1:8" x14ac:dyDescent="0.25">
      <c r="A69" t="s">
        <v>8</v>
      </c>
      <c r="B69" t="s">
        <v>13</v>
      </c>
      <c r="C69" t="s">
        <v>14</v>
      </c>
      <c r="D69" t="s">
        <v>11</v>
      </c>
      <c r="E69" t="s">
        <v>12</v>
      </c>
      <c r="F69">
        <v>60</v>
      </c>
      <c r="G69">
        <v>72</v>
      </c>
      <c r="H69">
        <v>74</v>
      </c>
    </row>
    <row r="70" spans="1:8" x14ac:dyDescent="0.25">
      <c r="A70" t="s">
        <v>17</v>
      </c>
      <c r="B70" t="s">
        <v>9</v>
      </c>
      <c r="C70" t="s">
        <v>19</v>
      </c>
      <c r="D70" t="s">
        <v>20</v>
      </c>
      <c r="E70" t="s">
        <v>12</v>
      </c>
      <c r="F70">
        <v>61</v>
      </c>
      <c r="G70">
        <v>58</v>
      </c>
      <c r="H70">
        <v>56</v>
      </c>
    </row>
    <row r="71" spans="1:8" x14ac:dyDescent="0.25">
      <c r="A71" t="s">
        <v>8</v>
      </c>
      <c r="B71" t="s">
        <v>13</v>
      </c>
      <c r="C71" t="s">
        <v>19</v>
      </c>
      <c r="D71" t="s">
        <v>11</v>
      </c>
      <c r="E71" t="s">
        <v>12</v>
      </c>
      <c r="F71">
        <v>39</v>
      </c>
      <c r="G71">
        <v>64</v>
      </c>
      <c r="H71">
        <v>57</v>
      </c>
    </row>
    <row r="72" spans="1:8" x14ac:dyDescent="0.25">
      <c r="A72" t="s">
        <v>8</v>
      </c>
      <c r="B72" t="s">
        <v>21</v>
      </c>
      <c r="C72" t="s">
        <v>14</v>
      </c>
      <c r="D72" t="s">
        <v>20</v>
      </c>
      <c r="E72" t="s">
        <v>15</v>
      </c>
      <c r="F72">
        <v>58</v>
      </c>
      <c r="G72">
        <v>63</v>
      </c>
      <c r="H72">
        <v>73</v>
      </c>
    </row>
    <row r="73" spans="1:8" x14ac:dyDescent="0.25">
      <c r="A73" t="s">
        <v>17</v>
      </c>
      <c r="B73" t="s">
        <v>21</v>
      </c>
      <c r="C73" t="s">
        <v>14</v>
      </c>
      <c r="D73" t="s">
        <v>11</v>
      </c>
      <c r="E73" t="s">
        <v>15</v>
      </c>
      <c r="F73">
        <v>63</v>
      </c>
      <c r="G73">
        <v>55</v>
      </c>
      <c r="H73">
        <v>63</v>
      </c>
    </row>
    <row r="74" spans="1:8" x14ac:dyDescent="0.25">
      <c r="A74" t="s">
        <v>8</v>
      </c>
      <c r="B74" t="s">
        <v>18</v>
      </c>
      <c r="C74" t="s">
        <v>19</v>
      </c>
      <c r="D74" t="s">
        <v>20</v>
      </c>
      <c r="E74" t="s">
        <v>12</v>
      </c>
      <c r="F74">
        <v>41</v>
      </c>
      <c r="G74">
        <v>51</v>
      </c>
      <c r="H74">
        <v>48</v>
      </c>
    </row>
    <row r="75" spans="1:8" x14ac:dyDescent="0.25">
      <c r="A75" t="s">
        <v>17</v>
      </c>
      <c r="B75" t="s">
        <v>13</v>
      </c>
      <c r="C75" t="s">
        <v>23</v>
      </c>
      <c r="D75" t="s">
        <v>20</v>
      </c>
      <c r="E75" t="s">
        <v>12</v>
      </c>
      <c r="F75">
        <v>61</v>
      </c>
      <c r="G75">
        <v>57</v>
      </c>
      <c r="H75">
        <v>56</v>
      </c>
    </row>
    <row r="76" spans="1:8" x14ac:dyDescent="0.25">
      <c r="A76" t="s">
        <v>17</v>
      </c>
      <c r="B76" t="s">
        <v>13</v>
      </c>
      <c r="C76" t="s">
        <v>23</v>
      </c>
      <c r="D76" t="s">
        <v>11</v>
      </c>
      <c r="E76" t="s">
        <v>12</v>
      </c>
      <c r="F76">
        <v>49</v>
      </c>
      <c r="G76">
        <v>49</v>
      </c>
      <c r="H76">
        <v>41</v>
      </c>
    </row>
    <row r="77" spans="1:8" x14ac:dyDescent="0.25">
      <c r="A77" t="s">
        <v>17</v>
      </c>
      <c r="B77" t="s">
        <v>9</v>
      </c>
      <c r="C77" t="s">
        <v>19</v>
      </c>
      <c r="D77" t="s">
        <v>20</v>
      </c>
      <c r="E77" t="s">
        <v>12</v>
      </c>
      <c r="F77">
        <v>44</v>
      </c>
      <c r="G77">
        <v>41</v>
      </c>
      <c r="H77">
        <v>38</v>
      </c>
    </row>
    <row r="78" spans="1:8" x14ac:dyDescent="0.25">
      <c r="A78" t="s">
        <v>17</v>
      </c>
      <c r="B78" t="s">
        <v>24</v>
      </c>
      <c r="C78" t="s">
        <v>23</v>
      </c>
      <c r="D78" t="s">
        <v>11</v>
      </c>
      <c r="E78" t="s">
        <v>12</v>
      </c>
      <c r="F78">
        <v>30</v>
      </c>
      <c r="G78">
        <v>26</v>
      </c>
      <c r="H78">
        <v>22</v>
      </c>
    </row>
    <row r="79" spans="1:8" x14ac:dyDescent="0.25">
      <c r="A79" t="s">
        <v>17</v>
      </c>
      <c r="B79" t="s">
        <v>18</v>
      </c>
      <c r="C79" t="s">
        <v>10</v>
      </c>
      <c r="D79" t="s">
        <v>11</v>
      </c>
      <c r="E79" t="s">
        <v>15</v>
      </c>
      <c r="F79">
        <v>80</v>
      </c>
      <c r="G79">
        <v>78</v>
      </c>
      <c r="H79">
        <v>81</v>
      </c>
    </row>
    <row r="80" spans="1:8" x14ac:dyDescent="0.25">
      <c r="A80" t="s">
        <v>8</v>
      </c>
      <c r="B80" t="s">
        <v>21</v>
      </c>
      <c r="C80" t="s">
        <v>23</v>
      </c>
      <c r="D80" t="s">
        <v>11</v>
      </c>
      <c r="E80" t="s">
        <v>15</v>
      </c>
      <c r="F80">
        <v>61</v>
      </c>
      <c r="G80">
        <v>74</v>
      </c>
      <c r="H80">
        <v>72</v>
      </c>
    </row>
    <row r="81" spans="1:8" x14ac:dyDescent="0.25">
      <c r="A81" t="s">
        <v>8</v>
      </c>
      <c r="B81" t="s">
        <v>24</v>
      </c>
      <c r="C81" t="s">
        <v>16</v>
      </c>
      <c r="D81" t="s">
        <v>11</v>
      </c>
      <c r="E81" t="s">
        <v>12</v>
      </c>
      <c r="F81">
        <v>62</v>
      </c>
      <c r="G81">
        <v>68</v>
      </c>
      <c r="H81">
        <v>68</v>
      </c>
    </row>
    <row r="82" spans="1:8" x14ac:dyDescent="0.25">
      <c r="A82" t="s">
        <v>8</v>
      </c>
      <c r="B82" t="s">
        <v>9</v>
      </c>
      <c r="C82" t="s">
        <v>19</v>
      </c>
      <c r="D82" t="s">
        <v>11</v>
      </c>
      <c r="E82" t="s">
        <v>12</v>
      </c>
      <c r="F82">
        <v>47</v>
      </c>
      <c r="G82">
        <v>49</v>
      </c>
      <c r="H82">
        <v>50</v>
      </c>
    </row>
    <row r="83" spans="1:8" x14ac:dyDescent="0.25">
      <c r="A83" t="s">
        <v>17</v>
      </c>
      <c r="B83" t="s">
        <v>9</v>
      </c>
      <c r="C83" t="s">
        <v>22</v>
      </c>
      <c r="D83" t="s">
        <v>20</v>
      </c>
      <c r="E83" t="s">
        <v>12</v>
      </c>
      <c r="F83">
        <v>49</v>
      </c>
      <c r="G83">
        <v>45</v>
      </c>
      <c r="H83">
        <v>45</v>
      </c>
    </row>
    <row r="84" spans="1:8" x14ac:dyDescent="0.25">
      <c r="A84" t="s">
        <v>17</v>
      </c>
      <c r="B84" t="s">
        <v>18</v>
      </c>
      <c r="C84" t="s">
        <v>14</v>
      </c>
      <c r="D84" t="s">
        <v>20</v>
      </c>
      <c r="E84" t="s">
        <v>15</v>
      </c>
      <c r="F84">
        <v>50</v>
      </c>
      <c r="G84">
        <v>47</v>
      </c>
      <c r="H84">
        <v>54</v>
      </c>
    </row>
    <row r="85" spans="1:8" x14ac:dyDescent="0.25">
      <c r="A85" t="s">
        <v>17</v>
      </c>
      <c r="B85" t="s">
        <v>24</v>
      </c>
      <c r="C85" t="s">
        <v>19</v>
      </c>
      <c r="D85" t="s">
        <v>11</v>
      </c>
      <c r="E85" t="s">
        <v>12</v>
      </c>
      <c r="F85">
        <v>72</v>
      </c>
      <c r="G85">
        <v>64</v>
      </c>
      <c r="H85">
        <v>63</v>
      </c>
    </row>
    <row r="86" spans="1:8" x14ac:dyDescent="0.25">
      <c r="A86" t="s">
        <v>17</v>
      </c>
      <c r="B86" t="s">
        <v>21</v>
      </c>
      <c r="C86" t="s">
        <v>22</v>
      </c>
      <c r="D86" t="s">
        <v>20</v>
      </c>
      <c r="E86" t="s">
        <v>12</v>
      </c>
      <c r="F86">
        <v>42</v>
      </c>
      <c r="G86">
        <v>39</v>
      </c>
      <c r="H86">
        <v>34</v>
      </c>
    </row>
    <row r="87" spans="1:8" x14ac:dyDescent="0.25">
      <c r="A87" t="s">
        <v>8</v>
      </c>
      <c r="B87" t="s">
        <v>13</v>
      </c>
      <c r="C87" t="s">
        <v>14</v>
      </c>
      <c r="D87" t="s">
        <v>11</v>
      </c>
      <c r="E87" t="s">
        <v>12</v>
      </c>
      <c r="F87">
        <v>73</v>
      </c>
      <c r="G87">
        <v>80</v>
      </c>
      <c r="H87">
        <v>82</v>
      </c>
    </row>
    <row r="88" spans="1:8" x14ac:dyDescent="0.25">
      <c r="A88" t="s">
        <v>8</v>
      </c>
      <c r="B88" t="s">
        <v>13</v>
      </c>
      <c r="C88" t="s">
        <v>14</v>
      </c>
      <c r="D88" t="s">
        <v>20</v>
      </c>
      <c r="E88" t="s">
        <v>12</v>
      </c>
      <c r="F88">
        <v>76</v>
      </c>
      <c r="G88">
        <v>83</v>
      </c>
      <c r="H88">
        <v>88</v>
      </c>
    </row>
    <row r="89" spans="1:8" x14ac:dyDescent="0.25">
      <c r="A89" t="s">
        <v>8</v>
      </c>
      <c r="B89" t="s">
        <v>21</v>
      </c>
      <c r="C89" t="s">
        <v>19</v>
      </c>
      <c r="D89" t="s">
        <v>11</v>
      </c>
      <c r="E89" t="s">
        <v>12</v>
      </c>
      <c r="F89">
        <v>71</v>
      </c>
      <c r="G89">
        <v>71</v>
      </c>
      <c r="H89">
        <v>74</v>
      </c>
    </row>
    <row r="90" spans="1:8" x14ac:dyDescent="0.25">
      <c r="A90" t="s">
        <v>8</v>
      </c>
      <c r="B90" t="s">
        <v>18</v>
      </c>
      <c r="C90" t="s">
        <v>14</v>
      </c>
      <c r="D90" t="s">
        <v>11</v>
      </c>
      <c r="E90" t="s">
        <v>12</v>
      </c>
      <c r="F90">
        <v>58</v>
      </c>
      <c r="G90">
        <v>70</v>
      </c>
      <c r="H90">
        <v>67</v>
      </c>
    </row>
    <row r="91" spans="1:8" x14ac:dyDescent="0.25">
      <c r="A91" t="s">
        <v>8</v>
      </c>
      <c r="B91" t="s">
        <v>21</v>
      </c>
      <c r="C91" t="s">
        <v>23</v>
      </c>
      <c r="D91" t="s">
        <v>11</v>
      </c>
      <c r="E91" t="s">
        <v>12</v>
      </c>
      <c r="F91">
        <v>73</v>
      </c>
      <c r="G91">
        <v>86</v>
      </c>
      <c r="H91">
        <v>82</v>
      </c>
    </row>
    <row r="92" spans="1:8" x14ac:dyDescent="0.25">
      <c r="A92" t="s">
        <v>8</v>
      </c>
      <c r="B92" t="s">
        <v>13</v>
      </c>
      <c r="C92" t="s">
        <v>10</v>
      </c>
      <c r="D92" t="s">
        <v>11</v>
      </c>
      <c r="E92" t="s">
        <v>12</v>
      </c>
      <c r="F92">
        <v>65</v>
      </c>
      <c r="G92">
        <v>72</v>
      </c>
      <c r="H92">
        <v>74</v>
      </c>
    </row>
    <row r="93" spans="1:8" x14ac:dyDescent="0.25">
      <c r="A93" t="s">
        <v>17</v>
      </c>
      <c r="B93" t="s">
        <v>13</v>
      </c>
      <c r="C93" t="s">
        <v>22</v>
      </c>
      <c r="D93" t="s">
        <v>20</v>
      </c>
      <c r="E93" t="s">
        <v>12</v>
      </c>
      <c r="F93">
        <v>27</v>
      </c>
      <c r="G93">
        <v>34</v>
      </c>
      <c r="H93">
        <v>36</v>
      </c>
    </row>
    <row r="94" spans="1:8" x14ac:dyDescent="0.25">
      <c r="A94" t="s">
        <v>17</v>
      </c>
      <c r="B94" t="s">
        <v>13</v>
      </c>
      <c r="C94" t="s">
        <v>22</v>
      </c>
      <c r="D94" t="s">
        <v>11</v>
      </c>
      <c r="E94" t="s">
        <v>12</v>
      </c>
      <c r="F94">
        <v>71</v>
      </c>
      <c r="G94">
        <v>79</v>
      </c>
      <c r="H94">
        <v>71</v>
      </c>
    </row>
    <row r="95" spans="1:8" x14ac:dyDescent="0.25">
      <c r="A95" t="s">
        <v>17</v>
      </c>
      <c r="B95" t="s">
        <v>13</v>
      </c>
      <c r="C95" t="s">
        <v>19</v>
      </c>
      <c r="D95" t="s">
        <v>20</v>
      </c>
      <c r="E95" t="s">
        <v>15</v>
      </c>
      <c r="F95">
        <v>43</v>
      </c>
      <c r="G95">
        <v>45</v>
      </c>
      <c r="H95">
        <v>50</v>
      </c>
    </row>
    <row r="96" spans="1:8" x14ac:dyDescent="0.25">
      <c r="A96" t="s">
        <v>8</v>
      </c>
      <c r="B96" t="s">
        <v>9</v>
      </c>
      <c r="C96" t="s">
        <v>14</v>
      </c>
      <c r="D96" t="s">
        <v>11</v>
      </c>
      <c r="E96" t="s">
        <v>12</v>
      </c>
      <c r="F96">
        <v>79</v>
      </c>
      <c r="G96">
        <v>86</v>
      </c>
      <c r="H96">
        <v>92</v>
      </c>
    </row>
    <row r="97" spans="1:8" x14ac:dyDescent="0.25">
      <c r="A97" t="s">
        <v>17</v>
      </c>
      <c r="B97" t="s">
        <v>13</v>
      </c>
      <c r="C97" t="s">
        <v>19</v>
      </c>
      <c r="D97" t="s">
        <v>20</v>
      </c>
      <c r="E97" t="s">
        <v>15</v>
      </c>
      <c r="F97">
        <v>78</v>
      </c>
      <c r="G97">
        <v>81</v>
      </c>
      <c r="H97">
        <v>82</v>
      </c>
    </row>
    <row r="98" spans="1:8" x14ac:dyDescent="0.25">
      <c r="A98" t="s">
        <v>17</v>
      </c>
      <c r="B98" t="s">
        <v>9</v>
      </c>
      <c r="C98" t="s">
        <v>23</v>
      </c>
      <c r="D98" t="s">
        <v>11</v>
      </c>
      <c r="E98" t="s">
        <v>15</v>
      </c>
      <c r="F98">
        <v>65</v>
      </c>
      <c r="G98">
        <v>66</v>
      </c>
      <c r="H98">
        <v>62</v>
      </c>
    </row>
    <row r="99" spans="1:8" x14ac:dyDescent="0.25">
      <c r="A99" t="s">
        <v>8</v>
      </c>
      <c r="B99" t="s">
        <v>24</v>
      </c>
      <c r="C99" t="s">
        <v>14</v>
      </c>
      <c r="D99" t="s">
        <v>11</v>
      </c>
      <c r="E99" t="s">
        <v>15</v>
      </c>
      <c r="F99">
        <v>63</v>
      </c>
      <c r="G99">
        <v>72</v>
      </c>
      <c r="H99">
        <v>70</v>
      </c>
    </row>
    <row r="100" spans="1:8" x14ac:dyDescent="0.25">
      <c r="A100" t="s">
        <v>8</v>
      </c>
      <c r="B100" t="s">
        <v>21</v>
      </c>
      <c r="C100" t="s">
        <v>14</v>
      </c>
      <c r="D100" t="s">
        <v>20</v>
      </c>
      <c r="E100" t="s">
        <v>12</v>
      </c>
      <c r="F100">
        <v>58</v>
      </c>
      <c r="G100">
        <v>67</v>
      </c>
      <c r="H100">
        <v>62</v>
      </c>
    </row>
    <row r="101" spans="1:8" x14ac:dyDescent="0.25">
      <c r="A101" t="s">
        <v>8</v>
      </c>
      <c r="B101" t="s">
        <v>21</v>
      </c>
      <c r="C101" t="s">
        <v>10</v>
      </c>
      <c r="D101" t="s">
        <v>11</v>
      </c>
      <c r="E101" t="s">
        <v>12</v>
      </c>
      <c r="F101">
        <v>65</v>
      </c>
      <c r="G101">
        <v>67</v>
      </c>
      <c r="H101">
        <v>62</v>
      </c>
    </row>
    <row r="102" spans="1:8" x14ac:dyDescent="0.25">
      <c r="A102" t="s">
        <v>17</v>
      </c>
      <c r="B102" t="s">
        <v>9</v>
      </c>
      <c r="C102" t="s">
        <v>14</v>
      </c>
      <c r="D102" t="s">
        <v>11</v>
      </c>
      <c r="E102" t="s">
        <v>12</v>
      </c>
      <c r="F102">
        <v>79</v>
      </c>
      <c r="G102">
        <v>67</v>
      </c>
      <c r="H102">
        <v>67</v>
      </c>
    </row>
    <row r="103" spans="1:8" x14ac:dyDescent="0.25">
      <c r="A103" t="s">
        <v>17</v>
      </c>
      <c r="B103" t="s">
        <v>21</v>
      </c>
      <c r="C103" t="s">
        <v>10</v>
      </c>
      <c r="D103" t="s">
        <v>11</v>
      </c>
      <c r="E103" t="s">
        <v>15</v>
      </c>
      <c r="F103">
        <v>68</v>
      </c>
      <c r="G103">
        <v>74</v>
      </c>
      <c r="H103">
        <v>74</v>
      </c>
    </row>
    <row r="104" spans="1:8" x14ac:dyDescent="0.25">
      <c r="A104" t="s">
        <v>8</v>
      </c>
      <c r="B104" t="s">
        <v>21</v>
      </c>
      <c r="C104" t="s">
        <v>19</v>
      </c>
      <c r="D104" t="s">
        <v>11</v>
      </c>
      <c r="E104" t="s">
        <v>12</v>
      </c>
      <c r="F104">
        <v>85</v>
      </c>
      <c r="G104">
        <v>91</v>
      </c>
      <c r="H104">
        <v>89</v>
      </c>
    </row>
    <row r="105" spans="1:8" x14ac:dyDescent="0.25">
      <c r="A105" t="s">
        <v>17</v>
      </c>
      <c r="B105" t="s">
        <v>9</v>
      </c>
      <c r="C105" t="s">
        <v>22</v>
      </c>
      <c r="D105" t="s">
        <v>11</v>
      </c>
      <c r="E105" t="s">
        <v>15</v>
      </c>
      <c r="F105">
        <v>60</v>
      </c>
      <c r="G105">
        <v>44</v>
      </c>
      <c r="H105">
        <v>47</v>
      </c>
    </row>
    <row r="106" spans="1:8" x14ac:dyDescent="0.25">
      <c r="A106" t="s">
        <v>17</v>
      </c>
      <c r="B106" t="s">
        <v>13</v>
      </c>
      <c r="C106" t="s">
        <v>14</v>
      </c>
      <c r="D106" t="s">
        <v>11</v>
      </c>
      <c r="E106" t="s">
        <v>15</v>
      </c>
      <c r="F106">
        <v>98</v>
      </c>
      <c r="G106">
        <v>86</v>
      </c>
      <c r="H106">
        <v>90</v>
      </c>
    </row>
    <row r="107" spans="1:8" x14ac:dyDescent="0.25">
      <c r="A107" t="s">
        <v>8</v>
      </c>
      <c r="B107" t="s">
        <v>13</v>
      </c>
      <c r="C107" t="s">
        <v>14</v>
      </c>
      <c r="D107" t="s">
        <v>11</v>
      </c>
      <c r="E107" t="s">
        <v>12</v>
      </c>
      <c r="F107">
        <v>58</v>
      </c>
      <c r="G107">
        <v>67</v>
      </c>
      <c r="H107">
        <v>72</v>
      </c>
    </row>
    <row r="108" spans="1:8" x14ac:dyDescent="0.25">
      <c r="A108" t="s">
        <v>8</v>
      </c>
      <c r="B108" t="s">
        <v>21</v>
      </c>
      <c r="C108" t="s">
        <v>16</v>
      </c>
      <c r="D108" t="s">
        <v>11</v>
      </c>
      <c r="E108" t="s">
        <v>12</v>
      </c>
      <c r="F108">
        <v>87</v>
      </c>
      <c r="G108">
        <v>100</v>
      </c>
      <c r="H108">
        <v>100</v>
      </c>
    </row>
    <row r="109" spans="1:8" x14ac:dyDescent="0.25">
      <c r="A109" t="s">
        <v>17</v>
      </c>
      <c r="B109" t="s">
        <v>24</v>
      </c>
      <c r="C109" t="s">
        <v>19</v>
      </c>
      <c r="D109" t="s">
        <v>11</v>
      </c>
      <c r="E109" t="s">
        <v>15</v>
      </c>
      <c r="F109">
        <v>66</v>
      </c>
      <c r="G109">
        <v>63</v>
      </c>
      <c r="H109">
        <v>64</v>
      </c>
    </row>
    <row r="110" spans="1:8" x14ac:dyDescent="0.25">
      <c r="A110" t="s">
        <v>8</v>
      </c>
      <c r="B110" t="s">
        <v>9</v>
      </c>
      <c r="C110" t="s">
        <v>19</v>
      </c>
      <c r="D110" t="s">
        <v>20</v>
      </c>
      <c r="E110" t="s">
        <v>12</v>
      </c>
      <c r="F110">
        <v>52</v>
      </c>
      <c r="G110">
        <v>76</v>
      </c>
      <c r="H110">
        <v>70</v>
      </c>
    </row>
    <row r="111" spans="1:8" x14ac:dyDescent="0.25">
      <c r="A111" t="s">
        <v>8</v>
      </c>
      <c r="B111" t="s">
        <v>9</v>
      </c>
      <c r="C111" t="s">
        <v>23</v>
      </c>
      <c r="D111" t="s">
        <v>11</v>
      </c>
      <c r="E111" t="s">
        <v>12</v>
      </c>
      <c r="F111">
        <v>70</v>
      </c>
      <c r="G111">
        <v>64</v>
      </c>
      <c r="H111">
        <v>72</v>
      </c>
    </row>
    <row r="112" spans="1:8" x14ac:dyDescent="0.25">
      <c r="A112" t="s">
        <v>8</v>
      </c>
      <c r="B112" t="s">
        <v>21</v>
      </c>
      <c r="C112" t="s">
        <v>19</v>
      </c>
      <c r="D112" t="s">
        <v>20</v>
      </c>
      <c r="E112" t="s">
        <v>15</v>
      </c>
      <c r="F112">
        <v>77</v>
      </c>
      <c r="G112">
        <v>89</v>
      </c>
      <c r="H112">
        <v>98</v>
      </c>
    </row>
    <row r="113" spans="1:8" x14ac:dyDescent="0.25">
      <c r="A113" t="s">
        <v>17</v>
      </c>
      <c r="B113" t="s">
        <v>13</v>
      </c>
      <c r="C113" t="s">
        <v>22</v>
      </c>
      <c r="D113" t="s">
        <v>11</v>
      </c>
      <c r="E113" t="s">
        <v>12</v>
      </c>
      <c r="F113">
        <v>62</v>
      </c>
      <c r="G113">
        <v>55</v>
      </c>
      <c r="H113">
        <v>49</v>
      </c>
    </row>
    <row r="114" spans="1:8" x14ac:dyDescent="0.25">
      <c r="A114" t="s">
        <v>17</v>
      </c>
      <c r="B114" t="s">
        <v>18</v>
      </c>
      <c r="C114" t="s">
        <v>19</v>
      </c>
      <c r="D114" t="s">
        <v>11</v>
      </c>
      <c r="E114" t="s">
        <v>12</v>
      </c>
      <c r="F114">
        <v>54</v>
      </c>
      <c r="G114">
        <v>53</v>
      </c>
      <c r="H114">
        <v>47</v>
      </c>
    </row>
    <row r="115" spans="1:8" x14ac:dyDescent="0.25">
      <c r="A115" t="s">
        <v>8</v>
      </c>
      <c r="B115" t="s">
        <v>21</v>
      </c>
      <c r="C115" t="s">
        <v>14</v>
      </c>
      <c r="D115" t="s">
        <v>11</v>
      </c>
      <c r="E115" t="s">
        <v>12</v>
      </c>
      <c r="F115">
        <v>51</v>
      </c>
      <c r="G115">
        <v>58</v>
      </c>
      <c r="H115">
        <v>54</v>
      </c>
    </row>
    <row r="116" spans="1:8" x14ac:dyDescent="0.25">
      <c r="A116" t="s">
        <v>8</v>
      </c>
      <c r="B116" t="s">
        <v>24</v>
      </c>
      <c r="C116" t="s">
        <v>10</v>
      </c>
      <c r="D116" t="s">
        <v>11</v>
      </c>
      <c r="E116" t="s">
        <v>15</v>
      </c>
      <c r="F116">
        <v>99</v>
      </c>
      <c r="G116">
        <v>100</v>
      </c>
      <c r="H116">
        <v>100</v>
      </c>
    </row>
    <row r="117" spans="1:8" x14ac:dyDescent="0.25">
      <c r="A117" t="s">
        <v>17</v>
      </c>
      <c r="B117" t="s">
        <v>13</v>
      </c>
      <c r="C117" t="s">
        <v>22</v>
      </c>
      <c r="D117" t="s">
        <v>11</v>
      </c>
      <c r="E117" t="s">
        <v>12</v>
      </c>
      <c r="F117">
        <v>84</v>
      </c>
      <c r="G117">
        <v>77</v>
      </c>
      <c r="H117">
        <v>74</v>
      </c>
    </row>
    <row r="118" spans="1:8" x14ac:dyDescent="0.25">
      <c r="A118" t="s">
        <v>8</v>
      </c>
      <c r="B118" t="s">
        <v>9</v>
      </c>
      <c r="C118" t="s">
        <v>10</v>
      </c>
      <c r="D118" t="s">
        <v>20</v>
      </c>
      <c r="E118" t="s">
        <v>12</v>
      </c>
      <c r="F118">
        <v>75</v>
      </c>
      <c r="G118">
        <v>85</v>
      </c>
      <c r="H118">
        <v>82</v>
      </c>
    </row>
    <row r="119" spans="1:8" x14ac:dyDescent="0.25">
      <c r="A119" t="s">
        <v>8</v>
      </c>
      <c r="B119" t="s">
        <v>21</v>
      </c>
      <c r="C119" t="s">
        <v>10</v>
      </c>
      <c r="D119" t="s">
        <v>11</v>
      </c>
      <c r="E119" t="s">
        <v>12</v>
      </c>
      <c r="F119">
        <v>78</v>
      </c>
      <c r="G119">
        <v>82</v>
      </c>
      <c r="H119">
        <v>79</v>
      </c>
    </row>
    <row r="120" spans="1:8" x14ac:dyDescent="0.25">
      <c r="A120" t="s">
        <v>8</v>
      </c>
      <c r="B120" t="s">
        <v>21</v>
      </c>
      <c r="C120" t="s">
        <v>23</v>
      </c>
      <c r="D120" t="s">
        <v>11</v>
      </c>
      <c r="E120" t="s">
        <v>12</v>
      </c>
      <c r="F120">
        <v>51</v>
      </c>
      <c r="G120">
        <v>63</v>
      </c>
      <c r="H120">
        <v>61</v>
      </c>
    </row>
    <row r="121" spans="1:8" x14ac:dyDescent="0.25">
      <c r="A121" t="s">
        <v>8</v>
      </c>
      <c r="B121" t="s">
        <v>13</v>
      </c>
      <c r="C121" t="s">
        <v>14</v>
      </c>
      <c r="D121" t="s">
        <v>11</v>
      </c>
      <c r="E121" t="s">
        <v>12</v>
      </c>
      <c r="F121">
        <v>55</v>
      </c>
      <c r="G121">
        <v>69</v>
      </c>
      <c r="H121">
        <v>65</v>
      </c>
    </row>
    <row r="122" spans="1:8" x14ac:dyDescent="0.25">
      <c r="A122" t="s">
        <v>8</v>
      </c>
      <c r="B122" t="s">
        <v>13</v>
      </c>
      <c r="C122" t="s">
        <v>10</v>
      </c>
      <c r="D122" t="s">
        <v>11</v>
      </c>
      <c r="E122" t="s">
        <v>15</v>
      </c>
      <c r="F122">
        <v>79</v>
      </c>
      <c r="G122">
        <v>92</v>
      </c>
      <c r="H122">
        <v>89</v>
      </c>
    </row>
    <row r="123" spans="1:8" x14ac:dyDescent="0.25">
      <c r="A123" t="s">
        <v>17</v>
      </c>
      <c r="B123" t="s">
        <v>9</v>
      </c>
      <c r="C123" t="s">
        <v>19</v>
      </c>
      <c r="D123" t="s">
        <v>11</v>
      </c>
      <c r="E123" t="s">
        <v>15</v>
      </c>
      <c r="F123">
        <v>91</v>
      </c>
      <c r="G123">
        <v>89</v>
      </c>
      <c r="H123">
        <v>92</v>
      </c>
    </row>
    <row r="124" spans="1:8" x14ac:dyDescent="0.25">
      <c r="A124" t="s">
        <v>8</v>
      </c>
      <c r="B124" t="s">
        <v>13</v>
      </c>
      <c r="C124" t="s">
        <v>14</v>
      </c>
      <c r="D124" t="s">
        <v>11</v>
      </c>
      <c r="E124" t="s">
        <v>15</v>
      </c>
      <c r="F124">
        <v>88</v>
      </c>
      <c r="G124">
        <v>93</v>
      </c>
      <c r="H124">
        <v>93</v>
      </c>
    </row>
    <row r="125" spans="1:8" x14ac:dyDescent="0.25">
      <c r="A125" t="s">
        <v>17</v>
      </c>
      <c r="B125" t="s">
        <v>21</v>
      </c>
      <c r="C125" t="s">
        <v>22</v>
      </c>
      <c r="D125" t="s">
        <v>20</v>
      </c>
      <c r="E125" t="s">
        <v>12</v>
      </c>
      <c r="F125">
        <v>63</v>
      </c>
      <c r="G125">
        <v>57</v>
      </c>
      <c r="H125">
        <v>56</v>
      </c>
    </row>
    <row r="126" spans="1:8" x14ac:dyDescent="0.25">
      <c r="A126" t="s">
        <v>17</v>
      </c>
      <c r="B126" t="s">
        <v>24</v>
      </c>
      <c r="C126" t="s">
        <v>14</v>
      </c>
      <c r="D126" t="s">
        <v>11</v>
      </c>
      <c r="E126" t="s">
        <v>12</v>
      </c>
      <c r="F126">
        <v>83</v>
      </c>
      <c r="G126">
        <v>80</v>
      </c>
      <c r="H126">
        <v>73</v>
      </c>
    </row>
    <row r="127" spans="1:8" x14ac:dyDescent="0.25">
      <c r="A127" t="s">
        <v>8</v>
      </c>
      <c r="B127" t="s">
        <v>9</v>
      </c>
      <c r="C127" t="s">
        <v>22</v>
      </c>
      <c r="D127" t="s">
        <v>11</v>
      </c>
      <c r="E127" t="s">
        <v>12</v>
      </c>
      <c r="F127">
        <v>87</v>
      </c>
      <c r="G127">
        <v>95</v>
      </c>
      <c r="H127">
        <v>86</v>
      </c>
    </row>
    <row r="128" spans="1:8" x14ac:dyDescent="0.25">
      <c r="A128" t="s">
        <v>17</v>
      </c>
      <c r="B128" t="s">
        <v>9</v>
      </c>
      <c r="C128" t="s">
        <v>23</v>
      </c>
      <c r="D128" t="s">
        <v>11</v>
      </c>
      <c r="E128" t="s">
        <v>12</v>
      </c>
      <c r="F128">
        <v>72</v>
      </c>
      <c r="G128">
        <v>68</v>
      </c>
      <c r="H128">
        <v>67</v>
      </c>
    </row>
    <row r="129" spans="1:8" x14ac:dyDescent="0.25">
      <c r="A129" t="s">
        <v>17</v>
      </c>
      <c r="B129" t="s">
        <v>21</v>
      </c>
      <c r="C129" t="s">
        <v>14</v>
      </c>
      <c r="D129" t="s">
        <v>11</v>
      </c>
      <c r="E129" t="s">
        <v>15</v>
      </c>
      <c r="F129">
        <v>65</v>
      </c>
      <c r="G129">
        <v>77</v>
      </c>
      <c r="H129">
        <v>74</v>
      </c>
    </row>
    <row r="130" spans="1:8" x14ac:dyDescent="0.25">
      <c r="A130" t="s">
        <v>17</v>
      </c>
      <c r="B130" t="s">
        <v>21</v>
      </c>
      <c r="C130" t="s">
        <v>16</v>
      </c>
      <c r="D130" t="s">
        <v>11</v>
      </c>
      <c r="E130" t="s">
        <v>12</v>
      </c>
      <c r="F130">
        <v>82</v>
      </c>
      <c r="G130">
        <v>82</v>
      </c>
      <c r="H130">
        <v>74</v>
      </c>
    </row>
    <row r="131" spans="1:8" x14ac:dyDescent="0.25">
      <c r="A131" t="s">
        <v>8</v>
      </c>
      <c r="B131" t="s">
        <v>18</v>
      </c>
      <c r="C131" t="s">
        <v>10</v>
      </c>
      <c r="D131" t="s">
        <v>11</v>
      </c>
      <c r="E131" t="s">
        <v>12</v>
      </c>
      <c r="F131">
        <v>51</v>
      </c>
      <c r="G131">
        <v>49</v>
      </c>
      <c r="H131">
        <v>51</v>
      </c>
    </row>
    <row r="132" spans="1:8" x14ac:dyDescent="0.25">
      <c r="A132" t="s">
        <v>17</v>
      </c>
      <c r="B132" t="s">
        <v>21</v>
      </c>
      <c r="C132" t="s">
        <v>16</v>
      </c>
      <c r="D132" t="s">
        <v>11</v>
      </c>
      <c r="E132" t="s">
        <v>12</v>
      </c>
      <c r="F132">
        <v>89</v>
      </c>
      <c r="G132">
        <v>84</v>
      </c>
      <c r="H132">
        <v>82</v>
      </c>
    </row>
    <row r="133" spans="1:8" x14ac:dyDescent="0.25">
      <c r="A133" t="s">
        <v>17</v>
      </c>
      <c r="B133" t="s">
        <v>13</v>
      </c>
      <c r="C133" t="s">
        <v>23</v>
      </c>
      <c r="D133" t="s">
        <v>20</v>
      </c>
      <c r="E133" t="s">
        <v>15</v>
      </c>
      <c r="F133">
        <v>53</v>
      </c>
      <c r="G133">
        <v>37</v>
      </c>
      <c r="H133">
        <v>40</v>
      </c>
    </row>
    <row r="134" spans="1:8" x14ac:dyDescent="0.25">
      <c r="A134" t="s">
        <v>17</v>
      </c>
      <c r="B134" t="s">
        <v>24</v>
      </c>
      <c r="C134" t="s">
        <v>14</v>
      </c>
      <c r="D134" t="s">
        <v>20</v>
      </c>
      <c r="E134" t="s">
        <v>15</v>
      </c>
      <c r="F134">
        <v>87</v>
      </c>
      <c r="G134">
        <v>74</v>
      </c>
      <c r="H134">
        <v>70</v>
      </c>
    </row>
    <row r="135" spans="1:8" x14ac:dyDescent="0.25">
      <c r="A135" t="s">
        <v>8</v>
      </c>
      <c r="B135" t="s">
        <v>13</v>
      </c>
      <c r="C135" t="s">
        <v>14</v>
      </c>
      <c r="D135" t="s">
        <v>11</v>
      </c>
      <c r="E135" t="s">
        <v>15</v>
      </c>
      <c r="F135">
        <v>75</v>
      </c>
      <c r="G135">
        <v>81</v>
      </c>
      <c r="H135">
        <v>84</v>
      </c>
    </row>
    <row r="136" spans="1:8" x14ac:dyDescent="0.25">
      <c r="A136" t="s">
        <v>17</v>
      </c>
      <c r="B136" t="s">
        <v>21</v>
      </c>
      <c r="C136" t="s">
        <v>10</v>
      </c>
      <c r="D136" t="s">
        <v>20</v>
      </c>
      <c r="E136" t="s">
        <v>15</v>
      </c>
      <c r="F136">
        <v>74</v>
      </c>
      <c r="G136">
        <v>79</v>
      </c>
      <c r="H136">
        <v>75</v>
      </c>
    </row>
    <row r="137" spans="1:8" x14ac:dyDescent="0.25">
      <c r="A137" t="s">
        <v>17</v>
      </c>
      <c r="B137" t="s">
        <v>13</v>
      </c>
      <c r="C137" t="s">
        <v>10</v>
      </c>
      <c r="D137" t="s">
        <v>11</v>
      </c>
      <c r="E137" t="s">
        <v>12</v>
      </c>
      <c r="F137">
        <v>58</v>
      </c>
      <c r="G137">
        <v>55</v>
      </c>
      <c r="H137">
        <v>48</v>
      </c>
    </row>
    <row r="138" spans="1:8" x14ac:dyDescent="0.25">
      <c r="A138" t="s">
        <v>17</v>
      </c>
      <c r="B138" t="s">
        <v>9</v>
      </c>
      <c r="C138" t="s">
        <v>23</v>
      </c>
      <c r="D138" t="s">
        <v>11</v>
      </c>
      <c r="E138" t="s">
        <v>15</v>
      </c>
      <c r="F138">
        <v>51</v>
      </c>
      <c r="G138">
        <v>54</v>
      </c>
      <c r="H138">
        <v>41</v>
      </c>
    </row>
    <row r="139" spans="1:8" x14ac:dyDescent="0.25">
      <c r="A139" t="s">
        <v>17</v>
      </c>
      <c r="B139" t="s">
        <v>24</v>
      </c>
      <c r="C139" t="s">
        <v>22</v>
      </c>
      <c r="D139" t="s">
        <v>11</v>
      </c>
      <c r="E139" t="s">
        <v>12</v>
      </c>
      <c r="F139">
        <v>70</v>
      </c>
      <c r="G139">
        <v>55</v>
      </c>
      <c r="H139">
        <v>56</v>
      </c>
    </row>
    <row r="140" spans="1:8" x14ac:dyDescent="0.25">
      <c r="A140" t="s">
        <v>8</v>
      </c>
      <c r="B140" t="s">
        <v>13</v>
      </c>
      <c r="C140" t="s">
        <v>19</v>
      </c>
      <c r="D140" t="s">
        <v>11</v>
      </c>
      <c r="E140" t="s">
        <v>12</v>
      </c>
      <c r="F140">
        <v>59</v>
      </c>
      <c r="G140">
        <v>66</v>
      </c>
      <c r="H140">
        <v>67</v>
      </c>
    </row>
    <row r="141" spans="1:8" x14ac:dyDescent="0.25">
      <c r="A141" t="s">
        <v>17</v>
      </c>
      <c r="B141" t="s">
        <v>21</v>
      </c>
      <c r="C141" t="s">
        <v>14</v>
      </c>
      <c r="D141" t="s">
        <v>11</v>
      </c>
      <c r="E141" t="s">
        <v>15</v>
      </c>
      <c r="F141">
        <v>71</v>
      </c>
      <c r="G141">
        <v>61</v>
      </c>
      <c r="H141">
        <v>69</v>
      </c>
    </row>
    <row r="142" spans="1:8" x14ac:dyDescent="0.25">
      <c r="A142" t="s">
        <v>8</v>
      </c>
      <c r="B142" t="s">
        <v>21</v>
      </c>
      <c r="C142" t="s">
        <v>23</v>
      </c>
      <c r="D142" t="s">
        <v>11</v>
      </c>
      <c r="E142" t="s">
        <v>12</v>
      </c>
      <c r="F142">
        <v>76</v>
      </c>
      <c r="G142">
        <v>72</v>
      </c>
      <c r="H142">
        <v>71</v>
      </c>
    </row>
    <row r="143" spans="1:8" x14ac:dyDescent="0.25">
      <c r="A143" t="s">
        <v>8</v>
      </c>
      <c r="B143" t="s">
        <v>13</v>
      </c>
      <c r="C143" t="s">
        <v>14</v>
      </c>
      <c r="D143" t="s">
        <v>20</v>
      </c>
      <c r="E143" t="s">
        <v>12</v>
      </c>
      <c r="F143">
        <v>59</v>
      </c>
      <c r="G143">
        <v>62</v>
      </c>
      <c r="H143">
        <v>64</v>
      </c>
    </row>
    <row r="144" spans="1:8" x14ac:dyDescent="0.25">
      <c r="A144" t="s">
        <v>8</v>
      </c>
      <c r="B144" t="s">
        <v>24</v>
      </c>
      <c r="C144" t="s">
        <v>14</v>
      </c>
      <c r="D144" t="s">
        <v>20</v>
      </c>
      <c r="E144" t="s">
        <v>15</v>
      </c>
      <c r="F144">
        <v>42</v>
      </c>
      <c r="G144">
        <v>55</v>
      </c>
      <c r="H144">
        <v>54</v>
      </c>
    </row>
    <row r="145" spans="1:8" x14ac:dyDescent="0.25">
      <c r="A145" t="s">
        <v>17</v>
      </c>
      <c r="B145" t="s">
        <v>18</v>
      </c>
      <c r="C145" t="s">
        <v>22</v>
      </c>
      <c r="D145" t="s">
        <v>11</v>
      </c>
      <c r="E145" t="s">
        <v>12</v>
      </c>
      <c r="F145">
        <v>57</v>
      </c>
      <c r="G145">
        <v>43</v>
      </c>
      <c r="H145">
        <v>47</v>
      </c>
    </row>
    <row r="146" spans="1:8" x14ac:dyDescent="0.25">
      <c r="A146" t="s">
        <v>17</v>
      </c>
      <c r="B146" t="s">
        <v>21</v>
      </c>
      <c r="C146" t="s">
        <v>14</v>
      </c>
      <c r="D146" t="s">
        <v>11</v>
      </c>
      <c r="E146" t="s">
        <v>12</v>
      </c>
      <c r="F146">
        <v>88</v>
      </c>
      <c r="G146">
        <v>73</v>
      </c>
      <c r="H146">
        <v>78</v>
      </c>
    </row>
    <row r="147" spans="1:8" x14ac:dyDescent="0.25">
      <c r="A147" t="s">
        <v>8</v>
      </c>
      <c r="B147" t="s">
        <v>13</v>
      </c>
      <c r="C147" t="s">
        <v>14</v>
      </c>
      <c r="D147" t="s">
        <v>20</v>
      </c>
      <c r="E147" t="s">
        <v>12</v>
      </c>
      <c r="F147">
        <v>22</v>
      </c>
      <c r="G147">
        <v>39</v>
      </c>
      <c r="H147">
        <v>33</v>
      </c>
    </row>
    <row r="148" spans="1:8" x14ac:dyDescent="0.25">
      <c r="A148" t="s">
        <v>17</v>
      </c>
      <c r="B148" t="s">
        <v>9</v>
      </c>
      <c r="C148" t="s">
        <v>23</v>
      </c>
      <c r="D148" t="s">
        <v>11</v>
      </c>
      <c r="E148" t="s">
        <v>12</v>
      </c>
      <c r="F148">
        <v>88</v>
      </c>
      <c r="G148">
        <v>84</v>
      </c>
      <c r="H148">
        <v>75</v>
      </c>
    </row>
    <row r="149" spans="1:8" x14ac:dyDescent="0.25">
      <c r="A149" t="s">
        <v>17</v>
      </c>
      <c r="B149" t="s">
        <v>13</v>
      </c>
      <c r="C149" t="s">
        <v>19</v>
      </c>
      <c r="D149" t="s">
        <v>20</v>
      </c>
      <c r="E149" t="s">
        <v>12</v>
      </c>
      <c r="F149">
        <v>73</v>
      </c>
      <c r="G149">
        <v>68</v>
      </c>
      <c r="H149">
        <v>66</v>
      </c>
    </row>
    <row r="150" spans="1:8" x14ac:dyDescent="0.25">
      <c r="A150" t="s">
        <v>8</v>
      </c>
      <c r="B150" t="s">
        <v>21</v>
      </c>
      <c r="C150" t="s">
        <v>10</v>
      </c>
      <c r="D150" t="s">
        <v>11</v>
      </c>
      <c r="E150" t="s">
        <v>15</v>
      </c>
      <c r="F150">
        <v>68</v>
      </c>
      <c r="G150">
        <v>75</v>
      </c>
      <c r="H150">
        <v>81</v>
      </c>
    </row>
    <row r="151" spans="1:8" x14ac:dyDescent="0.25">
      <c r="A151" t="s">
        <v>17</v>
      </c>
      <c r="B151" t="s">
        <v>24</v>
      </c>
      <c r="C151" t="s">
        <v>19</v>
      </c>
      <c r="D151" t="s">
        <v>20</v>
      </c>
      <c r="E151" t="s">
        <v>15</v>
      </c>
      <c r="F151">
        <v>100</v>
      </c>
      <c r="G151">
        <v>100</v>
      </c>
      <c r="H151">
        <v>93</v>
      </c>
    </row>
    <row r="152" spans="1:8" x14ac:dyDescent="0.25">
      <c r="A152" t="s">
        <v>17</v>
      </c>
      <c r="B152" t="s">
        <v>18</v>
      </c>
      <c r="C152" t="s">
        <v>23</v>
      </c>
      <c r="D152" t="s">
        <v>11</v>
      </c>
      <c r="E152" t="s">
        <v>15</v>
      </c>
      <c r="F152">
        <v>62</v>
      </c>
      <c r="G152">
        <v>67</v>
      </c>
      <c r="H152">
        <v>69</v>
      </c>
    </row>
    <row r="153" spans="1:8" x14ac:dyDescent="0.25">
      <c r="A153" t="s">
        <v>17</v>
      </c>
      <c r="B153" t="s">
        <v>18</v>
      </c>
      <c r="C153" t="s">
        <v>10</v>
      </c>
      <c r="D153" t="s">
        <v>11</v>
      </c>
      <c r="E153" t="s">
        <v>12</v>
      </c>
      <c r="F153">
        <v>77</v>
      </c>
      <c r="G153">
        <v>67</v>
      </c>
      <c r="H153">
        <v>68</v>
      </c>
    </row>
    <row r="154" spans="1:8" x14ac:dyDescent="0.25">
      <c r="A154" t="s">
        <v>8</v>
      </c>
      <c r="B154" t="s">
        <v>9</v>
      </c>
      <c r="C154" t="s">
        <v>19</v>
      </c>
      <c r="D154" t="s">
        <v>11</v>
      </c>
      <c r="E154" t="s">
        <v>15</v>
      </c>
      <c r="F154">
        <v>59</v>
      </c>
      <c r="G154">
        <v>70</v>
      </c>
      <c r="H154">
        <v>66</v>
      </c>
    </row>
    <row r="155" spans="1:8" x14ac:dyDescent="0.25">
      <c r="A155" t="s">
        <v>17</v>
      </c>
      <c r="B155" t="s">
        <v>21</v>
      </c>
      <c r="C155" t="s">
        <v>10</v>
      </c>
      <c r="D155" t="s">
        <v>11</v>
      </c>
      <c r="E155" t="s">
        <v>12</v>
      </c>
      <c r="F155">
        <v>54</v>
      </c>
      <c r="G155">
        <v>49</v>
      </c>
      <c r="H155">
        <v>47</v>
      </c>
    </row>
    <row r="156" spans="1:8" x14ac:dyDescent="0.25">
      <c r="A156" t="s">
        <v>17</v>
      </c>
      <c r="B156" t="s">
        <v>21</v>
      </c>
      <c r="C156" t="s">
        <v>23</v>
      </c>
      <c r="D156" t="s">
        <v>11</v>
      </c>
      <c r="E156" t="s">
        <v>12</v>
      </c>
      <c r="F156">
        <v>62</v>
      </c>
      <c r="G156">
        <v>67</v>
      </c>
      <c r="H156">
        <v>61</v>
      </c>
    </row>
    <row r="157" spans="1:8" x14ac:dyDescent="0.25">
      <c r="A157" t="s">
        <v>8</v>
      </c>
      <c r="B157" t="s">
        <v>13</v>
      </c>
      <c r="C157" t="s">
        <v>14</v>
      </c>
      <c r="D157" t="s">
        <v>11</v>
      </c>
      <c r="E157" t="s">
        <v>15</v>
      </c>
      <c r="F157">
        <v>70</v>
      </c>
      <c r="G157">
        <v>89</v>
      </c>
      <c r="H157">
        <v>88</v>
      </c>
    </row>
    <row r="158" spans="1:8" x14ac:dyDescent="0.25">
      <c r="A158" t="s">
        <v>8</v>
      </c>
      <c r="B158" t="s">
        <v>24</v>
      </c>
      <c r="C158" t="s">
        <v>22</v>
      </c>
      <c r="D158" t="s">
        <v>20</v>
      </c>
      <c r="E158" t="s">
        <v>15</v>
      </c>
      <c r="F158">
        <v>66</v>
      </c>
      <c r="G158">
        <v>74</v>
      </c>
      <c r="H158">
        <v>78</v>
      </c>
    </row>
    <row r="159" spans="1:8" x14ac:dyDescent="0.25">
      <c r="A159" t="s">
        <v>17</v>
      </c>
      <c r="B159" t="s">
        <v>9</v>
      </c>
      <c r="C159" t="s">
        <v>14</v>
      </c>
      <c r="D159" t="s">
        <v>20</v>
      </c>
      <c r="E159" t="s">
        <v>12</v>
      </c>
      <c r="F159">
        <v>60</v>
      </c>
      <c r="G159">
        <v>60</v>
      </c>
      <c r="H159">
        <v>60</v>
      </c>
    </row>
    <row r="160" spans="1:8" x14ac:dyDescent="0.25">
      <c r="A160" t="s">
        <v>8</v>
      </c>
      <c r="B160" t="s">
        <v>9</v>
      </c>
      <c r="C160" t="s">
        <v>19</v>
      </c>
      <c r="D160" t="s">
        <v>11</v>
      </c>
      <c r="E160" t="s">
        <v>15</v>
      </c>
      <c r="F160">
        <v>61</v>
      </c>
      <c r="G160">
        <v>86</v>
      </c>
      <c r="H160">
        <v>87</v>
      </c>
    </row>
    <row r="161" spans="1:8" x14ac:dyDescent="0.25">
      <c r="A161" t="s">
        <v>17</v>
      </c>
      <c r="B161" t="s">
        <v>21</v>
      </c>
      <c r="C161" t="s">
        <v>19</v>
      </c>
      <c r="D161" t="s">
        <v>20</v>
      </c>
      <c r="E161" t="s">
        <v>12</v>
      </c>
      <c r="F161">
        <v>66</v>
      </c>
      <c r="G161">
        <v>62</v>
      </c>
      <c r="H161">
        <v>64</v>
      </c>
    </row>
    <row r="162" spans="1:8" x14ac:dyDescent="0.25">
      <c r="A162" t="s">
        <v>17</v>
      </c>
      <c r="B162" t="s">
        <v>9</v>
      </c>
      <c r="C162" t="s">
        <v>19</v>
      </c>
      <c r="D162" t="s">
        <v>20</v>
      </c>
      <c r="E162" t="s">
        <v>15</v>
      </c>
      <c r="F162">
        <v>82</v>
      </c>
      <c r="G162">
        <v>78</v>
      </c>
      <c r="H162">
        <v>74</v>
      </c>
    </row>
    <row r="163" spans="1:8" x14ac:dyDescent="0.25">
      <c r="A163" t="s">
        <v>8</v>
      </c>
      <c r="B163" t="s">
        <v>24</v>
      </c>
      <c r="C163" t="s">
        <v>14</v>
      </c>
      <c r="D163" t="s">
        <v>20</v>
      </c>
      <c r="E163" t="s">
        <v>15</v>
      </c>
      <c r="F163">
        <v>75</v>
      </c>
      <c r="G163">
        <v>88</v>
      </c>
      <c r="H163">
        <v>85</v>
      </c>
    </row>
    <row r="164" spans="1:8" x14ac:dyDescent="0.25">
      <c r="A164" t="s">
        <v>17</v>
      </c>
      <c r="B164" t="s">
        <v>9</v>
      </c>
      <c r="C164" t="s">
        <v>16</v>
      </c>
      <c r="D164" t="s">
        <v>20</v>
      </c>
      <c r="E164" t="s">
        <v>12</v>
      </c>
      <c r="F164">
        <v>49</v>
      </c>
      <c r="G164">
        <v>53</v>
      </c>
      <c r="H164">
        <v>52</v>
      </c>
    </row>
    <row r="165" spans="1:8" x14ac:dyDescent="0.25">
      <c r="A165" t="s">
        <v>17</v>
      </c>
      <c r="B165" t="s">
        <v>13</v>
      </c>
      <c r="C165" t="s">
        <v>22</v>
      </c>
      <c r="D165" t="s">
        <v>11</v>
      </c>
      <c r="E165" t="s">
        <v>12</v>
      </c>
      <c r="F165">
        <v>52</v>
      </c>
      <c r="G165">
        <v>53</v>
      </c>
      <c r="H165">
        <v>49</v>
      </c>
    </row>
    <row r="166" spans="1:8" x14ac:dyDescent="0.25">
      <c r="A166" t="s">
        <v>8</v>
      </c>
      <c r="B166" t="s">
        <v>24</v>
      </c>
      <c r="C166" t="s">
        <v>16</v>
      </c>
      <c r="D166" t="s">
        <v>11</v>
      </c>
      <c r="E166" t="s">
        <v>12</v>
      </c>
      <c r="F166">
        <v>81</v>
      </c>
      <c r="G166">
        <v>92</v>
      </c>
      <c r="H166">
        <v>91</v>
      </c>
    </row>
    <row r="167" spans="1:8" x14ac:dyDescent="0.25">
      <c r="A167" t="s">
        <v>8</v>
      </c>
      <c r="B167" t="s">
        <v>13</v>
      </c>
      <c r="C167" t="s">
        <v>10</v>
      </c>
      <c r="D167" t="s">
        <v>11</v>
      </c>
      <c r="E167" t="s">
        <v>15</v>
      </c>
      <c r="F167">
        <v>96</v>
      </c>
      <c r="G167">
        <v>100</v>
      </c>
      <c r="H167">
        <v>100</v>
      </c>
    </row>
    <row r="168" spans="1:8" x14ac:dyDescent="0.25">
      <c r="A168" t="s">
        <v>17</v>
      </c>
      <c r="B168" t="s">
        <v>13</v>
      </c>
      <c r="C168" t="s">
        <v>22</v>
      </c>
      <c r="D168" t="s">
        <v>20</v>
      </c>
      <c r="E168" t="s">
        <v>15</v>
      </c>
      <c r="F168">
        <v>53</v>
      </c>
      <c r="G168">
        <v>51</v>
      </c>
      <c r="H168">
        <v>51</v>
      </c>
    </row>
    <row r="169" spans="1:8" x14ac:dyDescent="0.25">
      <c r="A169" t="s">
        <v>8</v>
      </c>
      <c r="B169" t="s">
        <v>9</v>
      </c>
      <c r="C169" t="s">
        <v>16</v>
      </c>
      <c r="D169" t="s">
        <v>20</v>
      </c>
      <c r="E169" t="s">
        <v>15</v>
      </c>
      <c r="F169">
        <v>58</v>
      </c>
      <c r="G169">
        <v>76</v>
      </c>
      <c r="H169">
        <v>78</v>
      </c>
    </row>
    <row r="170" spans="1:8" x14ac:dyDescent="0.25">
      <c r="A170" t="s">
        <v>8</v>
      </c>
      <c r="B170" t="s">
        <v>9</v>
      </c>
      <c r="C170" t="s">
        <v>22</v>
      </c>
      <c r="D170" t="s">
        <v>11</v>
      </c>
      <c r="E170" t="s">
        <v>15</v>
      </c>
      <c r="F170">
        <v>68</v>
      </c>
      <c r="G170">
        <v>83</v>
      </c>
      <c r="H170">
        <v>78</v>
      </c>
    </row>
    <row r="171" spans="1:8" x14ac:dyDescent="0.25">
      <c r="A171" t="s">
        <v>8</v>
      </c>
      <c r="B171" t="s">
        <v>13</v>
      </c>
      <c r="C171" t="s">
        <v>14</v>
      </c>
      <c r="D171" t="s">
        <v>20</v>
      </c>
      <c r="E171" t="s">
        <v>15</v>
      </c>
      <c r="F171">
        <v>67</v>
      </c>
      <c r="G171">
        <v>75</v>
      </c>
      <c r="H171">
        <v>70</v>
      </c>
    </row>
    <row r="172" spans="1:8" x14ac:dyDescent="0.25">
      <c r="A172" t="s">
        <v>17</v>
      </c>
      <c r="B172" t="s">
        <v>18</v>
      </c>
      <c r="C172" t="s">
        <v>22</v>
      </c>
      <c r="D172" t="s">
        <v>11</v>
      </c>
      <c r="E172" t="s">
        <v>15</v>
      </c>
      <c r="F172">
        <v>72</v>
      </c>
      <c r="G172">
        <v>73</v>
      </c>
      <c r="H172">
        <v>74</v>
      </c>
    </row>
    <row r="173" spans="1:8" x14ac:dyDescent="0.25">
      <c r="A173" t="s">
        <v>17</v>
      </c>
      <c r="B173" t="s">
        <v>24</v>
      </c>
      <c r="C173" t="s">
        <v>23</v>
      </c>
      <c r="D173" t="s">
        <v>11</v>
      </c>
      <c r="E173" t="s">
        <v>12</v>
      </c>
      <c r="F173">
        <v>94</v>
      </c>
      <c r="G173">
        <v>88</v>
      </c>
      <c r="H173">
        <v>78</v>
      </c>
    </row>
    <row r="174" spans="1:8" x14ac:dyDescent="0.25">
      <c r="A174" t="s">
        <v>8</v>
      </c>
      <c r="B174" t="s">
        <v>21</v>
      </c>
      <c r="C174" t="s">
        <v>14</v>
      </c>
      <c r="D174" t="s">
        <v>11</v>
      </c>
      <c r="E174" t="s">
        <v>12</v>
      </c>
      <c r="F174">
        <v>79</v>
      </c>
      <c r="G174">
        <v>86</v>
      </c>
      <c r="H174">
        <v>81</v>
      </c>
    </row>
    <row r="175" spans="1:8" x14ac:dyDescent="0.25">
      <c r="A175" t="s">
        <v>8</v>
      </c>
      <c r="B175" t="s">
        <v>13</v>
      </c>
      <c r="C175" t="s">
        <v>19</v>
      </c>
      <c r="D175" t="s">
        <v>11</v>
      </c>
      <c r="E175" t="s">
        <v>12</v>
      </c>
      <c r="F175">
        <v>63</v>
      </c>
      <c r="G175">
        <v>67</v>
      </c>
      <c r="H175">
        <v>70</v>
      </c>
    </row>
    <row r="176" spans="1:8" x14ac:dyDescent="0.25">
      <c r="A176" t="s">
        <v>8</v>
      </c>
      <c r="B176" t="s">
        <v>13</v>
      </c>
      <c r="C176" t="s">
        <v>10</v>
      </c>
      <c r="D176" t="s">
        <v>20</v>
      </c>
      <c r="E176" t="s">
        <v>15</v>
      </c>
      <c r="F176">
        <v>43</v>
      </c>
      <c r="G176">
        <v>51</v>
      </c>
      <c r="H176">
        <v>54</v>
      </c>
    </row>
    <row r="177" spans="1:8" x14ac:dyDescent="0.25">
      <c r="A177" t="s">
        <v>8</v>
      </c>
      <c r="B177" t="s">
        <v>13</v>
      </c>
      <c r="C177" t="s">
        <v>16</v>
      </c>
      <c r="D177" t="s">
        <v>11</v>
      </c>
      <c r="E177" t="s">
        <v>15</v>
      </c>
      <c r="F177">
        <v>81</v>
      </c>
      <c r="G177">
        <v>91</v>
      </c>
      <c r="H177">
        <v>87</v>
      </c>
    </row>
    <row r="178" spans="1:8" x14ac:dyDescent="0.25">
      <c r="A178" t="s">
        <v>8</v>
      </c>
      <c r="B178" t="s">
        <v>9</v>
      </c>
      <c r="C178" t="s">
        <v>22</v>
      </c>
      <c r="D178" t="s">
        <v>20</v>
      </c>
      <c r="E178" t="s">
        <v>15</v>
      </c>
      <c r="F178">
        <v>46</v>
      </c>
      <c r="G178">
        <v>54</v>
      </c>
      <c r="H178">
        <v>58</v>
      </c>
    </row>
    <row r="179" spans="1:8" x14ac:dyDescent="0.25">
      <c r="A179" t="s">
        <v>8</v>
      </c>
      <c r="B179" t="s">
        <v>13</v>
      </c>
      <c r="C179" t="s">
        <v>19</v>
      </c>
      <c r="D179" t="s">
        <v>11</v>
      </c>
      <c r="E179" t="s">
        <v>15</v>
      </c>
      <c r="F179">
        <v>71</v>
      </c>
      <c r="G179">
        <v>77</v>
      </c>
      <c r="H179">
        <v>77</v>
      </c>
    </row>
    <row r="180" spans="1:8" x14ac:dyDescent="0.25">
      <c r="A180" t="s">
        <v>8</v>
      </c>
      <c r="B180" t="s">
        <v>9</v>
      </c>
      <c r="C180" t="s">
        <v>16</v>
      </c>
      <c r="D180" t="s">
        <v>20</v>
      </c>
      <c r="E180" t="s">
        <v>15</v>
      </c>
      <c r="F180">
        <v>52</v>
      </c>
      <c r="G180">
        <v>70</v>
      </c>
      <c r="H180">
        <v>62</v>
      </c>
    </row>
    <row r="181" spans="1:8" x14ac:dyDescent="0.25">
      <c r="A181" t="s">
        <v>8</v>
      </c>
      <c r="B181" t="s">
        <v>21</v>
      </c>
      <c r="C181" t="s">
        <v>23</v>
      </c>
      <c r="D181" t="s">
        <v>11</v>
      </c>
      <c r="E181" t="s">
        <v>15</v>
      </c>
      <c r="F181">
        <v>97</v>
      </c>
      <c r="G181">
        <v>100</v>
      </c>
      <c r="H181">
        <v>100</v>
      </c>
    </row>
    <row r="182" spans="1:8" x14ac:dyDescent="0.25">
      <c r="A182" t="s">
        <v>17</v>
      </c>
      <c r="B182" t="s">
        <v>13</v>
      </c>
      <c r="C182" t="s">
        <v>16</v>
      </c>
      <c r="D182" t="s">
        <v>20</v>
      </c>
      <c r="E182" t="s">
        <v>15</v>
      </c>
      <c r="F182">
        <v>62</v>
      </c>
      <c r="G182">
        <v>68</v>
      </c>
      <c r="H182">
        <v>75</v>
      </c>
    </row>
    <row r="183" spans="1:8" x14ac:dyDescent="0.25">
      <c r="A183" t="s">
        <v>8</v>
      </c>
      <c r="B183" t="s">
        <v>13</v>
      </c>
      <c r="C183" t="s">
        <v>14</v>
      </c>
      <c r="D183" t="s">
        <v>20</v>
      </c>
      <c r="E183" t="s">
        <v>12</v>
      </c>
      <c r="F183">
        <v>46</v>
      </c>
      <c r="G183">
        <v>64</v>
      </c>
      <c r="H183">
        <v>66</v>
      </c>
    </row>
    <row r="184" spans="1:8" x14ac:dyDescent="0.25">
      <c r="A184" t="s">
        <v>8</v>
      </c>
      <c r="B184" t="s">
        <v>24</v>
      </c>
      <c r="C184" t="s">
        <v>22</v>
      </c>
      <c r="D184" t="s">
        <v>11</v>
      </c>
      <c r="E184" t="s">
        <v>12</v>
      </c>
      <c r="F184">
        <v>50</v>
      </c>
      <c r="G184">
        <v>50</v>
      </c>
      <c r="H184">
        <v>47</v>
      </c>
    </row>
    <row r="185" spans="1:8" x14ac:dyDescent="0.25">
      <c r="A185" t="s">
        <v>8</v>
      </c>
      <c r="B185" t="s">
        <v>21</v>
      </c>
      <c r="C185" t="s">
        <v>19</v>
      </c>
      <c r="D185" t="s">
        <v>11</v>
      </c>
      <c r="E185" t="s">
        <v>12</v>
      </c>
      <c r="F185">
        <v>65</v>
      </c>
      <c r="G185">
        <v>69</v>
      </c>
      <c r="H185">
        <v>70</v>
      </c>
    </row>
    <row r="186" spans="1:8" x14ac:dyDescent="0.25">
      <c r="A186" t="s">
        <v>17</v>
      </c>
      <c r="B186" t="s">
        <v>13</v>
      </c>
      <c r="C186" t="s">
        <v>23</v>
      </c>
      <c r="D186" t="s">
        <v>20</v>
      </c>
      <c r="E186" t="s">
        <v>15</v>
      </c>
      <c r="F186">
        <v>45</v>
      </c>
      <c r="G186">
        <v>52</v>
      </c>
      <c r="H186">
        <v>49</v>
      </c>
    </row>
    <row r="187" spans="1:8" x14ac:dyDescent="0.25">
      <c r="A187" t="s">
        <v>17</v>
      </c>
      <c r="B187" t="s">
        <v>13</v>
      </c>
      <c r="C187" t="s">
        <v>19</v>
      </c>
      <c r="D187" t="s">
        <v>20</v>
      </c>
      <c r="E187" t="s">
        <v>15</v>
      </c>
      <c r="F187">
        <v>65</v>
      </c>
      <c r="G187">
        <v>67</v>
      </c>
      <c r="H187">
        <v>65</v>
      </c>
    </row>
    <row r="188" spans="1:8" x14ac:dyDescent="0.25">
      <c r="A188" t="s">
        <v>17</v>
      </c>
      <c r="B188" t="s">
        <v>24</v>
      </c>
      <c r="C188" t="s">
        <v>22</v>
      </c>
      <c r="D188" t="s">
        <v>11</v>
      </c>
      <c r="E188" t="s">
        <v>12</v>
      </c>
      <c r="F188">
        <v>80</v>
      </c>
      <c r="G188">
        <v>76</v>
      </c>
      <c r="H188">
        <v>65</v>
      </c>
    </row>
    <row r="189" spans="1:8" x14ac:dyDescent="0.25">
      <c r="A189" t="s">
        <v>17</v>
      </c>
      <c r="B189" t="s">
        <v>21</v>
      </c>
      <c r="C189" t="s">
        <v>23</v>
      </c>
      <c r="D189" t="s">
        <v>11</v>
      </c>
      <c r="E189" t="s">
        <v>15</v>
      </c>
      <c r="F189">
        <v>62</v>
      </c>
      <c r="G189">
        <v>66</v>
      </c>
      <c r="H189">
        <v>68</v>
      </c>
    </row>
    <row r="190" spans="1:8" x14ac:dyDescent="0.25">
      <c r="A190" t="s">
        <v>17</v>
      </c>
      <c r="B190" t="s">
        <v>9</v>
      </c>
      <c r="C190" t="s">
        <v>23</v>
      </c>
      <c r="D190" t="s">
        <v>20</v>
      </c>
      <c r="E190" t="s">
        <v>12</v>
      </c>
      <c r="F190">
        <v>48</v>
      </c>
      <c r="G190">
        <v>52</v>
      </c>
      <c r="H190">
        <v>45</v>
      </c>
    </row>
    <row r="191" spans="1:8" x14ac:dyDescent="0.25">
      <c r="A191" t="s">
        <v>8</v>
      </c>
      <c r="B191" t="s">
        <v>13</v>
      </c>
      <c r="C191" t="s">
        <v>10</v>
      </c>
      <c r="D191" t="s">
        <v>11</v>
      </c>
      <c r="E191" t="s">
        <v>12</v>
      </c>
      <c r="F191">
        <v>77</v>
      </c>
      <c r="G191">
        <v>88</v>
      </c>
      <c r="H191">
        <v>87</v>
      </c>
    </row>
    <row r="192" spans="1:8" x14ac:dyDescent="0.25">
      <c r="A192" t="s">
        <v>8</v>
      </c>
      <c r="B192" t="s">
        <v>24</v>
      </c>
      <c r="C192" t="s">
        <v>19</v>
      </c>
      <c r="D192" t="s">
        <v>11</v>
      </c>
      <c r="E192" t="s">
        <v>12</v>
      </c>
      <c r="F192">
        <v>66</v>
      </c>
      <c r="G192">
        <v>65</v>
      </c>
      <c r="H192">
        <v>69</v>
      </c>
    </row>
    <row r="193" spans="1:8" x14ac:dyDescent="0.25">
      <c r="A193" t="s">
        <v>17</v>
      </c>
      <c r="B193" t="s">
        <v>21</v>
      </c>
      <c r="C193" t="s">
        <v>14</v>
      </c>
      <c r="D193" t="s">
        <v>11</v>
      </c>
      <c r="E193" t="s">
        <v>15</v>
      </c>
      <c r="F193">
        <v>76</v>
      </c>
      <c r="G193">
        <v>83</v>
      </c>
      <c r="H193">
        <v>79</v>
      </c>
    </row>
    <row r="194" spans="1:8" x14ac:dyDescent="0.25">
      <c r="A194" t="s">
        <v>8</v>
      </c>
      <c r="B194" t="s">
        <v>9</v>
      </c>
      <c r="C194" t="s">
        <v>23</v>
      </c>
      <c r="D194" t="s">
        <v>11</v>
      </c>
      <c r="E194" t="s">
        <v>12</v>
      </c>
      <c r="F194">
        <v>62</v>
      </c>
      <c r="G194">
        <v>64</v>
      </c>
      <c r="H194">
        <v>66</v>
      </c>
    </row>
    <row r="195" spans="1:8" x14ac:dyDescent="0.25">
      <c r="A195" t="s">
        <v>17</v>
      </c>
      <c r="B195" t="s">
        <v>21</v>
      </c>
      <c r="C195" t="s">
        <v>14</v>
      </c>
      <c r="D195" t="s">
        <v>11</v>
      </c>
      <c r="E195" t="s">
        <v>15</v>
      </c>
      <c r="F195">
        <v>77</v>
      </c>
      <c r="G195">
        <v>62</v>
      </c>
      <c r="H195">
        <v>62</v>
      </c>
    </row>
    <row r="196" spans="1:8" x14ac:dyDescent="0.25">
      <c r="A196" t="s">
        <v>8</v>
      </c>
      <c r="B196" t="s">
        <v>13</v>
      </c>
      <c r="C196" t="s">
        <v>16</v>
      </c>
      <c r="D196" t="s">
        <v>11</v>
      </c>
      <c r="E196" t="s">
        <v>15</v>
      </c>
      <c r="F196">
        <v>69</v>
      </c>
      <c r="G196">
        <v>84</v>
      </c>
      <c r="H196">
        <v>85</v>
      </c>
    </row>
    <row r="197" spans="1:8" x14ac:dyDescent="0.25">
      <c r="A197" t="s">
        <v>17</v>
      </c>
      <c r="B197" t="s">
        <v>21</v>
      </c>
      <c r="C197" t="s">
        <v>19</v>
      </c>
      <c r="D197" t="s">
        <v>11</v>
      </c>
      <c r="E197" t="s">
        <v>12</v>
      </c>
      <c r="F197">
        <v>61</v>
      </c>
      <c r="G197">
        <v>55</v>
      </c>
      <c r="H197">
        <v>52</v>
      </c>
    </row>
    <row r="198" spans="1:8" x14ac:dyDescent="0.25">
      <c r="A198" t="s">
        <v>17</v>
      </c>
      <c r="B198" t="s">
        <v>13</v>
      </c>
      <c r="C198" t="s">
        <v>23</v>
      </c>
      <c r="D198" t="s">
        <v>20</v>
      </c>
      <c r="E198" t="s">
        <v>15</v>
      </c>
      <c r="F198">
        <v>59</v>
      </c>
      <c r="G198">
        <v>69</v>
      </c>
      <c r="H198">
        <v>65</v>
      </c>
    </row>
    <row r="199" spans="1:8" x14ac:dyDescent="0.25">
      <c r="A199" t="s">
        <v>17</v>
      </c>
      <c r="B199" t="s">
        <v>24</v>
      </c>
      <c r="C199" t="s">
        <v>22</v>
      </c>
      <c r="D199" t="s">
        <v>20</v>
      </c>
      <c r="E199" t="s">
        <v>12</v>
      </c>
      <c r="F199">
        <v>55</v>
      </c>
      <c r="G199">
        <v>56</v>
      </c>
      <c r="H199">
        <v>51</v>
      </c>
    </row>
    <row r="200" spans="1:8" x14ac:dyDescent="0.25">
      <c r="A200" t="s">
        <v>8</v>
      </c>
      <c r="B200" t="s">
        <v>9</v>
      </c>
      <c r="C200" t="s">
        <v>14</v>
      </c>
      <c r="D200" t="s">
        <v>20</v>
      </c>
      <c r="E200" t="s">
        <v>12</v>
      </c>
      <c r="F200">
        <v>45</v>
      </c>
      <c r="G200">
        <v>53</v>
      </c>
      <c r="H200">
        <v>55</v>
      </c>
    </row>
    <row r="201" spans="1:8" x14ac:dyDescent="0.25">
      <c r="A201" t="s">
        <v>8</v>
      </c>
      <c r="B201" t="s">
        <v>9</v>
      </c>
      <c r="C201" t="s">
        <v>10</v>
      </c>
      <c r="D201" t="s">
        <v>20</v>
      </c>
      <c r="E201" t="s">
        <v>12</v>
      </c>
      <c r="F201">
        <v>78</v>
      </c>
      <c r="G201">
        <v>79</v>
      </c>
      <c r="H201">
        <v>76</v>
      </c>
    </row>
    <row r="202" spans="1:8" x14ac:dyDescent="0.25">
      <c r="A202" t="s">
        <v>8</v>
      </c>
      <c r="B202" t="s">
        <v>13</v>
      </c>
      <c r="C202" t="s">
        <v>19</v>
      </c>
      <c r="D202" t="s">
        <v>11</v>
      </c>
      <c r="E202" t="s">
        <v>15</v>
      </c>
      <c r="F202">
        <v>67</v>
      </c>
      <c r="G202">
        <v>84</v>
      </c>
      <c r="H202">
        <v>86</v>
      </c>
    </row>
    <row r="203" spans="1:8" x14ac:dyDescent="0.25">
      <c r="A203" t="s">
        <v>8</v>
      </c>
      <c r="B203" t="s">
        <v>21</v>
      </c>
      <c r="C203" t="s">
        <v>14</v>
      </c>
      <c r="D203" t="s">
        <v>20</v>
      </c>
      <c r="E203" t="s">
        <v>12</v>
      </c>
      <c r="F203">
        <v>65</v>
      </c>
      <c r="G203">
        <v>81</v>
      </c>
      <c r="H203">
        <v>77</v>
      </c>
    </row>
    <row r="204" spans="1:8" x14ac:dyDescent="0.25">
      <c r="A204" t="s">
        <v>17</v>
      </c>
      <c r="B204" t="s">
        <v>13</v>
      </c>
      <c r="C204" t="s">
        <v>19</v>
      </c>
      <c r="D204" t="s">
        <v>11</v>
      </c>
      <c r="E204" t="s">
        <v>12</v>
      </c>
      <c r="F204">
        <v>69</v>
      </c>
      <c r="G204">
        <v>77</v>
      </c>
      <c r="H204">
        <v>69</v>
      </c>
    </row>
    <row r="205" spans="1:8" x14ac:dyDescent="0.25">
      <c r="A205" t="s">
        <v>8</v>
      </c>
      <c r="B205" t="s">
        <v>9</v>
      </c>
      <c r="C205" t="s">
        <v>19</v>
      </c>
      <c r="D205" t="s">
        <v>11</v>
      </c>
      <c r="E205" t="s">
        <v>12</v>
      </c>
      <c r="F205">
        <v>57</v>
      </c>
      <c r="G205">
        <v>69</v>
      </c>
      <c r="H205">
        <v>68</v>
      </c>
    </row>
    <row r="206" spans="1:8" x14ac:dyDescent="0.25">
      <c r="A206" t="s">
        <v>17</v>
      </c>
      <c r="B206" t="s">
        <v>13</v>
      </c>
      <c r="C206" t="s">
        <v>14</v>
      </c>
      <c r="D206" t="s">
        <v>11</v>
      </c>
      <c r="E206" t="s">
        <v>12</v>
      </c>
      <c r="F206">
        <v>59</v>
      </c>
      <c r="G206">
        <v>41</v>
      </c>
      <c r="H206">
        <v>42</v>
      </c>
    </row>
    <row r="207" spans="1:8" x14ac:dyDescent="0.25">
      <c r="A207" t="s">
        <v>17</v>
      </c>
      <c r="B207" t="s">
        <v>21</v>
      </c>
      <c r="C207" t="s">
        <v>23</v>
      </c>
      <c r="D207" t="s">
        <v>11</v>
      </c>
      <c r="E207" t="s">
        <v>15</v>
      </c>
      <c r="F207">
        <v>74</v>
      </c>
      <c r="G207">
        <v>71</v>
      </c>
      <c r="H207">
        <v>78</v>
      </c>
    </row>
    <row r="208" spans="1:8" x14ac:dyDescent="0.25">
      <c r="A208" t="s">
        <v>17</v>
      </c>
      <c r="B208" t="s">
        <v>24</v>
      </c>
      <c r="C208" t="s">
        <v>10</v>
      </c>
      <c r="D208" t="s">
        <v>11</v>
      </c>
      <c r="E208" t="s">
        <v>12</v>
      </c>
      <c r="F208">
        <v>82</v>
      </c>
      <c r="G208">
        <v>62</v>
      </c>
      <c r="H208">
        <v>62</v>
      </c>
    </row>
    <row r="209" spans="1:8" x14ac:dyDescent="0.25">
      <c r="A209" t="s">
        <v>17</v>
      </c>
      <c r="B209" t="s">
        <v>24</v>
      </c>
      <c r="C209" t="s">
        <v>22</v>
      </c>
      <c r="D209" t="s">
        <v>11</v>
      </c>
      <c r="E209" t="s">
        <v>15</v>
      </c>
      <c r="F209">
        <v>81</v>
      </c>
      <c r="G209">
        <v>80</v>
      </c>
      <c r="H209">
        <v>76</v>
      </c>
    </row>
    <row r="210" spans="1:8" x14ac:dyDescent="0.25">
      <c r="A210" t="s">
        <v>8</v>
      </c>
      <c r="B210" t="s">
        <v>9</v>
      </c>
      <c r="C210" t="s">
        <v>14</v>
      </c>
      <c r="D210" t="s">
        <v>20</v>
      </c>
      <c r="E210" t="s">
        <v>12</v>
      </c>
      <c r="F210">
        <v>74</v>
      </c>
      <c r="G210">
        <v>81</v>
      </c>
      <c r="H210">
        <v>76</v>
      </c>
    </row>
    <row r="211" spans="1:8" x14ac:dyDescent="0.25">
      <c r="A211" t="s">
        <v>8</v>
      </c>
      <c r="B211" t="s">
        <v>9</v>
      </c>
      <c r="C211" t="s">
        <v>14</v>
      </c>
      <c r="D211" t="s">
        <v>20</v>
      </c>
      <c r="E211" t="s">
        <v>12</v>
      </c>
      <c r="F211">
        <v>58</v>
      </c>
      <c r="G211">
        <v>61</v>
      </c>
      <c r="H211">
        <v>66</v>
      </c>
    </row>
    <row r="212" spans="1:8" x14ac:dyDescent="0.25">
      <c r="A212" t="s">
        <v>17</v>
      </c>
      <c r="B212" t="s">
        <v>21</v>
      </c>
      <c r="C212" t="s">
        <v>23</v>
      </c>
      <c r="D212" t="s">
        <v>20</v>
      </c>
      <c r="E212" t="s">
        <v>15</v>
      </c>
      <c r="F212">
        <v>80</v>
      </c>
      <c r="G212">
        <v>79</v>
      </c>
      <c r="H212">
        <v>79</v>
      </c>
    </row>
    <row r="213" spans="1:8" x14ac:dyDescent="0.25">
      <c r="A213" t="s">
        <v>17</v>
      </c>
      <c r="B213" t="s">
        <v>13</v>
      </c>
      <c r="C213" t="s">
        <v>14</v>
      </c>
      <c r="D213" t="s">
        <v>20</v>
      </c>
      <c r="E213" t="s">
        <v>12</v>
      </c>
      <c r="F213">
        <v>35</v>
      </c>
      <c r="G213">
        <v>28</v>
      </c>
      <c r="H213">
        <v>27</v>
      </c>
    </row>
    <row r="214" spans="1:8" x14ac:dyDescent="0.25">
      <c r="A214" t="s">
        <v>8</v>
      </c>
      <c r="B214" t="s">
        <v>13</v>
      </c>
      <c r="C214" t="s">
        <v>22</v>
      </c>
      <c r="D214" t="s">
        <v>20</v>
      </c>
      <c r="E214" t="s">
        <v>12</v>
      </c>
      <c r="F214">
        <v>42</v>
      </c>
      <c r="G214">
        <v>62</v>
      </c>
      <c r="H214">
        <v>60</v>
      </c>
    </row>
    <row r="215" spans="1:8" x14ac:dyDescent="0.25">
      <c r="A215" t="s">
        <v>17</v>
      </c>
      <c r="B215" t="s">
        <v>13</v>
      </c>
      <c r="C215" t="s">
        <v>19</v>
      </c>
      <c r="D215" t="s">
        <v>20</v>
      </c>
      <c r="E215" t="s">
        <v>15</v>
      </c>
      <c r="F215">
        <v>60</v>
      </c>
      <c r="G215">
        <v>51</v>
      </c>
      <c r="H215">
        <v>56</v>
      </c>
    </row>
    <row r="216" spans="1:8" x14ac:dyDescent="0.25">
      <c r="A216" t="s">
        <v>17</v>
      </c>
      <c r="B216" t="s">
        <v>24</v>
      </c>
      <c r="C216" t="s">
        <v>22</v>
      </c>
      <c r="D216" t="s">
        <v>11</v>
      </c>
      <c r="E216" t="s">
        <v>15</v>
      </c>
      <c r="F216">
        <v>87</v>
      </c>
      <c r="G216">
        <v>91</v>
      </c>
      <c r="H216">
        <v>81</v>
      </c>
    </row>
    <row r="217" spans="1:8" x14ac:dyDescent="0.25">
      <c r="A217" t="s">
        <v>17</v>
      </c>
      <c r="B217" t="s">
        <v>9</v>
      </c>
      <c r="C217" t="s">
        <v>23</v>
      </c>
      <c r="D217" t="s">
        <v>11</v>
      </c>
      <c r="E217" t="s">
        <v>15</v>
      </c>
      <c r="F217">
        <v>84</v>
      </c>
      <c r="G217">
        <v>83</v>
      </c>
      <c r="H217">
        <v>75</v>
      </c>
    </row>
    <row r="218" spans="1:8" x14ac:dyDescent="0.25">
      <c r="A218" t="s">
        <v>8</v>
      </c>
      <c r="B218" t="s">
        <v>24</v>
      </c>
      <c r="C218" t="s">
        <v>19</v>
      </c>
      <c r="D218" t="s">
        <v>20</v>
      </c>
      <c r="E218" t="s">
        <v>15</v>
      </c>
      <c r="F218">
        <v>83</v>
      </c>
      <c r="G218">
        <v>86</v>
      </c>
      <c r="H218">
        <v>88</v>
      </c>
    </row>
    <row r="219" spans="1:8" x14ac:dyDescent="0.25">
      <c r="A219" t="s">
        <v>8</v>
      </c>
      <c r="B219" t="s">
        <v>13</v>
      </c>
      <c r="C219" t="s">
        <v>22</v>
      </c>
      <c r="D219" t="s">
        <v>20</v>
      </c>
      <c r="E219" t="s">
        <v>12</v>
      </c>
      <c r="F219">
        <v>34</v>
      </c>
      <c r="G219">
        <v>42</v>
      </c>
      <c r="H219">
        <v>39</v>
      </c>
    </row>
    <row r="220" spans="1:8" x14ac:dyDescent="0.25">
      <c r="A220" t="s">
        <v>17</v>
      </c>
      <c r="B220" t="s">
        <v>9</v>
      </c>
      <c r="C220" t="s">
        <v>22</v>
      </c>
      <c r="D220" t="s">
        <v>20</v>
      </c>
      <c r="E220" t="s">
        <v>12</v>
      </c>
      <c r="F220">
        <v>66</v>
      </c>
      <c r="G220">
        <v>77</v>
      </c>
      <c r="H220">
        <v>70</v>
      </c>
    </row>
    <row r="221" spans="1:8" x14ac:dyDescent="0.25">
      <c r="A221" t="s">
        <v>17</v>
      </c>
      <c r="B221" t="s">
        <v>9</v>
      </c>
      <c r="C221" t="s">
        <v>23</v>
      </c>
      <c r="D221" t="s">
        <v>11</v>
      </c>
      <c r="E221" t="s">
        <v>15</v>
      </c>
      <c r="F221">
        <v>61</v>
      </c>
      <c r="G221">
        <v>56</v>
      </c>
      <c r="H221">
        <v>56</v>
      </c>
    </row>
    <row r="222" spans="1:8" x14ac:dyDescent="0.25">
      <c r="A222" t="s">
        <v>8</v>
      </c>
      <c r="B222" t="s">
        <v>21</v>
      </c>
      <c r="C222" t="s">
        <v>22</v>
      </c>
      <c r="D222" t="s">
        <v>11</v>
      </c>
      <c r="E222" t="s">
        <v>15</v>
      </c>
      <c r="F222">
        <v>56</v>
      </c>
      <c r="G222">
        <v>68</v>
      </c>
      <c r="H222">
        <v>74</v>
      </c>
    </row>
    <row r="223" spans="1:8" x14ac:dyDescent="0.25">
      <c r="A223" t="s">
        <v>17</v>
      </c>
      <c r="B223" t="s">
        <v>9</v>
      </c>
      <c r="C223" t="s">
        <v>19</v>
      </c>
      <c r="D223" t="s">
        <v>11</v>
      </c>
      <c r="E223" t="s">
        <v>12</v>
      </c>
      <c r="F223">
        <v>87</v>
      </c>
      <c r="G223">
        <v>85</v>
      </c>
      <c r="H223">
        <v>73</v>
      </c>
    </row>
    <row r="224" spans="1:8" x14ac:dyDescent="0.25">
      <c r="A224" t="s">
        <v>8</v>
      </c>
      <c r="B224" t="s">
        <v>13</v>
      </c>
      <c r="C224" t="s">
        <v>23</v>
      </c>
      <c r="D224" t="s">
        <v>20</v>
      </c>
      <c r="E224" t="s">
        <v>12</v>
      </c>
      <c r="F224">
        <v>55</v>
      </c>
      <c r="G224">
        <v>65</v>
      </c>
      <c r="H224">
        <v>62</v>
      </c>
    </row>
    <row r="225" spans="1:8" x14ac:dyDescent="0.25">
      <c r="A225" t="s">
        <v>17</v>
      </c>
      <c r="B225" t="s">
        <v>21</v>
      </c>
      <c r="C225" t="s">
        <v>23</v>
      </c>
      <c r="D225" t="s">
        <v>11</v>
      </c>
      <c r="E225" t="s">
        <v>12</v>
      </c>
      <c r="F225">
        <v>86</v>
      </c>
      <c r="G225">
        <v>80</v>
      </c>
      <c r="H225">
        <v>75</v>
      </c>
    </row>
    <row r="226" spans="1:8" x14ac:dyDescent="0.25">
      <c r="A226" t="s">
        <v>8</v>
      </c>
      <c r="B226" t="s">
        <v>9</v>
      </c>
      <c r="C226" t="s">
        <v>19</v>
      </c>
      <c r="D226" t="s">
        <v>11</v>
      </c>
      <c r="E226" t="s">
        <v>15</v>
      </c>
      <c r="F226">
        <v>52</v>
      </c>
      <c r="G226">
        <v>66</v>
      </c>
      <c r="H226">
        <v>73</v>
      </c>
    </row>
    <row r="227" spans="1:8" x14ac:dyDescent="0.25">
      <c r="A227" t="s">
        <v>8</v>
      </c>
      <c r="B227" t="s">
        <v>24</v>
      </c>
      <c r="C227" t="s">
        <v>16</v>
      </c>
      <c r="D227" t="s">
        <v>20</v>
      </c>
      <c r="E227" t="s">
        <v>12</v>
      </c>
      <c r="F227">
        <v>45</v>
      </c>
      <c r="G227">
        <v>56</v>
      </c>
      <c r="H227">
        <v>54</v>
      </c>
    </row>
    <row r="228" spans="1:8" x14ac:dyDescent="0.25">
      <c r="A228" t="s">
        <v>8</v>
      </c>
      <c r="B228" t="s">
        <v>13</v>
      </c>
      <c r="C228" t="s">
        <v>14</v>
      </c>
      <c r="D228" t="s">
        <v>11</v>
      </c>
      <c r="E228" t="s">
        <v>12</v>
      </c>
      <c r="F228">
        <v>72</v>
      </c>
      <c r="G228">
        <v>72</v>
      </c>
      <c r="H228">
        <v>71</v>
      </c>
    </row>
    <row r="229" spans="1:8" x14ac:dyDescent="0.25">
      <c r="A229" t="s">
        <v>17</v>
      </c>
      <c r="B229" t="s">
        <v>21</v>
      </c>
      <c r="C229" t="s">
        <v>22</v>
      </c>
      <c r="D229" t="s">
        <v>11</v>
      </c>
      <c r="E229" t="s">
        <v>12</v>
      </c>
      <c r="F229">
        <v>57</v>
      </c>
      <c r="G229">
        <v>50</v>
      </c>
      <c r="H229">
        <v>54</v>
      </c>
    </row>
    <row r="230" spans="1:8" x14ac:dyDescent="0.25">
      <c r="A230" t="s">
        <v>17</v>
      </c>
      <c r="B230" t="s">
        <v>18</v>
      </c>
      <c r="C230" t="s">
        <v>23</v>
      </c>
      <c r="D230" t="s">
        <v>20</v>
      </c>
      <c r="E230" t="s">
        <v>12</v>
      </c>
      <c r="F230">
        <v>68</v>
      </c>
      <c r="G230">
        <v>72</v>
      </c>
      <c r="H230">
        <v>64</v>
      </c>
    </row>
    <row r="231" spans="1:8" x14ac:dyDescent="0.25">
      <c r="A231" t="s">
        <v>8</v>
      </c>
      <c r="B231" t="s">
        <v>13</v>
      </c>
      <c r="C231" t="s">
        <v>14</v>
      </c>
      <c r="D231" t="s">
        <v>11</v>
      </c>
      <c r="E231" t="s">
        <v>15</v>
      </c>
      <c r="F231">
        <v>88</v>
      </c>
      <c r="G231">
        <v>95</v>
      </c>
      <c r="H231">
        <v>94</v>
      </c>
    </row>
    <row r="232" spans="1:8" x14ac:dyDescent="0.25">
      <c r="A232" t="s">
        <v>17</v>
      </c>
      <c r="B232" t="s">
        <v>21</v>
      </c>
      <c r="C232" t="s">
        <v>14</v>
      </c>
      <c r="D232" t="s">
        <v>11</v>
      </c>
      <c r="E232" t="s">
        <v>12</v>
      </c>
      <c r="F232">
        <v>76</v>
      </c>
      <c r="G232">
        <v>64</v>
      </c>
      <c r="H232">
        <v>66</v>
      </c>
    </row>
    <row r="233" spans="1:8" x14ac:dyDescent="0.25">
      <c r="A233" t="s">
        <v>17</v>
      </c>
      <c r="B233" t="s">
        <v>13</v>
      </c>
      <c r="C233" t="s">
        <v>19</v>
      </c>
      <c r="D233" t="s">
        <v>11</v>
      </c>
      <c r="E233" t="s">
        <v>12</v>
      </c>
      <c r="F233">
        <v>46</v>
      </c>
      <c r="G233">
        <v>43</v>
      </c>
      <c r="H233">
        <v>42</v>
      </c>
    </row>
    <row r="234" spans="1:8" x14ac:dyDescent="0.25">
      <c r="A234" t="s">
        <v>8</v>
      </c>
      <c r="B234" t="s">
        <v>9</v>
      </c>
      <c r="C234" t="s">
        <v>10</v>
      </c>
      <c r="D234" t="s">
        <v>11</v>
      </c>
      <c r="E234" t="s">
        <v>12</v>
      </c>
      <c r="F234">
        <v>67</v>
      </c>
      <c r="G234">
        <v>86</v>
      </c>
      <c r="H234">
        <v>83</v>
      </c>
    </row>
    <row r="235" spans="1:8" x14ac:dyDescent="0.25">
      <c r="A235" t="s">
        <v>17</v>
      </c>
      <c r="B235" t="s">
        <v>24</v>
      </c>
      <c r="C235" t="s">
        <v>23</v>
      </c>
      <c r="D235" t="s">
        <v>11</v>
      </c>
      <c r="E235" t="s">
        <v>12</v>
      </c>
      <c r="F235">
        <v>92</v>
      </c>
      <c r="G235">
        <v>87</v>
      </c>
      <c r="H235">
        <v>78</v>
      </c>
    </row>
    <row r="236" spans="1:8" x14ac:dyDescent="0.25">
      <c r="A236" t="s">
        <v>17</v>
      </c>
      <c r="B236" t="s">
        <v>13</v>
      </c>
      <c r="C236" t="s">
        <v>10</v>
      </c>
      <c r="D236" t="s">
        <v>11</v>
      </c>
      <c r="E236" t="s">
        <v>15</v>
      </c>
      <c r="F236">
        <v>83</v>
      </c>
      <c r="G236">
        <v>82</v>
      </c>
      <c r="H236">
        <v>84</v>
      </c>
    </row>
    <row r="237" spans="1:8" x14ac:dyDescent="0.25">
      <c r="A237" t="s">
        <v>17</v>
      </c>
      <c r="B237" t="s">
        <v>21</v>
      </c>
      <c r="C237" t="s">
        <v>19</v>
      </c>
      <c r="D237" t="s">
        <v>11</v>
      </c>
      <c r="E237" t="s">
        <v>12</v>
      </c>
      <c r="F237">
        <v>80</v>
      </c>
      <c r="G237">
        <v>75</v>
      </c>
      <c r="H237">
        <v>77</v>
      </c>
    </row>
    <row r="238" spans="1:8" x14ac:dyDescent="0.25">
      <c r="A238" t="s">
        <v>17</v>
      </c>
      <c r="B238" t="s">
        <v>21</v>
      </c>
      <c r="C238" t="s">
        <v>10</v>
      </c>
      <c r="D238" t="s">
        <v>20</v>
      </c>
      <c r="E238" t="s">
        <v>12</v>
      </c>
      <c r="F238">
        <v>63</v>
      </c>
      <c r="G238">
        <v>66</v>
      </c>
      <c r="H238">
        <v>67</v>
      </c>
    </row>
    <row r="239" spans="1:8" x14ac:dyDescent="0.25">
      <c r="A239" t="s">
        <v>8</v>
      </c>
      <c r="B239" t="s">
        <v>21</v>
      </c>
      <c r="C239" t="s">
        <v>23</v>
      </c>
      <c r="D239" t="s">
        <v>11</v>
      </c>
      <c r="E239" t="s">
        <v>15</v>
      </c>
      <c r="F239">
        <v>64</v>
      </c>
      <c r="G239">
        <v>60</v>
      </c>
      <c r="H239">
        <v>74</v>
      </c>
    </row>
    <row r="240" spans="1:8" x14ac:dyDescent="0.25">
      <c r="A240" t="s">
        <v>17</v>
      </c>
      <c r="B240" t="s">
        <v>9</v>
      </c>
      <c r="C240" t="s">
        <v>14</v>
      </c>
      <c r="D240" t="s">
        <v>11</v>
      </c>
      <c r="E240" t="s">
        <v>12</v>
      </c>
      <c r="F240">
        <v>54</v>
      </c>
      <c r="G240">
        <v>52</v>
      </c>
      <c r="H240">
        <v>51</v>
      </c>
    </row>
    <row r="241" spans="1:8" x14ac:dyDescent="0.25">
      <c r="A241" t="s">
        <v>17</v>
      </c>
      <c r="B241" t="s">
        <v>13</v>
      </c>
      <c r="C241" t="s">
        <v>19</v>
      </c>
      <c r="D241" t="s">
        <v>11</v>
      </c>
      <c r="E241" t="s">
        <v>12</v>
      </c>
      <c r="F241">
        <v>84</v>
      </c>
      <c r="G241">
        <v>80</v>
      </c>
      <c r="H241">
        <v>80</v>
      </c>
    </row>
    <row r="242" spans="1:8" x14ac:dyDescent="0.25">
      <c r="A242" t="s">
        <v>17</v>
      </c>
      <c r="B242" t="s">
        <v>21</v>
      </c>
      <c r="C242" t="s">
        <v>22</v>
      </c>
      <c r="D242" t="s">
        <v>20</v>
      </c>
      <c r="E242" t="s">
        <v>15</v>
      </c>
      <c r="F242">
        <v>73</v>
      </c>
      <c r="G242">
        <v>68</v>
      </c>
      <c r="H242">
        <v>66</v>
      </c>
    </row>
    <row r="243" spans="1:8" x14ac:dyDescent="0.25">
      <c r="A243" t="s">
        <v>8</v>
      </c>
      <c r="B243" t="s">
        <v>24</v>
      </c>
      <c r="C243" t="s">
        <v>10</v>
      </c>
      <c r="D243" t="s">
        <v>11</v>
      </c>
      <c r="E243" t="s">
        <v>12</v>
      </c>
      <c r="F243">
        <v>80</v>
      </c>
      <c r="G243">
        <v>83</v>
      </c>
      <c r="H243">
        <v>83</v>
      </c>
    </row>
    <row r="244" spans="1:8" x14ac:dyDescent="0.25">
      <c r="A244" t="s">
        <v>8</v>
      </c>
      <c r="B244" t="s">
        <v>21</v>
      </c>
      <c r="C244" t="s">
        <v>22</v>
      </c>
      <c r="D244" t="s">
        <v>11</v>
      </c>
      <c r="E244" t="s">
        <v>12</v>
      </c>
      <c r="F244">
        <v>56</v>
      </c>
      <c r="G244">
        <v>52</v>
      </c>
      <c r="H244">
        <v>55</v>
      </c>
    </row>
    <row r="245" spans="1:8" x14ac:dyDescent="0.25">
      <c r="A245" t="s">
        <v>17</v>
      </c>
      <c r="B245" t="s">
        <v>24</v>
      </c>
      <c r="C245" t="s">
        <v>14</v>
      </c>
      <c r="D245" t="s">
        <v>11</v>
      </c>
      <c r="E245" t="s">
        <v>12</v>
      </c>
      <c r="F245">
        <v>59</v>
      </c>
      <c r="G245">
        <v>51</v>
      </c>
      <c r="H245">
        <v>43</v>
      </c>
    </row>
    <row r="246" spans="1:8" x14ac:dyDescent="0.25">
      <c r="A246" t="s">
        <v>17</v>
      </c>
      <c r="B246" t="s">
        <v>21</v>
      </c>
      <c r="C246" t="s">
        <v>23</v>
      </c>
      <c r="D246" t="s">
        <v>11</v>
      </c>
      <c r="E246" t="s">
        <v>12</v>
      </c>
      <c r="F246">
        <v>75</v>
      </c>
      <c r="G246">
        <v>74</v>
      </c>
      <c r="H246">
        <v>69</v>
      </c>
    </row>
    <row r="247" spans="1:8" x14ac:dyDescent="0.25">
      <c r="A247" t="s">
        <v>17</v>
      </c>
      <c r="B247" t="s">
        <v>13</v>
      </c>
      <c r="C247" t="s">
        <v>19</v>
      </c>
      <c r="D247" t="s">
        <v>11</v>
      </c>
      <c r="E247" t="s">
        <v>12</v>
      </c>
      <c r="F247">
        <v>85</v>
      </c>
      <c r="G247">
        <v>76</v>
      </c>
      <c r="H247">
        <v>71</v>
      </c>
    </row>
    <row r="248" spans="1:8" x14ac:dyDescent="0.25">
      <c r="A248" t="s">
        <v>17</v>
      </c>
      <c r="B248" t="s">
        <v>24</v>
      </c>
      <c r="C248" t="s">
        <v>19</v>
      </c>
      <c r="D248" t="s">
        <v>11</v>
      </c>
      <c r="E248" t="s">
        <v>12</v>
      </c>
      <c r="F248">
        <v>89</v>
      </c>
      <c r="G248">
        <v>76</v>
      </c>
      <c r="H248">
        <v>74</v>
      </c>
    </row>
    <row r="249" spans="1:8" x14ac:dyDescent="0.25">
      <c r="A249" t="s">
        <v>8</v>
      </c>
      <c r="B249" t="s">
        <v>9</v>
      </c>
      <c r="C249" t="s">
        <v>22</v>
      </c>
      <c r="D249" t="s">
        <v>11</v>
      </c>
      <c r="E249" t="s">
        <v>15</v>
      </c>
      <c r="F249">
        <v>58</v>
      </c>
      <c r="G249">
        <v>70</v>
      </c>
      <c r="H249">
        <v>68</v>
      </c>
    </row>
    <row r="250" spans="1:8" x14ac:dyDescent="0.25">
      <c r="A250" t="s">
        <v>8</v>
      </c>
      <c r="B250" t="s">
        <v>9</v>
      </c>
      <c r="C250" t="s">
        <v>22</v>
      </c>
      <c r="D250" t="s">
        <v>11</v>
      </c>
      <c r="E250" t="s">
        <v>12</v>
      </c>
      <c r="F250">
        <v>65</v>
      </c>
      <c r="G250">
        <v>64</v>
      </c>
      <c r="H250">
        <v>62</v>
      </c>
    </row>
    <row r="251" spans="1:8" x14ac:dyDescent="0.25">
      <c r="A251" t="s">
        <v>17</v>
      </c>
      <c r="B251" t="s">
        <v>13</v>
      </c>
      <c r="C251" t="s">
        <v>22</v>
      </c>
      <c r="D251" t="s">
        <v>11</v>
      </c>
      <c r="E251" t="s">
        <v>12</v>
      </c>
      <c r="F251">
        <v>68</v>
      </c>
      <c r="G251">
        <v>60</v>
      </c>
      <c r="H251">
        <v>53</v>
      </c>
    </row>
    <row r="252" spans="1:8" x14ac:dyDescent="0.25">
      <c r="A252" t="s">
        <v>17</v>
      </c>
      <c r="B252" t="s">
        <v>18</v>
      </c>
      <c r="C252" t="s">
        <v>23</v>
      </c>
      <c r="D252" t="s">
        <v>11</v>
      </c>
      <c r="E252" t="s">
        <v>15</v>
      </c>
      <c r="F252">
        <v>47</v>
      </c>
      <c r="G252">
        <v>49</v>
      </c>
      <c r="H252">
        <v>49</v>
      </c>
    </row>
    <row r="253" spans="1:8" x14ac:dyDescent="0.25">
      <c r="A253" t="s">
        <v>8</v>
      </c>
      <c r="B253" t="s">
        <v>21</v>
      </c>
      <c r="C253" t="s">
        <v>14</v>
      </c>
      <c r="D253" t="s">
        <v>20</v>
      </c>
      <c r="E253" t="s">
        <v>12</v>
      </c>
      <c r="F253">
        <v>71</v>
      </c>
      <c r="G253">
        <v>83</v>
      </c>
      <c r="H253">
        <v>83</v>
      </c>
    </row>
    <row r="254" spans="1:8" x14ac:dyDescent="0.25">
      <c r="A254" t="s">
        <v>8</v>
      </c>
      <c r="B254" t="s">
        <v>9</v>
      </c>
      <c r="C254" t="s">
        <v>23</v>
      </c>
      <c r="D254" t="s">
        <v>11</v>
      </c>
      <c r="E254" t="s">
        <v>15</v>
      </c>
      <c r="F254">
        <v>60</v>
      </c>
      <c r="G254">
        <v>70</v>
      </c>
      <c r="H254">
        <v>70</v>
      </c>
    </row>
    <row r="255" spans="1:8" x14ac:dyDescent="0.25">
      <c r="A255" t="s">
        <v>17</v>
      </c>
      <c r="B255" t="s">
        <v>21</v>
      </c>
      <c r="C255" t="s">
        <v>16</v>
      </c>
      <c r="D255" t="s">
        <v>11</v>
      </c>
      <c r="E255" t="s">
        <v>12</v>
      </c>
      <c r="F255">
        <v>80</v>
      </c>
      <c r="G255">
        <v>80</v>
      </c>
      <c r="H255">
        <v>72</v>
      </c>
    </row>
    <row r="256" spans="1:8" x14ac:dyDescent="0.25">
      <c r="A256" t="s">
        <v>17</v>
      </c>
      <c r="B256" t="s">
        <v>21</v>
      </c>
      <c r="C256" t="s">
        <v>22</v>
      </c>
      <c r="D256" t="s">
        <v>11</v>
      </c>
      <c r="E256" t="s">
        <v>12</v>
      </c>
      <c r="F256">
        <v>54</v>
      </c>
      <c r="G256">
        <v>52</v>
      </c>
      <c r="H256">
        <v>52</v>
      </c>
    </row>
    <row r="257" spans="1:8" x14ac:dyDescent="0.25">
      <c r="A257" t="s">
        <v>8</v>
      </c>
      <c r="B257" t="s">
        <v>24</v>
      </c>
      <c r="C257" t="s">
        <v>14</v>
      </c>
      <c r="D257" t="s">
        <v>11</v>
      </c>
      <c r="E257" t="s">
        <v>12</v>
      </c>
      <c r="F257">
        <v>62</v>
      </c>
      <c r="G257">
        <v>73</v>
      </c>
      <c r="H257">
        <v>70</v>
      </c>
    </row>
    <row r="258" spans="1:8" x14ac:dyDescent="0.25">
      <c r="A258" t="s">
        <v>8</v>
      </c>
      <c r="B258" t="s">
        <v>13</v>
      </c>
      <c r="C258" t="s">
        <v>19</v>
      </c>
      <c r="D258" t="s">
        <v>20</v>
      </c>
      <c r="E258" t="s">
        <v>12</v>
      </c>
      <c r="F258">
        <v>64</v>
      </c>
      <c r="G258">
        <v>73</v>
      </c>
      <c r="H258">
        <v>68</v>
      </c>
    </row>
    <row r="259" spans="1:8" x14ac:dyDescent="0.25">
      <c r="A259" t="s">
        <v>17</v>
      </c>
      <c r="B259" t="s">
        <v>13</v>
      </c>
      <c r="C259" t="s">
        <v>19</v>
      </c>
      <c r="D259" t="s">
        <v>11</v>
      </c>
      <c r="E259" t="s">
        <v>15</v>
      </c>
      <c r="F259">
        <v>78</v>
      </c>
      <c r="G259">
        <v>77</v>
      </c>
      <c r="H259">
        <v>77</v>
      </c>
    </row>
    <row r="260" spans="1:8" x14ac:dyDescent="0.25">
      <c r="A260" t="s">
        <v>8</v>
      </c>
      <c r="B260" t="s">
        <v>9</v>
      </c>
      <c r="C260" t="s">
        <v>14</v>
      </c>
      <c r="D260" t="s">
        <v>11</v>
      </c>
      <c r="E260" t="s">
        <v>12</v>
      </c>
      <c r="F260">
        <v>70</v>
      </c>
      <c r="G260">
        <v>75</v>
      </c>
      <c r="H260">
        <v>78</v>
      </c>
    </row>
    <row r="261" spans="1:8" x14ac:dyDescent="0.25">
      <c r="A261" t="s">
        <v>8</v>
      </c>
      <c r="B261" t="s">
        <v>13</v>
      </c>
      <c r="C261" t="s">
        <v>16</v>
      </c>
      <c r="D261" t="s">
        <v>20</v>
      </c>
      <c r="E261" t="s">
        <v>15</v>
      </c>
      <c r="F261">
        <v>65</v>
      </c>
      <c r="G261">
        <v>81</v>
      </c>
      <c r="H261">
        <v>81</v>
      </c>
    </row>
    <row r="262" spans="1:8" x14ac:dyDescent="0.25">
      <c r="A262" t="s">
        <v>8</v>
      </c>
      <c r="B262" t="s">
        <v>13</v>
      </c>
      <c r="C262" t="s">
        <v>23</v>
      </c>
      <c r="D262" t="s">
        <v>20</v>
      </c>
      <c r="E262" t="s">
        <v>15</v>
      </c>
      <c r="F262">
        <v>64</v>
      </c>
      <c r="G262">
        <v>79</v>
      </c>
      <c r="H262">
        <v>77</v>
      </c>
    </row>
    <row r="263" spans="1:8" x14ac:dyDescent="0.25">
      <c r="A263" t="s">
        <v>17</v>
      </c>
      <c r="B263" t="s">
        <v>13</v>
      </c>
      <c r="C263" t="s">
        <v>14</v>
      </c>
      <c r="D263" t="s">
        <v>11</v>
      </c>
      <c r="E263" t="s">
        <v>15</v>
      </c>
      <c r="F263">
        <v>79</v>
      </c>
      <c r="G263">
        <v>79</v>
      </c>
      <c r="H263">
        <v>78</v>
      </c>
    </row>
    <row r="264" spans="1:8" x14ac:dyDescent="0.25">
      <c r="A264" t="s">
        <v>8</v>
      </c>
      <c r="B264" t="s">
        <v>13</v>
      </c>
      <c r="C264" t="s">
        <v>23</v>
      </c>
      <c r="D264" t="s">
        <v>20</v>
      </c>
      <c r="E264" t="s">
        <v>12</v>
      </c>
      <c r="F264">
        <v>44</v>
      </c>
      <c r="G264">
        <v>50</v>
      </c>
      <c r="H264">
        <v>51</v>
      </c>
    </row>
    <row r="265" spans="1:8" x14ac:dyDescent="0.25">
      <c r="A265" t="s">
        <v>8</v>
      </c>
      <c r="B265" t="s">
        <v>24</v>
      </c>
      <c r="C265" t="s">
        <v>22</v>
      </c>
      <c r="D265" t="s">
        <v>11</v>
      </c>
      <c r="E265" t="s">
        <v>12</v>
      </c>
      <c r="F265">
        <v>99</v>
      </c>
      <c r="G265">
        <v>93</v>
      </c>
      <c r="H265">
        <v>90</v>
      </c>
    </row>
    <row r="266" spans="1:8" x14ac:dyDescent="0.25">
      <c r="A266" t="s">
        <v>17</v>
      </c>
      <c r="B266" t="s">
        <v>21</v>
      </c>
      <c r="C266" t="s">
        <v>22</v>
      </c>
      <c r="D266" t="s">
        <v>11</v>
      </c>
      <c r="E266" t="s">
        <v>12</v>
      </c>
      <c r="F266">
        <v>76</v>
      </c>
      <c r="G266">
        <v>73</v>
      </c>
      <c r="H266">
        <v>68</v>
      </c>
    </row>
    <row r="267" spans="1:8" x14ac:dyDescent="0.25">
      <c r="A267" t="s">
        <v>17</v>
      </c>
      <c r="B267" t="s">
        <v>21</v>
      </c>
      <c r="C267" t="s">
        <v>23</v>
      </c>
      <c r="D267" t="s">
        <v>20</v>
      </c>
      <c r="E267" t="s">
        <v>12</v>
      </c>
      <c r="F267">
        <v>59</v>
      </c>
      <c r="G267">
        <v>42</v>
      </c>
      <c r="H267">
        <v>41</v>
      </c>
    </row>
    <row r="268" spans="1:8" x14ac:dyDescent="0.25">
      <c r="A268" t="s">
        <v>8</v>
      </c>
      <c r="B268" t="s">
        <v>13</v>
      </c>
      <c r="C268" t="s">
        <v>10</v>
      </c>
      <c r="D268" t="s">
        <v>11</v>
      </c>
      <c r="E268" t="s">
        <v>12</v>
      </c>
      <c r="F268">
        <v>63</v>
      </c>
      <c r="G268">
        <v>75</v>
      </c>
      <c r="H268">
        <v>81</v>
      </c>
    </row>
    <row r="269" spans="1:8" x14ac:dyDescent="0.25">
      <c r="A269" t="s">
        <v>8</v>
      </c>
      <c r="B269" t="s">
        <v>21</v>
      </c>
      <c r="C269" t="s">
        <v>22</v>
      </c>
      <c r="D269" t="s">
        <v>11</v>
      </c>
      <c r="E269" t="s">
        <v>12</v>
      </c>
      <c r="F269">
        <v>69</v>
      </c>
      <c r="G269">
        <v>72</v>
      </c>
      <c r="H269">
        <v>77</v>
      </c>
    </row>
    <row r="270" spans="1:8" x14ac:dyDescent="0.25">
      <c r="A270" t="s">
        <v>8</v>
      </c>
      <c r="B270" t="s">
        <v>21</v>
      </c>
      <c r="C270" t="s">
        <v>19</v>
      </c>
      <c r="D270" t="s">
        <v>11</v>
      </c>
      <c r="E270" t="s">
        <v>15</v>
      </c>
      <c r="F270">
        <v>88</v>
      </c>
      <c r="G270">
        <v>92</v>
      </c>
      <c r="H270">
        <v>95</v>
      </c>
    </row>
    <row r="271" spans="1:8" x14ac:dyDescent="0.25">
      <c r="A271" t="s">
        <v>8</v>
      </c>
      <c r="B271" t="s">
        <v>24</v>
      </c>
      <c r="C271" t="s">
        <v>14</v>
      </c>
      <c r="D271" t="s">
        <v>20</v>
      </c>
      <c r="E271" t="s">
        <v>12</v>
      </c>
      <c r="F271">
        <v>71</v>
      </c>
      <c r="G271">
        <v>76</v>
      </c>
      <c r="H271">
        <v>70</v>
      </c>
    </row>
    <row r="272" spans="1:8" x14ac:dyDescent="0.25">
      <c r="A272" t="s">
        <v>17</v>
      </c>
      <c r="B272" t="s">
        <v>13</v>
      </c>
      <c r="C272" t="s">
        <v>10</v>
      </c>
      <c r="D272" t="s">
        <v>11</v>
      </c>
      <c r="E272" t="s">
        <v>12</v>
      </c>
      <c r="F272">
        <v>69</v>
      </c>
      <c r="G272">
        <v>63</v>
      </c>
      <c r="H272">
        <v>61</v>
      </c>
    </row>
    <row r="273" spans="1:8" x14ac:dyDescent="0.25">
      <c r="A273" t="s">
        <v>17</v>
      </c>
      <c r="B273" t="s">
        <v>13</v>
      </c>
      <c r="C273" t="s">
        <v>14</v>
      </c>
      <c r="D273" t="s">
        <v>11</v>
      </c>
      <c r="E273" t="s">
        <v>12</v>
      </c>
      <c r="F273">
        <v>58</v>
      </c>
      <c r="G273">
        <v>49</v>
      </c>
      <c r="H273">
        <v>42</v>
      </c>
    </row>
    <row r="274" spans="1:8" x14ac:dyDescent="0.25">
      <c r="A274" t="s">
        <v>8</v>
      </c>
      <c r="B274" t="s">
        <v>21</v>
      </c>
      <c r="C274" t="s">
        <v>19</v>
      </c>
      <c r="D274" t="s">
        <v>20</v>
      </c>
      <c r="E274" t="s">
        <v>12</v>
      </c>
      <c r="F274">
        <v>47</v>
      </c>
      <c r="G274">
        <v>53</v>
      </c>
      <c r="H274">
        <v>58</v>
      </c>
    </row>
    <row r="275" spans="1:8" x14ac:dyDescent="0.25">
      <c r="A275" t="s">
        <v>8</v>
      </c>
      <c r="B275" t="s">
        <v>21</v>
      </c>
      <c r="C275" t="s">
        <v>14</v>
      </c>
      <c r="D275" t="s">
        <v>11</v>
      </c>
      <c r="E275" t="s">
        <v>12</v>
      </c>
      <c r="F275">
        <v>65</v>
      </c>
      <c r="G275">
        <v>70</v>
      </c>
      <c r="H275">
        <v>71</v>
      </c>
    </row>
    <row r="276" spans="1:8" x14ac:dyDescent="0.25">
      <c r="A276" t="s">
        <v>17</v>
      </c>
      <c r="B276" t="s">
        <v>9</v>
      </c>
      <c r="C276" t="s">
        <v>14</v>
      </c>
      <c r="D276" t="s">
        <v>11</v>
      </c>
      <c r="E276" t="s">
        <v>15</v>
      </c>
      <c r="F276">
        <v>88</v>
      </c>
      <c r="G276">
        <v>85</v>
      </c>
      <c r="H276">
        <v>76</v>
      </c>
    </row>
    <row r="277" spans="1:8" x14ac:dyDescent="0.25">
      <c r="A277" t="s">
        <v>17</v>
      </c>
      <c r="B277" t="s">
        <v>13</v>
      </c>
      <c r="C277" t="s">
        <v>10</v>
      </c>
      <c r="D277" t="s">
        <v>11</v>
      </c>
      <c r="E277" t="s">
        <v>12</v>
      </c>
      <c r="F277">
        <v>83</v>
      </c>
      <c r="G277">
        <v>78</v>
      </c>
      <c r="H277">
        <v>73</v>
      </c>
    </row>
    <row r="278" spans="1:8" x14ac:dyDescent="0.25">
      <c r="A278" t="s">
        <v>8</v>
      </c>
      <c r="B278" t="s">
        <v>13</v>
      </c>
      <c r="C278" t="s">
        <v>23</v>
      </c>
      <c r="D278" t="s">
        <v>11</v>
      </c>
      <c r="E278" t="s">
        <v>15</v>
      </c>
      <c r="F278">
        <v>85</v>
      </c>
      <c r="G278">
        <v>92</v>
      </c>
      <c r="H278">
        <v>93</v>
      </c>
    </row>
    <row r="279" spans="1:8" x14ac:dyDescent="0.25">
      <c r="A279" t="s">
        <v>8</v>
      </c>
      <c r="B279" t="s">
        <v>24</v>
      </c>
      <c r="C279" t="s">
        <v>22</v>
      </c>
      <c r="D279" t="s">
        <v>11</v>
      </c>
      <c r="E279" t="s">
        <v>15</v>
      </c>
      <c r="F279">
        <v>59</v>
      </c>
      <c r="G279">
        <v>63</v>
      </c>
      <c r="H279">
        <v>75</v>
      </c>
    </row>
    <row r="280" spans="1:8" x14ac:dyDescent="0.25">
      <c r="A280" t="s">
        <v>8</v>
      </c>
      <c r="B280" t="s">
        <v>13</v>
      </c>
      <c r="C280" t="s">
        <v>23</v>
      </c>
      <c r="D280" t="s">
        <v>20</v>
      </c>
      <c r="E280" t="s">
        <v>12</v>
      </c>
      <c r="F280">
        <v>65</v>
      </c>
      <c r="G280">
        <v>86</v>
      </c>
      <c r="H280">
        <v>80</v>
      </c>
    </row>
    <row r="281" spans="1:8" x14ac:dyDescent="0.25">
      <c r="A281" t="s">
        <v>17</v>
      </c>
      <c r="B281" t="s">
        <v>9</v>
      </c>
      <c r="C281" t="s">
        <v>10</v>
      </c>
      <c r="D281" t="s">
        <v>20</v>
      </c>
      <c r="E281" t="s">
        <v>12</v>
      </c>
      <c r="F281">
        <v>73</v>
      </c>
      <c r="G281">
        <v>56</v>
      </c>
      <c r="H281">
        <v>57</v>
      </c>
    </row>
    <row r="282" spans="1:8" x14ac:dyDescent="0.25">
      <c r="A282" t="s">
        <v>17</v>
      </c>
      <c r="B282" t="s">
        <v>21</v>
      </c>
      <c r="C282" t="s">
        <v>22</v>
      </c>
      <c r="D282" t="s">
        <v>11</v>
      </c>
      <c r="E282" t="s">
        <v>12</v>
      </c>
      <c r="F282">
        <v>53</v>
      </c>
      <c r="G282">
        <v>52</v>
      </c>
      <c r="H282">
        <v>42</v>
      </c>
    </row>
    <row r="283" spans="1:8" x14ac:dyDescent="0.25">
      <c r="A283" t="s">
        <v>17</v>
      </c>
      <c r="B283" t="s">
        <v>21</v>
      </c>
      <c r="C283" t="s">
        <v>22</v>
      </c>
      <c r="D283" t="s">
        <v>11</v>
      </c>
      <c r="E283" t="s">
        <v>12</v>
      </c>
      <c r="F283">
        <v>45</v>
      </c>
      <c r="G283">
        <v>48</v>
      </c>
      <c r="H283">
        <v>46</v>
      </c>
    </row>
    <row r="284" spans="1:8" x14ac:dyDescent="0.25">
      <c r="A284" t="s">
        <v>8</v>
      </c>
      <c r="B284" t="s">
        <v>21</v>
      </c>
      <c r="C284" t="s">
        <v>10</v>
      </c>
      <c r="D284" t="s">
        <v>20</v>
      </c>
      <c r="E284" t="s">
        <v>12</v>
      </c>
      <c r="F284">
        <v>73</v>
      </c>
      <c r="G284">
        <v>79</v>
      </c>
      <c r="H284">
        <v>84</v>
      </c>
    </row>
    <row r="285" spans="1:8" x14ac:dyDescent="0.25">
      <c r="A285" t="s">
        <v>8</v>
      </c>
      <c r="B285" t="s">
        <v>21</v>
      </c>
      <c r="C285" t="s">
        <v>14</v>
      </c>
      <c r="D285" t="s">
        <v>20</v>
      </c>
      <c r="E285" t="s">
        <v>15</v>
      </c>
      <c r="F285">
        <v>70</v>
      </c>
      <c r="G285">
        <v>78</v>
      </c>
      <c r="H285">
        <v>78</v>
      </c>
    </row>
    <row r="286" spans="1:8" x14ac:dyDescent="0.25">
      <c r="A286" t="s">
        <v>8</v>
      </c>
      <c r="B286" t="s">
        <v>9</v>
      </c>
      <c r="C286" t="s">
        <v>23</v>
      </c>
      <c r="D286" t="s">
        <v>11</v>
      </c>
      <c r="E286" t="s">
        <v>12</v>
      </c>
      <c r="F286">
        <v>37</v>
      </c>
      <c r="G286">
        <v>46</v>
      </c>
      <c r="H286">
        <v>46</v>
      </c>
    </row>
    <row r="287" spans="1:8" x14ac:dyDescent="0.25">
      <c r="A287" t="s">
        <v>17</v>
      </c>
      <c r="B287" t="s">
        <v>9</v>
      </c>
      <c r="C287" t="s">
        <v>19</v>
      </c>
      <c r="D287" t="s">
        <v>11</v>
      </c>
      <c r="E287" t="s">
        <v>15</v>
      </c>
      <c r="F287">
        <v>81</v>
      </c>
      <c r="G287">
        <v>82</v>
      </c>
      <c r="H287">
        <v>82</v>
      </c>
    </row>
    <row r="288" spans="1:8" x14ac:dyDescent="0.25">
      <c r="A288" t="s">
        <v>17</v>
      </c>
      <c r="B288" t="s">
        <v>24</v>
      </c>
      <c r="C288" t="s">
        <v>19</v>
      </c>
      <c r="D288" t="s">
        <v>11</v>
      </c>
      <c r="E288" t="s">
        <v>15</v>
      </c>
      <c r="F288">
        <v>97</v>
      </c>
      <c r="G288">
        <v>82</v>
      </c>
      <c r="H288">
        <v>88</v>
      </c>
    </row>
    <row r="289" spans="1:8" x14ac:dyDescent="0.25">
      <c r="A289" t="s">
        <v>8</v>
      </c>
      <c r="B289" t="s">
        <v>9</v>
      </c>
      <c r="C289" t="s">
        <v>23</v>
      </c>
      <c r="D289" t="s">
        <v>11</v>
      </c>
      <c r="E289" t="s">
        <v>12</v>
      </c>
      <c r="F289">
        <v>67</v>
      </c>
      <c r="G289">
        <v>89</v>
      </c>
      <c r="H289">
        <v>82</v>
      </c>
    </row>
    <row r="290" spans="1:8" x14ac:dyDescent="0.25">
      <c r="A290" t="s">
        <v>17</v>
      </c>
      <c r="B290" t="s">
        <v>9</v>
      </c>
      <c r="C290" t="s">
        <v>10</v>
      </c>
      <c r="D290" t="s">
        <v>20</v>
      </c>
      <c r="E290" t="s">
        <v>12</v>
      </c>
      <c r="F290">
        <v>88</v>
      </c>
      <c r="G290">
        <v>75</v>
      </c>
      <c r="H290">
        <v>76</v>
      </c>
    </row>
    <row r="291" spans="1:8" x14ac:dyDescent="0.25">
      <c r="A291" t="s">
        <v>17</v>
      </c>
      <c r="B291" t="s">
        <v>24</v>
      </c>
      <c r="C291" t="s">
        <v>23</v>
      </c>
      <c r="D291" t="s">
        <v>11</v>
      </c>
      <c r="E291" t="s">
        <v>15</v>
      </c>
      <c r="F291">
        <v>77</v>
      </c>
      <c r="G291">
        <v>76</v>
      </c>
      <c r="H291">
        <v>77</v>
      </c>
    </row>
    <row r="292" spans="1:8" x14ac:dyDescent="0.25">
      <c r="A292" t="s">
        <v>17</v>
      </c>
      <c r="B292" t="s">
        <v>13</v>
      </c>
      <c r="C292" t="s">
        <v>19</v>
      </c>
      <c r="D292" t="s">
        <v>11</v>
      </c>
      <c r="E292" t="s">
        <v>12</v>
      </c>
      <c r="F292">
        <v>76</v>
      </c>
      <c r="G292">
        <v>70</v>
      </c>
      <c r="H292">
        <v>68</v>
      </c>
    </row>
    <row r="293" spans="1:8" x14ac:dyDescent="0.25">
      <c r="A293" t="s">
        <v>17</v>
      </c>
      <c r="B293" t="s">
        <v>21</v>
      </c>
      <c r="C293" t="s">
        <v>23</v>
      </c>
      <c r="D293" t="s">
        <v>11</v>
      </c>
      <c r="E293" t="s">
        <v>12</v>
      </c>
      <c r="F293">
        <v>86</v>
      </c>
      <c r="G293">
        <v>73</v>
      </c>
      <c r="H293">
        <v>70</v>
      </c>
    </row>
    <row r="294" spans="1:8" x14ac:dyDescent="0.25">
      <c r="A294" t="s">
        <v>17</v>
      </c>
      <c r="B294" t="s">
        <v>13</v>
      </c>
      <c r="C294" t="s">
        <v>23</v>
      </c>
      <c r="D294" t="s">
        <v>11</v>
      </c>
      <c r="E294" t="s">
        <v>15</v>
      </c>
      <c r="F294">
        <v>63</v>
      </c>
      <c r="G294">
        <v>60</v>
      </c>
      <c r="H294">
        <v>57</v>
      </c>
    </row>
    <row r="295" spans="1:8" x14ac:dyDescent="0.25">
      <c r="A295" t="s">
        <v>8</v>
      </c>
      <c r="B295" t="s">
        <v>24</v>
      </c>
      <c r="C295" t="s">
        <v>10</v>
      </c>
      <c r="D295" t="s">
        <v>11</v>
      </c>
      <c r="E295" t="s">
        <v>12</v>
      </c>
      <c r="F295">
        <v>65</v>
      </c>
      <c r="G295">
        <v>73</v>
      </c>
      <c r="H295">
        <v>75</v>
      </c>
    </row>
    <row r="296" spans="1:8" x14ac:dyDescent="0.25">
      <c r="A296" t="s">
        <v>17</v>
      </c>
      <c r="B296" t="s">
        <v>21</v>
      </c>
      <c r="C296" t="s">
        <v>22</v>
      </c>
      <c r="D296" t="s">
        <v>20</v>
      </c>
      <c r="E296" t="s">
        <v>15</v>
      </c>
      <c r="F296">
        <v>78</v>
      </c>
      <c r="G296">
        <v>77</v>
      </c>
      <c r="H296">
        <v>80</v>
      </c>
    </row>
    <row r="297" spans="1:8" x14ac:dyDescent="0.25">
      <c r="A297" t="s">
        <v>17</v>
      </c>
      <c r="B297" t="s">
        <v>9</v>
      </c>
      <c r="C297" t="s">
        <v>19</v>
      </c>
      <c r="D297" t="s">
        <v>20</v>
      </c>
      <c r="E297" t="s">
        <v>12</v>
      </c>
      <c r="F297">
        <v>67</v>
      </c>
      <c r="G297">
        <v>62</v>
      </c>
      <c r="H297">
        <v>60</v>
      </c>
    </row>
    <row r="298" spans="1:8" x14ac:dyDescent="0.25">
      <c r="A298" t="s">
        <v>17</v>
      </c>
      <c r="B298" t="s">
        <v>18</v>
      </c>
      <c r="C298" t="s">
        <v>23</v>
      </c>
      <c r="D298" t="s">
        <v>11</v>
      </c>
      <c r="E298" t="s">
        <v>15</v>
      </c>
      <c r="F298">
        <v>46</v>
      </c>
      <c r="G298">
        <v>41</v>
      </c>
      <c r="H298">
        <v>43</v>
      </c>
    </row>
    <row r="299" spans="1:8" x14ac:dyDescent="0.25">
      <c r="A299" t="s">
        <v>17</v>
      </c>
      <c r="B299" t="s">
        <v>24</v>
      </c>
      <c r="C299" t="s">
        <v>19</v>
      </c>
      <c r="D299" t="s">
        <v>11</v>
      </c>
      <c r="E299" t="s">
        <v>15</v>
      </c>
      <c r="F299">
        <v>71</v>
      </c>
      <c r="G299">
        <v>74</v>
      </c>
      <c r="H299">
        <v>68</v>
      </c>
    </row>
    <row r="300" spans="1:8" x14ac:dyDescent="0.25">
      <c r="A300" t="s">
        <v>17</v>
      </c>
      <c r="B300" t="s">
        <v>13</v>
      </c>
      <c r="C300" t="s">
        <v>22</v>
      </c>
      <c r="D300" t="s">
        <v>20</v>
      </c>
      <c r="E300" t="s">
        <v>15</v>
      </c>
      <c r="F300">
        <v>40</v>
      </c>
      <c r="G300">
        <v>46</v>
      </c>
      <c r="H300">
        <v>50</v>
      </c>
    </row>
    <row r="301" spans="1:8" x14ac:dyDescent="0.25">
      <c r="A301" t="s">
        <v>17</v>
      </c>
      <c r="B301" t="s">
        <v>21</v>
      </c>
      <c r="C301" t="s">
        <v>19</v>
      </c>
      <c r="D301" t="s">
        <v>20</v>
      </c>
      <c r="E301" t="s">
        <v>12</v>
      </c>
      <c r="F301">
        <v>90</v>
      </c>
      <c r="G301">
        <v>87</v>
      </c>
      <c r="H301">
        <v>75</v>
      </c>
    </row>
    <row r="302" spans="1:8" x14ac:dyDescent="0.25">
      <c r="A302" t="s">
        <v>17</v>
      </c>
      <c r="B302" t="s">
        <v>18</v>
      </c>
      <c r="C302" t="s">
        <v>14</v>
      </c>
      <c r="D302" t="s">
        <v>20</v>
      </c>
      <c r="E302" t="s">
        <v>15</v>
      </c>
      <c r="F302">
        <v>81</v>
      </c>
      <c r="G302">
        <v>78</v>
      </c>
      <c r="H302">
        <v>81</v>
      </c>
    </row>
    <row r="303" spans="1:8" x14ac:dyDescent="0.25">
      <c r="A303" t="s">
        <v>17</v>
      </c>
      <c r="B303" t="s">
        <v>21</v>
      </c>
      <c r="C303" t="s">
        <v>23</v>
      </c>
      <c r="D303" t="s">
        <v>20</v>
      </c>
      <c r="E303" t="s">
        <v>12</v>
      </c>
      <c r="F303">
        <v>56</v>
      </c>
      <c r="G303">
        <v>54</v>
      </c>
      <c r="H303">
        <v>52</v>
      </c>
    </row>
    <row r="304" spans="1:8" x14ac:dyDescent="0.25">
      <c r="A304" t="s">
        <v>8</v>
      </c>
      <c r="B304" t="s">
        <v>13</v>
      </c>
      <c r="C304" t="s">
        <v>19</v>
      </c>
      <c r="D304" t="s">
        <v>11</v>
      </c>
      <c r="E304" t="s">
        <v>15</v>
      </c>
      <c r="F304">
        <v>67</v>
      </c>
      <c r="G304">
        <v>84</v>
      </c>
      <c r="H304">
        <v>81</v>
      </c>
    </row>
    <row r="305" spans="1:8" x14ac:dyDescent="0.25">
      <c r="A305" t="s">
        <v>17</v>
      </c>
      <c r="B305" t="s">
        <v>9</v>
      </c>
      <c r="C305" t="s">
        <v>19</v>
      </c>
      <c r="D305" t="s">
        <v>11</v>
      </c>
      <c r="E305" t="s">
        <v>12</v>
      </c>
      <c r="F305">
        <v>80</v>
      </c>
      <c r="G305">
        <v>76</v>
      </c>
      <c r="H305">
        <v>64</v>
      </c>
    </row>
    <row r="306" spans="1:8" x14ac:dyDescent="0.25">
      <c r="A306" t="s">
        <v>8</v>
      </c>
      <c r="B306" t="s">
        <v>13</v>
      </c>
      <c r="C306" t="s">
        <v>19</v>
      </c>
      <c r="D306" t="s">
        <v>11</v>
      </c>
      <c r="E306" t="s">
        <v>15</v>
      </c>
      <c r="F306">
        <v>74</v>
      </c>
      <c r="G306">
        <v>75</v>
      </c>
      <c r="H306">
        <v>83</v>
      </c>
    </row>
    <row r="307" spans="1:8" x14ac:dyDescent="0.25">
      <c r="A307" t="s">
        <v>17</v>
      </c>
      <c r="B307" t="s">
        <v>18</v>
      </c>
      <c r="C307" t="s">
        <v>14</v>
      </c>
      <c r="D307" t="s">
        <v>11</v>
      </c>
      <c r="E307" t="s">
        <v>12</v>
      </c>
      <c r="F307">
        <v>69</v>
      </c>
      <c r="G307">
        <v>67</v>
      </c>
      <c r="H307">
        <v>69</v>
      </c>
    </row>
    <row r="308" spans="1:8" x14ac:dyDescent="0.25">
      <c r="A308" t="s">
        <v>17</v>
      </c>
      <c r="B308" t="s">
        <v>24</v>
      </c>
      <c r="C308" t="s">
        <v>14</v>
      </c>
      <c r="D308" t="s">
        <v>11</v>
      </c>
      <c r="E308" t="s">
        <v>15</v>
      </c>
      <c r="F308">
        <v>99</v>
      </c>
      <c r="G308">
        <v>87</v>
      </c>
      <c r="H308">
        <v>81</v>
      </c>
    </row>
    <row r="309" spans="1:8" x14ac:dyDescent="0.25">
      <c r="A309" t="s">
        <v>17</v>
      </c>
      <c r="B309" t="s">
        <v>13</v>
      </c>
      <c r="C309" t="s">
        <v>23</v>
      </c>
      <c r="D309" t="s">
        <v>11</v>
      </c>
      <c r="E309" t="s">
        <v>12</v>
      </c>
      <c r="F309">
        <v>51</v>
      </c>
      <c r="G309">
        <v>52</v>
      </c>
      <c r="H309">
        <v>44</v>
      </c>
    </row>
    <row r="310" spans="1:8" x14ac:dyDescent="0.25">
      <c r="A310" t="s">
        <v>8</v>
      </c>
      <c r="B310" t="s">
        <v>9</v>
      </c>
      <c r="C310" t="s">
        <v>19</v>
      </c>
      <c r="D310" t="s">
        <v>20</v>
      </c>
      <c r="E310" t="s">
        <v>12</v>
      </c>
      <c r="F310">
        <v>53</v>
      </c>
      <c r="G310">
        <v>71</v>
      </c>
      <c r="H310">
        <v>67</v>
      </c>
    </row>
    <row r="311" spans="1:8" x14ac:dyDescent="0.25">
      <c r="A311" t="s">
        <v>8</v>
      </c>
      <c r="B311" t="s">
        <v>21</v>
      </c>
      <c r="C311" t="s">
        <v>22</v>
      </c>
      <c r="D311" t="s">
        <v>20</v>
      </c>
      <c r="E311" t="s">
        <v>12</v>
      </c>
      <c r="F311">
        <v>49</v>
      </c>
      <c r="G311">
        <v>57</v>
      </c>
      <c r="H311">
        <v>52</v>
      </c>
    </row>
    <row r="312" spans="1:8" x14ac:dyDescent="0.25">
      <c r="A312" t="s">
        <v>8</v>
      </c>
      <c r="B312" t="s">
        <v>9</v>
      </c>
      <c r="C312" t="s">
        <v>19</v>
      </c>
      <c r="D312" t="s">
        <v>11</v>
      </c>
      <c r="E312" t="s">
        <v>12</v>
      </c>
      <c r="F312">
        <v>73</v>
      </c>
      <c r="G312">
        <v>76</v>
      </c>
      <c r="H312">
        <v>80</v>
      </c>
    </row>
    <row r="313" spans="1:8" x14ac:dyDescent="0.25">
      <c r="A313" t="s">
        <v>17</v>
      </c>
      <c r="B313" t="s">
        <v>9</v>
      </c>
      <c r="C313" t="s">
        <v>10</v>
      </c>
      <c r="D313" t="s">
        <v>11</v>
      </c>
      <c r="E313" t="s">
        <v>12</v>
      </c>
      <c r="F313">
        <v>66</v>
      </c>
      <c r="G313">
        <v>60</v>
      </c>
      <c r="H313">
        <v>57</v>
      </c>
    </row>
    <row r="314" spans="1:8" x14ac:dyDescent="0.25">
      <c r="A314" t="s">
        <v>17</v>
      </c>
      <c r="B314" t="s">
        <v>21</v>
      </c>
      <c r="C314" t="s">
        <v>10</v>
      </c>
      <c r="D314" t="s">
        <v>11</v>
      </c>
      <c r="E314" t="s">
        <v>15</v>
      </c>
      <c r="F314">
        <v>67</v>
      </c>
      <c r="G314">
        <v>61</v>
      </c>
      <c r="H314">
        <v>68</v>
      </c>
    </row>
    <row r="315" spans="1:8" x14ac:dyDescent="0.25">
      <c r="A315" t="s">
        <v>8</v>
      </c>
      <c r="B315" t="s">
        <v>13</v>
      </c>
      <c r="C315" t="s">
        <v>19</v>
      </c>
      <c r="D315" t="s">
        <v>20</v>
      </c>
      <c r="E315" t="s">
        <v>15</v>
      </c>
      <c r="F315">
        <v>68</v>
      </c>
      <c r="G315">
        <v>67</v>
      </c>
      <c r="H315">
        <v>69</v>
      </c>
    </row>
    <row r="316" spans="1:8" x14ac:dyDescent="0.25">
      <c r="A316" t="s">
        <v>8</v>
      </c>
      <c r="B316" t="s">
        <v>13</v>
      </c>
      <c r="C316" t="s">
        <v>10</v>
      </c>
      <c r="D316" t="s">
        <v>11</v>
      </c>
      <c r="E316" t="s">
        <v>15</v>
      </c>
      <c r="F316">
        <v>59</v>
      </c>
      <c r="G316">
        <v>64</v>
      </c>
      <c r="H316">
        <v>75</v>
      </c>
    </row>
    <row r="317" spans="1:8" x14ac:dyDescent="0.25">
      <c r="A317" t="s">
        <v>17</v>
      </c>
      <c r="B317" t="s">
        <v>13</v>
      </c>
      <c r="C317" t="s">
        <v>22</v>
      </c>
      <c r="D317" t="s">
        <v>11</v>
      </c>
      <c r="E317" t="s">
        <v>12</v>
      </c>
      <c r="F317">
        <v>71</v>
      </c>
      <c r="G317">
        <v>66</v>
      </c>
      <c r="H317">
        <v>65</v>
      </c>
    </row>
    <row r="318" spans="1:8" x14ac:dyDescent="0.25">
      <c r="A318" t="s">
        <v>8</v>
      </c>
      <c r="B318" t="s">
        <v>21</v>
      </c>
      <c r="C318" t="s">
        <v>16</v>
      </c>
      <c r="D318" t="s">
        <v>11</v>
      </c>
      <c r="E318" t="s">
        <v>15</v>
      </c>
      <c r="F318">
        <v>77</v>
      </c>
      <c r="G318">
        <v>82</v>
      </c>
      <c r="H318">
        <v>91</v>
      </c>
    </row>
    <row r="319" spans="1:8" x14ac:dyDescent="0.25">
      <c r="A319" t="s">
        <v>17</v>
      </c>
      <c r="B319" t="s">
        <v>13</v>
      </c>
      <c r="C319" t="s">
        <v>19</v>
      </c>
      <c r="D319" t="s">
        <v>11</v>
      </c>
      <c r="E319" t="s">
        <v>12</v>
      </c>
      <c r="F319">
        <v>83</v>
      </c>
      <c r="G319">
        <v>72</v>
      </c>
      <c r="H319">
        <v>78</v>
      </c>
    </row>
    <row r="320" spans="1:8" x14ac:dyDescent="0.25">
      <c r="A320" t="s">
        <v>17</v>
      </c>
      <c r="B320" t="s">
        <v>9</v>
      </c>
      <c r="C320" t="s">
        <v>10</v>
      </c>
      <c r="D320" t="s">
        <v>11</v>
      </c>
      <c r="E320" t="s">
        <v>12</v>
      </c>
      <c r="F320">
        <v>63</v>
      </c>
      <c r="G320">
        <v>71</v>
      </c>
      <c r="H320">
        <v>69</v>
      </c>
    </row>
    <row r="321" spans="1:8" x14ac:dyDescent="0.25">
      <c r="A321" t="s">
        <v>8</v>
      </c>
      <c r="B321" t="s">
        <v>21</v>
      </c>
      <c r="C321" t="s">
        <v>19</v>
      </c>
      <c r="D321" t="s">
        <v>20</v>
      </c>
      <c r="E321" t="s">
        <v>12</v>
      </c>
      <c r="F321">
        <v>56</v>
      </c>
      <c r="G321">
        <v>65</v>
      </c>
      <c r="H321">
        <v>63</v>
      </c>
    </row>
    <row r="322" spans="1:8" x14ac:dyDescent="0.25">
      <c r="A322" t="s">
        <v>8</v>
      </c>
      <c r="B322" t="s">
        <v>13</v>
      </c>
      <c r="C322" t="s">
        <v>22</v>
      </c>
      <c r="D322" t="s">
        <v>20</v>
      </c>
      <c r="E322" t="s">
        <v>15</v>
      </c>
      <c r="F322">
        <v>67</v>
      </c>
      <c r="G322">
        <v>79</v>
      </c>
      <c r="H322">
        <v>84</v>
      </c>
    </row>
    <row r="323" spans="1:8" x14ac:dyDescent="0.25">
      <c r="A323" t="s">
        <v>8</v>
      </c>
      <c r="B323" t="s">
        <v>24</v>
      </c>
      <c r="C323" t="s">
        <v>22</v>
      </c>
      <c r="D323" t="s">
        <v>11</v>
      </c>
      <c r="E323" t="s">
        <v>12</v>
      </c>
      <c r="F323">
        <v>75</v>
      </c>
      <c r="G323">
        <v>86</v>
      </c>
      <c r="H323">
        <v>79</v>
      </c>
    </row>
    <row r="324" spans="1:8" x14ac:dyDescent="0.25">
      <c r="A324" t="s">
        <v>8</v>
      </c>
      <c r="B324" t="s">
        <v>13</v>
      </c>
      <c r="C324" t="s">
        <v>14</v>
      </c>
      <c r="D324" t="s">
        <v>11</v>
      </c>
      <c r="E324" t="s">
        <v>12</v>
      </c>
      <c r="F324">
        <v>71</v>
      </c>
      <c r="G324">
        <v>81</v>
      </c>
      <c r="H324">
        <v>80</v>
      </c>
    </row>
    <row r="325" spans="1:8" x14ac:dyDescent="0.25">
      <c r="A325" t="s">
        <v>8</v>
      </c>
      <c r="B325" t="s">
        <v>13</v>
      </c>
      <c r="C325" t="s">
        <v>23</v>
      </c>
      <c r="D325" t="s">
        <v>20</v>
      </c>
      <c r="E325" t="s">
        <v>12</v>
      </c>
      <c r="F325">
        <v>43</v>
      </c>
      <c r="G325">
        <v>53</v>
      </c>
      <c r="H325">
        <v>53</v>
      </c>
    </row>
    <row r="326" spans="1:8" x14ac:dyDescent="0.25">
      <c r="A326" t="s">
        <v>8</v>
      </c>
      <c r="B326" t="s">
        <v>13</v>
      </c>
      <c r="C326" t="s">
        <v>22</v>
      </c>
      <c r="D326" t="s">
        <v>20</v>
      </c>
      <c r="E326" t="s">
        <v>12</v>
      </c>
      <c r="F326">
        <v>41</v>
      </c>
      <c r="G326">
        <v>46</v>
      </c>
      <c r="H326">
        <v>43</v>
      </c>
    </row>
    <row r="327" spans="1:8" x14ac:dyDescent="0.25">
      <c r="A327" t="s">
        <v>8</v>
      </c>
      <c r="B327" t="s">
        <v>13</v>
      </c>
      <c r="C327" t="s">
        <v>14</v>
      </c>
      <c r="D327" t="s">
        <v>11</v>
      </c>
      <c r="E327" t="s">
        <v>12</v>
      </c>
      <c r="F327">
        <v>82</v>
      </c>
      <c r="G327">
        <v>90</v>
      </c>
      <c r="H327">
        <v>94</v>
      </c>
    </row>
    <row r="328" spans="1:8" x14ac:dyDescent="0.25">
      <c r="A328" t="s">
        <v>17</v>
      </c>
      <c r="B328" t="s">
        <v>13</v>
      </c>
      <c r="C328" t="s">
        <v>14</v>
      </c>
      <c r="D328" t="s">
        <v>11</v>
      </c>
      <c r="E328" t="s">
        <v>12</v>
      </c>
      <c r="F328">
        <v>61</v>
      </c>
      <c r="G328">
        <v>61</v>
      </c>
      <c r="H328">
        <v>62</v>
      </c>
    </row>
    <row r="329" spans="1:8" x14ac:dyDescent="0.25">
      <c r="A329" t="s">
        <v>17</v>
      </c>
      <c r="B329" t="s">
        <v>18</v>
      </c>
      <c r="C329" t="s">
        <v>14</v>
      </c>
      <c r="D329" t="s">
        <v>20</v>
      </c>
      <c r="E329" t="s">
        <v>12</v>
      </c>
      <c r="F329">
        <v>28</v>
      </c>
      <c r="G329">
        <v>23</v>
      </c>
      <c r="H329">
        <v>19</v>
      </c>
    </row>
    <row r="330" spans="1:8" x14ac:dyDescent="0.25">
      <c r="A330" t="s">
        <v>17</v>
      </c>
      <c r="B330" t="s">
        <v>13</v>
      </c>
      <c r="C330" t="s">
        <v>19</v>
      </c>
      <c r="D330" t="s">
        <v>11</v>
      </c>
      <c r="E330" t="s">
        <v>15</v>
      </c>
      <c r="F330">
        <v>82</v>
      </c>
      <c r="G330">
        <v>75</v>
      </c>
      <c r="H330">
        <v>77</v>
      </c>
    </row>
    <row r="331" spans="1:8" x14ac:dyDescent="0.25">
      <c r="A331" t="s">
        <v>8</v>
      </c>
      <c r="B331" t="s">
        <v>9</v>
      </c>
      <c r="C331" t="s">
        <v>23</v>
      </c>
      <c r="D331" t="s">
        <v>11</v>
      </c>
      <c r="E331" t="s">
        <v>12</v>
      </c>
      <c r="F331">
        <v>41</v>
      </c>
      <c r="G331">
        <v>55</v>
      </c>
      <c r="H331">
        <v>51</v>
      </c>
    </row>
    <row r="332" spans="1:8" x14ac:dyDescent="0.25">
      <c r="A332" t="s">
        <v>17</v>
      </c>
      <c r="B332" t="s">
        <v>13</v>
      </c>
      <c r="C332" t="s">
        <v>22</v>
      </c>
      <c r="D332" t="s">
        <v>11</v>
      </c>
      <c r="E332" t="s">
        <v>12</v>
      </c>
      <c r="F332">
        <v>71</v>
      </c>
      <c r="G332">
        <v>60</v>
      </c>
      <c r="H332">
        <v>61</v>
      </c>
    </row>
    <row r="333" spans="1:8" x14ac:dyDescent="0.25">
      <c r="A333" t="s">
        <v>17</v>
      </c>
      <c r="B333" t="s">
        <v>13</v>
      </c>
      <c r="C333" t="s">
        <v>19</v>
      </c>
      <c r="D333" t="s">
        <v>11</v>
      </c>
      <c r="E333" t="s">
        <v>12</v>
      </c>
      <c r="F333">
        <v>47</v>
      </c>
      <c r="G333">
        <v>37</v>
      </c>
      <c r="H333">
        <v>35</v>
      </c>
    </row>
    <row r="334" spans="1:8" x14ac:dyDescent="0.25">
      <c r="A334" t="s">
        <v>17</v>
      </c>
      <c r="B334" t="s">
        <v>24</v>
      </c>
      <c r="C334" t="s">
        <v>19</v>
      </c>
      <c r="D334" t="s">
        <v>11</v>
      </c>
      <c r="E334" t="s">
        <v>15</v>
      </c>
      <c r="F334">
        <v>62</v>
      </c>
      <c r="G334">
        <v>56</v>
      </c>
      <c r="H334">
        <v>53</v>
      </c>
    </row>
    <row r="335" spans="1:8" x14ac:dyDescent="0.25">
      <c r="A335" t="s">
        <v>17</v>
      </c>
      <c r="B335" t="s">
        <v>9</v>
      </c>
      <c r="C335" t="s">
        <v>19</v>
      </c>
      <c r="D335" t="s">
        <v>11</v>
      </c>
      <c r="E335" t="s">
        <v>12</v>
      </c>
      <c r="F335">
        <v>90</v>
      </c>
      <c r="G335">
        <v>78</v>
      </c>
      <c r="H335">
        <v>81</v>
      </c>
    </row>
    <row r="336" spans="1:8" x14ac:dyDescent="0.25">
      <c r="A336" t="s">
        <v>8</v>
      </c>
      <c r="B336" t="s">
        <v>13</v>
      </c>
      <c r="C336" t="s">
        <v>10</v>
      </c>
      <c r="D336" t="s">
        <v>11</v>
      </c>
      <c r="E336" t="s">
        <v>12</v>
      </c>
      <c r="F336">
        <v>83</v>
      </c>
      <c r="G336">
        <v>93</v>
      </c>
      <c r="H336">
        <v>95</v>
      </c>
    </row>
    <row r="337" spans="1:8" x14ac:dyDescent="0.25">
      <c r="A337" t="s">
        <v>8</v>
      </c>
      <c r="B337" t="s">
        <v>9</v>
      </c>
      <c r="C337" t="s">
        <v>14</v>
      </c>
      <c r="D337" t="s">
        <v>20</v>
      </c>
      <c r="E337" t="s">
        <v>12</v>
      </c>
      <c r="F337">
        <v>61</v>
      </c>
      <c r="G337">
        <v>68</v>
      </c>
      <c r="H337">
        <v>66</v>
      </c>
    </row>
    <row r="338" spans="1:8" x14ac:dyDescent="0.25">
      <c r="A338" t="s">
        <v>17</v>
      </c>
      <c r="B338" t="s">
        <v>21</v>
      </c>
      <c r="C338" t="s">
        <v>23</v>
      </c>
      <c r="D338" t="s">
        <v>11</v>
      </c>
      <c r="E338" t="s">
        <v>15</v>
      </c>
      <c r="F338">
        <v>76</v>
      </c>
      <c r="G338">
        <v>70</v>
      </c>
      <c r="H338">
        <v>69</v>
      </c>
    </row>
    <row r="339" spans="1:8" x14ac:dyDescent="0.25">
      <c r="A339" t="s">
        <v>17</v>
      </c>
      <c r="B339" t="s">
        <v>13</v>
      </c>
      <c r="C339" t="s">
        <v>19</v>
      </c>
      <c r="D339" t="s">
        <v>11</v>
      </c>
      <c r="E339" t="s">
        <v>12</v>
      </c>
      <c r="F339">
        <v>49</v>
      </c>
      <c r="G339">
        <v>51</v>
      </c>
      <c r="H339">
        <v>43</v>
      </c>
    </row>
    <row r="340" spans="1:8" x14ac:dyDescent="0.25">
      <c r="A340" t="s">
        <v>8</v>
      </c>
      <c r="B340" t="s">
        <v>9</v>
      </c>
      <c r="C340" t="s">
        <v>23</v>
      </c>
      <c r="D340" t="s">
        <v>20</v>
      </c>
      <c r="E340" t="s">
        <v>12</v>
      </c>
      <c r="F340">
        <v>24</v>
      </c>
      <c r="G340">
        <v>38</v>
      </c>
      <c r="H340">
        <v>27</v>
      </c>
    </row>
    <row r="341" spans="1:8" x14ac:dyDescent="0.25">
      <c r="A341" t="s">
        <v>8</v>
      </c>
      <c r="B341" t="s">
        <v>21</v>
      </c>
      <c r="C341" t="s">
        <v>23</v>
      </c>
      <c r="D341" t="s">
        <v>20</v>
      </c>
      <c r="E341" t="s">
        <v>15</v>
      </c>
      <c r="F341">
        <v>35</v>
      </c>
      <c r="G341">
        <v>55</v>
      </c>
      <c r="H341">
        <v>60</v>
      </c>
    </row>
    <row r="342" spans="1:8" x14ac:dyDescent="0.25">
      <c r="A342" t="s">
        <v>17</v>
      </c>
      <c r="B342" t="s">
        <v>13</v>
      </c>
      <c r="C342" t="s">
        <v>22</v>
      </c>
      <c r="D342" t="s">
        <v>20</v>
      </c>
      <c r="E342" t="s">
        <v>12</v>
      </c>
      <c r="F342">
        <v>58</v>
      </c>
      <c r="G342">
        <v>61</v>
      </c>
      <c r="H342">
        <v>52</v>
      </c>
    </row>
    <row r="343" spans="1:8" x14ac:dyDescent="0.25">
      <c r="A343" t="s">
        <v>8</v>
      </c>
      <c r="B343" t="s">
        <v>13</v>
      </c>
      <c r="C343" t="s">
        <v>22</v>
      </c>
      <c r="D343" t="s">
        <v>11</v>
      </c>
      <c r="E343" t="s">
        <v>12</v>
      </c>
      <c r="F343">
        <v>61</v>
      </c>
      <c r="G343">
        <v>73</v>
      </c>
      <c r="H343">
        <v>63</v>
      </c>
    </row>
    <row r="344" spans="1:8" x14ac:dyDescent="0.25">
      <c r="A344" t="s">
        <v>8</v>
      </c>
      <c r="B344" t="s">
        <v>9</v>
      </c>
      <c r="C344" t="s">
        <v>22</v>
      </c>
      <c r="D344" t="s">
        <v>11</v>
      </c>
      <c r="E344" t="s">
        <v>15</v>
      </c>
      <c r="F344">
        <v>69</v>
      </c>
      <c r="G344">
        <v>76</v>
      </c>
      <c r="H344">
        <v>74</v>
      </c>
    </row>
    <row r="345" spans="1:8" x14ac:dyDescent="0.25">
      <c r="A345" t="s">
        <v>17</v>
      </c>
      <c r="B345" t="s">
        <v>21</v>
      </c>
      <c r="C345" t="s">
        <v>19</v>
      </c>
      <c r="D345" t="s">
        <v>11</v>
      </c>
      <c r="E345" t="s">
        <v>15</v>
      </c>
      <c r="F345">
        <v>67</v>
      </c>
      <c r="G345">
        <v>72</v>
      </c>
      <c r="H345">
        <v>67</v>
      </c>
    </row>
    <row r="346" spans="1:8" x14ac:dyDescent="0.25">
      <c r="A346" t="s">
        <v>17</v>
      </c>
      <c r="B346" t="s">
        <v>21</v>
      </c>
      <c r="C346" t="s">
        <v>14</v>
      </c>
      <c r="D346" t="s">
        <v>11</v>
      </c>
      <c r="E346" t="s">
        <v>12</v>
      </c>
      <c r="F346">
        <v>79</v>
      </c>
      <c r="G346">
        <v>73</v>
      </c>
      <c r="H346">
        <v>67</v>
      </c>
    </row>
    <row r="347" spans="1:8" x14ac:dyDescent="0.25">
      <c r="A347" t="s">
        <v>8</v>
      </c>
      <c r="B347" t="s">
        <v>13</v>
      </c>
      <c r="C347" t="s">
        <v>22</v>
      </c>
      <c r="D347" t="s">
        <v>11</v>
      </c>
      <c r="E347" t="s">
        <v>12</v>
      </c>
      <c r="F347">
        <v>72</v>
      </c>
      <c r="G347">
        <v>80</v>
      </c>
      <c r="H347">
        <v>75</v>
      </c>
    </row>
    <row r="348" spans="1:8" x14ac:dyDescent="0.25">
      <c r="A348" t="s">
        <v>17</v>
      </c>
      <c r="B348" t="s">
        <v>9</v>
      </c>
      <c r="C348" t="s">
        <v>14</v>
      </c>
      <c r="D348" t="s">
        <v>11</v>
      </c>
      <c r="E348" t="s">
        <v>12</v>
      </c>
      <c r="F348">
        <v>62</v>
      </c>
      <c r="G348">
        <v>61</v>
      </c>
      <c r="H348">
        <v>57</v>
      </c>
    </row>
    <row r="349" spans="1:8" x14ac:dyDescent="0.25">
      <c r="A349" t="s">
        <v>8</v>
      </c>
      <c r="B349" t="s">
        <v>13</v>
      </c>
      <c r="C349" t="s">
        <v>10</v>
      </c>
      <c r="D349" t="s">
        <v>11</v>
      </c>
      <c r="E349" t="s">
        <v>15</v>
      </c>
      <c r="F349">
        <v>77</v>
      </c>
      <c r="G349">
        <v>94</v>
      </c>
      <c r="H349">
        <v>95</v>
      </c>
    </row>
    <row r="350" spans="1:8" x14ac:dyDescent="0.25">
      <c r="A350" t="s">
        <v>17</v>
      </c>
      <c r="B350" t="s">
        <v>21</v>
      </c>
      <c r="C350" t="s">
        <v>22</v>
      </c>
      <c r="D350" t="s">
        <v>20</v>
      </c>
      <c r="E350" t="s">
        <v>12</v>
      </c>
      <c r="F350">
        <v>75</v>
      </c>
      <c r="G350">
        <v>74</v>
      </c>
      <c r="H350">
        <v>66</v>
      </c>
    </row>
    <row r="351" spans="1:8" x14ac:dyDescent="0.25">
      <c r="A351" t="s">
        <v>17</v>
      </c>
      <c r="B351" t="s">
        <v>24</v>
      </c>
      <c r="C351" t="s">
        <v>19</v>
      </c>
      <c r="D351" t="s">
        <v>11</v>
      </c>
      <c r="E351" t="s">
        <v>12</v>
      </c>
      <c r="F351">
        <v>87</v>
      </c>
      <c r="G351">
        <v>74</v>
      </c>
      <c r="H351">
        <v>76</v>
      </c>
    </row>
    <row r="352" spans="1:8" x14ac:dyDescent="0.25">
      <c r="A352" t="s">
        <v>8</v>
      </c>
      <c r="B352" t="s">
        <v>9</v>
      </c>
      <c r="C352" t="s">
        <v>10</v>
      </c>
      <c r="D352" t="s">
        <v>11</v>
      </c>
      <c r="E352" t="s">
        <v>12</v>
      </c>
      <c r="F352">
        <v>52</v>
      </c>
      <c r="G352">
        <v>65</v>
      </c>
      <c r="H352">
        <v>69</v>
      </c>
    </row>
    <row r="353" spans="1:8" x14ac:dyDescent="0.25">
      <c r="A353" t="s">
        <v>17</v>
      </c>
      <c r="B353" t="s">
        <v>24</v>
      </c>
      <c r="C353" t="s">
        <v>14</v>
      </c>
      <c r="D353" t="s">
        <v>11</v>
      </c>
      <c r="E353" t="s">
        <v>12</v>
      </c>
      <c r="F353">
        <v>66</v>
      </c>
      <c r="G353">
        <v>57</v>
      </c>
      <c r="H353">
        <v>52</v>
      </c>
    </row>
    <row r="354" spans="1:8" x14ac:dyDescent="0.25">
      <c r="A354" t="s">
        <v>8</v>
      </c>
      <c r="B354" t="s">
        <v>13</v>
      </c>
      <c r="C354" t="s">
        <v>14</v>
      </c>
      <c r="D354" t="s">
        <v>11</v>
      </c>
      <c r="E354" t="s">
        <v>15</v>
      </c>
      <c r="F354">
        <v>63</v>
      </c>
      <c r="G354">
        <v>78</v>
      </c>
      <c r="H354">
        <v>80</v>
      </c>
    </row>
    <row r="355" spans="1:8" x14ac:dyDescent="0.25">
      <c r="A355" t="s">
        <v>8</v>
      </c>
      <c r="B355" t="s">
        <v>13</v>
      </c>
      <c r="C355" t="s">
        <v>19</v>
      </c>
      <c r="D355" t="s">
        <v>11</v>
      </c>
      <c r="E355" t="s">
        <v>12</v>
      </c>
      <c r="F355">
        <v>46</v>
      </c>
      <c r="G355">
        <v>58</v>
      </c>
      <c r="H355">
        <v>57</v>
      </c>
    </row>
    <row r="356" spans="1:8" x14ac:dyDescent="0.25">
      <c r="A356" t="s">
        <v>8</v>
      </c>
      <c r="B356" t="s">
        <v>13</v>
      </c>
      <c r="C356" t="s">
        <v>14</v>
      </c>
      <c r="D356" t="s">
        <v>11</v>
      </c>
      <c r="E356" t="s">
        <v>12</v>
      </c>
      <c r="F356">
        <v>59</v>
      </c>
      <c r="G356">
        <v>71</v>
      </c>
      <c r="H356">
        <v>70</v>
      </c>
    </row>
    <row r="357" spans="1:8" x14ac:dyDescent="0.25">
      <c r="A357" t="s">
        <v>8</v>
      </c>
      <c r="B357" t="s">
        <v>9</v>
      </c>
      <c r="C357" t="s">
        <v>10</v>
      </c>
      <c r="D357" t="s">
        <v>11</v>
      </c>
      <c r="E357" t="s">
        <v>12</v>
      </c>
      <c r="F357">
        <v>61</v>
      </c>
      <c r="G357">
        <v>72</v>
      </c>
      <c r="H357">
        <v>70</v>
      </c>
    </row>
    <row r="358" spans="1:8" x14ac:dyDescent="0.25">
      <c r="A358" t="s">
        <v>17</v>
      </c>
      <c r="B358" t="s">
        <v>18</v>
      </c>
      <c r="C358" t="s">
        <v>19</v>
      </c>
      <c r="D358" t="s">
        <v>11</v>
      </c>
      <c r="E358" t="s">
        <v>12</v>
      </c>
      <c r="F358">
        <v>63</v>
      </c>
      <c r="G358">
        <v>61</v>
      </c>
      <c r="H358">
        <v>61</v>
      </c>
    </row>
    <row r="359" spans="1:8" x14ac:dyDescent="0.25">
      <c r="A359" t="s">
        <v>8</v>
      </c>
      <c r="B359" t="s">
        <v>13</v>
      </c>
      <c r="C359" t="s">
        <v>14</v>
      </c>
      <c r="D359" t="s">
        <v>20</v>
      </c>
      <c r="E359" t="s">
        <v>15</v>
      </c>
      <c r="F359">
        <v>42</v>
      </c>
      <c r="G359">
        <v>66</v>
      </c>
      <c r="H359">
        <v>69</v>
      </c>
    </row>
    <row r="360" spans="1:8" x14ac:dyDescent="0.25">
      <c r="A360" t="s">
        <v>17</v>
      </c>
      <c r="B360" t="s">
        <v>21</v>
      </c>
      <c r="C360" t="s">
        <v>14</v>
      </c>
      <c r="D360" t="s">
        <v>20</v>
      </c>
      <c r="E360" t="s">
        <v>12</v>
      </c>
      <c r="F360">
        <v>59</v>
      </c>
      <c r="G360">
        <v>62</v>
      </c>
      <c r="H360">
        <v>61</v>
      </c>
    </row>
    <row r="361" spans="1:8" x14ac:dyDescent="0.25">
      <c r="A361" t="s">
        <v>8</v>
      </c>
      <c r="B361" t="s">
        <v>21</v>
      </c>
      <c r="C361" t="s">
        <v>14</v>
      </c>
      <c r="D361" t="s">
        <v>11</v>
      </c>
      <c r="E361" t="s">
        <v>12</v>
      </c>
      <c r="F361">
        <v>80</v>
      </c>
      <c r="G361">
        <v>90</v>
      </c>
      <c r="H361">
        <v>89</v>
      </c>
    </row>
    <row r="362" spans="1:8" x14ac:dyDescent="0.25">
      <c r="A362" t="s">
        <v>8</v>
      </c>
      <c r="B362" t="s">
        <v>9</v>
      </c>
      <c r="C362" t="s">
        <v>22</v>
      </c>
      <c r="D362" t="s">
        <v>11</v>
      </c>
      <c r="E362" t="s">
        <v>12</v>
      </c>
      <c r="F362">
        <v>58</v>
      </c>
      <c r="G362">
        <v>62</v>
      </c>
      <c r="H362">
        <v>59</v>
      </c>
    </row>
    <row r="363" spans="1:8" x14ac:dyDescent="0.25">
      <c r="A363" t="s">
        <v>17</v>
      </c>
      <c r="B363" t="s">
        <v>9</v>
      </c>
      <c r="C363" t="s">
        <v>23</v>
      </c>
      <c r="D363" t="s">
        <v>11</v>
      </c>
      <c r="E363" t="s">
        <v>15</v>
      </c>
      <c r="F363">
        <v>85</v>
      </c>
      <c r="G363">
        <v>84</v>
      </c>
      <c r="H363">
        <v>78</v>
      </c>
    </row>
    <row r="364" spans="1:8" x14ac:dyDescent="0.25">
      <c r="A364" t="s">
        <v>8</v>
      </c>
      <c r="B364" t="s">
        <v>13</v>
      </c>
      <c r="C364" t="s">
        <v>14</v>
      </c>
      <c r="D364" t="s">
        <v>11</v>
      </c>
      <c r="E364" t="s">
        <v>12</v>
      </c>
      <c r="F364">
        <v>52</v>
      </c>
      <c r="G364">
        <v>58</v>
      </c>
      <c r="H364">
        <v>58</v>
      </c>
    </row>
    <row r="365" spans="1:8" x14ac:dyDescent="0.25">
      <c r="A365" t="s">
        <v>8</v>
      </c>
      <c r="B365" t="s">
        <v>21</v>
      </c>
      <c r="C365" t="s">
        <v>23</v>
      </c>
      <c r="D365" t="s">
        <v>20</v>
      </c>
      <c r="E365" t="s">
        <v>12</v>
      </c>
      <c r="F365">
        <v>27</v>
      </c>
      <c r="G365">
        <v>34</v>
      </c>
      <c r="H365">
        <v>32</v>
      </c>
    </row>
    <row r="366" spans="1:8" x14ac:dyDescent="0.25">
      <c r="A366" t="s">
        <v>17</v>
      </c>
      <c r="B366" t="s">
        <v>13</v>
      </c>
      <c r="C366" t="s">
        <v>14</v>
      </c>
      <c r="D366" t="s">
        <v>11</v>
      </c>
      <c r="E366" t="s">
        <v>12</v>
      </c>
      <c r="F366">
        <v>59</v>
      </c>
      <c r="G366">
        <v>60</v>
      </c>
      <c r="H366">
        <v>58</v>
      </c>
    </row>
    <row r="367" spans="1:8" x14ac:dyDescent="0.25">
      <c r="A367" t="s">
        <v>17</v>
      </c>
      <c r="B367" t="s">
        <v>18</v>
      </c>
      <c r="C367" t="s">
        <v>10</v>
      </c>
      <c r="D367" t="s">
        <v>20</v>
      </c>
      <c r="E367" t="s">
        <v>15</v>
      </c>
      <c r="F367">
        <v>49</v>
      </c>
      <c r="G367">
        <v>58</v>
      </c>
      <c r="H367">
        <v>60</v>
      </c>
    </row>
    <row r="368" spans="1:8" x14ac:dyDescent="0.25">
      <c r="A368" t="s">
        <v>17</v>
      </c>
      <c r="B368" t="s">
        <v>13</v>
      </c>
      <c r="C368" t="s">
        <v>22</v>
      </c>
      <c r="D368" t="s">
        <v>11</v>
      </c>
      <c r="E368" t="s">
        <v>15</v>
      </c>
      <c r="F368">
        <v>69</v>
      </c>
      <c r="G368">
        <v>58</v>
      </c>
      <c r="H368">
        <v>53</v>
      </c>
    </row>
    <row r="369" spans="1:8" x14ac:dyDescent="0.25">
      <c r="A369" t="s">
        <v>17</v>
      </c>
      <c r="B369" t="s">
        <v>13</v>
      </c>
      <c r="C369" t="s">
        <v>10</v>
      </c>
      <c r="D369" t="s">
        <v>20</v>
      </c>
      <c r="E369" t="s">
        <v>12</v>
      </c>
      <c r="F369">
        <v>61</v>
      </c>
      <c r="G369">
        <v>66</v>
      </c>
      <c r="H369">
        <v>61</v>
      </c>
    </row>
    <row r="370" spans="1:8" x14ac:dyDescent="0.25">
      <c r="A370" t="s">
        <v>8</v>
      </c>
      <c r="B370" t="s">
        <v>18</v>
      </c>
      <c r="C370" t="s">
        <v>23</v>
      </c>
      <c r="D370" t="s">
        <v>20</v>
      </c>
      <c r="E370" t="s">
        <v>12</v>
      </c>
      <c r="F370">
        <v>44</v>
      </c>
      <c r="G370">
        <v>64</v>
      </c>
      <c r="H370">
        <v>58</v>
      </c>
    </row>
    <row r="371" spans="1:8" x14ac:dyDescent="0.25">
      <c r="A371" t="s">
        <v>8</v>
      </c>
      <c r="B371" t="s">
        <v>21</v>
      </c>
      <c r="C371" t="s">
        <v>23</v>
      </c>
      <c r="D371" t="s">
        <v>11</v>
      </c>
      <c r="E371" t="s">
        <v>12</v>
      </c>
      <c r="F371">
        <v>73</v>
      </c>
      <c r="G371">
        <v>84</v>
      </c>
      <c r="H371">
        <v>85</v>
      </c>
    </row>
    <row r="372" spans="1:8" x14ac:dyDescent="0.25">
      <c r="A372" t="s">
        <v>17</v>
      </c>
      <c r="B372" t="s">
        <v>24</v>
      </c>
      <c r="C372" t="s">
        <v>14</v>
      </c>
      <c r="D372" t="s">
        <v>11</v>
      </c>
      <c r="E372" t="s">
        <v>12</v>
      </c>
      <c r="F372">
        <v>84</v>
      </c>
      <c r="G372">
        <v>77</v>
      </c>
      <c r="H372">
        <v>71</v>
      </c>
    </row>
    <row r="373" spans="1:8" x14ac:dyDescent="0.25">
      <c r="A373" t="s">
        <v>8</v>
      </c>
      <c r="B373" t="s">
        <v>13</v>
      </c>
      <c r="C373" t="s">
        <v>14</v>
      </c>
      <c r="D373" t="s">
        <v>20</v>
      </c>
      <c r="E373" t="s">
        <v>15</v>
      </c>
      <c r="F373">
        <v>45</v>
      </c>
      <c r="G373">
        <v>73</v>
      </c>
      <c r="H373">
        <v>70</v>
      </c>
    </row>
    <row r="374" spans="1:8" x14ac:dyDescent="0.25">
      <c r="A374" t="s">
        <v>17</v>
      </c>
      <c r="B374" t="s">
        <v>21</v>
      </c>
      <c r="C374" t="s">
        <v>23</v>
      </c>
      <c r="D374" t="s">
        <v>11</v>
      </c>
      <c r="E374" t="s">
        <v>12</v>
      </c>
      <c r="F374">
        <v>74</v>
      </c>
      <c r="G374">
        <v>74</v>
      </c>
      <c r="H374">
        <v>72</v>
      </c>
    </row>
    <row r="375" spans="1:8" x14ac:dyDescent="0.25">
      <c r="A375" t="s">
        <v>8</v>
      </c>
      <c r="B375" t="s">
        <v>21</v>
      </c>
      <c r="C375" t="s">
        <v>14</v>
      </c>
      <c r="D375" t="s">
        <v>11</v>
      </c>
      <c r="E375" t="s">
        <v>15</v>
      </c>
      <c r="F375">
        <v>82</v>
      </c>
      <c r="G375">
        <v>97</v>
      </c>
      <c r="H375">
        <v>96</v>
      </c>
    </row>
    <row r="376" spans="1:8" x14ac:dyDescent="0.25">
      <c r="A376" t="s">
        <v>8</v>
      </c>
      <c r="B376" t="s">
        <v>21</v>
      </c>
      <c r="C376" t="s">
        <v>10</v>
      </c>
      <c r="D376" t="s">
        <v>11</v>
      </c>
      <c r="E376" t="s">
        <v>12</v>
      </c>
      <c r="F376">
        <v>59</v>
      </c>
      <c r="G376">
        <v>70</v>
      </c>
      <c r="H376">
        <v>73</v>
      </c>
    </row>
    <row r="377" spans="1:8" x14ac:dyDescent="0.25">
      <c r="A377" t="s">
        <v>17</v>
      </c>
      <c r="B377" t="s">
        <v>24</v>
      </c>
      <c r="C377" t="s">
        <v>19</v>
      </c>
      <c r="D377" t="s">
        <v>20</v>
      </c>
      <c r="E377" t="s">
        <v>12</v>
      </c>
      <c r="F377">
        <v>46</v>
      </c>
      <c r="G377">
        <v>43</v>
      </c>
      <c r="H377">
        <v>41</v>
      </c>
    </row>
    <row r="378" spans="1:8" x14ac:dyDescent="0.25">
      <c r="A378" t="s">
        <v>8</v>
      </c>
      <c r="B378" t="s">
        <v>21</v>
      </c>
      <c r="C378" t="s">
        <v>23</v>
      </c>
      <c r="D378" t="s">
        <v>11</v>
      </c>
      <c r="E378" t="s">
        <v>12</v>
      </c>
      <c r="F378">
        <v>80</v>
      </c>
      <c r="G378">
        <v>90</v>
      </c>
      <c r="H378">
        <v>82</v>
      </c>
    </row>
    <row r="379" spans="1:8" x14ac:dyDescent="0.25">
      <c r="A379" t="s">
        <v>8</v>
      </c>
      <c r="B379" t="s">
        <v>21</v>
      </c>
      <c r="C379" t="s">
        <v>16</v>
      </c>
      <c r="D379" t="s">
        <v>20</v>
      </c>
      <c r="E379" t="s">
        <v>15</v>
      </c>
      <c r="F379">
        <v>85</v>
      </c>
      <c r="G379">
        <v>95</v>
      </c>
      <c r="H379">
        <v>100</v>
      </c>
    </row>
    <row r="380" spans="1:8" x14ac:dyDescent="0.25">
      <c r="A380" t="s">
        <v>8</v>
      </c>
      <c r="B380" t="s">
        <v>18</v>
      </c>
      <c r="C380" t="s">
        <v>23</v>
      </c>
      <c r="D380" t="s">
        <v>11</v>
      </c>
      <c r="E380" t="s">
        <v>12</v>
      </c>
      <c r="F380">
        <v>71</v>
      </c>
      <c r="G380">
        <v>83</v>
      </c>
      <c r="H380">
        <v>77</v>
      </c>
    </row>
    <row r="381" spans="1:8" x14ac:dyDescent="0.25">
      <c r="A381" t="s">
        <v>17</v>
      </c>
      <c r="B381" t="s">
        <v>18</v>
      </c>
      <c r="C381" t="s">
        <v>10</v>
      </c>
      <c r="D381" t="s">
        <v>11</v>
      </c>
      <c r="E381" t="s">
        <v>12</v>
      </c>
      <c r="F381">
        <v>66</v>
      </c>
      <c r="G381">
        <v>64</v>
      </c>
      <c r="H381">
        <v>62</v>
      </c>
    </row>
    <row r="382" spans="1:8" x14ac:dyDescent="0.25">
      <c r="A382" t="s">
        <v>8</v>
      </c>
      <c r="B382" t="s">
        <v>9</v>
      </c>
      <c r="C382" t="s">
        <v>19</v>
      </c>
      <c r="D382" t="s">
        <v>11</v>
      </c>
      <c r="E382" t="s">
        <v>12</v>
      </c>
      <c r="F382">
        <v>80</v>
      </c>
      <c r="G382">
        <v>86</v>
      </c>
      <c r="H382">
        <v>83</v>
      </c>
    </row>
    <row r="383" spans="1:8" x14ac:dyDescent="0.25">
      <c r="A383" t="s">
        <v>17</v>
      </c>
      <c r="B383" t="s">
        <v>13</v>
      </c>
      <c r="C383" t="s">
        <v>19</v>
      </c>
      <c r="D383" t="s">
        <v>11</v>
      </c>
      <c r="E383" t="s">
        <v>15</v>
      </c>
      <c r="F383">
        <v>87</v>
      </c>
      <c r="G383">
        <v>100</v>
      </c>
      <c r="H383">
        <v>95</v>
      </c>
    </row>
    <row r="384" spans="1:8" x14ac:dyDescent="0.25">
      <c r="A384" t="s">
        <v>17</v>
      </c>
      <c r="B384" t="s">
        <v>13</v>
      </c>
      <c r="C384" t="s">
        <v>16</v>
      </c>
      <c r="D384" t="s">
        <v>20</v>
      </c>
      <c r="E384" t="s">
        <v>12</v>
      </c>
      <c r="F384">
        <v>79</v>
      </c>
      <c r="G384">
        <v>81</v>
      </c>
      <c r="H384">
        <v>71</v>
      </c>
    </row>
    <row r="385" spans="1:8" x14ac:dyDescent="0.25">
      <c r="A385" t="s">
        <v>8</v>
      </c>
      <c r="B385" t="s">
        <v>24</v>
      </c>
      <c r="C385" t="s">
        <v>23</v>
      </c>
      <c r="D385" t="s">
        <v>20</v>
      </c>
      <c r="E385" t="s">
        <v>12</v>
      </c>
      <c r="F385">
        <v>38</v>
      </c>
      <c r="G385">
        <v>49</v>
      </c>
      <c r="H385">
        <v>45</v>
      </c>
    </row>
    <row r="386" spans="1:8" x14ac:dyDescent="0.25">
      <c r="A386" t="s">
        <v>8</v>
      </c>
      <c r="B386" t="s">
        <v>18</v>
      </c>
      <c r="C386" t="s">
        <v>23</v>
      </c>
      <c r="D386" t="s">
        <v>20</v>
      </c>
      <c r="E386" t="s">
        <v>12</v>
      </c>
      <c r="F386">
        <v>38</v>
      </c>
      <c r="G386">
        <v>43</v>
      </c>
      <c r="H386">
        <v>43</v>
      </c>
    </row>
    <row r="387" spans="1:8" x14ac:dyDescent="0.25">
      <c r="A387" t="s">
        <v>8</v>
      </c>
      <c r="B387" t="s">
        <v>24</v>
      </c>
      <c r="C387" t="s">
        <v>14</v>
      </c>
      <c r="D387" t="s">
        <v>11</v>
      </c>
      <c r="E387" t="s">
        <v>12</v>
      </c>
      <c r="F387">
        <v>67</v>
      </c>
      <c r="G387">
        <v>76</v>
      </c>
      <c r="H387">
        <v>75</v>
      </c>
    </row>
    <row r="388" spans="1:8" x14ac:dyDescent="0.25">
      <c r="A388" t="s">
        <v>8</v>
      </c>
      <c r="B388" t="s">
        <v>24</v>
      </c>
      <c r="C388" t="s">
        <v>10</v>
      </c>
      <c r="D388" t="s">
        <v>11</v>
      </c>
      <c r="E388" t="s">
        <v>12</v>
      </c>
      <c r="F388">
        <v>64</v>
      </c>
      <c r="G388">
        <v>73</v>
      </c>
      <c r="H388">
        <v>70</v>
      </c>
    </row>
    <row r="389" spans="1:8" x14ac:dyDescent="0.25">
      <c r="A389" t="s">
        <v>8</v>
      </c>
      <c r="B389" t="s">
        <v>13</v>
      </c>
      <c r="C389" t="s">
        <v>19</v>
      </c>
      <c r="D389" t="s">
        <v>20</v>
      </c>
      <c r="E389" t="s">
        <v>12</v>
      </c>
      <c r="F389">
        <v>57</v>
      </c>
      <c r="G389">
        <v>78</v>
      </c>
      <c r="H389">
        <v>67</v>
      </c>
    </row>
    <row r="390" spans="1:8" x14ac:dyDescent="0.25">
      <c r="A390" t="s">
        <v>8</v>
      </c>
      <c r="B390" t="s">
        <v>21</v>
      </c>
      <c r="C390" t="s">
        <v>22</v>
      </c>
      <c r="D390" t="s">
        <v>11</v>
      </c>
      <c r="E390" t="s">
        <v>12</v>
      </c>
      <c r="F390">
        <v>62</v>
      </c>
      <c r="G390">
        <v>64</v>
      </c>
      <c r="H390">
        <v>64</v>
      </c>
    </row>
    <row r="391" spans="1:8" x14ac:dyDescent="0.25">
      <c r="A391" t="s">
        <v>17</v>
      </c>
      <c r="B391" t="s">
        <v>21</v>
      </c>
      <c r="C391" t="s">
        <v>16</v>
      </c>
      <c r="D391" t="s">
        <v>11</v>
      </c>
      <c r="E391" t="s">
        <v>12</v>
      </c>
      <c r="F391">
        <v>73</v>
      </c>
      <c r="G391">
        <v>70</v>
      </c>
      <c r="H391">
        <v>75</v>
      </c>
    </row>
    <row r="392" spans="1:8" x14ac:dyDescent="0.25">
      <c r="A392" t="s">
        <v>17</v>
      </c>
      <c r="B392" t="s">
        <v>24</v>
      </c>
      <c r="C392" t="s">
        <v>23</v>
      </c>
      <c r="D392" t="s">
        <v>20</v>
      </c>
      <c r="E392" t="s">
        <v>15</v>
      </c>
      <c r="F392">
        <v>73</v>
      </c>
      <c r="G392">
        <v>67</v>
      </c>
      <c r="H392">
        <v>59</v>
      </c>
    </row>
    <row r="393" spans="1:8" x14ac:dyDescent="0.25">
      <c r="A393" t="s">
        <v>8</v>
      </c>
      <c r="B393" t="s">
        <v>21</v>
      </c>
      <c r="C393" t="s">
        <v>14</v>
      </c>
      <c r="D393" t="s">
        <v>11</v>
      </c>
      <c r="E393" t="s">
        <v>12</v>
      </c>
      <c r="F393">
        <v>77</v>
      </c>
      <c r="G393">
        <v>68</v>
      </c>
      <c r="H393">
        <v>77</v>
      </c>
    </row>
    <row r="394" spans="1:8" x14ac:dyDescent="0.25">
      <c r="A394" t="s">
        <v>17</v>
      </c>
      <c r="B394" t="s">
        <v>24</v>
      </c>
      <c r="C394" t="s">
        <v>14</v>
      </c>
      <c r="D394" t="s">
        <v>11</v>
      </c>
      <c r="E394" t="s">
        <v>12</v>
      </c>
      <c r="F394">
        <v>76</v>
      </c>
      <c r="G394">
        <v>67</v>
      </c>
      <c r="H394">
        <v>67</v>
      </c>
    </row>
    <row r="395" spans="1:8" x14ac:dyDescent="0.25">
      <c r="A395" t="s">
        <v>17</v>
      </c>
      <c r="B395" t="s">
        <v>13</v>
      </c>
      <c r="C395" t="s">
        <v>19</v>
      </c>
      <c r="D395" t="s">
        <v>11</v>
      </c>
      <c r="E395" t="s">
        <v>15</v>
      </c>
      <c r="F395">
        <v>57</v>
      </c>
      <c r="G395">
        <v>54</v>
      </c>
      <c r="H395">
        <v>56</v>
      </c>
    </row>
    <row r="396" spans="1:8" x14ac:dyDescent="0.25">
      <c r="A396" t="s">
        <v>8</v>
      </c>
      <c r="B396" t="s">
        <v>13</v>
      </c>
      <c r="C396" t="s">
        <v>23</v>
      </c>
      <c r="D396" t="s">
        <v>11</v>
      </c>
      <c r="E396" t="s">
        <v>15</v>
      </c>
      <c r="F396">
        <v>65</v>
      </c>
      <c r="G396">
        <v>74</v>
      </c>
      <c r="H396">
        <v>77</v>
      </c>
    </row>
    <row r="397" spans="1:8" x14ac:dyDescent="0.25">
      <c r="A397" t="s">
        <v>17</v>
      </c>
      <c r="B397" t="s">
        <v>18</v>
      </c>
      <c r="C397" t="s">
        <v>22</v>
      </c>
      <c r="D397" t="s">
        <v>20</v>
      </c>
      <c r="E397" t="s">
        <v>12</v>
      </c>
      <c r="F397">
        <v>48</v>
      </c>
      <c r="G397">
        <v>45</v>
      </c>
      <c r="H397">
        <v>41</v>
      </c>
    </row>
    <row r="398" spans="1:8" x14ac:dyDescent="0.25">
      <c r="A398" t="s">
        <v>8</v>
      </c>
      <c r="B398" t="s">
        <v>9</v>
      </c>
      <c r="C398" t="s">
        <v>22</v>
      </c>
      <c r="D398" t="s">
        <v>20</v>
      </c>
      <c r="E398" t="s">
        <v>12</v>
      </c>
      <c r="F398">
        <v>50</v>
      </c>
      <c r="G398">
        <v>67</v>
      </c>
      <c r="H398">
        <v>63</v>
      </c>
    </row>
    <row r="399" spans="1:8" x14ac:dyDescent="0.25">
      <c r="A399" t="s">
        <v>8</v>
      </c>
      <c r="B399" t="s">
        <v>13</v>
      </c>
      <c r="C399" t="s">
        <v>19</v>
      </c>
      <c r="D399" t="s">
        <v>11</v>
      </c>
      <c r="E399" t="s">
        <v>12</v>
      </c>
      <c r="F399">
        <v>85</v>
      </c>
      <c r="G399">
        <v>89</v>
      </c>
      <c r="H399">
        <v>95</v>
      </c>
    </row>
    <row r="400" spans="1:8" x14ac:dyDescent="0.25">
      <c r="A400" t="s">
        <v>17</v>
      </c>
      <c r="B400" t="s">
        <v>9</v>
      </c>
      <c r="C400" t="s">
        <v>23</v>
      </c>
      <c r="D400" t="s">
        <v>11</v>
      </c>
      <c r="E400" t="s">
        <v>12</v>
      </c>
      <c r="F400">
        <v>74</v>
      </c>
      <c r="G400">
        <v>63</v>
      </c>
      <c r="H400">
        <v>57</v>
      </c>
    </row>
    <row r="401" spans="1:8" x14ac:dyDescent="0.25">
      <c r="A401" t="s">
        <v>17</v>
      </c>
      <c r="B401" t="s">
        <v>21</v>
      </c>
      <c r="C401" t="s">
        <v>23</v>
      </c>
      <c r="D401" t="s">
        <v>11</v>
      </c>
      <c r="E401" t="s">
        <v>12</v>
      </c>
      <c r="F401">
        <v>60</v>
      </c>
      <c r="G401">
        <v>59</v>
      </c>
      <c r="H401">
        <v>54</v>
      </c>
    </row>
    <row r="402" spans="1:8" x14ac:dyDescent="0.25">
      <c r="A402" t="s">
        <v>8</v>
      </c>
      <c r="B402" t="s">
        <v>13</v>
      </c>
      <c r="C402" t="s">
        <v>23</v>
      </c>
      <c r="D402" t="s">
        <v>11</v>
      </c>
      <c r="E402" t="s">
        <v>15</v>
      </c>
      <c r="F402">
        <v>59</v>
      </c>
      <c r="G402">
        <v>54</v>
      </c>
      <c r="H402">
        <v>67</v>
      </c>
    </row>
    <row r="403" spans="1:8" x14ac:dyDescent="0.25">
      <c r="A403" t="s">
        <v>17</v>
      </c>
      <c r="B403" t="s">
        <v>18</v>
      </c>
      <c r="C403" t="s">
        <v>14</v>
      </c>
      <c r="D403" t="s">
        <v>11</v>
      </c>
      <c r="E403" t="s">
        <v>12</v>
      </c>
      <c r="F403">
        <v>53</v>
      </c>
      <c r="G403">
        <v>43</v>
      </c>
      <c r="H403">
        <v>43</v>
      </c>
    </row>
    <row r="404" spans="1:8" x14ac:dyDescent="0.25">
      <c r="A404" t="s">
        <v>8</v>
      </c>
      <c r="B404" t="s">
        <v>18</v>
      </c>
      <c r="C404" t="s">
        <v>14</v>
      </c>
      <c r="D404" t="s">
        <v>20</v>
      </c>
      <c r="E404" t="s">
        <v>12</v>
      </c>
      <c r="F404">
        <v>49</v>
      </c>
      <c r="G404">
        <v>65</v>
      </c>
      <c r="H404">
        <v>55</v>
      </c>
    </row>
    <row r="405" spans="1:8" x14ac:dyDescent="0.25">
      <c r="A405" t="s">
        <v>8</v>
      </c>
      <c r="B405" t="s">
        <v>21</v>
      </c>
      <c r="C405" t="s">
        <v>22</v>
      </c>
      <c r="D405" t="s">
        <v>11</v>
      </c>
      <c r="E405" t="s">
        <v>15</v>
      </c>
      <c r="F405">
        <v>88</v>
      </c>
      <c r="G405">
        <v>99</v>
      </c>
      <c r="H405">
        <v>100</v>
      </c>
    </row>
    <row r="406" spans="1:8" x14ac:dyDescent="0.25">
      <c r="A406" t="s">
        <v>8</v>
      </c>
      <c r="B406" t="s">
        <v>13</v>
      </c>
      <c r="C406" t="s">
        <v>22</v>
      </c>
      <c r="D406" t="s">
        <v>11</v>
      </c>
      <c r="E406" t="s">
        <v>12</v>
      </c>
      <c r="F406">
        <v>54</v>
      </c>
      <c r="G406">
        <v>59</v>
      </c>
      <c r="H406">
        <v>62</v>
      </c>
    </row>
    <row r="407" spans="1:8" x14ac:dyDescent="0.25">
      <c r="A407" t="s">
        <v>8</v>
      </c>
      <c r="B407" t="s">
        <v>13</v>
      </c>
      <c r="C407" t="s">
        <v>23</v>
      </c>
      <c r="D407" t="s">
        <v>11</v>
      </c>
      <c r="E407" t="s">
        <v>12</v>
      </c>
      <c r="F407">
        <v>63</v>
      </c>
      <c r="G407">
        <v>73</v>
      </c>
      <c r="H407">
        <v>68</v>
      </c>
    </row>
    <row r="408" spans="1:8" x14ac:dyDescent="0.25">
      <c r="A408" t="s">
        <v>17</v>
      </c>
      <c r="B408" t="s">
        <v>9</v>
      </c>
      <c r="C408" t="s">
        <v>19</v>
      </c>
      <c r="D408" t="s">
        <v>11</v>
      </c>
      <c r="E408" t="s">
        <v>15</v>
      </c>
      <c r="F408">
        <v>65</v>
      </c>
      <c r="G408">
        <v>65</v>
      </c>
      <c r="H408">
        <v>63</v>
      </c>
    </row>
    <row r="409" spans="1:8" x14ac:dyDescent="0.25">
      <c r="A409" t="s">
        <v>8</v>
      </c>
      <c r="B409" t="s">
        <v>9</v>
      </c>
      <c r="C409" t="s">
        <v>19</v>
      </c>
      <c r="D409" t="s">
        <v>11</v>
      </c>
      <c r="E409" t="s">
        <v>12</v>
      </c>
      <c r="F409">
        <v>82</v>
      </c>
      <c r="G409">
        <v>80</v>
      </c>
      <c r="H409">
        <v>77</v>
      </c>
    </row>
    <row r="410" spans="1:8" x14ac:dyDescent="0.25">
      <c r="A410" t="s">
        <v>8</v>
      </c>
      <c r="B410" t="s">
        <v>21</v>
      </c>
      <c r="C410" t="s">
        <v>22</v>
      </c>
      <c r="D410" t="s">
        <v>20</v>
      </c>
      <c r="E410" t="s">
        <v>15</v>
      </c>
      <c r="F410">
        <v>52</v>
      </c>
      <c r="G410">
        <v>57</v>
      </c>
      <c r="H410">
        <v>56</v>
      </c>
    </row>
    <row r="411" spans="1:8" x14ac:dyDescent="0.25">
      <c r="A411" t="s">
        <v>17</v>
      </c>
      <c r="B411" t="s">
        <v>21</v>
      </c>
      <c r="C411" t="s">
        <v>19</v>
      </c>
      <c r="D411" t="s">
        <v>11</v>
      </c>
      <c r="E411" t="s">
        <v>15</v>
      </c>
      <c r="F411">
        <v>87</v>
      </c>
      <c r="G411">
        <v>84</v>
      </c>
      <c r="H411">
        <v>85</v>
      </c>
    </row>
    <row r="412" spans="1:8" x14ac:dyDescent="0.25">
      <c r="A412" t="s">
        <v>8</v>
      </c>
      <c r="B412" t="s">
        <v>21</v>
      </c>
      <c r="C412" t="s">
        <v>16</v>
      </c>
      <c r="D412" t="s">
        <v>11</v>
      </c>
      <c r="E412" t="s">
        <v>15</v>
      </c>
      <c r="F412">
        <v>70</v>
      </c>
      <c r="G412">
        <v>71</v>
      </c>
      <c r="H412">
        <v>74</v>
      </c>
    </row>
    <row r="413" spans="1:8" x14ac:dyDescent="0.25">
      <c r="A413" t="s">
        <v>17</v>
      </c>
      <c r="B413" t="s">
        <v>24</v>
      </c>
      <c r="C413" t="s">
        <v>14</v>
      </c>
      <c r="D413" t="s">
        <v>11</v>
      </c>
      <c r="E413" t="s">
        <v>15</v>
      </c>
      <c r="F413">
        <v>84</v>
      </c>
      <c r="G413">
        <v>83</v>
      </c>
      <c r="H413">
        <v>78</v>
      </c>
    </row>
    <row r="414" spans="1:8" x14ac:dyDescent="0.25">
      <c r="A414" t="s">
        <v>17</v>
      </c>
      <c r="B414" t="s">
        <v>21</v>
      </c>
      <c r="C414" t="s">
        <v>19</v>
      </c>
      <c r="D414" t="s">
        <v>11</v>
      </c>
      <c r="E414" t="s">
        <v>12</v>
      </c>
      <c r="F414">
        <v>71</v>
      </c>
      <c r="G414">
        <v>66</v>
      </c>
      <c r="H414">
        <v>60</v>
      </c>
    </row>
    <row r="415" spans="1:8" x14ac:dyDescent="0.25">
      <c r="A415" t="s">
        <v>17</v>
      </c>
      <c r="B415" t="s">
        <v>9</v>
      </c>
      <c r="C415" t="s">
        <v>23</v>
      </c>
      <c r="D415" t="s">
        <v>11</v>
      </c>
      <c r="E415" t="s">
        <v>15</v>
      </c>
      <c r="F415">
        <v>63</v>
      </c>
      <c r="G415">
        <v>67</v>
      </c>
      <c r="H415">
        <v>67</v>
      </c>
    </row>
    <row r="416" spans="1:8" x14ac:dyDescent="0.25">
      <c r="A416" t="s">
        <v>8</v>
      </c>
      <c r="B416" t="s">
        <v>13</v>
      </c>
      <c r="C416" t="s">
        <v>10</v>
      </c>
      <c r="D416" t="s">
        <v>20</v>
      </c>
      <c r="E416" t="s">
        <v>15</v>
      </c>
      <c r="F416">
        <v>51</v>
      </c>
      <c r="G416">
        <v>72</v>
      </c>
      <c r="H416">
        <v>79</v>
      </c>
    </row>
    <row r="417" spans="1:8" x14ac:dyDescent="0.25">
      <c r="A417" t="s">
        <v>17</v>
      </c>
      <c r="B417" t="s">
        <v>24</v>
      </c>
      <c r="C417" t="s">
        <v>22</v>
      </c>
      <c r="D417" t="s">
        <v>11</v>
      </c>
      <c r="E417" t="s">
        <v>12</v>
      </c>
      <c r="F417">
        <v>84</v>
      </c>
      <c r="G417">
        <v>73</v>
      </c>
      <c r="H417">
        <v>69</v>
      </c>
    </row>
    <row r="418" spans="1:8" x14ac:dyDescent="0.25">
      <c r="A418" t="s">
        <v>17</v>
      </c>
      <c r="B418" t="s">
        <v>13</v>
      </c>
      <c r="C418" t="s">
        <v>10</v>
      </c>
      <c r="D418" t="s">
        <v>11</v>
      </c>
      <c r="E418" t="s">
        <v>15</v>
      </c>
      <c r="F418">
        <v>71</v>
      </c>
      <c r="G418">
        <v>74</v>
      </c>
      <c r="H418">
        <v>68</v>
      </c>
    </row>
    <row r="419" spans="1:8" x14ac:dyDescent="0.25">
      <c r="A419" t="s">
        <v>17</v>
      </c>
      <c r="B419" t="s">
        <v>13</v>
      </c>
      <c r="C419" t="s">
        <v>19</v>
      </c>
      <c r="D419" t="s">
        <v>11</v>
      </c>
      <c r="E419" t="s">
        <v>12</v>
      </c>
      <c r="F419">
        <v>74</v>
      </c>
      <c r="G419">
        <v>73</v>
      </c>
      <c r="H419">
        <v>67</v>
      </c>
    </row>
    <row r="420" spans="1:8" x14ac:dyDescent="0.25">
      <c r="A420" t="s">
        <v>17</v>
      </c>
      <c r="B420" t="s">
        <v>21</v>
      </c>
      <c r="C420" t="s">
        <v>14</v>
      </c>
      <c r="D420" t="s">
        <v>11</v>
      </c>
      <c r="E420" t="s">
        <v>12</v>
      </c>
      <c r="F420">
        <v>68</v>
      </c>
      <c r="G420">
        <v>59</v>
      </c>
      <c r="H420">
        <v>62</v>
      </c>
    </row>
    <row r="421" spans="1:8" x14ac:dyDescent="0.25">
      <c r="A421" t="s">
        <v>17</v>
      </c>
      <c r="B421" t="s">
        <v>24</v>
      </c>
      <c r="C421" t="s">
        <v>22</v>
      </c>
      <c r="D421" t="s">
        <v>20</v>
      </c>
      <c r="E421" t="s">
        <v>15</v>
      </c>
      <c r="F421">
        <v>57</v>
      </c>
      <c r="G421">
        <v>56</v>
      </c>
      <c r="H421">
        <v>54</v>
      </c>
    </row>
    <row r="422" spans="1:8" x14ac:dyDescent="0.25">
      <c r="A422" t="s">
        <v>8</v>
      </c>
      <c r="B422" t="s">
        <v>13</v>
      </c>
      <c r="C422" t="s">
        <v>19</v>
      </c>
      <c r="D422" t="s">
        <v>20</v>
      </c>
      <c r="E422" t="s">
        <v>15</v>
      </c>
      <c r="F422">
        <v>82</v>
      </c>
      <c r="G422">
        <v>93</v>
      </c>
      <c r="H422">
        <v>93</v>
      </c>
    </row>
    <row r="423" spans="1:8" x14ac:dyDescent="0.25">
      <c r="A423" t="s">
        <v>8</v>
      </c>
      <c r="B423" t="s">
        <v>21</v>
      </c>
      <c r="C423" t="s">
        <v>22</v>
      </c>
      <c r="D423" t="s">
        <v>11</v>
      </c>
      <c r="E423" t="s">
        <v>15</v>
      </c>
      <c r="F423">
        <v>57</v>
      </c>
      <c r="G423">
        <v>58</v>
      </c>
      <c r="H423">
        <v>64</v>
      </c>
    </row>
    <row r="424" spans="1:8" x14ac:dyDescent="0.25">
      <c r="A424" t="s">
        <v>8</v>
      </c>
      <c r="B424" t="s">
        <v>21</v>
      </c>
      <c r="C424" t="s">
        <v>16</v>
      </c>
      <c r="D424" t="s">
        <v>20</v>
      </c>
      <c r="E424" t="s">
        <v>15</v>
      </c>
      <c r="F424">
        <v>47</v>
      </c>
      <c r="G424">
        <v>58</v>
      </c>
      <c r="H424">
        <v>67</v>
      </c>
    </row>
    <row r="425" spans="1:8" x14ac:dyDescent="0.25">
      <c r="A425" t="s">
        <v>8</v>
      </c>
      <c r="B425" t="s">
        <v>18</v>
      </c>
      <c r="C425" t="s">
        <v>23</v>
      </c>
      <c r="D425" t="s">
        <v>11</v>
      </c>
      <c r="E425" t="s">
        <v>15</v>
      </c>
      <c r="F425">
        <v>59</v>
      </c>
      <c r="G425">
        <v>85</v>
      </c>
      <c r="H425">
        <v>80</v>
      </c>
    </row>
    <row r="426" spans="1:8" x14ac:dyDescent="0.25">
      <c r="A426" t="s">
        <v>17</v>
      </c>
      <c r="B426" t="s">
        <v>9</v>
      </c>
      <c r="C426" t="s">
        <v>14</v>
      </c>
      <c r="D426" t="s">
        <v>20</v>
      </c>
      <c r="E426" t="s">
        <v>12</v>
      </c>
      <c r="F426">
        <v>41</v>
      </c>
      <c r="G426">
        <v>39</v>
      </c>
      <c r="H426">
        <v>34</v>
      </c>
    </row>
    <row r="427" spans="1:8" x14ac:dyDescent="0.25">
      <c r="A427" t="s">
        <v>8</v>
      </c>
      <c r="B427" t="s">
        <v>13</v>
      </c>
      <c r="C427" t="s">
        <v>14</v>
      </c>
      <c r="D427" t="s">
        <v>20</v>
      </c>
      <c r="E427" t="s">
        <v>12</v>
      </c>
      <c r="F427">
        <v>62</v>
      </c>
      <c r="G427">
        <v>67</v>
      </c>
      <c r="H427">
        <v>62</v>
      </c>
    </row>
    <row r="428" spans="1:8" x14ac:dyDescent="0.25">
      <c r="A428" t="s">
        <v>17</v>
      </c>
      <c r="B428" t="s">
        <v>13</v>
      </c>
      <c r="C428" t="s">
        <v>10</v>
      </c>
      <c r="D428" t="s">
        <v>11</v>
      </c>
      <c r="E428" t="s">
        <v>12</v>
      </c>
      <c r="F428">
        <v>86</v>
      </c>
      <c r="G428">
        <v>83</v>
      </c>
      <c r="H428">
        <v>86</v>
      </c>
    </row>
    <row r="429" spans="1:8" x14ac:dyDescent="0.25">
      <c r="A429" t="s">
        <v>17</v>
      </c>
      <c r="B429" t="s">
        <v>13</v>
      </c>
      <c r="C429" t="s">
        <v>23</v>
      </c>
      <c r="D429" t="s">
        <v>20</v>
      </c>
      <c r="E429" t="s">
        <v>12</v>
      </c>
      <c r="F429">
        <v>69</v>
      </c>
      <c r="G429">
        <v>71</v>
      </c>
      <c r="H429">
        <v>65</v>
      </c>
    </row>
    <row r="430" spans="1:8" x14ac:dyDescent="0.25">
      <c r="A430" t="s">
        <v>17</v>
      </c>
      <c r="B430" t="s">
        <v>18</v>
      </c>
      <c r="C430" t="s">
        <v>23</v>
      </c>
      <c r="D430" t="s">
        <v>20</v>
      </c>
      <c r="E430" t="s">
        <v>12</v>
      </c>
      <c r="F430">
        <v>65</v>
      </c>
      <c r="G430">
        <v>59</v>
      </c>
      <c r="H430">
        <v>53</v>
      </c>
    </row>
    <row r="431" spans="1:8" x14ac:dyDescent="0.25">
      <c r="A431" t="s">
        <v>17</v>
      </c>
      <c r="B431" t="s">
        <v>13</v>
      </c>
      <c r="C431" t="s">
        <v>23</v>
      </c>
      <c r="D431" t="s">
        <v>20</v>
      </c>
      <c r="E431" t="s">
        <v>12</v>
      </c>
      <c r="F431">
        <v>68</v>
      </c>
      <c r="G431">
        <v>63</v>
      </c>
      <c r="H431">
        <v>54</v>
      </c>
    </row>
    <row r="432" spans="1:8" x14ac:dyDescent="0.25">
      <c r="A432" t="s">
        <v>17</v>
      </c>
      <c r="B432" t="s">
        <v>13</v>
      </c>
      <c r="C432" t="s">
        <v>19</v>
      </c>
      <c r="D432" t="s">
        <v>20</v>
      </c>
      <c r="E432" t="s">
        <v>12</v>
      </c>
      <c r="F432">
        <v>64</v>
      </c>
      <c r="G432">
        <v>66</v>
      </c>
      <c r="H432">
        <v>59</v>
      </c>
    </row>
    <row r="433" spans="1:8" x14ac:dyDescent="0.25">
      <c r="A433" t="s">
        <v>8</v>
      </c>
      <c r="B433" t="s">
        <v>13</v>
      </c>
      <c r="C433" t="s">
        <v>22</v>
      </c>
      <c r="D433" t="s">
        <v>11</v>
      </c>
      <c r="E433" t="s">
        <v>12</v>
      </c>
      <c r="F433">
        <v>61</v>
      </c>
      <c r="G433">
        <v>72</v>
      </c>
      <c r="H433">
        <v>70</v>
      </c>
    </row>
    <row r="434" spans="1:8" x14ac:dyDescent="0.25">
      <c r="A434" t="s">
        <v>17</v>
      </c>
      <c r="B434" t="s">
        <v>13</v>
      </c>
      <c r="C434" t="s">
        <v>22</v>
      </c>
      <c r="D434" t="s">
        <v>11</v>
      </c>
      <c r="E434" t="s">
        <v>12</v>
      </c>
      <c r="F434">
        <v>61</v>
      </c>
      <c r="G434">
        <v>56</v>
      </c>
      <c r="H434">
        <v>55</v>
      </c>
    </row>
    <row r="435" spans="1:8" x14ac:dyDescent="0.25">
      <c r="A435" t="s">
        <v>8</v>
      </c>
      <c r="B435" t="s">
        <v>18</v>
      </c>
      <c r="C435" t="s">
        <v>23</v>
      </c>
      <c r="D435" t="s">
        <v>20</v>
      </c>
      <c r="E435" t="s">
        <v>12</v>
      </c>
      <c r="F435">
        <v>47</v>
      </c>
      <c r="G435">
        <v>59</v>
      </c>
      <c r="H435">
        <v>50</v>
      </c>
    </row>
    <row r="436" spans="1:8" x14ac:dyDescent="0.25">
      <c r="A436" t="s">
        <v>17</v>
      </c>
      <c r="B436" t="s">
        <v>13</v>
      </c>
      <c r="C436" t="s">
        <v>23</v>
      </c>
      <c r="D436" t="s">
        <v>11</v>
      </c>
      <c r="E436" t="s">
        <v>12</v>
      </c>
      <c r="F436">
        <v>73</v>
      </c>
      <c r="G436">
        <v>66</v>
      </c>
      <c r="H436">
        <v>66</v>
      </c>
    </row>
    <row r="437" spans="1:8" x14ac:dyDescent="0.25">
      <c r="A437" t="s">
        <v>17</v>
      </c>
      <c r="B437" t="s">
        <v>13</v>
      </c>
      <c r="C437" t="s">
        <v>14</v>
      </c>
      <c r="D437" t="s">
        <v>20</v>
      </c>
      <c r="E437" t="s">
        <v>15</v>
      </c>
      <c r="F437">
        <v>50</v>
      </c>
      <c r="G437">
        <v>48</v>
      </c>
      <c r="H437">
        <v>53</v>
      </c>
    </row>
    <row r="438" spans="1:8" x14ac:dyDescent="0.25">
      <c r="A438" t="s">
        <v>17</v>
      </c>
      <c r="B438" t="s">
        <v>21</v>
      </c>
      <c r="C438" t="s">
        <v>19</v>
      </c>
      <c r="D438" t="s">
        <v>11</v>
      </c>
      <c r="E438" t="s">
        <v>12</v>
      </c>
      <c r="F438">
        <v>75</v>
      </c>
      <c r="G438">
        <v>68</v>
      </c>
      <c r="H438">
        <v>64</v>
      </c>
    </row>
    <row r="439" spans="1:8" x14ac:dyDescent="0.25">
      <c r="A439" t="s">
        <v>17</v>
      </c>
      <c r="B439" t="s">
        <v>21</v>
      </c>
      <c r="C439" t="s">
        <v>19</v>
      </c>
      <c r="D439" t="s">
        <v>20</v>
      </c>
      <c r="E439" t="s">
        <v>12</v>
      </c>
      <c r="F439">
        <v>75</v>
      </c>
      <c r="G439">
        <v>66</v>
      </c>
      <c r="H439">
        <v>73</v>
      </c>
    </row>
    <row r="440" spans="1:8" x14ac:dyDescent="0.25">
      <c r="A440" t="s">
        <v>17</v>
      </c>
      <c r="B440" t="s">
        <v>13</v>
      </c>
      <c r="C440" t="s">
        <v>22</v>
      </c>
      <c r="D440" t="s">
        <v>11</v>
      </c>
      <c r="E440" t="s">
        <v>12</v>
      </c>
      <c r="F440">
        <v>70</v>
      </c>
      <c r="G440">
        <v>56</v>
      </c>
      <c r="H440">
        <v>51</v>
      </c>
    </row>
    <row r="441" spans="1:8" x14ac:dyDescent="0.25">
      <c r="A441" t="s">
        <v>17</v>
      </c>
      <c r="B441" t="s">
        <v>21</v>
      </c>
      <c r="C441" t="s">
        <v>23</v>
      </c>
      <c r="D441" t="s">
        <v>11</v>
      </c>
      <c r="E441" t="s">
        <v>15</v>
      </c>
      <c r="F441">
        <v>89</v>
      </c>
      <c r="G441">
        <v>88</v>
      </c>
      <c r="H441">
        <v>82</v>
      </c>
    </row>
    <row r="442" spans="1:8" x14ac:dyDescent="0.25">
      <c r="A442" t="s">
        <v>8</v>
      </c>
      <c r="B442" t="s">
        <v>13</v>
      </c>
      <c r="C442" t="s">
        <v>14</v>
      </c>
      <c r="D442" t="s">
        <v>11</v>
      </c>
      <c r="E442" t="s">
        <v>15</v>
      </c>
      <c r="F442">
        <v>67</v>
      </c>
      <c r="G442">
        <v>81</v>
      </c>
      <c r="H442">
        <v>79</v>
      </c>
    </row>
    <row r="443" spans="1:8" x14ac:dyDescent="0.25">
      <c r="A443" t="s">
        <v>8</v>
      </c>
      <c r="B443" t="s">
        <v>21</v>
      </c>
      <c r="C443" t="s">
        <v>22</v>
      </c>
      <c r="D443" t="s">
        <v>11</v>
      </c>
      <c r="E443" t="s">
        <v>12</v>
      </c>
      <c r="F443">
        <v>78</v>
      </c>
      <c r="G443">
        <v>81</v>
      </c>
      <c r="H443">
        <v>80</v>
      </c>
    </row>
    <row r="444" spans="1:8" x14ac:dyDescent="0.25">
      <c r="A444" t="s">
        <v>8</v>
      </c>
      <c r="B444" t="s">
        <v>18</v>
      </c>
      <c r="C444" t="s">
        <v>23</v>
      </c>
      <c r="D444" t="s">
        <v>20</v>
      </c>
      <c r="E444" t="s">
        <v>12</v>
      </c>
      <c r="F444">
        <v>59</v>
      </c>
      <c r="G444">
        <v>73</v>
      </c>
      <c r="H444">
        <v>69</v>
      </c>
    </row>
    <row r="445" spans="1:8" x14ac:dyDescent="0.25">
      <c r="A445" t="s">
        <v>8</v>
      </c>
      <c r="B445" t="s">
        <v>9</v>
      </c>
      <c r="C445" t="s">
        <v>19</v>
      </c>
      <c r="D445" t="s">
        <v>11</v>
      </c>
      <c r="E445" t="s">
        <v>12</v>
      </c>
      <c r="F445">
        <v>73</v>
      </c>
      <c r="G445">
        <v>83</v>
      </c>
      <c r="H445">
        <v>76</v>
      </c>
    </row>
    <row r="446" spans="1:8" x14ac:dyDescent="0.25">
      <c r="A446" t="s">
        <v>17</v>
      </c>
      <c r="B446" t="s">
        <v>18</v>
      </c>
      <c r="C446" t="s">
        <v>23</v>
      </c>
      <c r="D446" t="s">
        <v>20</v>
      </c>
      <c r="E446" t="s">
        <v>12</v>
      </c>
      <c r="F446">
        <v>79</v>
      </c>
      <c r="G446">
        <v>82</v>
      </c>
      <c r="H446">
        <v>73</v>
      </c>
    </row>
    <row r="447" spans="1:8" x14ac:dyDescent="0.25">
      <c r="A447" t="s">
        <v>8</v>
      </c>
      <c r="B447" t="s">
        <v>13</v>
      </c>
      <c r="C447" t="s">
        <v>23</v>
      </c>
      <c r="D447" t="s">
        <v>11</v>
      </c>
      <c r="E447" t="s">
        <v>15</v>
      </c>
      <c r="F447">
        <v>67</v>
      </c>
      <c r="G447">
        <v>74</v>
      </c>
      <c r="H447">
        <v>77</v>
      </c>
    </row>
    <row r="448" spans="1:8" x14ac:dyDescent="0.25">
      <c r="A448" t="s">
        <v>17</v>
      </c>
      <c r="B448" t="s">
        <v>21</v>
      </c>
      <c r="C448" t="s">
        <v>14</v>
      </c>
      <c r="D448" t="s">
        <v>20</v>
      </c>
      <c r="E448" t="s">
        <v>12</v>
      </c>
      <c r="F448">
        <v>69</v>
      </c>
      <c r="G448">
        <v>66</v>
      </c>
      <c r="H448">
        <v>60</v>
      </c>
    </row>
    <row r="449" spans="1:8" x14ac:dyDescent="0.25">
      <c r="A449" t="s">
        <v>17</v>
      </c>
      <c r="B449" t="s">
        <v>13</v>
      </c>
      <c r="C449" t="s">
        <v>22</v>
      </c>
      <c r="D449" t="s">
        <v>11</v>
      </c>
      <c r="E449" t="s">
        <v>15</v>
      </c>
      <c r="F449">
        <v>86</v>
      </c>
      <c r="G449">
        <v>81</v>
      </c>
      <c r="H449">
        <v>80</v>
      </c>
    </row>
    <row r="450" spans="1:8" x14ac:dyDescent="0.25">
      <c r="A450" t="s">
        <v>17</v>
      </c>
      <c r="B450" t="s">
        <v>9</v>
      </c>
      <c r="C450" t="s">
        <v>22</v>
      </c>
      <c r="D450" t="s">
        <v>11</v>
      </c>
      <c r="E450" t="s">
        <v>12</v>
      </c>
      <c r="F450">
        <v>47</v>
      </c>
      <c r="G450">
        <v>46</v>
      </c>
      <c r="H450">
        <v>42</v>
      </c>
    </row>
    <row r="451" spans="1:8" x14ac:dyDescent="0.25">
      <c r="A451" t="s">
        <v>17</v>
      </c>
      <c r="B451" t="s">
        <v>9</v>
      </c>
      <c r="C451" t="s">
        <v>19</v>
      </c>
      <c r="D451" t="s">
        <v>11</v>
      </c>
      <c r="E451" t="s">
        <v>12</v>
      </c>
      <c r="F451">
        <v>81</v>
      </c>
      <c r="G451">
        <v>73</v>
      </c>
      <c r="H451">
        <v>72</v>
      </c>
    </row>
    <row r="452" spans="1:8" x14ac:dyDescent="0.25">
      <c r="A452" t="s">
        <v>8</v>
      </c>
      <c r="B452" t="s">
        <v>13</v>
      </c>
      <c r="C452" t="s">
        <v>14</v>
      </c>
      <c r="D452" t="s">
        <v>20</v>
      </c>
      <c r="E452" t="s">
        <v>15</v>
      </c>
      <c r="F452">
        <v>64</v>
      </c>
      <c r="G452">
        <v>85</v>
      </c>
      <c r="H452">
        <v>85</v>
      </c>
    </row>
    <row r="453" spans="1:8" x14ac:dyDescent="0.25">
      <c r="A453" t="s">
        <v>8</v>
      </c>
      <c r="B453" t="s">
        <v>24</v>
      </c>
      <c r="C453" t="s">
        <v>14</v>
      </c>
      <c r="D453" t="s">
        <v>11</v>
      </c>
      <c r="E453" t="s">
        <v>12</v>
      </c>
      <c r="F453">
        <v>100</v>
      </c>
      <c r="G453">
        <v>92</v>
      </c>
      <c r="H453">
        <v>97</v>
      </c>
    </row>
    <row r="454" spans="1:8" x14ac:dyDescent="0.25">
      <c r="A454" t="s">
        <v>8</v>
      </c>
      <c r="B454" t="s">
        <v>13</v>
      </c>
      <c r="C454" t="s">
        <v>19</v>
      </c>
      <c r="D454" t="s">
        <v>20</v>
      </c>
      <c r="E454" t="s">
        <v>12</v>
      </c>
      <c r="F454">
        <v>65</v>
      </c>
      <c r="G454">
        <v>77</v>
      </c>
      <c r="H454">
        <v>74</v>
      </c>
    </row>
    <row r="455" spans="1:8" x14ac:dyDescent="0.25">
      <c r="A455" t="s">
        <v>17</v>
      </c>
      <c r="B455" t="s">
        <v>13</v>
      </c>
      <c r="C455" t="s">
        <v>14</v>
      </c>
      <c r="D455" t="s">
        <v>20</v>
      </c>
      <c r="E455" t="s">
        <v>12</v>
      </c>
      <c r="F455">
        <v>65</v>
      </c>
      <c r="G455">
        <v>58</v>
      </c>
      <c r="H455">
        <v>49</v>
      </c>
    </row>
    <row r="456" spans="1:8" x14ac:dyDescent="0.25">
      <c r="A456" t="s">
        <v>8</v>
      </c>
      <c r="B456" t="s">
        <v>13</v>
      </c>
      <c r="C456" t="s">
        <v>19</v>
      </c>
      <c r="D456" t="s">
        <v>20</v>
      </c>
      <c r="E456" t="s">
        <v>12</v>
      </c>
      <c r="F456">
        <v>53</v>
      </c>
      <c r="G456">
        <v>61</v>
      </c>
      <c r="H456">
        <v>62</v>
      </c>
    </row>
    <row r="457" spans="1:8" x14ac:dyDescent="0.25">
      <c r="A457" t="s">
        <v>17</v>
      </c>
      <c r="B457" t="s">
        <v>13</v>
      </c>
      <c r="C457" t="s">
        <v>10</v>
      </c>
      <c r="D457" t="s">
        <v>20</v>
      </c>
      <c r="E457" t="s">
        <v>12</v>
      </c>
      <c r="F457">
        <v>37</v>
      </c>
      <c r="G457">
        <v>56</v>
      </c>
      <c r="H457">
        <v>47</v>
      </c>
    </row>
    <row r="458" spans="1:8" x14ac:dyDescent="0.25">
      <c r="A458" t="s">
        <v>8</v>
      </c>
      <c r="B458" t="s">
        <v>21</v>
      </c>
      <c r="C458" t="s">
        <v>10</v>
      </c>
      <c r="D458" t="s">
        <v>11</v>
      </c>
      <c r="E458" t="s">
        <v>12</v>
      </c>
      <c r="F458">
        <v>79</v>
      </c>
      <c r="G458">
        <v>89</v>
      </c>
      <c r="H458">
        <v>89</v>
      </c>
    </row>
    <row r="459" spans="1:8" x14ac:dyDescent="0.25">
      <c r="A459" t="s">
        <v>17</v>
      </c>
      <c r="B459" t="s">
        <v>21</v>
      </c>
      <c r="C459" t="s">
        <v>19</v>
      </c>
      <c r="D459" t="s">
        <v>20</v>
      </c>
      <c r="E459" t="s">
        <v>12</v>
      </c>
      <c r="F459">
        <v>53</v>
      </c>
      <c r="G459">
        <v>54</v>
      </c>
      <c r="H459">
        <v>48</v>
      </c>
    </row>
    <row r="460" spans="1:8" x14ac:dyDescent="0.25">
      <c r="A460" t="s">
        <v>8</v>
      </c>
      <c r="B460" t="s">
        <v>24</v>
      </c>
      <c r="C460" t="s">
        <v>10</v>
      </c>
      <c r="D460" t="s">
        <v>11</v>
      </c>
      <c r="E460" t="s">
        <v>12</v>
      </c>
      <c r="F460">
        <v>100</v>
      </c>
      <c r="G460">
        <v>100</v>
      </c>
      <c r="H460">
        <v>100</v>
      </c>
    </row>
    <row r="461" spans="1:8" x14ac:dyDescent="0.25">
      <c r="A461" t="s">
        <v>17</v>
      </c>
      <c r="B461" t="s">
        <v>9</v>
      </c>
      <c r="C461" t="s">
        <v>22</v>
      </c>
      <c r="D461" t="s">
        <v>11</v>
      </c>
      <c r="E461" t="s">
        <v>15</v>
      </c>
      <c r="F461">
        <v>72</v>
      </c>
      <c r="G461">
        <v>65</v>
      </c>
      <c r="H461">
        <v>68</v>
      </c>
    </row>
    <row r="462" spans="1:8" x14ac:dyDescent="0.25">
      <c r="A462" t="s">
        <v>17</v>
      </c>
      <c r="B462" t="s">
        <v>13</v>
      </c>
      <c r="C462" t="s">
        <v>10</v>
      </c>
      <c r="D462" t="s">
        <v>20</v>
      </c>
      <c r="E462" t="s">
        <v>12</v>
      </c>
      <c r="F462">
        <v>53</v>
      </c>
      <c r="G462">
        <v>58</v>
      </c>
      <c r="H462">
        <v>55</v>
      </c>
    </row>
    <row r="463" spans="1:8" x14ac:dyDescent="0.25">
      <c r="A463" t="s">
        <v>17</v>
      </c>
      <c r="B463" t="s">
        <v>9</v>
      </c>
      <c r="C463" t="s">
        <v>14</v>
      </c>
      <c r="D463" t="s">
        <v>20</v>
      </c>
      <c r="E463" t="s">
        <v>12</v>
      </c>
      <c r="F463">
        <v>54</v>
      </c>
      <c r="G463">
        <v>54</v>
      </c>
      <c r="H463">
        <v>45</v>
      </c>
    </row>
    <row r="464" spans="1:8" x14ac:dyDescent="0.25">
      <c r="A464" t="s">
        <v>8</v>
      </c>
      <c r="B464" t="s">
        <v>24</v>
      </c>
      <c r="C464" t="s">
        <v>14</v>
      </c>
      <c r="D464" t="s">
        <v>11</v>
      </c>
      <c r="E464" t="s">
        <v>12</v>
      </c>
      <c r="F464">
        <v>71</v>
      </c>
      <c r="G464">
        <v>70</v>
      </c>
      <c r="H464">
        <v>76</v>
      </c>
    </row>
    <row r="465" spans="1:8" x14ac:dyDescent="0.25">
      <c r="A465" t="s">
        <v>8</v>
      </c>
      <c r="B465" t="s">
        <v>13</v>
      </c>
      <c r="C465" t="s">
        <v>14</v>
      </c>
      <c r="D465" t="s">
        <v>20</v>
      </c>
      <c r="E465" t="s">
        <v>12</v>
      </c>
      <c r="F465">
        <v>77</v>
      </c>
      <c r="G465">
        <v>90</v>
      </c>
      <c r="H465">
        <v>91</v>
      </c>
    </row>
    <row r="466" spans="1:8" x14ac:dyDescent="0.25">
      <c r="A466" t="s">
        <v>17</v>
      </c>
      <c r="B466" t="s">
        <v>18</v>
      </c>
      <c r="C466" t="s">
        <v>10</v>
      </c>
      <c r="D466" t="s">
        <v>11</v>
      </c>
      <c r="E466" t="s">
        <v>15</v>
      </c>
      <c r="F466">
        <v>75</v>
      </c>
      <c r="G466">
        <v>58</v>
      </c>
      <c r="H466">
        <v>62</v>
      </c>
    </row>
    <row r="467" spans="1:8" x14ac:dyDescent="0.25">
      <c r="A467" t="s">
        <v>8</v>
      </c>
      <c r="B467" t="s">
        <v>13</v>
      </c>
      <c r="C467" t="s">
        <v>14</v>
      </c>
      <c r="D467" t="s">
        <v>11</v>
      </c>
      <c r="E467" t="s">
        <v>12</v>
      </c>
      <c r="F467">
        <v>84</v>
      </c>
      <c r="G467">
        <v>87</v>
      </c>
      <c r="H467">
        <v>91</v>
      </c>
    </row>
    <row r="468" spans="1:8" x14ac:dyDescent="0.25">
      <c r="A468" t="s">
        <v>8</v>
      </c>
      <c r="B468" t="s">
        <v>21</v>
      </c>
      <c r="C468" t="s">
        <v>19</v>
      </c>
      <c r="D468" t="s">
        <v>20</v>
      </c>
      <c r="E468" t="s">
        <v>12</v>
      </c>
      <c r="F468">
        <v>26</v>
      </c>
      <c r="G468">
        <v>31</v>
      </c>
      <c r="H468">
        <v>38</v>
      </c>
    </row>
    <row r="469" spans="1:8" x14ac:dyDescent="0.25">
      <c r="A469" t="s">
        <v>17</v>
      </c>
      <c r="B469" t="s">
        <v>18</v>
      </c>
      <c r="C469" t="s">
        <v>22</v>
      </c>
      <c r="D469" t="s">
        <v>20</v>
      </c>
      <c r="E469" t="s">
        <v>15</v>
      </c>
      <c r="F469">
        <v>72</v>
      </c>
      <c r="G469">
        <v>67</v>
      </c>
      <c r="H469">
        <v>65</v>
      </c>
    </row>
    <row r="470" spans="1:8" x14ac:dyDescent="0.25">
      <c r="A470" t="s">
        <v>8</v>
      </c>
      <c r="B470" t="s">
        <v>18</v>
      </c>
      <c r="C470" t="s">
        <v>22</v>
      </c>
      <c r="D470" t="s">
        <v>20</v>
      </c>
      <c r="E470" t="s">
        <v>15</v>
      </c>
      <c r="F470">
        <v>77</v>
      </c>
      <c r="G470">
        <v>88</v>
      </c>
      <c r="H470">
        <v>85</v>
      </c>
    </row>
    <row r="471" spans="1:8" x14ac:dyDescent="0.25">
      <c r="A471" t="s">
        <v>17</v>
      </c>
      <c r="B471" t="s">
        <v>13</v>
      </c>
      <c r="C471" t="s">
        <v>14</v>
      </c>
      <c r="D471" t="s">
        <v>11</v>
      </c>
      <c r="E471" t="s">
        <v>12</v>
      </c>
      <c r="F471">
        <v>91</v>
      </c>
      <c r="G471">
        <v>74</v>
      </c>
      <c r="H471">
        <v>76</v>
      </c>
    </row>
    <row r="472" spans="1:8" x14ac:dyDescent="0.25">
      <c r="A472" t="s">
        <v>8</v>
      </c>
      <c r="B472" t="s">
        <v>13</v>
      </c>
      <c r="C472" t="s">
        <v>19</v>
      </c>
      <c r="D472" t="s">
        <v>11</v>
      </c>
      <c r="E472" t="s">
        <v>15</v>
      </c>
      <c r="F472">
        <v>83</v>
      </c>
      <c r="G472">
        <v>85</v>
      </c>
      <c r="H472">
        <v>90</v>
      </c>
    </row>
    <row r="473" spans="1:8" x14ac:dyDescent="0.25">
      <c r="A473" t="s">
        <v>8</v>
      </c>
      <c r="B473" t="s">
        <v>13</v>
      </c>
      <c r="C473" t="s">
        <v>22</v>
      </c>
      <c r="D473" t="s">
        <v>11</v>
      </c>
      <c r="E473" t="s">
        <v>12</v>
      </c>
      <c r="F473">
        <v>63</v>
      </c>
      <c r="G473">
        <v>69</v>
      </c>
      <c r="H473">
        <v>74</v>
      </c>
    </row>
    <row r="474" spans="1:8" x14ac:dyDescent="0.25">
      <c r="A474" t="s">
        <v>8</v>
      </c>
      <c r="B474" t="s">
        <v>13</v>
      </c>
      <c r="C474" t="s">
        <v>19</v>
      </c>
      <c r="D474" t="s">
        <v>11</v>
      </c>
      <c r="E474" t="s">
        <v>15</v>
      </c>
      <c r="F474">
        <v>68</v>
      </c>
      <c r="G474">
        <v>86</v>
      </c>
      <c r="H474">
        <v>84</v>
      </c>
    </row>
    <row r="475" spans="1:8" x14ac:dyDescent="0.25">
      <c r="A475" t="s">
        <v>8</v>
      </c>
      <c r="B475" t="s">
        <v>21</v>
      </c>
      <c r="C475" t="s">
        <v>23</v>
      </c>
      <c r="D475" t="s">
        <v>11</v>
      </c>
      <c r="E475" t="s">
        <v>12</v>
      </c>
      <c r="F475">
        <v>59</v>
      </c>
      <c r="G475">
        <v>67</v>
      </c>
      <c r="H475">
        <v>61</v>
      </c>
    </row>
    <row r="476" spans="1:8" x14ac:dyDescent="0.25">
      <c r="A476" t="s">
        <v>8</v>
      </c>
      <c r="B476" t="s">
        <v>9</v>
      </c>
      <c r="C476" t="s">
        <v>19</v>
      </c>
      <c r="D476" t="s">
        <v>11</v>
      </c>
      <c r="E476" t="s">
        <v>15</v>
      </c>
      <c r="F476">
        <v>90</v>
      </c>
      <c r="G476">
        <v>90</v>
      </c>
      <c r="H476">
        <v>91</v>
      </c>
    </row>
    <row r="477" spans="1:8" x14ac:dyDescent="0.25">
      <c r="A477" t="s">
        <v>8</v>
      </c>
      <c r="B477" t="s">
        <v>21</v>
      </c>
      <c r="C477" t="s">
        <v>10</v>
      </c>
      <c r="D477" t="s">
        <v>11</v>
      </c>
      <c r="E477" t="s">
        <v>15</v>
      </c>
      <c r="F477">
        <v>71</v>
      </c>
      <c r="G477">
        <v>76</v>
      </c>
      <c r="H477">
        <v>83</v>
      </c>
    </row>
    <row r="478" spans="1:8" x14ac:dyDescent="0.25">
      <c r="A478" t="s">
        <v>17</v>
      </c>
      <c r="B478" t="s">
        <v>24</v>
      </c>
      <c r="C478" t="s">
        <v>10</v>
      </c>
      <c r="D478" t="s">
        <v>11</v>
      </c>
      <c r="E478" t="s">
        <v>15</v>
      </c>
      <c r="F478">
        <v>76</v>
      </c>
      <c r="G478">
        <v>62</v>
      </c>
      <c r="H478">
        <v>66</v>
      </c>
    </row>
    <row r="479" spans="1:8" x14ac:dyDescent="0.25">
      <c r="A479" t="s">
        <v>17</v>
      </c>
      <c r="B479" t="s">
        <v>21</v>
      </c>
      <c r="C479" t="s">
        <v>19</v>
      </c>
      <c r="D479" t="s">
        <v>11</v>
      </c>
      <c r="E479" t="s">
        <v>12</v>
      </c>
      <c r="F479">
        <v>80</v>
      </c>
      <c r="G479">
        <v>68</v>
      </c>
      <c r="H479">
        <v>72</v>
      </c>
    </row>
    <row r="480" spans="1:8" x14ac:dyDescent="0.25">
      <c r="A480" t="s">
        <v>8</v>
      </c>
      <c r="B480" t="s">
        <v>21</v>
      </c>
      <c r="C480" t="s">
        <v>16</v>
      </c>
      <c r="D480" t="s">
        <v>11</v>
      </c>
      <c r="E480" t="s">
        <v>12</v>
      </c>
      <c r="F480">
        <v>55</v>
      </c>
      <c r="G480">
        <v>64</v>
      </c>
      <c r="H480">
        <v>70</v>
      </c>
    </row>
    <row r="481" spans="1:8" x14ac:dyDescent="0.25">
      <c r="A481" t="s">
        <v>17</v>
      </c>
      <c r="B481" t="s">
        <v>24</v>
      </c>
      <c r="C481" t="s">
        <v>19</v>
      </c>
      <c r="D481" t="s">
        <v>11</v>
      </c>
      <c r="E481" t="s">
        <v>12</v>
      </c>
      <c r="F481">
        <v>76</v>
      </c>
      <c r="G481">
        <v>71</v>
      </c>
      <c r="H481">
        <v>67</v>
      </c>
    </row>
    <row r="482" spans="1:8" x14ac:dyDescent="0.25">
      <c r="A482" t="s">
        <v>17</v>
      </c>
      <c r="B482" t="s">
        <v>9</v>
      </c>
      <c r="C482" t="s">
        <v>22</v>
      </c>
      <c r="D482" t="s">
        <v>11</v>
      </c>
      <c r="E482" t="s">
        <v>15</v>
      </c>
      <c r="F482">
        <v>73</v>
      </c>
      <c r="G482">
        <v>71</v>
      </c>
      <c r="H482">
        <v>68</v>
      </c>
    </row>
    <row r="483" spans="1:8" x14ac:dyDescent="0.25">
      <c r="A483" t="s">
        <v>8</v>
      </c>
      <c r="B483" t="s">
        <v>21</v>
      </c>
      <c r="C483" t="s">
        <v>19</v>
      </c>
      <c r="D483" t="s">
        <v>20</v>
      </c>
      <c r="E483" t="s">
        <v>12</v>
      </c>
      <c r="F483">
        <v>52</v>
      </c>
      <c r="G483">
        <v>59</v>
      </c>
      <c r="H483">
        <v>56</v>
      </c>
    </row>
    <row r="484" spans="1:8" x14ac:dyDescent="0.25">
      <c r="A484" t="s">
        <v>17</v>
      </c>
      <c r="B484" t="s">
        <v>13</v>
      </c>
      <c r="C484" t="s">
        <v>14</v>
      </c>
      <c r="D484" t="s">
        <v>20</v>
      </c>
      <c r="E484" t="s">
        <v>12</v>
      </c>
      <c r="F484">
        <v>68</v>
      </c>
      <c r="G484">
        <v>68</v>
      </c>
      <c r="H484">
        <v>61</v>
      </c>
    </row>
    <row r="485" spans="1:8" x14ac:dyDescent="0.25">
      <c r="A485" t="s">
        <v>17</v>
      </c>
      <c r="B485" t="s">
        <v>18</v>
      </c>
      <c r="C485" t="s">
        <v>22</v>
      </c>
      <c r="D485" t="s">
        <v>11</v>
      </c>
      <c r="E485" t="s">
        <v>12</v>
      </c>
      <c r="F485">
        <v>59</v>
      </c>
      <c r="G485">
        <v>52</v>
      </c>
      <c r="H485">
        <v>46</v>
      </c>
    </row>
    <row r="486" spans="1:8" x14ac:dyDescent="0.25">
      <c r="A486" t="s">
        <v>8</v>
      </c>
      <c r="B486" t="s">
        <v>9</v>
      </c>
      <c r="C486" t="s">
        <v>19</v>
      </c>
      <c r="D486" t="s">
        <v>11</v>
      </c>
      <c r="E486" t="s">
        <v>12</v>
      </c>
      <c r="F486">
        <v>49</v>
      </c>
      <c r="G486">
        <v>52</v>
      </c>
      <c r="H486">
        <v>54</v>
      </c>
    </row>
    <row r="487" spans="1:8" x14ac:dyDescent="0.25">
      <c r="A487" t="s">
        <v>17</v>
      </c>
      <c r="B487" t="s">
        <v>13</v>
      </c>
      <c r="C487" t="s">
        <v>22</v>
      </c>
      <c r="D487" t="s">
        <v>11</v>
      </c>
      <c r="E487" t="s">
        <v>12</v>
      </c>
      <c r="F487">
        <v>70</v>
      </c>
      <c r="G487">
        <v>74</v>
      </c>
      <c r="H487">
        <v>71</v>
      </c>
    </row>
    <row r="488" spans="1:8" x14ac:dyDescent="0.25">
      <c r="A488" t="s">
        <v>17</v>
      </c>
      <c r="B488" t="s">
        <v>21</v>
      </c>
      <c r="C488" t="s">
        <v>14</v>
      </c>
      <c r="D488" t="s">
        <v>20</v>
      </c>
      <c r="E488" t="s">
        <v>12</v>
      </c>
      <c r="F488">
        <v>61</v>
      </c>
      <c r="G488">
        <v>47</v>
      </c>
      <c r="H488">
        <v>56</v>
      </c>
    </row>
    <row r="489" spans="1:8" x14ac:dyDescent="0.25">
      <c r="A489" t="s">
        <v>8</v>
      </c>
      <c r="B489" t="s">
        <v>13</v>
      </c>
      <c r="C489" t="s">
        <v>19</v>
      </c>
      <c r="D489" t="s">
        <v>20</v>
      </c>
      <c r="E489" t="s">
        <v>12</v>
      </c>
      <c r="F489">
        <v>60</v>
      </c>
      <c r="G489">
        <v>75</v>
      </c>
      <c r="H489">
        <v>74</v>
      </c>
    </row>
    <row r="490" spans="1:8" x14ac:dyDescent="0.25">
      <c r="A490" t="s">
        <v>17</v>
      </c>
      <c r="B490" t="s">
        <v>9</v>
      </c>
      <c r="C490" t="s">
        <v>23</v>
      </c>
      <c r="D490" t="s">
        <v>11</v>
      </c>
      <c r="E490" t="s">
        <v>15</v>
      </c>
      <c r="F490">
        <v>64</v>
      </c>
      <c r="G490">
        <v>53</v>
      </c>
      <c r="H490">
        <v>57</v>
      </c>
    </row>
    <row r="491" spans="1:8" x14ac:dyDescent="0.25">
      <c r="A491" t="s">
        <v>17</v>
      </c>
      <c r="B491" t="s">
        <v>18</v>
      </c>
      <c r="C491" t="s">
        <v>19</v>
      </c>
      <c r="D491" t="s">
        <v>20</v>
      </c>
      <c r="E491" t="s">
        <v>15</v>
      </c>
      <c r="F491">
        <v>79</v>
      </c>
      <c r="G491">
        <v>82</v>
      </c>
      <c r="H491">
        <v>82</v>
      </c>
    </row>
    <row r="492" spans="1:8" x14ac:dyDescent="0.25">
      <c r="A492" t="s">
        <v>8</v>
      </c>
      <c r="B492" t="s">
        <v>18</v>
      </c>
      <c r="C492" t="s">
        <v>19</v>
      </c>
      <c r="D492" t="s">
        <v>20</v>
      </c>
      <c r="E492" t="s">
        <v>12</v>
      </c>
      <c r="F492">
        <v>65</v>
      </c>
      <c r="G492">
        <v>85</v>
      </c>
      <c r="H492">
        <v>76</v>
      </c>
    </row>
    <row r="493" spans="1:8" x14ac:dyDescent="0.25">
      <c r="A493" t="s">
        <v>8</v>
      </c>
      <c r="B493" t="s">
        <v>13</v>
      </c>
      <c r="C493" t="s">
        <v>19</v>
      </c>
      <c r="D493" t="s">
        <v>11</v>
      </c>
      <c r="E493" t="s">
        <v>12</v>
      </c>
      <c r="F493">
        <v>64</v>
      </c>
      <c r="G493">
        <v>64</v>
      </c>
      <c r="H493">
        <v>70</v>
      </c>
    </row>
    <row r="494" spans="1:8" x14ac:dyDescent="0.25">
      <c r="A494" t="s">
        <v>8</v>
      </c>
      <c r="B494" t="s">
        <v>13</v>
      </c>
      <c r="C494" t="s">
        <v>14</v>
      </c>
      <c r="D494" t="s">
        <v>11</v>
      </c>
      <c r="E494" t="s">
        <v>12</v>
      </c>
      <c r="F494">
        <v>83</v>
      </c>
      <c r="G494">
        <v>83</v>
      </c>
      <c r="H494">
        <v>90</v>
      </c>
    </row>
    <row r="495" spans="1:8" x14ac:dyDescent="0.25">
      <c r="A495" t="s">
        <v>8</v>
      </c>
      <c r="B495" t="s">
        <v>13</v>
      </c>
      <c r="C495" t="s">
        <v>10</v>
      </c>
      <c r="D495" t="s">
        <v>11</v>
      </c>
      <c r="E495" t="s">
        <v>12</v>
      </c>
      <c r="F495">
        <v>81</v>
      </c>
      <c r="G495">
        <v>88</v>
      </c>
      <c r="H495">
        <v>90</v>
      </c>
    </row>
    <row r="496" spans="1:8" x14ac:dyDescent="0.25">
      <c r="A496" t="s">
        <v>8</v>
      </c>
      <c r="B496" t="s">
        <v>9</v>
      </c>
      <c r="C496" t="s">
        <v>22</v>
      </c>
      <c r="D496" t="s">
        <v>11</v>
      </c>
      <c r="E496" t="s">
        <v>12</v>
      </c>
      <c r="F496">
        <v>54</v>
      </c>
      <c r="G496">
        <v>64</v>
      </c>
      <c r="H496">
        <v>68</v>
      </c>
    </row>
    <row r="497" spans="1:8" x14ac:dyDescent="0.25">
      <c r="A497" t="s">
        <v>17</v>
      </c>
      <c r="B497" t="s">
        <v>21</v>
      </c>
      <c r="C497" t="s">
        <v>22</v>
      </c>
      <c r="D497" t="s">
        <v>11</v>
      </c>
      <c r="E497" t="s">
        <v>15</v>
      </c>
      <c r="F497">
        <v>68</v>
      </c>
      <c r="G497">
        <v>64</v>
      </c>
      <c r="H497">
        <v>66</v>
      </c>
    </row>
    <row r="498" spans="1:8" x14ac:dyDescent="0.25">
      <c r="A498" t="s">
        <v>8</v>
      </c>
      <c r="B498" t="s">
        <v>13</v>
      </c>
      <c r="C498" t="s">
        <v>14</v>
      </c>
      <c r="D498" t="s">
        <v>11</v>
      </c>
      <c r="E498" t="s">
        <v>12</v>
      </c>
      <c r="F498">
        <v>54</v>
      </c>
      <c r="G498">
        <v>48</v>
      </c>
      <c r="H498">
        <v>52</v>
      </c>
    </row>
    <row r="499" spans="1:8" x14ac:dyDescent="0.25">
      <c r="A499" t="s">
        <v>8</v>
      </c>
      <c r="B499" t="s">
        <v>21</v>
      </c>
      <c r="C499" t="s">
        <v>14</v>
      </c>
      <c r="D499" t="s">
        <v>20</v>
      </c>
      <c r="E499" t="s">
        <v>15</v>
      </c>
      <c r="F499">
        <v>59</v>
      </c>
      <c r="G499">
        <v>78</v>
      </c>
      <c r="H499">
        <v>76</v>
      </c>
    </row>
    <row r="500" spans="1:8" x14ac:dyDescent="0.25">
      <c r="A500" t="s">
        <v>8</v>
      </c>
      <c r="B500" t="s">
        <v>9</v>
      </c>
      <c r="C500" t="s">
        <v>23</v>
      </c>
      <c r="D500" t="s">
        <v>11</v>
      </c>
      <c r="E500" t="s">
        <v>12</v>
      </c>
      <c r="F500">
        <v>66</v>
      </c>
      <c r="G500">
        <v>69</v>
      </c>
      <c r="H500">
        <v>68</v>
      </c>
    </row>
    <row r="501" spans="1:8" x14ac:dyDescent="0.25">
      <c r="A501" t="s">
        <v>17</v>
      </c>
      <c r="B501" t="s">
        <v>24</v>
      </c>
      <c r="C501" t="s">
        <v>14</v>
      </c>
      <c r="D501" t="s">
        <v>11</v>
      </c>
      <c r="E501" t="s">
        <v>12</v>
      </c>
      <c r="F501">
        <v>76</v>
      </c>
      <c r="G501">
        <v>71</v>
      </c>
      <c r="H501">
        <v>72</v>
      </c>
    </row>
    <row r="502" spans="1:8" x14ac:dyDescent="0.25">
      <c r="A502" t="s">
        <v>8</v>
      </c>
      <c r="B502" t="s">
        <v>21</v>
      </c>
      <c r="C502" t="s">
        <v>16</v>
      </c>
      <c r="D502" t="s">
        <v>11</v>
      </c>
      <c r="E502" t="s">
        <v>12</v>
      </c>
      <c r="F502">
        <v>74</v>
      </c>
      <c r="G502">
        <v>79</v>
      </c>
      <c r="H502">
        <v>82</v>
      </c>
    </row>
    <row r="503" spans="1:8" x14ac:dyDescent="0.25">
      <c r="A503" t="s">
        <v>8</v>
      </c>
      <c r="B503" t="s">
        <v>9</v>
      </c>
      <c r="C503" t="s">
        <v>19</v>
      </c>
      <c r="D503" t="s">
        <v>11</v>
      </c>
      <c r="E503" t="s">
        <v>15</v>
      </c>
      <c r="F503">
        <v>94</v>
      </c>
      <c r="G503">
        <v>87</v>
      </c>
      <c r="H503">
        <v>92</v>
      </c>
    </row>
    <row r="504" spans="1:8" x14ac:dyDescent="0.25">
      <c r="A504" t="s">
        <v>17</v>
      </c>
      <c r="B504" t="s">
        <v>13</v>
      </c>
      <c r="C504" t="s">
        <v>14</v>
      </c>
      <c r="D504" t="s">
        <v>20</v>
      </c>
      <c r="E504" t="s">
        <v>12</v>
      </c>
      <c r="F504">
        <v>63</v>
      </c>
      <c r="G504">
        <v>61</v>
      </c>
      <c r="H504">
        <v>54</v>
      </c>
    </row>
    <row r="505" spans="1:8" x14ac:dyDescent="0.25">
      <c r="A505" t="s">
        <v>8</v>
      </c>
      <c r="B505" t="s">
        <v>24</v>
      </c>
      <c r="C505" t="s">
        <v>19</v>
      </c>
      <c r="D505" t="s">
        <v>11</v>
      </c>
      <c r="E505" t="s">
        <v>15</v>
      </c>
      <c r="F505">
        <v>95</v>
      </c>
      <c r="G505">
        <v>89</v>
      </c>
      <c r="H505">
        <v>92</v>
      </c>
    </row>
    <row r="506" spans="1:8" x14ac:dyDescent="0.25">
      <c r="A506" t="s">
        <v>8</v>
      </c>
      <c r="B506" t="s">
        <v>21</v>
      </c>
      <c r="C506" t="s">
        <v>16</v>
      </c>
      <c r="D506" t="s">
        <v>20</v>
      </c>
      <c r="E506" t="s">
        <v>12</v>
      </c>
      <c r="F506">
        <v>40</v>
      </c>
      <c r="G506">
        <v>59</v>
      </c>
      <c r="H506">
        <v>54</v>
      </c>
    </row>
    <row r="507" spans="1:8" x14ac:dyDescent="0.25">
      <c r="A507" t="s">
        <v>8</v>
      </c>
      <c r="B507" t="s">
        <v>9</v>
      </c>
      <c r="C507" t="s">
        <v>23</v>
      </c>
      <c r="D507" t="s">
        <v>11</v>
      </c>
      <c r="E507" t="s">
        <v>12</v>
      </c>
      <c r="F507">
        <v>82</v>
      </c>
      <c r="G507">
        <v>82</v>
      </c>
      <c r="H507">
        <v>80</v>
      </c>
    </row>
    <row r="508" spans="1:8" x14ac:dyDescent="0.25">
      <c r="A508" t="s">
        <v>17</v>
      </c>
      <c r="B508" t="s">
        <v>18</v>
      </c>
      <c r="C508" t="s">
        <v>22</v>
      </c>
      <c r="D508" t="s">
        <v>11</v>
      </c>
      <c r="E508" t="s">
        <v>12</v>
      </c>
      <c r="F508">
        <v>68</v>
      </c>
      <c r="G508">
        <v>70</v>
      </c>
      <c r="H508">
        <v>66</v>
      </c>
    </row>
    <row r="509" spans="1:8" x14ac:dyDescent="0.25">
      <c r="A509" t="s">
        <v>17</v>
      </c>
      <c r="B509" t="s">
        <v>9</v>
      </c>
      <c r="C509" t="s">
        <v>10</v>
      </c>
      <c r="D509" t="s">
        <v>20</v>
      </c>
      <c r="E509" t="s">
        <v>12</v>
      </c>
      <c r="F509">
        <v>55</v>
      </c>
      <c r="G509">
        <v>59</v>
      </c>
      <c r="H509">
        <v>54</v>
      </c>
    </row>
    <row r="510" spans="1:8" x14ac:dyDescent="0.25">
      <c r="A510" t="s">
        <v>17</v>
      </c>
      <c r="B510" t="s">
        <v>13</v>
      </c>
      <c r="C510" t="s">
        <v>16</v>
      </c>
      <c r="D510" t="s">
        <v>11</v>
      </c>
      <c r="E510" t="s">
        <v>12</v>
      </c>
      <c r="F510">
        <v>79</v>
      </c>
      <c r="G510">
        <v>78</v>
      </c>
      <c r="H510">
        <v>77</v>
      </c>
    </row>
    <row r="511" spans="1:8" x14ac:dyDescent="0.25">
      <c r="A511" t="s">
        <v>8</v>
      </c>
      <c r="B511" t="s">
        <v>13</v>
      </c>
      <c r="C511" t="s">
        <v>10</v>
      </c>
      <c r="D511" t="s">
        <v>11</v>
      </c>
      <c r="E511" t="s">
        <v>12</v>
      </c>
      <c r="F511">
        <v>86</v>
      </c>
      <c r="G511">
        <v>92</v>
      </c>
      <c r="H511">
        <v>87</v>
      </c>
    </row>
    <row r="512" spans="1:8" x14ac:dyDescent="0.25">
      <c r="A512" t="s">
        <v>17</v>
      </c>
      <c r="B512" t="s">
        <v>21</v>
      </c>
      <c r="C512" t="s">
        <v>14</v>
      </c>
      <c r="D512" t="s">
        <v>11</v>
      </c>
      <c r="E512" t="s">
        <v>12</v>
      </c>
      <c r="F512">
        <v>76</v>
      </c>
      <c r="G512">
        <v>71</v>
      </c>
      <c r="H512">
        <v>73</v>
      </c>
    </row>
    <row r="513" spans="1:8" x14ac:dyDescent="0.25">
      <c r="A513" t="s">
        <v>17</v>
      </c>
      <c r="B513" t="s">
        <v>18</v>
      </c>
      <c r="C513" t="s">
        <v>23</v>
      </c>
      <c r="D513" t="s">
        <v>11</v>
      </c>
      <c r="E513" t="s">
        <v>12</v>
      </c>
      <c r="F513">
        <v>64</v>
      </c>
      <c r="G513">
        <v>50</v>
      </c>
      <c r="H513">
        <v>43</v>
      </c>
    </row>
    <row r="514" spans="1:8" x14ac:dyDescent="0.25">
      <c r="A514" t="s">
        <v>17</v>
      </c>
      <c r="B514" t="s">
        <v>21</v>
      </c>
      <c r="C514" t="s">
        <v>23</v>
      </c>
      <c r="D514" t="s">
        <v>20</v>
      </c>
      <c r="E514" t="s">
        <v>12</v>
      </c>
      <c r="F514">
        <v>62</v>
      </c>
      <c r="G514">
        <v>49</v>
      </c>
      <c r="H514">
        <v>52</v>
      </c>
    </row>
    <row r="515" spans="1:8" x14ac:dyDescent="0.25">
      <c r="A515" t="s">
        <v>8</v>
      </c>
      <c r="B515" t="s">
        <v>9</v>
      </c>
      <c r="C515" t="s">
        <v>23</v>
      </c>
      <c r="D515" t="s">
        <v>11</v>
      </c>
      <c r="E515" t="s">
        <v>15</v>
      </c>
      <c r="F515">
        <v>54</v>
      </c>
      <c r="G515">
        <v>61</v>
      </c>
      <c r="H515">
        <v>62</v>
      </c>
    </row>
    <row r="516" spans="1:8" x14ac:dyDescent="0.25">
      <c r="A516" t="s">
        <v>8</v>
      </c>
      <c r="B516" t="s">
        <v>9</v>
      </c>
      <c r="C516" t="s">
        <v>16</v>
      </c>
      <c r="D516" t="s">
        <v>20</v>
      </c>
      <c r="E516" t="s">
        <v>15</v>
      </c>
      <c r="F516">
        <v>77</v>
      </c>
      <c r="G516">
        <v>97</v>
      </c>
      <c r="H516">
        <v>94</v>
      </c>
    </row>
    <row r="517" spans="1:8" x14ac:dyDescent="0.25">
      <c r="A517" t="s">
        <v>8</v>
      </c>
      <c r="B517" t="s">
        <v>13</v>
      </c>
      <c r="C517" t="s">
        <v>23</v>
      </c>
      <c r="D517" t="s">
        <v>11</v>
      </c>
      <c r="E517" t="s">
        <v>15</v>
      </c>
      <c r="F517">
        <v>76</v>
      </c>
      <c r="G517">
        <v>87</v>
      </c>
      <c r="H517">
        <v>85</v>
      </c>
    </row>
    <row r="518" spans="1:8" x14ac:dyDescent="0.25">
      <c r="A518" t="s">
        <v>8</v>
      </c>
      <c r="B518" t="s">
        <v>21</v>
      </c>
      <c r="C518" t="s">
        <v>14</v>
      </c>
      <c r="D518" t="s">
        <v>11</v>
      </c>
      <c r="E518" t="s">
        <v>12</v>
      </c>
      <c r="F518">
        <v>74</v>
      </c>
      <c r="G518">
        <v>89</v>
      </c>
      <c r="H518">
        <v>84</v>
      </c>
    </row>
    <row r="519" spans="1:8" x14ac:dyDescent="0.25">
      <c r="A519" t="s">
        <v>8</v>
      </c>
      <c r="B519" t="s">
        <v>24</v>
      </c>
      <c r="C519" t="s">
        <v>14</v>
      </c>
      <c r="D519" t="s">
        <v>11</v>
      </c>
      <c r="E519" t="s">
        <v>15</v>
      </c>
      <c r="F519">
        <v>66</v>
      </c>
      <c r="G519">
        <v>74</v>
      </c>
      <c r="H519">
        <v>73</v>
      </c>
    </row>
    <row r="520" spans="1:8" x14ac:dyDescent="0.25">
      <c r="A520" t="s">
        <v>8</v>
      </c>
      <c r="B520" t="s">
        <v>21</v>
      </c>
      <c r="C520" t="s">
        <v>23</v>
      </c>
      <c r="D520" t="s">
        <v>11</v>
      </c>
      <c r="E520" t="s">
        <v>15</v>
      </c>
      <c r="F520">
        <v>66</v>
      </c>
      <c r="G520">
        <v>78</v>
      </c>
      <c r="H520">
        <v>78</v>
      </c>
    </row>
    <row r="521" spans="1:8" x14ac:dyDescent="0.25">
      <c r="A521" t="s">
        <v>8</v>
      </c>
      <c r="B521" t="s">
        <v>9</v>
      </c>
      <c r="C521" t="s">
        <v>22</v>
      </c>
      <c r="D521" t="s">
        <v>20</v>
      </c>
      <c r="E521" t="s">
        <v>15</v>
      </c>
      <c r="F521">
        <v>67</v>
      </c>
      <c r="G521">
        <v>78</v>
      </c>
      <c r="H521">
        <v>79</v>
      </c>
    </row>
    <row r="522" spans="1:8" x14ac:dyDescent="0.25">
      <c r="A522" t="s">
        <v>17</v>
      </c>
      <c r="B522" t="s">
        <v>21</v>
      </c>
      <c r="C522" t="s">
        <v>14</v>
      </c>
      <c r="D522" t="s">
        <v>11</v>
      </c>
      <c r="E522" t="s">
        <v>12</v>
      </c>
      <c r="F522">
        <v>71</v>
      </c>
      <c r="G522">
        <v>49</v>
      </c>
      <c r="H522">
        <v>52</v>
      </c>
    </row>
    <row r="523" spans="1:8" x14ac:dyDescent="0.25">
      <c r="A523" t="s">
        <v>8</v>
      </c>
      <c r="B523" t="s">
        <v>13</v>
      </c>
      <c r="C523" t="s">
        <v>19</v>
      </c>
      <c r="D523" t="s">
        <v>11</v>
      </c>
      <c r="E523" t="s">
        <v>12</v>
      </c>
      <c r="F523">
        <v>91</v>
      </c>
      <c r="G523">
        <v>86</v>
      </c>
      <c r="H523">
        <v>84</v>
      </c>
    </row>
    <row r="524" spans="1:8" x14ac:dyDescent="0.25">
      <c r="A524" t="s">
        <v>17</v>
      </c>
      <c r="B524" t="s">
        <v>21</v>
      </c>
      <c r="C524" t="s">
        <v>10</v>
      </c>
      <c r="D524" t="s">
        <v>11</v>
      </c>
      <c r="E524" t="s">
        <v>12</v>
      </c>
      <c r="F524">
        <v>69</v>
      </c>
      <c r="G524">
        <v>58</v>
      </c>
      <c r="H524">
        <v>57</v>
      </c>
    </row>
    <row r="525" spans="1:8" x14ac:dyDescent="0.25">
      <c r="A525" t="s">
        <v>17</v>
      </c>
      <c r="B525" t="s">
        <v>13</v>
      </c>
      <c r="C525" t="s">
        <v>16</v>
      </c>
      <c r="D525" t="s">
        <v>20</v>
      </c>
      <c r="E525" t="s">
        <v>12</v>
      </c>
      <c r="F525">
        <v>54</v>
      </c>
      <c r="G525">
        <v>59</v>
      </c>
      <c r="H525">
        <v>50</v>
      </c>
    </row>
    <row r="526" spans="1:8" x14ac:dyDescent="0.25">
      <c r="A526" t="s">
        <v>17</v>
      </c>
      <c r="B526" t="s">
        <v>13</v>
      </c>
      <c r="C526" t="s">
        <v>22</v>
      </c>
      <c r="D526" t="s">
        <v>11</v>
      </c>
      <c r="E526" t="s">
        <v>15</v>
      </c>
      <c r="F526">
        <v>53</v>
      </c>
      <c r="G526">
        <v>52</v>
      </c>
      <c r="H526">
        <v>49</v>
      </c>
    </row>
    <row r="527" spans="1:8" x14ac:dyDescent="0.25">
      <c r="A527" t="s">
        <v>17</v>
      </c>
      <c r="B527" t="s">
        <v>24</v>
      </c>
      <c r="C527" t="s">
        <v>14</v>
      </c>
      <c r="D527" t="s">
        <v>11</v>
      </c>
      <c r="E527" t="s">
        <v>12</v>
      </c>
      <c r="F527">
        <v>68</v>
      </c>
      <c r="G527">
        <v>60</v>
      </c>
      <c r="H527">
        <v>59</v>
      </c>
    </row>
    <row r="528" spans="1:8" x14ac:dyDescent="0.25">
      <c r="A528" t="s">
        <v>17</v>
      </c>
      <c r="B528" t="s">
        <v>13</v>
      </c>
      <c r="C528" t="s">
        <v>23</v>
      </c>
      <c r="D528" t="s">
        <v>20</v>
      </c>
      <c r="E528" t="s">
        <v>15</v>
      </c>
      <c r="F528">
        <v>56</v>
      </c>
      <c r="G528">
        <v>61</v>
      </c>
      <c r="H528">
        <v>60</v>
      </c>
    </row>
    <row r="529" spans="1:8" x14ac:dyDescent="0.25">
      <c r="A529" t="s">
        <v>8</v>
      </c>
      <c r="B529" t="s">
        <v>13</v>
      </c>
      <c r="C529" t="s">
        <v>22</v>
      </c>
      <c r="D529" t="s">
        <v>20</v>
      </c>
      <c r="E529" t="s">
        <v>12</v>
      </c>
      <c r="F529">
        <v>36</v>
      </c>
      <c r="G529">
        <v>53</v>
      </c>
      <c r="H529">
        <v>43</v>
      </c>
    </row>
    <row r="530" spans="1:8" x14ac:dyDescent="0.25">
      <c r="A530" t="s">
        <v>8</v>
      </c>
      <c r="B530" t="s">
        <v>21</v>
      </c>
      <c r="C530" t="s">
        <v>10</v>
      </c>
      <c r="D530" t="s">
        <v>20</v>
      </c>
      <c r="E530" t="s">
        <v>12</v>
      </c>
      <c r="F530">
        <v>29</v>
      </c>
      <c r="G530">
        <v>41</v>
      </c>
      <c r="H530">
        <v>47</v>
      </c>
    </row>
    <row r="531" spans="1:8" x14ac:dyDescent="0.25">
      <c r="A531" t="s">
        <v>8</v>
      </c>
      <c r="B531" t="s">
        <v>13</v>
      </c>
      <c r="C531" t="s">
        <v>19</v>
      </c>
      <c r="D531" t="s">
        <v>11</v>
      </c>
      <c r="E531" t="s">
        <v>12</v>
      </c>
      <c r="F531">
        <v>62</v>
      </c>
      <c r="G531">
        <v>74</v>
      </c>
      <c r="H531">
        <v>70</v>
      </c>
    </row>
    <row r="532" spans="1:8" x14ac:dyDescent="0.25">
      <c r="A532" t="s">
        <v>8</v>
      </c>
      <c r="B532" t="s">
        <v>13</v>
      </c>
      <c r="C532" t="s">
        <v>19</v>
      </c>
      <c r="D532" t="s">
        <v>11</v>
      </c>
      <c r="E532" t="s">
        <v>15</v>
      </c>
      <c r="F532">
        <v>68</v>
      </c>
      <c r="G532">
        <v>67</v>
      </c>
      <c r="H532">
        <v>73</v>
      </c>
    </row>
    <row r="533" spans="1:8" x14ac:dyDescent="0.25">
      <c r="A533" t="s">
        <v>8</v>
      </c>
      <c r="B533" t="s">
        <v>13</v>
      </c>
      <c r="C533" t="s">
        <v>23</v>
      </c>
      <c r="D533" t="s">
        <v>11</v>
      </c>
      <c r="E533" t="s">
        <v>12</v>
      </c>
      <c r="F533">
        <v>47</v>
      </c>
      <c r="G533">
        <v>54</v>
      </c>
      <c r="H533">
        <v>53</v>
      </c>
    </row>
    <row r="534" spans="1:8" x14ac:dyDescent="0.25">
      <c r="A534" t="s">
        <v>17</v>
      </c>
      <c r="B534" t="s">
        <v>24</v>
      </c>
      <c r="C534" t="s">
        <v>19</v>
      </c>
      <c r="D534" t="s">
        <v>11</v>
      </c>
      <c r="E534" t="s">
        <v>15</v>
      </c>
      <c r="F534">
        <v>62</v>
      </c>
      <c r="G534">
        <v>61</v>
      </c>
      <c r="H534">
        <v>58</v>
      </c>
    </row>
    <row r="535" spans="1:8" x14ac:dyDescent="0.25">
      <c r="A535" t="s">
        <v>8</v>
      </c>
      <c r="B535" t="s">
        <v>24</v>
      </c>
      <c r="C535" t="s">
        <v>19</v>
      </c>
      <c r="D535" t="s">
        <v>11</v>
      </c>
      <c r="E535" t="s">
        <v>15</v>
      </c>
      <c r="F535">
        <v>79</v>
      </c>
      <c r="G535">
        <v>88</v>
      </c>
      <c r="H535">
        <v>94</v>
      </c>
    </row>
    <row r="536" spans="1:8" x14ac:dyDescent="0.25">
      <c r="A536" t="s">
        <v>17</v>
      </c>
      <c r="B536" t="s">
        <v>9</v>
      </c>
      <c r="C536" t="s">
        <v>22</v>
      </c>
      <c r="D536" t="s">
        <v>11</v>
      </c>
      <c r="E536" t="s">
        <v>15</v>
      </c>
      <c r="F536">
        <v>73</v>
      </c>
      <c r="G536">
        <v>69</v>
      </c>
      <c r="H536">
        <v>68</v>
      </c>
    </row>
    <row r="537" spans="1:8" x14ac:dyDescent="0.25">
      <c r="A537" t="s">
        <v>8</v>
      </c>
      <c r="B537" t="s">
        <v>13</v>
      </c>
      <c r="C537" t="s">
        <v>10</v>
      </c>
      <c r="D537" t="s">
        <v>20</v>
      </c>
      <c r="E537" t="s">
        <v>15</v>
      </c>
      <c r="F537">
        <v>66</v>
      </c>
      <c r="G537">
        <v>83</v>
      </c>
      <c r="H537">
        <v>83</v>
      </c>
    </row>
    <row r="538" spans="1:8" x14ac:dyDescent="0.25">
      <c r="A538" t="s">
        <v>17</v>
      </c>
      <c r="B538" t="s">
        <v>13</v>
      </c>
      <c r="C538" t="s">
        <v>19</v>
      </c>
      <c r="D538" t="s">
        <v>11</v>
      </c>
      <c r="E538" t="s">
        <v>15</v>
      </c>
      <c r="F538">
        <v>51</v>
      </c>
      <c r="G538">
        <v>60</v>
      </c>
      <c r="H538">
        <v>58</v>
      </c>
    </row>
    <row r="539" spans="1:8" x14ac:dyDescent="0.25">
      <c r="A539" t="s">
        <v>8</v>
      </c>
      <c r="B539" t="s">
        <v>21</v>
      </c>
      <c r="C539" t="s">
        <v>22</v>
      </c>
      <c r="D539" t="s">
        <v>11</v>
      </c>
      <c r="E539" t="s">
        <v>12</v>
      </c>
      <c r="F539">
        <v>51</v>
      </c>
      <c r="G539">
        <v>66</v>
      </c>
      <c r="H539">
        <v>62</v>
      </c>
    </row>
    <row r="540" spans="1:8" x14ac:dyDescent="0.25">
      <c r="A540" t="s">
        <v>17</v>
      </c>
      <c r="B540" t="s">
        <v>24</v>
      </c>
      <c r="C540" t="s">
        <v>10</v>
      </c>
      <c r="D540" t="s">
        <v>11</v>
      </c>
      <c r="E540" t="s">
        <v>15</v>
      </c>
      <c r="F540">
        <v>85</v>
      </c>
      <c r="G540">
        <v>66</v>
      </c>
      <c r="H540">
        <v>71</v>
      </c>
    </row>
    <row r="541" spans="1:8" x14ac:dyDescent="0.25">
      <c r="A541" t="s">
        <v>17</v>
      </c>
      <c r="B541" t="s">
        <v>18</v>
      </c>
      <c r="C541" t="s">
        <v>19</v>
      </c>
      <c r="D541" t="s">
        <v>11</v>
      </c>
      <c r="E541" t="s">
        <v>15</v>
      </c>
      <c r="F541">
        <v>97</v>
      </c>
      <c r="G541">
        <v>92</v>
      </c>
      <c r="H541">
        <v>86</v>
      </c>
    </row>
    <row r="542" spans="1:8" x14ac:dyDescent="0.25">
      <c r="A542" t="s">
        <v>17</v>
      </c>
      <c r="B542" t="s">
        <v>13</v>
      </c>
      <c r="C542" t="s">
        <v>22</v>
      </c>
      <c r="D542" t="s">
        <v>11</v>
      </c>
      <c r="E542" t="s">
        <v>15</v>
      </c>
      <c r="F542">
        <v>75</v>
      </c>
      <c r="G542">
        <v>69</v>
      </c>
      <c r="H542">
        <v>68</v>
      </c>
    </row>
    <row r="543" spans="1:8" x14ac:dyDescent="0.25">
      <c r="A543" t="s">
        <v>17</v>
      </c>
      <c r="B543" t="s">
        <v>21</v>
      </c>
      <c r="C543" t="s">
        <v>19</v>
      </c>
      <c r="D543" t="s">
        <v>20</v>
      </c>
      <c r="E543" t="s">
        <v>15</v>
      </c>
      <c r="F543">
        <v>79</v>
      </c>
      <c r="G543">
        <v>82</v>
      </c>
      <c r="H543">
        <v>80</v>
      </c>
    </row>
    <row r="544" spans="1:8" x14ac:dyDescent="0.25">
      <c r="A544" t="s">
        <v>8</v>
      </c>
      <c r="B544" t="s">
        <v>13</v>
      </c>
      <c r="C544" t="s">
        <v>19</v>
      </c>
      <c r="D544" t="s">
        <v>11</v>
      </c>
      <c r="E544" t="s">
        <v>12</v>
      </c>
      <c r="F544">
        <v>81</v>
      </c>
      <c r="G544">
        <v>77</v>
      </c>
      <c r="H544">
        <v>79</v>
      </c>
    </row>
    <row r="545" spans="1:8" x14ac:dyDescent="0.25">
      <c r="A545" t="s">
        <v>8</v>
      </c>
      <c r="B545" t="s">
        <v>21</v>
      </c>
      <c r="C545" t="s">
        <v>19</v>
      </c>
      <c r="D545" t="s">
        <v>11</v>
      </c>
      <c r="E545" t="s">
        <v>12</v>
      </c>
      <c r="F545">
        <v>82</v>
      </c>
      <c r="G545">
        <v>95</v>
      </c>
      <c r="H545">
        <v>89</v>
      </c>
    </row>
    <row r="546" spans="1:8" x14ac:dyDescent="0.25">
      <c r="A546" t="s">
        <v>8</v>
      </c>
      <c r="B546" t="s">
        <v>21</v>
      </c>
      <c r="C546" t="s">
        <v>16</v>
      </c>
      <c r="D546" t="s">
        <v>11</v>
      </c>
      <c r="E546" t="s">
        <v>12</v>
      </c>
      <c r="F546">
        <v>64</v>
      </c>
      <c r="G546">
        <v>63</v>
      </c>
      <c r="H546">
        <v>66</v>
      </c>
    </row>
    <row r="547" spans="1:8" x14ac:dyDescent="0.25">
      <c r="A547" t="s">
        <v>17</v>
      </c>
      <c r="B547" t="s">
        <v>24</v>
      </c>
      <c r="C547" t="s">
        <v>23</v>
      </c>
      <c r="D547" t="s">
        <v>20</v>
      </c>
      <c r="E547" t="s">
        <v>15</v>
      </c>
      <c r="F547">
        <v>78</v>
      </c>
      <c r="G547">
        <v>83</v>
      </c>
      <c r="H547">
        <v>80</v>
      </c>
    </row>
    <row r="548" spans="1:8" x14ac:dyDescent="0.25">
      <c r="A548" t="s">
        <v>8</v>
      </c>
      <c r="B548" t="s">
        <v>18</v>
      </c>
      <c r="C548" t="s">
        <v>23</v>
      </c>
      <c r="D548" t="s">
        <v>11</v>
      </c>
      <c r="E548" t="s">
        <v>15</v>
      </c>
      <c r="F548">
        <v>92</v>
      </c>
      <c r="G548">
        <v>100</v>
      </c>
      <c r="H548">
        <v>97</v>
      </c>
    </row>
    <row r="549" spans="1:8" x14ac:dyDescent="0.25">
      <c r="A549" t="s">
        <v>17</v>
      </c>
      <c r="B549" t="s">
        <v>13</v>
      </c>
      <c r="C549" t="s">
        <v>22</v>
      </c>
      <c r="D549" t="s">
        <v>11</v>
      </c>
      <c r="E549" t="s">
        <v>15</v>
      </c>
      <c r="F549">
        <v>72</v>
      </c>
      <c r="G549">
        <v>67</v>
      </c>
      <c r="H549">
        <v>64</v>
      </c>
    </row>
    <row r="550" spans="1:8" x14ac:dyDescent="0.25">
      <c r="A550" t="s">
        <v>8</v>
      </c>
      <c r="B550" t="s">
        <v>13</v>
      </c>
      <c r="C550" t="s">
        <v>22</v>
      </c>
      <c r="D550" t="s">
        <v>20</v>
      </c>
      <c r="E550" t="s">
        <v>12</v>
      </c>
      <c r="F550">
        <v>62</v>
      </c>
      <c r="G550">
        <v>67</v>
      </c>
      <c r="H550">
        <v>64</v>
      </c>
    </row>
    <row r="551" spans="1:8" x14ac:dyDescent="0.25">
      <c r="A551" t="s">
        <v>17</v>
      </c>
      <c r="B551" t="s">
        <v>13</v>
      </c>
      <c r="C551" t="s">
        <v>16</v>
      </c>
      <c r="D551" t="s">
        <v>11</v>
      </c>
      <c r="E551" t="s">
        <v>12</v>
      </c>
      <c r="F551">
        <v>79</v>
      </c>
      <c r="G551">
        <v>72</v>
      </c>
      <c r="H551">
        <v>69</v>
      </c>
    </row>
    <row r="552" spans="1:8" x14ac:dyDescent="0.25">
      <c r="A552" t="s">
        <v>17</v>
      </c>
      <c r="B552" t="s">
        <v>13</v>
      </c>
      <c r="C552" t="s">
        <v>23</v>
      </c>
      <c r="D552" t="s">
        <v>20</v>
      </c>
      <c r="E552" t="s">
        <v>12</v>
      </c>
      <c r="F552">
        <v>79</v>
      </c>
      <c r="G552">
        <v>76</v>
      </c>
      <c r="H552">
        <v>65</v>
      </c>
    </row>
    <row r="553" spans="1:8" x14ac:dyDescent="0.25">
      <c r="A553" t="s">
        <v>17</v>
      </c>
      <c r="B553" t="s">
        <v>9</v>
      </c>
      <c r="C553" t="s">
        <v>10</v>
      </c>
      <c r="D553" t="s">
        <v>20</v>
      </c>
      <c r="E553" t="s">
        <v>15</v>
      </c>
      <c r="F553">
        <v>87</v>
      </c>
      <c r="G553">
        <v>90</v>
      </c>
      <c r="H553">
        <v>88</v>
      </c>
    </row>
    <row r="554" spans="1:8" x14ac:dyDescent="0.25">
      <c r="A554" t="s">
        <v>8</v>
      </c>
      <c r="B554" t="s">
        <v>9</v>
      </c>
      <c r="C554" t="s">
        <v>19</v>
      </c>
      <c r="D554" t="s">
        <v>11</v>
      </c>
      <c r="E554" t="s">
        <v>12</v>
      </c>
      <c r="F554">
        <v>40</v>
      </c>
      <c r="G554">
        <v>48</v>
      </c>
      <c r="H554">
        <v>50</v>
      </c>
    </row>
    <row r="555" spans="1:8" x14ac:dyDescent="0.25">
      <c r="A555" t="s">
        <v>17</v>
      </c>
      <c r="B555" t="s">
        <v>21</v>
      </c>
      <c r="C555" t="s">
        <v>14</v>
      </c>
      <c r="D555" t="s">
        <v>20</v>
      </c>
      <c r="E555" t="s">
        <v>12</v>
      </c>
      <c r="F555">
        <v>77</v>
      </c>
      <c r="G555">
        <v>62</v>
      </c>
      <c r="H555">
        <v>64</v>
      </c>
    </row>
    <row r="556" spans="1:8" x14ac:dyDescent="0.25">
      <c r="A556" t="s">
        <v>17</v>
      </c>
      <c r="B556" t="s">
        <v>24</v>
      </c>
      <c r="C556" t="s">
        <v>19</v>
      </c>
      <c r="D556" t="s">
        <v>11</v>
      </c>
      <c r="E556" t="s">
        <v>12</v>
      </c>
      <c r="F556">
        <v>53</v>
      </c>
      <c r="G556">
        <v>45</v>
      </c>
      <c r="H556">
        <v>40</v>
      </c>
    </row>
    <row r="557" spans="1:8" x14ac:dyDescent="0.25">
      <c r="A557" t="s">
        <v>8</v>
      </c>
      <c r="B557" t="s">
        <v>13</v>
      </c>
      <c r="C557" t="s">
        <v>14</v>
      </c>
      <c r="D557" t="s">
        <v>20</v>
      </c>
      <c r="E557" t="s">
        <v>12</v>
      </c>
      <c r="F557">
        <v>32</v>
      </c>
      <c r="G557">
        <v>39</v>
      </c>
      <c r="H557">
        <v>33</v>
      </c>
    </row>
    <row r="558" spans="1:8" x14ac:dyDescent="0.25">
      <c r="A558" t="s">
        <v>8</v>
      </c>
      <c r="B558" t="s">
        <v>13</v>
      </c>
      <c r="C558" t="s">
        <v>19</v>
      </c>
      <c r="D558" t="s">
        <v>11</v>
      </c>
      <c r="E558" t="s">
        <v>15</v>
      </c>
      <c r="F558">
        <v>55</v>
      </c>
      <c r="G558">
        <v>72</v>
      </c>
      <c r="H558">
        <v>79</v>
      </c>
    </row>
    <row r="559" spans="1:8" x14ac:dyDescent="0.25">
      <c r="A559" t="s">
        <v>17</v>
      </c>
      <c r="B559" t="s">
        <v>13</v>
      </c>
      <c r="C559" t="s">
        <v>16</v>
      </c>
      <c r="D559" t="s">
        <v>20</v>
      </c>
      <c r="E559" t="s">
        <v>12</v>
      </c>
      <c r="F559">
        <v>61</v>
      </c>
      <c r="G559">
        <v>67</v>
      </c>
      <c r="H559">
        <v>66</v>
      </c>
    </row>
    <row r="560" spans="1:8" x14ac:dyDescent="0.25">
      <c r="A560" t="s">
        <v>8</v>
      </c>
      <c r="B560" t="s">
        <v>9</v>
      </c>
      <c r="C560" t="s">
        <v>19</v>
      </c>
      <c r="D560" t="s">
        <v>20</v>
      </c>
      <c r="E560" t="s">
        <v>12</v>
      </c>
      <c r="F560">
        <v>53</v>
      </c>
      <c r="G560">
        <v>70</v>
      </c>
      <c r="H560">
        <v>70</v>
      </c>
    </row>
    <row r="561" spans="1:8" x14ac:dyDescent="0.25">
      <c r="A561" t="s">
        <v>17</v>
      </c>
      <c r="B561" t="s">
        <v>21</v>
      </c>
      <c r="C561" t="s">
        <v>23</v>
      </c>
      <c r="D561" t="s">
        <v>11</v>
      </c>
      <c r="E561" t="s">
        <v>12</v>
      </c>
      <c r="F561">
        <v>73</v>
      </c>
      <c r="G561">
        <v>66</v>
      </c>
      <c r="H561">
        <v>62</v>
      </c>
    </row>
    <row r="562" spans="1:8" x14ac:dyDescent="0.25">
      <c r="A562" t="s">
        <v>8</v>
      </c>
      <c r="B562" t="s">
        <v>21</v>
      </c>
      <c r="C562" t="s">
        <v>14</v>
      </c>
      <c r="D562" t="s">
        <v>11</v>
      </c>
      <c r="E562" t="s">
        <v>15</v>
      </c>
      <c r="F562">
        <v>74</v>
      </c>
      <c r="G562">
        <v>75</v>
      </c>
      <c r="H562">
        <v>79</v>
      </c>
    </row>
    <row r="563" spans="1:8" x14ac:dyDescent="0.25">
      <c r="A563" t="s">
        <v>8</v>
      </c>
      <c r="B563" t="s">
        <v>13</v>
      </c>
      <c r="C563" t="s">
        <v>14</v>
      </c>
      <c r="D563" t="s">
        <v>11</v>
      </c>
      <c r="E563" t="s">
        <v>12</v>
      </c>
      <c r="F563">
        <v>63</v>
      </c>
      <c r="G563">
        <v>74</v>
      </c>
      <c r="H563">
        <v>74</v>
      </c>
    </row>
    <row r="564" spans="1:8" x14ac:dyDescent="0.25">
      <c r="A564" t="s">
        <v>17</v>
      </c>
      <c r="B564" t="s">
        <v>13</v>
      </c>
      <c r="C564" t="s">
        <v>10</v>
      </c>
      <c r="D564" t="s">
        <v>11</v>
      </c>
      <c r="E564" t="s">
        <v>15</v>
      </c>
      <c r="F564">
        <v>96</v>
      </c>
      <c r="G564">
        <v>90</v>
      </c>
      <c r="H564">
        <v>92</v>
      </c>
    </row>
    <row r="565" spans="1:8" x14ac:dyDescent="0.25">
      <c r="A565" t="s">
        <v>8</v>
      </c>
      <c r="B565" t="s">
        <v>21</v>
      </c>
      <c r="C565" t="s">
        <v>14</v>
      </c>
      <c r="D565" t="s">
        <v>20</v>
      </c>
      <c r="E565" t="s">
        <v>15</v>
      </c>
      <c r="F565">
        <v>63</v>
      </c>
      <c r="G565">
        <v>80</v>
      </c>
      <c r="H565">
        <v>80</v>
      </c>
    </row>
    <row r="566" spans="1:8" x14ac:dyDescent="0.25">
      <c r="A566" t="s">
        <v>17</v>
      </c>
      <c r="B566" t="s">
        <v>9</v>
      </c>
      <c r="C566" t="s">
        <v>10</v>
      </c>
      <c r="D566" t="s">
        <v>20</v>
      </c>
      <c r="E566" t="s">
        <v>12</v>
      </c>
      <c r="F566">
        <v>48</v>
      </c>
      <c r="G566">
        <v>51</v>
      </c>
      <c r="H566">
        <v>46</v>
      </c>
    </row>
    <row r="567" spans="1:8" x14ac:dyDescent="0.25">
      <c r="A567" t="s">
        <v>17</v>
      </c>
      <c r="B567" t="s">
        <v>9</v>
      </c>
      <c r="C567" t="s">
        <v>19</v>
      </c>
      <c r="D567" t="s">
        <v>11</v>
      </c>
      <c r="E567" t="s">
        <v>12</v>
      </c>
      <c r="F567">
        <v>48</v>
      </c>
      <c r="G567">
        <v>43</v>
      </c>
      <c r="H567">
        <v>45</v>
      </c>
    </row>
    <row r="568" spans="1:8" x14ac:dyDescent="0.25">
      <c r="A568" t="s">
        <v>8</v>
      </c>
      <c r="B568" t="s">
        <v>24</v>
      </c>
      <c r="C568" t="s">
        <v>10</v>
      </c>
      <c r="D568" t="s">
        <v>20</v>
      </c>
      <c r="E568" t="s">
        <v>15</v>
      </c>
      <c r="F568">
        <v>92</v>
      </c>
      <c r="G568">
        <v>100</v>
      </c>
      <c r="H568">
        <v>100</v>
      </c>
    </row>
    <row r="569" spans="1:8" x14ac:dyDescent="0.25">
      <c r="A569" t="s">
        <v>8</v>
      </c>
      <c r="B569" t="s">
        <v>21</v>
      </c>
      <c r="C569" t="s">
        <v>16</v>
      </c>
      <c r="D569" t="s">
        <v>20</v>
      </c>
      <c r="E569" t="s">
        <v>15</v>
      </c>
      <c r="F569">
        <v>61</v>
      </c>
      <c r="G569">
        <v>71</v>
      </c>
      <c r="H569">
        <v>78</v>
      </c>
    </row>
    <row r="570" spans="1:8" x14ac:dyDescent="0.25">
      <c r="A570" t="s">
        <v>17</v>
      </c>
      <c r="B570" t="s">
        <v>9</v>
      </c>
      <c r="C570" t="s">
        <v>22</v>
      </c>
      <c r="D570" t="s">
        <v>20</v>
      </c>
      <c r="E570" t="s">
        <v>12</v>
      </c>
      <c r="F570">
        <v>63</v>
      </c>
      <c r="G570">
        <v>48</v>
      </c>
      <c r="H570">
        <v>47</v>
      </c>
    </row>
    <row r="571" spans="1:8" x14ac:dyDescent="0.25">
      <c r="A571" t="s">
        <v>17</v>
      </c>
      <c r="B571" t="s">
        <v>21</v>
      </c>
      <c r="C571" t="s">
        <v>10</v>
      </c>
      <c r="D571" t="s">
        <v>20</v>
      </c>
      <c r="E571" t="s">
        <v>12</v>
      </c>
      <c r="F571">
        <v>68</v>
      </c>
      <c r="G571">
        <v>68</v>
      </c>
      <c r="H571">
        <v>67</v>
      </c>
    </row>
    <row r="572" spans="1:8" x14ac:dyDescent="0.25">
      <c r="A572" t="s">
        <v>17</v>
      </c>
      <c r="B572" t="s">
        <v>9</v>
      </c>
      <c r="C572" t="s">
        <v>14</v>
      </c>
      <c r="D572" t="s">
        <v>11</v>
      </c>
      <c r="E572" t="s">
        <v>15</v>
      </c>
      <c r="F572">
        <v>71</v>
      </c>
      <c r="G572">
        <v>75</v>
      </c>
      <c r="H572">
        <v>70</v>
      </c>
    </row>
    <row r="573" spans="1:8" x14ac:dyDescent="0.25">
      <c r="A573" t="s">
        <v>17</v>
      </c>
      <c r="B573" t="s">
        <v>18</v>
      </c>
      <c r="C573" t="s">
        <v>10</v>
      </c>
      <c r="D573" t="s">
        <v>11</v>
      </c>
      <c r="E573" t="s">
        <v>12</v>
      </c>
      <c r="F573">
        <v>91</v>
      </c>
      <c r="G573">
        <v>96</v>
      </c>
      <c r="H573">
        <v>92</v>
      </c>
    </row>
    <row r="574" spans="1:8" x14ac:dyDescent="0.25">
      <c r="A574" t="s">
        <v>8</v>
      </c>
      <c r="B574" t="s">
        <v>13</v>
      </c>
      <c r="C574" t="s">
        <v>14</v>
      </c>
      <c r="D574" t="s">
        <v>11</v>
      </c>
      <c r="E574" t="s">
        <v>12</v>
      </c>
      <c r="F574">
        <v>53</v>
      </c>
      <c r="G574">
        <v>62</v>
      </c>
      <c r="H574">
        <v>56</v>
      </c>
    </row>
    <row r="575" spans="1:8" x14ac:dyDescent="0.25">
      <c r="A575" t="s">
        <v>8</v>
      </c>
      <c r="B575" t="s">
        <v>13</v>
      </c>
      <c r="C575" t="s">
        <v>22</v>
      </c>
      <c r="D575" t="s">
        <v>20</v>
      </c>
      <c r="E575" t="s">
        <v>15</v>
      </c>
      <c r="F575">
        <v>50</v>
      </c>
      <c r="G575">
        <v>66</v>
      </c>
      <c r="H575">
        <v>64</v>
      </c>
    </row>
    <row r="576" spans="1:8" x14ac:dyDescent="0.25">
      <c r="A576" t="s">
        <v>8</v>
      </c>
      <c r="B576" t="s">
        <v>24</v>
      </c>
      <c r="C576" t="s">
        <v>22</v>
      </c>
      <c r="D576" t="s">
        <v>11</v>
      </c>
      <c r="E576" t="s">
        <v>12</v>
      </c>
      <c r="F576">
        <v>74</v>
      </c>
      <c r="G576">
        <v>81</v>
      </c>
      <c r="H576">
        <v>71</v>
      </c>
    </row>
    <row r="577" spans="1:8" x14ac:dyDescent="0.25">
      <c r="A577" t="s">
        <v>17</v>
      </c>
      <c r="B577" t="s">
        <v>18</v>
      </c>
      <c r="C577" t="s">
        <v>19</v>
      </c>
      <c r="D577" t="s">
        <v>20</v>
      </c>
      <c r="E577" t="s">
        <v>15</v>
      </c>
      <c r="F577">
        <v>40</v>
      </c>
      <c r="G577">
        <v>55</v>
      </c>
      <c r="H577">
        <v>53</v>
      </c>
    </row>
    <row r="578" spans="1:8" x14ac:dyDescent="0.25">
      <c r="A578" t="s">
        <v>17</v>
      </c>
      <c r="B578" t="s">
        <v>18</v>
      </c>
      <c r="C578" t="s">
        <v>14</v>
      </c>
      <c r="D578" t="s">
        <v>11</v>
      </c>
      <c r="E578" t="s">
        <v>15</v>
      </c>
      <c r="F578">
        <v>61</v>
      </c>
      <c r="G578">
        <v>51</v>
      </c>
      <c r="H578">
        <v>52</v>
      </c>
    </row>
    <row r="579" spans="1:8" x14ac:dyDescent="0.25">
      <c r="A579" t="s">
        <v>8</v>
      </c>
      <c r="B579" t="s">
        <v>9</v>
      </c>
      <c r="C579" t="s">
        <v>22</v>
      </c>
      <c r="D579" t="s">
        <v>11</v>
      </c>
      <c r="E579" t="s">
        <v>12</v>
      </c>
      <c r="F579">
        <v>81</v>
      </c>
      <c r="G579">
        <v>91</v>
      </c>
      <c r="H579">
        <v>89</v>
      </c>
    </row>
    <row r="580" spans="1:8" x14ac:dyDescent="0.25">
      <c r="A580" t="s">
        <v>8</v>
      </c>
      <c r="B580" t="s">
        <v>9</v>
      </c>
      <c r="C580" t="s">
        <v>14</v>
      </c>
      <c r="D580" t="s">
        <v>20</v>
      </c>
      <c r="E580" t="s">
        <v>15</v>
      </c>
      <c r="F580">
        <v>48</v>
      </c>
      <c r="G580">
        <v>56</v>
      </c>
      <c r="H580">
        <v>58</v>
      </c>
    </row>
    <row r="581" spans="1:8" x14ac:dyDescent="0.25">
      <c r="A581" t="s">
        <v>8</v>
      </c>
      <c r="B581" t="s">
        <v>21</v>
      </c>
      <c r="C581" t="s">
        <v>16</v>
      </c>
      <c r="D581" t="s">
        <v>11</v>
      </c>
      <c r="E581" t="s">
        <v>12</v>
      </c>
      <c r="F581">
        <v>53</v>
      </c>
      <c r="G581">
        <v>61</v>
      </c>
      <c r="H581">
        <v>68</v>
      </c>
    </row>
    <row r="582" spans="1:8" x14ac:dyDescent="0.25">
      <c r="A582" t="s">
        <v>8</v>
      </c>
      <c r="B582" t="s">
        <v>21</v>
      </c>
      <c r="C582" t="s">
        <v>23</v>
      </c>
      <c r="D582" t="s">
        <v>11</v>
      </c>
      <c r="E582" t="s">
        <v>12</v>
      </c>
      <c r="F582">
        <v>81</v>
      </c>
      <c r="G582">
        <v>97</v>
      </c>
      <c r="H582">
        <v>96</v>
      </c>
    </row>
    <row r="583" spans="1:8" x14ac:dyDescent="0.25">
      <c r="A583" t="s">
        <v>8</v>
      </c>
      <c r="B583" t="s">
        <v>24</v>
      </c>
      <c r="C583" t="s">
        <v>23</v>
      </c>
      <c r="D583" t="s">
        <v>11</v>
      </c>
      <c r="E583" t="s">
        <v>12</v>
      </c>
      <c r="F583">
        <v>77</v>
      </c>
      <c r="G583">
        <v>79</v>
      </c>
      <c r="H583">
        <v>80</v>
      </c>
    </row>
    <row r="584" spans="1:8" x14ac:dyDescent="0.25">
      <c r="A584" t="s">
        <v>8</v>
      </c>
      <c r="B584" t="s">
        <v>21</v>
      </c>
      <c r="C584" t="s">
        <v>10</v>
      </c>
      <c r="D584" t="s">
        <v>20</v>
      </c>
      <c r="E584" t="s">
        <v>12</v>
      </c>
      <c r="F584">
        <v>63</v>
      </c>
      <c r="G584">
        <v>73</v>
      </c>
      <c r="H584">
        <v>78</v>
      </c>
    </row>
    <row r="585" spans="1:8" x14ac:dyDescent="0.25">
      <c r="A585" t="s">
        <v>8</v>
      </c>
      <c r="B585" t="s">
        <v>21</v>
      </c>
      <c r="C585" t="s">
        <v>19</v>
      </c>
      <c r="D585" t="s">
        <v>11</v>
      </c>
      <c r="E585" t="s">
        <v>15</v>
      </c>
      <c r="F585">
        <v>73</v>
      </c>
      <c r="G585">
        <v>75</v>
      </c>
      <c r="H585">
        <v>80</v>
      </c>
    </row>
    <row r="586" spans="1:8" x14ac:dyDescent="0.25">
      <c r="A586" t="s">
        <v>8</v>
      </c>
      <c r="B586" t="s">
        <v>21</v>
      </c>
      <c r="C586" t="s">
        <v>14</v>
      </c>
      <c r="D586" t="s">
        <v>11</v>
      </c>
      <c r="E586" t="s">
        <v>12</v>
      </c>
      <c r="F586">
        <v>69</v>
      </c>
      <c r="G586">
        <v>77</v>
      </c>
      <c r="H586">
        <v>77</v>
      </c>
    </row>
    <row r="587" spans="1:8" x14ac:dyDescent="0.25">
      <c r="A587" t="s">
        <v>8</v>
      </c>
      <c r="B587" t="s">
        <v>13</v>
      </c>
      <c r="C587" t="s">
        <v>19</v>
      </c>
      <c r="D587" t="s">
        <v>11</v>
      </c>
      <c r="E587" t="s">
        <v>12</v>
      </c>
      <c r="F587">
        <v>65</v>
      </c>
      <c r="G587">
        <v>76</v>
      </c>
      <c r="H587">
        <v>76</v>
      </c>
    </row>
    <row r="588" spans="1:8" x14ac:dyDescent="0.25">
      <c r="A588" t="s">
        <v>8</v>
      </c>
      <c r="B588" t="s">
        <v>18</v>
      </c>
      <c r="C588" t="s">
        <v>22</v>
      </c>
      <c r="D588" t="s">
        <v>11</v>
      </c>
      <c r="E588" t="s">
        <v>12</v>
      </c>
      <c r="F588">
        <v>55</v>
      </c>
      <c r="G588">
        <v>73</v>
      </c>
      <c r="H588">
        <v>73</v>
      </c>
    </row>
    <row r="589" spans="1:8" x14ac:dyDescent="0.25">
      <c r="A589" t="s">
        <v>8</v>
      </c>
      <c r="B589" t="s">
        <v>13</v>
      </c>
      <c r="C589" t="s">
        <v>10</v>
      </c>
      <c r="D589" t="s">
        <v>20</v>
      </c>
      <c r="E589" t="s">
        <v>12</v>
      </c>
      <c r="F589">
        <v>44</v>
      </c>
      <c r="G589">
        <v>63</v>
      </c>
      <c r="H589">
        <v>62</v>
      </c>
    </row>
    <row r="590" spans="1:8" x14ac:dyDescent="0.25">
      <c r="A590" t="s">
        <v>8</v>
      </c>
      <c r="B590" t="s">
        <v>13</v>
      </c>
      <c r="C590" t="s">
        <v>14</v>
      </c>
      <c r="D590" t="s">
        <v>11</v>
      </c>
      <c r="E590" t="s">
        <v>12</v>
      </c>
      <c r="F590">
        <v>54</v>
      </c>
      <c r="G590">
        <v>64</v>
      </c>
      <c r="H590">
        <v>65</v>
      </c>
    </row>
    <row r="591" spans="1:8" x14ac:dyDescent="0.25">
      <c r="A591" t="s">
        <v>8</v>
      </c>
      <c r="B591" t="s">
        <v>18</v>
      </c>
      <c r="C591" t="s">
        <v>23</v>
      </c>
      <c r="D591" t="s">
        <v>11</v>
      </c>
      <c r="E591" t="s">
        <v>12</v>
      </c>
      <c r="F591">
        <v>48</v>
      </c>
      <c r="G591">
        <v>66</v>
      </c>
      <c r="H591">
        <v>65</v>
      </c>
    </row>
    <row r="592" spans="1:8" x14ac:dyDescent="0.25">
      <c r="A592" t="s">
        <v>17</v>
      </c>
      <c r="B592" t="s">
        <v>13</v>
      </c>
      <c r="C592" t="s">
        <v>14</v>
      </c>
      <c r="D592" t="s">
        <v>20</v>
      </c>
      <c r="E592" t="s">
        <v>12</v>
      </c>
      <c r="F592">
        <v>58</v>
      </c>
      <c r="G592">
        <v>57</v>
      </c>
      <c r="H592">
        <v>54</v>
      </c>
    </row>
    <row r="593" spans="1:8" x14ac:dyDescent="0.25">
      <c r="A593" t="s">
        <v>17</v>
      </c>
      <c r="B593" t="s">
        <v>18</v>
      </c>
      <c r="C593" t="s">
        <v>23</v>
      </c>
      <c r="D593" t="s">
        <v>11</v>
      </c>
      <c r="E593" t="s">
        <v>12</v>
      </c>
      <c r="F593">
        <v>71</v>
      </c>
      <c r="G593">
        <v>62</v>
      </c>
      <c r="H593">
        <v>50</v>
      </c>
    </row>
    <row r="594" spans="1:8" x14ac:dyDescent="0.25">
      <c r="A594" t="s">
        <v>17</v>
      </c>
      <c r="B594" t="s">
        <v>24</v>
      </c>
      <c r="C594" t="s">
        <v>10</v>
      </c>
      <c r="D594" t="s">
        <v>11</v>
      </c>
      <c r="E594" t="s">
        <v>12</v>
      </c>
      <c r="F594">
        <v>68</v>
      </c>
      <c r="G594">
        <v>68</v>
      </c>
      <c r="H594">
        <v>64</v>
      </c>
    </row>
    <row r="595" spans="1:8" x14ac:dyDescent="0.25">
      <c r="A595" t="s">
        <v>8</v>
      </c>
      <c r="B595" t="s">
        <v>24</v>
      </c>
      <c r="C595" t="s">
        <v>22</v>
      </c>
      <c r="D595" t="s">
        <v>11</v>
      </c>
      <c r="E595" t="s">
        <v>12</v>
      </c>
      <c r="F595">
        <v>74</v>
      </c>
      <c r="G595">
        <v>76</v>
      </c>
      <c r="H595">
        <v>73</v>
      </c>
    </row>
    <row r="596" spans="1:8" x14ac:dyDescent="0.25">
      <c r="A596" t="s">
        <v>8</v>
      </c>
      <c r="B596" t="s">
        <v>13</v>
      </c>
      <c r="C596" t="s">
        <v>10</v>
      </c>
      <c r="D596" t="s">
        <v>11</v>
      </c>
      <c r="E596" t="s">
        <v>15</v>
      </c>
      <c r="F596">
        <v>92</v>
      </c>
      <c r="G596">
        <v>100</v>
      </c>
      <c r="H596">
        <v>99</v>
      </c>
    </row>
    <row r="597" spans="1:8" x14ac:dyDescent="0.25">
      <c r="A597" t="s">
        <v>8</v>
      </c>
      <c r="B597" t="s">
        <v>13</v>
      </c>
      <c r="C597" t="s">
        <v>10</v>
      </c>
      <c r="D597" t="s">
        <v>11</v>
      </c>
      <c r="E597" t="s">
        <v>15</v>
      </c>
      <c r="F597">
        <v>56</v>
      </c>
      <c r="G597">
        <v>79</v>
      </c>
      <c r="H597">
        <v>72</v>
      </c>
    </row>
    <row r="598" spans="1:8" x14ac:dyDescent="0.25">
      <c r="A598" t="s">
        <v>17</v>
      </c>
      <c r="B598" t="s">
        <v>9</v>
      </c>
      <c r="C598" t="s">
        <v>22</v>
      </c>
      <c r="D598" t="s">
        <v>20</v>
      </c>
      <c r="E598" t="s">
        <v>12</v>
      </c>
      <c r="F598">
        <v>30</v>
      </c>
      <c r="G598">
        <v>24</v>
      </c>
      <c r="H598">
        <v>15</v>
      </c>
    </row>
    <row r="599" spans="1:8" x14ac:dyDescent="0.25">
      <c r="A599" t="s">
        <v>17</v>
      </c>
      <c r="B599" t="s">
        <v>18</v>
      </c>
      <c r="C599" t="s">
        <v>23</v>
      </c>
      <c r="D599" t="s">
        <v>11</v>
      </c>
      <c r="E599" t="s">
        <v>12</v>
      </c>
      <c r="F599">
        <v>53</v>
      </c>
      <c r="G599">
        <v>54</v>
      </c>
      <c r="H599">
        <v>48</v>
      </c>
    </row>
    <row r="600" spans="1:8" x14ac:dyDescent="0.25">
      <c r="A600" t="s">
        <v>8</v>
      </c>
      <c r="B600" t="s">
        <v>21</v>
      </c>
      <c r="C600" t="s">
        <v>22</v>
      </c>
      <c r="D600" t="s">
        <v>11</v>
      </c>
      <c r="E600" t="s">
        <v>12</v>
      </c>
      <c r="F600">
        <v>69</v>
      </c>
      <c r="G600">
        <v>77</v>
      </c>
      <c r="H600">
        <v>73</v>
      </c>
    </row>
    <row r="601" spans="1:8" x14ac:dyDescent="0.25">
      <c r="A601" t="s">
        <v>8</v>
      </c>
      <c r="B601" t="s">
        <v>21</v>
      </c>
      <c r="C601" t="s">
        <v>23</v>
      </c>
      <c r="D601" t="s">
        <v>11</v>
      </c>
      <c r="E601" t="s">
        <v>12</v>
      </c>
      <c r="F601">
        <v>65</v>
      </c>
      <c r="G601">
        <v>82</v>
      </c>
      <c r="H601">
        <v>81</v>
      </c>
    </row>
    <row r="602" spans="1:8" x14ac:dyDescent="0.25">
      <c r="A602" t="s">
        <v>8</v>
      </c>
      <c r="B602" t="s">
        <v>21</v>
      </c>
      <c r="C602" t="s">
        <v>16</v>
      </c>
      <c r="D602" t="s">
        <v>11</v>
      </c>
      <c r="E602" t="s">
        <v>12</v>
      </c>
      <c r="F602">
        <v>54</v>
      </c>
      <c r="G602">
        <v>60</v>
      </c>
      <c r="H602">
        <v>63</v>
      </c>
    </row>
    <row r="603" spans="1:8" x14ac:dyDescent="0.25">
      <c r="A603" t="s">
        <v>8</v>
      </c>
      <c r="B603" t="s">
        <v>13</v>
      </c>
      <c r="C603" t="s">
        <v>22</v>
      </c>
      <c r="D603" t="s">
        <v>11</v>
      </c>
      <c r="E603" t="s">
        <v>12</v>
      </c>
      <c r="F603">
        <v>29</v>
      </c>
      <c r="G603">
        <v>29</v>
      </c>
      <c r="H603">
        <v>30</v>
      </c>
    </row>
    <row r="604" spans="1:8" x14ac:dyDescent="0.25">
      <c r="A604" t="s">
        <v>8</v>
      </c>
      <c r="B604" t="s">
        <v>24</v>
      </c>
      <c r="C604" t="s">
        <v>14</v>
      </c>
      <c r="D604" t="s">
        <v>11</v>
      </c>
      <c r="E604" t="s">
        <v>12</v>
      </c>
      <c r="F604">
        <v>76</v>
      </c>
      <c r="G604">
        <v>78</v>
      </c>
      <c r="H604">
        <v>80</v>
      </c>
    </row>
    <row r="605" spans="1:8" x14ac:dyDescent="0.25">
      <c r="A605" t="s">
        <v>17</v>
      </c>
      <c r="B605" t="s">
        <v>21</v>
      </c>
      <c r="C605" t="s">
        <v>22</v>
      </c>
      <c r="D605" t="s">
        <v>20</v>
      </c>
      <c r="E605" t="s">
        <v>12</v>
      </c>
      <c r="F605">
        <v>60</v>
      </c>
      <c r="G605">
        <v>57</v>
      </c>
      <c r="H605">
        <v>51</v>
      </c>
    </row>
    <row r="606" spans="1:8" x14ac:dyDescent="0.25">
      <c r="A606" t="s">
        <v>17</v>
      </c>
      <c r="B606" t="s">
        <v>21</v>
      </c>
      <c r="C606" t="s">
        <v>16</v>
      </c>
      <c r="D606" t="s">
        <v>20</v>
      </c>
      <c r="E606" t="s">
        <v>15</v>
      </c>
      <c r="F606">
        <v>84</v>
      </c>
      <c r="G606">
        <v>89</v>
      </c>
      <c r="H606">
        <v>90</v>
      </c>
    </row>
    <row r="607" spans="1:8" x14ac:dyDescent="0.25">
      <c r="A607" t="s">
        <v>17</v>
      </c>
      <c r="B607" t="s">
        <v>13</v>
      </c>
      <c r="C607" t="s">
        <v>23</v>
      </c>
      <c r="D607" t="s">
        <v>11</v>
      </c>
      <c r="E607" t="s">
        <v>12</v>
      </c>
      <c r="F607">
        <v>75</v>
      </c>
      <c r="G607">
        <v>72</v>
      </c>
      <c r="H607">
        <v>62</v>
      </c>
    </row>
    <row r="608" spans="1:8" x14ac:dyDescent="0.25">
      <c r="A608" t="s">
        <v>8</v>
      </c>
      <c r="B608" t="s">
        <v>13</v>
      </c>
      <c r="C608" t="s">
        <v>19</v>
      </c>
      <c r="D608" t="s">
        <v>11</v>
      </c>
      <c r="E608" t="s">
        <v>12</v>
      </c>
      <c r="F608">
        <v>85</v>
      </c>
      <c r="G608">
        <v>84</v>
      </c>
      <c r="H608">
        <v>82</v>
      </c>
    </row>
    <row r="609" spans="1:8" x14ac:dyDescent="0.25">
      <c r="A609" t="s">
        <v>8</v>
      </c>
      <c r="B609" t="s">
        <v>13</v>
      </c>
      <c r="C609" t="s">
        <v>16</v>
      </c>
      <c r="D609" t="s">
        <v>20</v>
      </c>
      <c r="E609" t="s">
        <v>12</v>
      </c>
      <c r="F609">
        <v>40</v>
      </c>
      <c r="G609">
        <v>58</v>
      </c>
      <c r="H609">
        <v>54</v>
      </c>
    </row>
    <row r="610" spans="1:8" x14ac:dyDescent="0.25">
      <c r="A610" t="s">
        <v>8</v>
      </c>
      <c r="B610" t="s">
        <v>24</v>
      </c>
      <c r="C610" t="s">
        <v>14</v>
      </c>
      <c r="D610" t="s">
        <v>11</v>
      </c>
      <c r="E610" t="s">
        <v>12</v>
      </c>
      <c r="F610">
        <v>61</v>
      </c>
      <c r="G610">
        <v>64</v>
      </c>
      <c r="H610">
        <v>62</v>
      </c>
    </row>
    <row r="611" spans="1:8" x14ac:dyDescent="0.25">
      <c r="A611" t="s">
        <v>8</v>
      </c>
      <c r="B611" t="s">
        <v>9</v>
      </c>
      <c r="C611" t="s">
        <v>19</v>
      </c>
      <c r="D611" t="s">
        <v>11</v>
      </c>
      <c r="E611" t="s">
        <v>12</v>
      </c>
      <c r="F611">
        <v>58</v>
      </c>
      <c r="G611">
        <v>63</v>
      </c>
      <c r="H611">
        <v>65</v>
      </c>
    </row>
    <row r="612" spans="1:8" x14ac:dyDescent="0.25">
      <c r="A612" t="s">
        <v>17</v>
      </c>
      <c r="B612" t="s">
        <v>21</v>
      </c>
      <c r="C612" t="s">
        <v>14</v>
      </c>
      <c r="D612" t="s">
        <v>20</v>
      </c>
      <c r="E612" t="s">
        <v>15</v>
      </c>
      <c r="F612">
        <v>69</v>
      </c>
      <c r="G612">
        <v>60</v>
      </c>
      <c r="H612">
        <v>63</v>
      </c>
    </row>
    <row r="613" spans="1:8" x14ac:dyDescent="0.25">
      <c r="A613" t="s">
        <v>8</v>
      </c>
      <c r="B613" t="s">
        <v>13</v>
      </c>
      <c r="C613" t="s">
        <v>14</v>
      </c>
      <c r="D613" t="s">
        <v>11</v>
      </c>
      <c r="E613" t="s">
        <v>12</v>
      </c>
      <c r="F613">
        <v>58</v>
      </c>
      <c r="G613">
        <v>59</v>
      </c>
      <c r="H613">
        <v>66</v>
      </c>
    </row>
    <row r="614" spans="1:8" x14ac:dyDescent="0.25">
      <c r="A614" t="s">
        <v>17</v>
      </c>
      <c r="B614" t="s">
        <v>13</v>
      </c>
      <c r="C614" t="s">
        <v>10</v>
      </c>
      <c r="D614" t="s">
        <v>11</v>
      </c>
      <c r="E614" t="s">
        <v>15</v>
      </c>
      <c r="F614">
        <v>94</v>
      </c>
      <c r="G614">
        <v>90</v>
      </c>
      <c r="H614">
        <v>91</v>
      </c>
    </row>
    <row r="615" spans="1:8" x14ac:dyDescent="0.25">
      <c r="A615" t="s">
        <v>8</v>
      </c>
      <c r="B615" t="s">
        <v>13</v>
      </c>
      <c r="C615" t="s">
        <v>19</v>
      </c>
      <c r="D615" t="s">
        <v>11</v>
      </c>
      <c r="E615" t="s">
        <v>12</v>
      </c>
      <c r="F615">
        <v>65</v>
      </c>
      <c r="G615">
        <v>77</v>
      </c>
      <c r="H615">
        <v>74</v>
      </c>
    </row>
    <row r="616" spans="1:8" x14ac:dyDescent="0.25">
      <c r="A616" t="s">
        <v>8</v>
      </c>
      <c r="B616" t="s">
        <v>18</v>
      </c>
      <c r="C616" t="s">
        <v>19</v>
      </c>
      <c r="D616" t="s">
        <v>11</v>
      </c>
      <c r="E616" t="s">
        <v>12</v>
      </c>
      <c r="F616">
        <v>82</v>
      </c>
      <c r="G616">
        <v>93</v>
      </c>
      <c r="H616">
        <v>93</v>
      </c>
    </row>
    <row r="617" spans="1:8" x14ac:dyDescent="0.25">
      <c r="A617" t="s">
        <v>8</v>
      </c>
      <c r="B617" t="s">
        <v>13</v>
      </c>
      <c r="C617" t="s">
        <v>22</v>
      </c>
      <c r="D617" t="s">
        <v>11</v>
      </c>
      <c r="E617" t="s">
        <v>12</v>
      </c>
      <c r="F617">
        <v>60</v>
      </c>
      <c r="G617">
        <v>68</v>
      </c>
      <c r="H617">
        <v>72</v>
      </c>
    </row>
    <row r="618" spans="1:8" x14ac:dyDescent="0.25">
      <c r="A618" t="s">
        <v>8</v>
      </c>
      <c r="B618" t="s">
        <v>24</v>
      </c>
      <c r="C618" t="s">
        <v>10</v>
      </c>
      <c r="D618" t="s">
        <v>11</v>
      </c>
      <c r="E618" t="s">
        <v>12</v>
      </c>
      <c r="F618">
        <v>37</v>
      </c>
      <c r="G618">
        <v>45</v>
      </c>
      <c r="H618">
        <v>38</v>
      </c>
    </row>
    <row r="619" spans="1:8" x14ac:dyDescent="0.25">
      <c r="A619" t="s">
        <v>17</v>
      </c>
      <c r="B619" t="s">
        <v>21</v>
      </c>
      <c r="C619" t="s">
        <v>10</v>
      </c>
      <c r="D619" t="s">
        <v>11</v>
      </c>
      <c r="E619" t="s">
        <v>12</v>
      </c>
      <c r="F619">
        <v>88</v>
      </c>
      <c r="G619">
        <v>78</v>
      </c>
      <c r="H619">
        <v>83</v>
      </c>
    </row>
    <row r="620" spans="1:8" x14ac:dyDescent="0.25">
      <c r="A620" t="s">
        <v>17</v>
      </c>
      <c r="B620" t="s">
        <v>21</v>
      </c>
      <c r="C620" t="s">
        <v>16</v>
      </c>
      <c r="D620" t="s">
        <v>11</v>
      </c>
      <c r="E620" t="s">
        <v>12</v>
      </c>
      <c r="F620">
        <v>95</v>
      </c>
      <c r="G620">
        <v>81</v>
      </c>
      <c r="H620">
        <v>84</v>
      </c>
    </row>
    <row r="621" spans="1:8" x14ac:dyDescent="0.25">
      <c r="A621" t="s">
        <v>17</v>
      </c>
      <c r="B621" t="s">
        <v>13</v>
      </c>
      <c r="C621" t="s">
        <v>19</v>
      </c>
      <c r="D621" t="s">
        <v>20</v>
      </c>
      <c r="E621" t="s">
        <v>15</v>
      </c>
      <c r="F621">
        <v>65</v>
      </c>
      <c r="G621">
        <v>73</v>
      </c>
      <c r="H621">
        <v>68</v>
      </c>
    </row>
    <row r="622" spans="1:8" x14ac:dyDescent="0.25">
      <c r="A622" t="s">
        <v>8</v>
      </c>
      <c r="B622" t="s">
        <v>13</v>
      </c>
      <c r="C622" t="s">
        <v>22</v>
      </c>
      <c r="D622" t="s">
        <v>20</v>
      </c>
      <c r="E622" t="s">
        <v>12</v>
      </c>
      <c r="F622">
        <v>35</v>
      </c>
      <c r="G622">
        <v>61</v>
      </c>
      <c r="H622">
        <v>54</v>
      </c>
    </row>
    <row r="623" spans="1:8" x14ac:dyDescent="0.25">
      <c r="A623" t="s">
        <v>17</v>
      </c>
      <c r="B623" t="s">
        <v>9</v>
      </c>
      <c r="C623" t="s">
        <v>10</v>
      </c>
      <c r="D623" t="s">
        <v>20</v>
      </c>
      <c r="E623" t="s">
        <v>12</v>
      </c>
      <c r="F623">
        <v>62</v>
      </c>
      <c r="G623">
        <v>63</v>
      </c>
      <c r="H623">
        <v>56</v>
      </c>
    </row>
    <row r="624" spans="1:8" x14ac:dyDescent="0.25">
      <c r="A624" t="s">
        <v>17</v>
      </c>
      <c r="B624" t="s">
        <v>13</v>
      </c>
      <c r="C624" t="s">
        <v>22</v>
      </c>
      <c r="D624" t="s">
        <v>20</v>
      </c>
      <c r="E624" t="s">
        <v>15</v>
      </c>
      <c r="F624">
        <v>58</v>
      </c>
      <c r="G624">
        <v>51</v>
      </c>
      <c r="H624">
        <v>52</v>
      </c>
    </row>
    <row r="625" spans="1:8" x14ac:dyDescent="0.25">
      <c r="A625" t="s">
        <v>17</v>
      </c>
      <c r="B625" t="s">
        <v>18</v>
      </c>
      <c r="C625" t="s">
        <v>14</v>
      </c>
      <c r="D625" t="s">
        <v>11</v>
      </c>
      <c r="E625" t="s">
        <v>15</v>
      </c>
      <c r="F625">
        <v>100</v>
      </c>
      <c r="G625">
        <v>96</v>
      </c>
      <c r="H625">
        <v>86</v>
      </c>
    </row>
    <row r="626" spans="1:8" x14ac:dyDescent="0.25">
      <c r="A626" t="s">
        <v>8</v>
      </c>
      <c r="B626" t="s">
        <v>24</v>
      </c>
      <c r="C626" t="s">
        <v>10</v>
      </c>
      <c r="D626" t="s">
        <v>20</v>
      </c>
      <c r="E626" t="s">
        <v>12</v>
      </c>
      <c r="F626">
        <v>61</v>
      </c>
      <c r="G626">
        <v>58</v>
      </c>
      <c r="H626">
        <v>62</v>
      </c>
    </row>
    <row r="627" spans="1:8" x14ac:dyDescent="0.25">
      <c r="A627" t="s">
        <v>17</v>
      </c>
      <c r="B627" t="s">
        <v>21</v>
      </c>
      <c r="C627" t="s">
        <v>14</v>
      </c>
      <c r="D627" t="s">
        <v>11</v>
      </c>
      <c r="E627" t="s">
        <v>15</v>
      </c>
      <c r="F627">
        <v>100</v>
      </c>
      <c r="G627">
        <v>97</v>
      </c>
      <c r="H627">
        <v>99</v>
      </c>
    </row>
    <row r="628" spans="1:8" x14ac:dyDescent="0.25">
      <c r="A628" t="s">
        <v>17</v>
      </c>
      <c r="B628" t="s">
        <v>9</v>
      </c>
      <c r="C628" t="s">
        <v>19</v>
      </c>
      <c r="D628" t="s">
        <v>20</v>
      </c>
      <c r="E628" t="s">
        <v>15</v>
      </c>
      <c r="F628">
        <v>69</v>
      </c>
      <c r="G628">
        <v>70</v>
      </c>
      <c r="H628">
        <v>63</v>
      </c>
    </row>
    <row r="629" spans="1:8" x14ac:dyDescent="0.25">
      <c r="A629" t="s">
        <v>17</v>
      </c>
      <c r="B629" t="s">
        <v>21</v>
      </c>
      <c r="C629" t="s">
        <v>19</v>
      </c>
      <c r="D629" t="s">
        <v>11</v>
      </c>
      <c r="E629" t="s">
        <v>12</v>
      </c>
      <c r="F629">
        <v>61</v>
      </c>
      <c r="G629">
        <v>48</v>
      </c>
      <c r="H629">
        <v>46</v>
      </c>
    </row>
    <row r="630" spans="1:8" x14ac:dyDescent="0.25">
      <c r="A630" t="s">
        <v>17</v>
      </c>
      <c r="B630" t="s">
        <v>21</v>
      </c>
      <c r="C630" t="s">
        <v>14</v>
      </c>
      <c r="D630" t="s">
        <v>20</v>
      </c>
      <c r="E630" t="s">
        <v>12</v>
      </c>
      <c r="F630">
        <v>49</v>
      </c>
      <c r="G630">
        <v>57</v>
      </c>
      <c r="H630">
        <v>46</v>
      </c>
    </row>
    <row r="631" spans="1:8" x14ac:dyDescent="0.25">
      <c r="A631" t="s">
        <v>8</v>
      </c>
      <c r="B631" t="s">
        <v>13</v>
      </c>
      <c r="C631" t="s">
        <v>23</v>
      </c>
      <c r="D631" t="s">
        <v>11</v>
      </c>
      <c r="E631" t="s">
        <v>15</v>
      </c>
      <c r="F631">
        <v>44</v>
      </c>
      <c r="G631">
        <v>51</v>
      </c>
      <c r="H631">
        <v>55</v>
      </c>
    </row>
    <row r="632" spans="1:8" x14ac:dyDescent="0.25">
      <c r="A632" t="s">
        <v>17</v>
      </c>
      <c r="B632" t="s">
        <v>21</v>
      </c>
      <c r="C632" t="s">
        <v>14</v>
      </c>
      <c r="D632" t="s">
        <v>11</v>
      </c>
      <c r="E632" t="s">
        <v>12</v>
      </c>
      <c r="F632">
        <v>67</v>
      </c>
      <c r="G632">
        <v>64</v>
      </c>
      <c r="H632">
        <v>70</v>
      </c>
    </row>
    <row r="633" spans="1:8" x14ac:dyDescent="0.25">
      <c r="A633" t="s">
        <v>17</v>
      </c>
      <c r="B633" t="s">
        <v>9</v>
      </c>
      <c r="C633" t="s">
        <v>22</v>
      </c>
      <c r="D633" t="s">
        <v>11</v>
      </c>
      <c r="E633" t="s">
        <v>12</v>
      </c>
      <c r="F633">
        <v>79</v>
      </c>
      <c r="G633">
        <v>60</v>
      </c>
      <c r="H633">
        <v>65</v>
      </c>
    </row>
    <row r="634" spans="1:8" x14ac:dyDescent="0.25">
      <c r="A634" t="s">
        <v>8</v>
      </c>
      <c r="B634" t="s">
        <v>9</v>
      </c>
      <c r="C634" t="s">
        <v>10</v>
      </c>
      <c r="D634" t="s">
        <v>11</v>
      </c>
      <c r="E634" t="s">
        <v>15</v>
      </c>
      <c r="F634">
        <v>66</v>
      </c>
      <c r="G634">
        <v>74</v>
      </c>
      <c r="H634">
        <v>81</v>
      </c>
    </row>
    <row r="635" spans="1:8" x14ac:dyDescent="0.25">
      <c r="A635" t="s">
        <v>8</v>
      </c>
      <c r="B635" t="s">
        <v>13</v>
      </c>
      <c r="C635" t="s">
        <v>22</v>
      </c>
      <c r="D635" t="s">
        <v>11</v>
      </c>
      <c r="E635" t="s">
        <v>12</v>
      </c>
      <c r="F635">
        <v>75</v>
      </c>
      <c r="G635">
        <v>88</v>
      </c>
      <c r="H635">
        <v>85</v>
      </c>
    </row>
    <row r="636" spans="1:8" x14ac:dyDescent="0.25">
      <c r="A636" t="s">
        <v>17</v>
      </c>
      <c r="B636" t="s">
        <v>21</v>
      </c>
      <c r="C636" t="s">
        <v>23</v>
      </c>
      <c r="D636" t="s">
        <v>11</v>
      </c>
      <c r="E636" t="s">
        <v>12</v>
      </c>
      <c r="F636">
        <v>84</v>
      </c>
      <c r="G636">
        <v>84</v>
      </c>
      <c r="H636">
        <v>80</v>
      </c>
    </row>
    <row r="637" spans="1:8" x14ac:dyDescent="0.25">
      <c r="A637" t="s">
        <v>17</v>
      </c>
      <c r="B637" t="s">
        <v>18</v>
      </c>
      <c r="C637" t="s">
        <v>22</v>
      </c>
      <c r="D637" t="s">
        <v>11</v>
      </c>
      <c r="E637" t="s">
        <v>12</v>
      </c>
      <c r="F637">
        <v>71</v>
      </c>
      <c r="G637">
        <v>74</v>
      </c>
      <c r="H637">
        <v>64</v>
      </c>
    </row>
    <row r="638" spans="1:8" x14ac:dyDescent="0.25">
      <c r="A638" t="s">
        <v>8</v>
      </c>
      <c r="B638" t="s">
        <v>9</v>
      </c>
      <c r="C638" t="s">
        <v>22</v>
      </c>
      <c r="D638" t="s">
        <v>20</v>
      </c>
      <c r="E638" t="s">
        <v>15</v>
      </c>
      <c r="F638">
        <v>67</v>
      </c>
      <c r="G638">
        <v>80</v>
      </c>
      <c r="H638">
        <v>81</v>
      </c>
    </row>
    <row r="639" spans="1:8" x14ac:dyDescent="0.25">
      <c r="A639" t="s">
        <v>8</v>
      </c>
      <c r="B639" t="s">
        <v>21</v>
      </c>
      <c r="C639" t="s">
        <v>23</v>
      </c>
      <c r="D639" t="s">
        <v>11</v>
      </c>
      <c r="E639" t="s">
        <v>15</v>
      </c>
      <c r="F639">
        <v>80</v>
      </c>
      <c r="G639">
        <v>92</v>
      </c>
      <c r="H639">
        <v>88</v>
      </c>
    </row>
    <row r="640" spans="1:8" x14ac:dyDescent="0.25">
      <c r="A640" t="s">
        <v>17</v>
      </c>
      <c r="B640" t="s">
        <v>24</v>
      </c>
      <c r="C640" t="s">
        <v>14</v>
      </c>
      <c r="D640" t="s">
        <v>11</v>
      </c>
      <c r="E640" t="s">
        <v>12</v>
      </c>
      <c r="F640">
        <v>86</v>
      </c>
      <c r="G640">
        <v>76</v>
      </c>
      <c r="H640">
        <v>74</v>
      </c>
    </row>
    <row r="641" spans="1:8" x14ac:dyDescent="0.25">
      <c r="A641" t="s">
        <v>8</v>
      </c>
      <c r="B641" t="s">
        <v>21</v>
      </c>
      <c r="C641" t="s">
        <v>19</v>
      </c>
      <c r="D641" t="s">
        <v>11</v>
      </c>
      <c r="E641" t="s">
        <v>12</v>
      </c>
      <c r="F641">
        <v>76</v>
      </c>
      <c r="G641">
        <v>74</v>
      </c>
      <c r="H641">
        <v>73</v>
      </c>
    </row>
    <row r="642" spans="1:8" x14ac:dyDescent="0.25">
      <c r="A642" t="s">
        <v>17</v>
      </c>
      <c r="B642" t="s">
        <v>21</v>
      </c>
      <c r="C642" t="s">
        <v>22</v>
      </c>
      <c r="D642" t="s">
        <v>11</v>
      </c>
      <c r="E642" t="s">
        <v>12</v>
      </c>
      <c r="F642">
        <v>41</v>
      </c>
      <c r="G642">
        <v>52</v>
      </c>
      <c r="H642">
        <v>51</v>
      </c>
    </row>
    <row r="643" spans="1:8" x14ac:dyDescent="0.25">
      <c r="A643" t="s">
        <v>8</v>
      </c>
      <c r="B643" t="s">
        <v>21</v>
      </c>
      <c r="C643" t="s">
        <v>19</v>
      </c>
      <c r="D643" t="s">
        <v>20</v>
      </c>
      <c r="E643" t="s">
        <v>15</v>
      </c>
      <c r="F643">
        <v>74</v>
      </c>
      <c r="G643">
        <v>88</v>
      </c>
      <c r="H643">
        <v>90</v>
      </c>
    </row>
    <row r="644" spans="1:8" x14ac:dyDescent="0.25">
      <c r="A644" t="s">
        <v>8</v>
      </c>
      <c r="B644" t="s">
        <v>9</v>
      </c>
      <c r="C644" t="s">
        <v>23</v>
      </c>
      <c r="D644" t="s">
        <v>20</v>
      </c>
      <c r="E644" t="s">
        <v>12</v>
      </c>
      <c r="F644">
        <v>72</v>
      </c>
      <c r="G644">
        <v>81</v>
      </c>
      <c r="H644">
        <v>79</v>
      </c>
    </row>
    <row r="645" spans="1:8" x14ac:dyDescent="0.25">
      <c r="A645" t="s">
        <v>8</v>
      </c>
      <c r="B645" t="s">
        <v>24</v>
      </c>
      <c r="C645" t="s">
        <v>22</v>
      </c>
      <c r="D645" t="s">
        <v>11</v>
      </c>
      <c r="E645" t="s">
        <v>15</v>
      </c>
      <c r="F645">
        <v>74</v>
      </c>
      <c r="G645">
        <v>79</v>
      </c>
      <c r="H645">
        <v>80</v>
      </c>
    </row>
    <row r="646" spans="1:8" x14ac:dyDescent="0.25">
      <c r="A646" t="s">
        <v>17</v>
      </c>
      <c r="B646" t="s">
        <v>9</v>
      </c>
      <c r="C646" t="s">
        <v>22</v>
      </c>
      <c r="D646" t="s">
        <v>11</v>
      </c>
      <c r="E646" t="s">
        <v>12</v>
      </c>
      <c r="F646">
        <v>70</v>
      </c>
      <c r="G646">
        <v>65</v>
      </c>
      <c r="H646">
        <v>60</v>
      </c>
    </row>
    <row r="647" spans="1:8" x14ac:dyDescent="0.25">
      <c r="A647" t="s">
        <v>8</v>
      </c>
      <c r="B647" t="s">
        <v>9</v>
      </c>
      <c r="C647" t="s">
        <v>10</v>
      </c>
      <c r="D647" t="s">
        <v>11</v>
      </c>
      <c r="E647" t="s">
        <v>15</v>
      </c>
      <c r="F647">
        <v>65</v>
      </c>
      <c r="G647">
        <v>81</v>
      </c>
      <c r="H647">
        <v>81</v>
      </c>
    </row>
    <row r="648" spans="1:8" x14ac:dyDescent="0.25">
      <c r="A648" t="s">
        <v>8</v>
      </c>
      <c r="B648" t="s">
        <v>21</v>
      </c>
      <c r="C648" t="s">
        <v>19</v>
      </c>
      <c r="D648" t="s">
        <v>11</v>
      </c>
      <c r="E648" t="s">
        <v>12</v>
      </c>
      <c r="F648">
        <v>59</v>
      </c>
      <c r="G648">
        <v>70</v>
      </c>
      <c r="H648">
        <v>65</v>
      </c>
    </row>
    <row r="649" spans="1:8" x14ac:dyDescent="0.25">
      <c r="A649" t="s">
        <v>8</v>
      </c>
      <c r="B649" t="s">
        <v>24</v>
      </c>
      <c r="C649" t="s">
        <v>22</v>
      </c>
      <c r="D649" t="s">
        <v>20</v>
      </c>
      <c r="E649" t="s">
        <v>12</v>
      </c>
      <c r="F649">
        <v>64</v>
      </c>
      <c r="G649">
        <v>62</v>
      </c>
      <c r="H649">
        <v>68</v>
      </c>
    </row>
    <row r="650" spans="1:8" x14ac:dyDescent="0.25">
      <c r="A650" t="s">
        <v>8</v>
      </c>
      <c r="B650" t="s">
        <v>9</v>
      </c>
      <c r="C650" t="s">
        <v>22</v>
      </c>
      <c r="D650" t="s">
        <v>11</v>
      </c>
      <c r="E650" t="s">
        <v>12</v>
      </c>
      <c r="F650">
        <v>50</v>
      </c>
      <c r="G650">
        <v>53</v>
      </c>
      <c r="H650">
        <v>55</v>
      </c>
    </row>
    <row r="651" spans="1:8" x14ac:dyDescent="0.25">
      <c r="A651" t="s">
        <v>8</v>
      </c>
      <c r="B651" t="s">
        <v>21</v>
      </c>
      <c r="C651" t="s">
        <v>14</v>
      </c>
      <c r="D651" t="s">
        <v>11</v>
      </c>
      <c r="E651" t="s">
        <v>15</v>
      </c>
      <c r="F651">
        <v>69</v>
      </c>
      <c r="G651">
        <v>79</v>
      </c>
      <c r="H651">
        <v>81</v>
      </c>
    </row>
    <row r="652" spans="1:8" x14ac:dyDescent="0.25">
      <c r="A652" t="s">
        <v>17</v>
      </c>
      <c r="B652" t="s">
        <v>13</v>
      </c>
      <c r="C652" t="s">
        <v>23</v>
      </c>
      <c r="D652" t="s">
        <v>20</v>
      </c>
      <c r="E652" t="s">
        <v>15</v>
      </c>
      <c r="F652">
        <v>51</v>
      </c>
      <c r="G652">
        <v>56</v>
      </c>
      <c r="H652">
        <v>53</v>
      </c>
    </row>
    <row r="653" spans="1:8" x14ac:dyDescent="0.25">
      <c r="A653" t="s">
        <v>8</v>
      </c>
      <c r="B653" t="s">
        <v>18</v>
      </c>
      <c r="C653" t="s">
        <v>22</v>
      </c>
      <c r="D653" t="s">
        <v>11</v>
      </c>
      <c r="E653" t="s">
        <v>15</v>
      </c>
      <c r="F653">
        <v>68</v>
      </c>
      <c r="G653">
        <v>80</v>
      </c>
      <c r="H653">
        <v>76</v>
      </c>
    </row>
    <row r="654" spans="1:8" x14ac:dyDescent="0.25">
      <c r="A654" t="s">
        <v>8</v>
      </c>
      <c r="B654" t="s">
        <v>21</v>
      </c>
      <c r="C654" t="s">
        <v>14</v>
      </c>
      <c r="D654" t="s">
        <v>11</v>
      </c>
      <c r="E654" t="s">
        <v>15</v>
      </c>
      <c r="F654">
        <v>85</v>
      </c>
      <c r="G654">
        <v>86</v>
      </c>
      <c r="H654">
        <v>98</v>
      </c>
    </row>
    <row r="655" spans="1:8" x14ac:dyDescent="0.25">
      <c r="A655" t="s">
        <v>8</v>
      </c>
      <c r="B655" t="s">
        <v>18</v>
      </c>
      <c r="C655" t="s">
        <v>19</v>
      </c>
      <c r="D655" t="s">
        <v>11</v>
      </c>
      <c r="E655" t="s">
        <v>15</v>
      </c>
      <c r="F655">
        <v>65</v>
      </c>
      <c r="G655">
        <v>70</v>
      </c>
      <c r="H655">
        <v>74</v>
      </c>
    </row>
    <row r="656" spans="1:8" x14ac:dyDescent="0.25">
      <c r="A656" t="s">
        <v>8</v>
      </c>
      <c r="B656" t="s">
        <v>9</v>
      </c>
      <c r="C656" t="s">
        <v>23</v>
      </c>
      <c r="D656" t="s">
        <v>11</v>
      </c>
      <c r="E656" t="s">
        <v>12</v>
      </c>
      <c r="F656">
        <v>73</v>
      </c>
      <c r="G656">
        <v>79</v>
      </c>
      <c r="H656">
        <v>79</v>
      </c>
    </row>
    <row r="657" spans="1:8" x14ac:dyDescent="0.25">
      <c r="A657" t="s">
        <v>8</v>
      </c>
      <c r="B657" t="s">
        <v>9</v>
      </c>
      <c r="C657" t="s">
        <v>14</v>
      </c>
      <c r="D657" t="s">
        <v>11</v>
      </c>
      <c r="E657" t="s">
        <v>12</v>
      </c>
      <c r="F657">
        <v>62</v>
      </c>
      <c r="G657">
        <v>67</v>
      </c>
      <c r="H657">
        <v>67</v>
      </c>
    </row>
    <row r="658" spans="1:8" x14ac:dyDescent="0.25">
      <c r="A658" t="s">
        <v>17</v>
      </c>
      <c r="B658" t="s">
        <v>13</v>
      </c>
      <c r="C658" t="s">
        <v>19</v>
      </c>
      <c r="D658" t="s">
        <v>20</v>
      </c>
      <c r="E658" t="s">
        <v>12</v>
      </c>
      <c r="F658">
        <v>77</v>
      </c>
      <c r="G658">
        <v>67</v>
      </c>
      <c r="H658">
        <v>64</v>
      </c>
    </row>
    <row r="659" spans="1:8" x14ac:dyDescent="0.25">
      <c r="A659" t="s">
        <v>17</v>
      </c>
      <c r="B659" t="s">
        <v>21</v>
      </c>
      <c r="C659" t="s">
        <v>23</v>
      </c>
      <c r="D659" t="s">
        <v>11</v>
      </c>
      <c r="E659" t="s">
        <v>12</v>
      </c>
      <c r="F659">
        <v>69</v>
      </c>
      <c r="G659">
        <v>66</v>
      </c>
      <c r="H659">
        <v>61</v>
      </c>
    </row>
    <row r="660" spans="1:8" x14ac:dyDescent="0.25">
      <c r="A660" t="s">
        <v>8</v>
      </c>
      <c r="B660" t="s">
        <v>21</v>
      </c>
      <c r="C660" t="s">
        <v>19</v>
      </c>
      <c r="D660" t="s">
        <v>20</v>
      </c>
      <c r="E660" t="s">
        <v>12</v>
      </c>
      <c r="F660">
        <v>43</v>
      </c>
      <c r="G660">
        <v>60</v>
      </c>
      <c r="H660">
        <v>58</v>
      </c>
    </row>
    <row r="661" spans="1:8" x14ac:dyDescent="0.25">
      <c r="A661" t="s">
        <v>17</v>
      </c>
      <c r="B661" t="s">
        <v>21</v>
      </c>
      <c r="C661" t="s">
        <v>19</v>
      </c>
      <c r="D661" t="s">
        <v>11</v>
      </c>
      <c r="E661" t="s">
        <v>12</v>
      </c>
      <c r="F661">
        <v>90</v>
      </c>
      <c r="G661">
        <v>87</v>
      </c>
      <c r="H661">
        <v>85</v>
      </c>
    </row>
    <row r="662" spans="1:8" x14ac:dyDescent="0.25">
      <c r="A662" t="s">
        <v>17</v>
      </c>
      <c r="B662" t="s">
        <v>13</v>
      </c>
      <c r="C662" t="s">
        <v>14</v>
      </c>
      <c r="D662" t="s">
        <v>20</v>
      </c>
      <c r="E662" t="s">
        <v>12</v>
      </c>
      <c r="F662">
        <v>74</v>
      </c>
      <c r="G662">
        <v>77</v>
      </c>
      <c r="H662">
        <v>73</v>
      </c>
    </row>
    <row r="663" spans="1:8" x14ac:dyDescent="0.25">
      <c r="A663" t="s">
        <v>17</v>
      </c>
      <c r="B663" t="s">
        <v>13</v>
      </c>
      <c r="C663" t="s">
        <v>23</v>
      </c>
      <c r="D663" t="s">
        <v>11</v>
      </c>
      <c r="E663" t="s">
        <v>12</v>
      </c>
      <c r="F663">
        <v>73</v>
      </c>
      <c r="G663">
        <v>66</v>
      </c>
      <c r="H663">
        <v>63</v>
      </c>
    </row>
    <row r="664" spans="1:8" x14ac:dyDescent="0.25">
      <c r="A664" t="s">
        <v>8</v>
      </c>
      <c r="B664" t="s">
        <v>21</v>
      </c>
      <c r="C664" t="s">
        <v>14</v>
      </c>
      <c r="D664" t="s">
        <v>20</v>
      </c>
      <c r="E664" t="s">
        <v>12</v>
      </c>
      <c r="F664">
        <v>55</v>
      </c>
      <c r="G664">
        <v>71</v>
      </c>
      <c r="H664">
        <v>69</v>
      </c>
    </row>
    <row r="665" spans="1:8" x14ac:dyDescent="0.25">
      <c r="A665" t="s">
        <v>8</v>
      </c>
      <c r="B665" t="s">
        <v>13</v>
      </c>
      <c r="C665" t="s">
        <v>22</v>
      </c>
      <c r="D665" t="s">
        <v>11</v>
      </c>
      <c r="E665" t="s">
        <v>12</v>
      </c>
      <c r="F665">
        <v>65</v>
      </c>
      <c r="G665">
        <v>69</v>
      </c>
      <c r="H665">
        <v>67</v>
      </c>
    </row>
    <row r="666" spans="1:8" x14ac:dyDescent="0.25">
      <c r="A666" t="s">
        <v>17</v>
      </c>
      <c r="B666" t="s">
        <v>21</v>
      </c>
      <c r="C666" t="s">
        <v>19</v>
      </c>
      <c r="D666" t="s">
        <v>11</v>
      </c>
      <c r="E666" t="s">
        <v>12</v>
      </c>
      <c r="F666">
        <v>80</v>
      </c>
      <c r="G666">
        <v>63</v>
      </c>
      <c r="H666">
        <v>63</v>
      </c>
    </row>
    <row r="667" spans="1:8" x14ac:dyDescent="0.25">
      <c r="A667" t="s">
        <v>8</v>
      </c>
      <c r="B667" t="s">
        <v>13</v>
      </c>
      <c r="C667" t="s">
        <v>23</v>
      </c>
      <c r="D667" t="s">
        <v>20</v>
      </c>
      <c r="E667" t="s">
        <v>15</v>
      </c>
      <c r="F667">
        <v>50</v>
      </c>
      <c r="G667">
        <v>60</v>
      </c>
      <c r="H667">
        <v>60</v>
      </c>
    </row>
    <row r="668" spans="1:8" x14ac:dyDescent="0.25">
      <c r="A668" t="s">
        <v>8</v>
      </c>
      <c r="B668" t="s">
        <v>13</v>
      </c>
      <c r="C668" t="s">
        <v>14</v>
      </c>
      <c r="D668" t="s">
        <v>20</v>
      </c>
      <c r="E668" t="s">
        <v>15</v>
      </c>
      <c r="F668">
        <v>63</v>
      </c>
      <c r="G668">
        <v>73</v>
      </c>
      <c r="H668">
        <v>71</v>
      </c>
    </row>
    <row r="669" spans="1:8" x14ac:dyDescent="0.25">
      <c r="A669" t="s">
        <v>8</v>
      </c>
      <c r="B669" t="s">
        <v>9</v>
      </c>
      <c r="C669" t="s">
        <v>10</v>
      </c>
      <c r="D669" t="s">
        <v>20</v>
      </c>
      <c r="E669" t="s">
        <v>12</v>
      </c>
      <c r="F669">
        <v>77</v>
      </c>
      <c r="G669">
        <v>85</v>
      </c>
      <c r="H669">
        <v>87</v>
      </c>
    </row>
    <row r="670" spans="1:8" x14ac:dyDescent="0.25">
      <c r="A670" t="s">
        <v>17</v>
      </c>
      <c r="B670" t="s">
        <v>13</v>
      </c>
      <c r="C670" t="s">
        <v>14</v>
      </c>
      <c r="D670" t="s">
        <v>11</v>
      </c>
      <c r="E670" t="s">
        <v>12</v>
      </c>
      <c r="F670">
        <v>73</v>
      </c>
      <c r="G670">
        <v>74</v>
      </c>
      <c r="H670">
        <v>61</v>
      </c>
    </row>
    <row r="671" spans="1:8" x14ac:dyDescent="0.25">
      <c r="A671" t="s">
        <v>17</v>
      </c>
      <c r="B671" t="s">
        <v>21</v>
      </c>
      <c r="C671" t="s">
        <v>19</v>
      </c>
      <c r="D671" t="s">
        <v>11</v>
      </c>
      <c r="E671" t="s">
        <v>15</v>
      </c>
      <c r="F671">
        <v>81</v>
      </c>
      <c r="G671">
        <v>72</v>
      </c>
      <c r="H671">
        <v>77</v>
      </c>
    </row>
    <row r="672" spans="1:8" x14ac:dyDescent="0.25">
      <c r="A672" t="s">
        <v>8</v>
      </c>
      <c r="B672" t="s">
        <v>13</v>
      </c>
      <c r="C672" t="s">
        <v>22</v>
      </c>
      <c r="D672" t="s">
        <v>20</v>
      </c>
      <c r="E672" t="s">
        <v>12</v>
      </c>
      <c r="F672">
        <v>66</v>
      </c>
      <c r="G672">
        <v>76</v>
      </c>
      <c r="H672">
        <v>68</v>
      </c>
    </row>
    <row r="673" spans="1:8" x14ac:dyDescent="0.25">
      <c r="A673" t="s">
        <v>17</v>
      </c>
      <c r="B673" t="s">
        <v>21</v>
      </c>
      <c r="C673" t="s">
        <v>19</v>
      </c>
      <c r="D673" t="s">
        <v>20</v>
      </c>
      <c r="E673" t="s">
        <v>12</v>
      </c>
      <c r="F673">
        <v>52</v>
      </c>
      <c r="G673">
        <v>57</v>
      </c>
      <c r="H673">
        <v>50</v>
      </c>
    </row>
    <row r="674" spans="1:8" x14ac:dyDescent="0.25">
      <c r="A674" t="s">
        <v>8</v>
      </c>
      <c r="B674" t="s">
        <v>13</v>
      </c>
      <c r="C674" t="s">
        <v>14</v>
      </c>
      <c r="D674" t="s">
        <v>11</v>
      </c>
      <c r="E674" t="s">
        <v>12</v>
      </c>
      <c r="F674">
        <v>69</v>
      </c>
      <c r="G674">
        <v>78</v>
      </c>
      <c r="H674">
        <v>76</v>
      </c>
    </row>
    <row r="675" spans="1:8" x14ac:dyDescent="0.25">
      <c r="A675" t="s">
        <v>8</v>
      </c>
      <c r="B675" t="s">
        <v>13</v>
      </c>
      <c r="C675" t="s">
        <v>19</v>
      </c>
      <c r="D675" t="s">
        <v>11</v>
      </c>
      <c r="E675" t="s">
        <v>15</v>
      </c>
      <c r="F675">
        <v>65</v>
      </c>
      <c r="G675">
        <v>84</v>
      </c>
      <c r="H675">
        <v>84</v>
      </c>
    </row>
    <row r="676" spans="1:8" x14ac:dyDescent="0.25">
      <c r="A676" t="s">
        <v>8</v>
      </c>
      <c r="B676" t="s">
        <v>21</v>
      </c>
      <c r="C676" t="s">
        <v>22</v>
      </c>
      <c r="D676" t="s">
        <v>11</v>
      </c>
      <c r="E676" t="s">
        <v>15</v>
      </c>
      <c r="F676">
        <v>69</v>
      </c>
      <c r="G676">
        <v>77</v>
      </c>
      <c r="H676">
        <v>78</v>
      </c>
    </row>
    <row r="677" spans="1:8" x14ac:dyDescent="0.25">
      <c r="A677" t="s">
        <v>8</v>
      </c>
      <c r="B677" t="s">
        <v>9</v>
      </c>
      <c r="C677" t="s">
        <v>14</v>
      </c>
      <c r="D677" t="s">
        <v>11</v>
      </c>
      <c r="E677" t="s">
        <v>15</v>
      </c>
      <c r="F677">
        <v>50</v>
      </c>
      <c r="G677">
        <v>64</v>
      </c>
      <c r="H677">
        <v>66</v>
      </c>
    </row>
    <row r="678" spans="1:8" x14ac:dyDescent="0.25">
      <c r="A678" t="s">
        <v>8</v>
      </c>
      <c r="B678" t="s">
        <v>24</v>
      </c>
      <c r="C678" t="s">
        <v>14</v>
      </c>
      <c r="D678" t="s">
        <v>11</v>
      </c>
      <c r="E678" t="s">
        <v>15</v>
      </c>
      <c r="F678">
        <v>73</v>
      </c>
      <c r="G678">
        <v>78</v>
      </c>
      <c r="H678">
        <v>76</v>
      </c>
    </row>
    <row r="679" spans="1:8" x14ac:dyDescent="0.25">
      <c r="A679" t="s">
        <v>8</v>
      </c>
      <c r="B679" t="s">
        <v>13</v>
      </c>
      <c r="C679" t="s">
        <v>23</v>
      </c>
      <c r="D679" t="s">
        <v>11</v>
      </c>
      <c r="E679" t="s">
        <v>15</v>
      </c>
      <c r="F679">
        <v>70</v>
      </c>
      <c r="G679">
        <v>82</v>
      </c>
      <c r="H679">
        <v>76</v>
      </c>
    </row>
    <row r="680" spans="1:8" x14ac:dyDescent="0.25">
      <c r="A680" t="s">
        <v>17</v>
      </c>
      <c r="B680" t="s">
        <v>21</v>
      </c>
      <c r="C680" t="s">
        <v>19</v>
      </c>
      <c r="D680" t="s">
        <v>20</v>
      </c>
      <c r="E680" t="s">
        <v>12</v>
      </c>
      <c r="F680">
        <v>81</v>
      </c>
      <c r="G680">
        <v>75</v>
      </c>
      <c r="H680">
        <v>78</v>
      </c>
    </row>
    <row r="681" spans="1:8" x14ac:dyDescent="0.25">
      <c r="A681" t="s">
        <v>17</v>
      </c>
      <c r="B681" t="s">
        <v>21</v>
      </c>
      <c r="C681" t="s">
        <v>14</v>
      </c>
      <c r="D681" t="s">
        <v>20</v>
      </c>
      <c r="E681" t="s">
        <v>12</v>
      </c>
      <c r="F681">
        <v>63</v>
      </c>
      <c r="G681">
        <v>61</v>
      </c>
      <c r="H681">
        <v>60</v>
      </c>
    </row>
    <row r="682" spans="1:8" x14ac:dyDescent="0.25">
      <c r="A682" t="s">
        <v>8</v>
      </c>
      <c r="B682" t="s">
        <v>21</v>
      </c>
      <c r="C682" t="s">
        <v>22</v>
      </c>
      <c r="D682" t="s">
        <v>11</v>
      </c>
      <c r="E682" t="s">
        <v>12</v>
      </c>
      <c r="F682">
        <v>67</v>
      </c>
      <c r="G682">
        <v>72</v>
      </c>
      <c r="H682">
        <v>74</v>
      </c>
    </row>
    <row r="683" spans="1:8" x14ac:dyDescent="0.25">
      <c r="A683" t="s">
        <v>17</v>
      </c>
      <c r="B683" t="s">
        <v>9</v>
      </c>
      <c r="C683" t="s">
        <v>22</v>
      </c>
      <c r="D683" t="s">
        <v>11</v>
      </c>
      <c r="E683" t="s">
        <v>12</v>
      </c>
      <c r="F683">
        <v>60</v>
      </c>
      <c r="G683">
        <v>68</v>
      </c>
      <c r="H683">
        <v>60</v>
      </c>
    </row>
    <row r="684" spans="1:8" x14ac:dyDescent="0.25">
      <c r="A684" t="s">
        <v>17</v>
      </c>
      <c r="B684" t="s">
        <v>9</v>
      </c>
      <c r="C684" t="s">
        <v>22</v>
      </c>
      <c r="D684" t="s">
        <v>11</v>
      </c>
      <c r="E684" t="s">
        <v>12</v>
      </c>
      <c r="F684">
        <v>62</v>
      </c>
      <c r="G684">
        <v>55</v>
      </c>
      <c r="H684">
        <v>54</v>
      </c>
    </row>
    <row r="685" spans="1:8" x14ac:dyDescent="0.25">
      <c r="A685" t="s">
        <v>8</v>
      </c>
      <c r="B685" t="s">
        <v>13</v>
      </c>
      <c r="C685" t="s">
        <v>23</v>
      </c>
      <c r="D685" t="s">
        <v>20</v>
      </c>
      <c r="E685" t="s">
        <v>15</v>
      </c>
      <c r="F685">
        <v>29</v>
      </c>
      <c r="G685">
        <v>40</v>
      </c>
      <c r="H685">
        <v>44</v>
      </c>
    </row>
    <row r="686" spans="1:8" x14ac:dyDescent="0.25">
      <c r="A686" t="s">
        <v>17</v>
      </c>
      <c r="B686" t="s">
        <v>9</v>
      </c>
      <c r="C686" t="s">
        <v>14</v>
      </c>
      <c r="D686" t="s">
        <v>11</v>
      </c>
      <c r="E686" t="s">
        <v>15</v>
      </c>
      <c r="F686">
        <v>62</v>
      </c>
      <c r="G686">
        <v>66</v>
      </c>
      <c r="H686">
        <v>68</v>
      </c>
    </row>
    <row r="687" spans="1:8" x14ac:dyDescent="0.25">
      <c r="A687" t="s">
        <v>8</v>
      </c>
      <c r="B687" t="s">
        <v>24</v>
      </c>
      <c r="C687" t="s">
        <v>16</v>
      </c>
      <c r="D687" t="s">
        <v>11</v>
      </c>
      <c r="E687" t="s">
        <v>15</v>
      </c>
      <c r="F687">
        <v>94</v>
      </c>
      <c r="G687">
        <v>99</v>
      </c>
      <c r="H687">
        <v>100</v>
      </c>
    </row>
    <row r="688" spans="1:8" x14ac:dyDescent="0.25">
      <c r="A688" t="s">
        <v>17</v>
      </c>
      <c r="B688" t="s">
        <v>24</v>
      </c>
      <c r="C688" t="s">
        <v>14</v>
      </c>
      <c r="D688" t="s">
        <v>11</v>
      </c>
      <c r="E688" t="s">
        <v>15</v>
      </c>
      <c r="F688">
        <v>85</v>
      </c>
      <c r="G688">
        <v>75</v>
      </c>
      <c r="H688">
        <v>68</v>
      </c>
    </row>
    <row r="689" spans="1:8" x14ac:dyDescent="0.25">
      <c r="A689" t="s">
        <v>17</v>
      </c>
      <c r="B689" t="s">
        <v>21</v>
      </c>
      <c r="C689" t="s">
        <v>19</v>
      </c>
      <c r="D689" t="s">
        <v>20</v>
      </c>
      <c r="E689" t="s">
        <v>12</v>
      </c>
      <c r="F689">
        <v>77</v>
      </c>
      <c r="G689">
        <v>78</v>
      </c>
      <c r="H689">
        <v>73</v>
      </c>
    </row>
    <row r="690" spans="1:8" x14ac:dyDescent="0.25">
      <c r="A690" t="s">
        <v>17</v>
      </c>
      <c r="B690" t="s">
        <v>18</v>
      </c>
      <c r="C690" t="s">
        <v>22</v>
      </c>
      <c r="D690" t="s">
        <v>20</v>
      </c>
      <c r="E690" t="s">
        <v>12</v>
      </c>
      <c r="F690">
        <v>53</v>
      </c>
      <c r="G690">
        <v>58</v>
      </c>
      <c r="H690">
        <v>44</v>
      </c>
    </row>
    <row r="691" spans="1:8" x14ac:dyDescent="0.25">
      <c r="A691" t="s">
        <v>17</v>
      </c>
      <c r="B691" t="s">
        <v>24</v>
      </c>
      <c r="C691" t="s">
        <v>14</v>
      </c>
      <c r="D691" t="s">
        <v>20</v>
      </c>
      <c r="E691" t="s">
        <v>12</v>
      </c>
      <c r="F691">
        <v>93</v>
      </c>
      <c r="G691">
        <v>90</v>
      </c>
      <c r="H691">
        <v>83</v>
      </c>
    </row>
    <row r="692" spans="1:8" x14ac:dyDescent="0.25">
      <c r="A692" t="s">
        <v>8</v>
      </c>
      <c r="B692" t="s">
        <v>13</v>
      </c>
      <c r="C692" t="s">
        <v>19</v>
      </c>
      <c r="D692" t="s">
        <v>11</v>
      </c>
      <c r="E692" t="s">
        <v>12</v>
      </c>
      <c r="F692">
        <v>49</v>
      </c>
      <c r="G692">
        <v>53</v>
      </c>
      <c r="H692">
        <v>53</v>
      </c>
    </row>
    <row r="693" spans="1:8" x14ac:dyDescent="0.25">
      <c r="A693" t="s">
        <v>8</v>
      </c>
      <c r="B693" t="s">
        <v>24</v>
      </c>
      <c r="C693" t="s">
        <v>19</v>
      </c>
      <c r="D693" t="s">
        <v>20</v>
      </c>
      <c r="E693" t="s">
        <v>12</v>
      </c>
      <c r="F693">
        <v>73</v>
      </c>
      <c r="G693">
        <v>76</v>
      </c>
      <c r="H693">
        <v>78</v>
      </c>
    </row>
    <row r="694" spans="1:8" x14ac:dyDescent="0.25">
      <c r="A694" t="s">
        <v>8</v>
      </c>
      <c r="B694" t="s">
        <v>13</v>
      </c>
      <c r="C694" t="s">
        <v>10</v>
      </c>
      <c r="D694" t="s">
        <v>20</v>
      </c>
      <c r="E694" t="s">
        <v>15</v>
      </c>
      <c r="F694">
        <v>66</v>
      </c>
      <c r="G694">
        <v>74</v>
      </c>
      <c r="H694">
        <v>81</v>
      </c>
    </row>
    <row r="695" spans="1:8" x14ac:dyDescent="0.25">
      <c r="A695" t="s">
        <v>8</v>
      </c>
      <c r="B695" t="s">
        <v>21</v>
      </c>
      <c r="C695" t="s">
        <v>19</v>
      </c>
      <c r="D695" t="s">
        <v>11</v>
      </c>
      <c r="E695" t="s">
        <v>12</v>
      </c>
      <c r="F695">
        <v>77</v>
      </c>
      <c r="G695">
        <v>77</v>
      </c>
      <c r="H695">
        <v>73</v>
      </c>
    </row>
    <row r="696" spans="1:8" x14ac:dyDescent="0.25">
      <c r="A696" t="s">
        <v>8</v>
      </c>
      <c r="B696" t="s">
        <v>13</v>
      </c>
      <c r="C696" t="s">
        <v>23</v>
      </c>
      <c r="D696" t="s">
        <v>11</v>
      </c>
      <c r="E696" t="s">
        <v>12</v>
      </c>
      <c r="F696">
        <v>49</v>
      </c>
      <c r="G696">
        <v>63</v>
      </c>
      <c r="H696">
        <v>56</v>
      </c>
    </row>
    <row r="697" spans="1:8" x14ac:dyDescent="0.25">
      <c r="A697" t="s">
        <v>8</v>
      </c>
      <c r="B697" t="s">
        <v>21</v>
      </c>
      <c r="C697" t="s">
        <v>14</v>
      </c>
      <c r="D697" t="s">
        <v>20</v>
      </c>
      <c r="E697" t="s">
        <v>12</v>
      </c>
      <c r="F697">
        <v>79</v>
      </c>
      <c r="G697">
        <v>89</v>
      </c>
      <c r="H697">
        <v>86</v>
      </c>
    </row>
    <row r="698" spans="1:8" x14ac:dyDescent="0.25">
      <c r="A698" t="s">
        <v>8</v>
      </c>
      <c r="B698" t="s">
        <v>13</v>
      </c>
      <c r="C698" t="s">
        <v>19</v>
      </c>
      <c r="D698" t="s">
        <v>11</v>
      </c>
      <c r="E698" t="s">
        <v>15</v>
      </c>
      <c r="F698">
        <v>75</v>
      </c>
      <c r="G698">
        <v>82</v>
      </c>
      <c r="H698">
        <v>90</v>
      </c>
    </row>
    <row r="699" spans="1:8" x14ac:dyDescent="0.25">
      <c r="A699" t="s">
        <v>8</v>
      </c>
      <c r="B699" t="s">
        <v>18</v>
      </c>
      <c r="C699" t="s">
        <v>10</v>
      </c>
      <c r="D699" t="s">
        <v>11</v>
      </c>
      <c r="E699" t="s">
        <v>12</v>
      </c>
      <c r="F699">
        <v>59</v>
      </c>
      <c r="G699">
        <v>72</v>
      </c>
      <c r="H699">
        <v>70</v>
      </c>
    </row>
    <row r="700" spans="1:8" x14ac:dyDescent="0.25">
      <c r="A700" t="s">
        <v>8</v>
      </c>
      <c r="B700" t="s">
        <v>21</v>
      </c>
      <c r="C700" t="s">
        <v>19</v>
      </c>
      <c r="D700" t="s">
        <v>11</v>
      </c>
      <c r="E700" t="s">
        <v>15</v>
      </c>
      <c r="F700">
        <v>57</v>
      </c>
      <c r="G700">
        <v>78</v>
      </c>
      <c r="H700">
        <v>79</v>
      </c>
    </row>
    <row r="701" spans="1:8" x14ac:dyDescent="0.25">
      <c r="A701" t="s">
        <v>17</v>
      </c>
      <c r="B701" t="s">
        <v>13</v>
      </c>
      <c r="C701" t="s">
        <v>22</v>
      </c>
      <c r="D701" t="s">
        <v>20</v>
      </c>
      <c r="E701" t="s">
        <v>12</v>
      </c>
      <c r="F701">
        <v>66</v>
      </c>
      <c r="G701">
        <v>66</v>
      </c>
      <c r="H701">
        <v>59</v>
      </c>
    </row>
    <row r="702" spans="1:8" x14ac:dyDescent="0.25">
      <c r="A702" t="s">
        <v>8</v>
      </c>
      <c r="B702" t="s">
        <v>24</v>
      </c>
      <c r="C702" t="s">
        <v>10</v>
      </c>
      <c r="D702" t="s">
        <v>11</v>
      </c>
      <c r="E702" t="s">
        <v>15</v>
      </c>
      <c r="F702">
        <v>79</v>
      </c>
      <c r="G702">
        <v>81</v>
      </c>
      <c r="H702">
        <v>82</v>
      </c>
    </row>
    <row r="703" spans="1:8" x14ac:dyDescent="0.25">
      <c r="A703" t="s">
        <v>8</v>
      </c>
      <c r="B703" t="s">
        <v>9</v>
      </c>
      <c r="C703" t="s">
        <v>23</v>
      </c>
      <c r="D703" t="s">
        <v>11</v>
      </c>
      <c r="E703" t="s">
        <v>12</v>
      </c>
      <c r="F703">
        <v>57</v>
      </c>
      <c r="G703">
        <v>67</v>
      </c>
      <c r="H703">
        <v>72</v>
      </c>
    </row>
    <row r="704" spans="1:8" x14ac:dyDescent="0.25">
      <c r="A704" t="s">
        <v>17</v>
      </c>
      <c r="B704" t="s">
        <v>18</v>
      </c>
      <c r="C704" t="s">
        <v>10</v>
      </c>
      <c r="D704" t="s">
        <v>11</v>
      </c>
      <c r="E704" t="s">
        <v>15</v>
      </c>
      <c r="F704">
        <v>87</v>
      </c>
      <c r="G704">
        <v>84</v>
      </c>
      <c r="H704">
        <v>87</v>
      </c>
    </row>
    <row r="705" spans="1:8" x14ac:dyDescent="0.25">
      <c r="A705" t="s">
        <v>8</v>
      </c>
      <c r="B705" t="s">
        <v>21</v>
      </c>
      <c r="C705" t="s">
        <v>14</v>
      </c>
      <c r="D705" t="s">
        <v>11</v>
      </c>
      <c r="E705" t="s">
        <v>12</v>
      </c>
      <c r="F705">
        <v>63</v>
      </c>
      <c r="G705">
        <v>64</v>
      </c>
      <c r="H705">
        <v>67</v>
      </c>
    </row>
    <row r="706" spans="1:8" x14ac:dyDescent="0.25">
      <c r="A706" t="s">
        <v>8</v>
      </c>
      <c r="B706" t="s">
        <v>9</v>
      </c>
      <c r="C706" t="s">
        <v>23</v>
      </c>
      <c r="D706" t="s">
        <v>20</v>
      </c>
      <c r="E706" t="s">
        <v>15</v>
      </c>
      <c r="F706">
        <v>59</v>
      </c>
      <c r="G706">
        <v>63</v>
      </c>
      <c r="H706">
        <v>64</v>
      </c>
    </row>
    <row r="707" spans="1:8" x14ac:dyDescent="0.25">
      <c r="A707" t="s">
        <v>17</v>
      </c>
      <c r="B707" t="s">
        <v>18</v>
      </c>
      <c r="C707" t="s">
        <v>10</v>
      </c>
      <c r="D707" t="s">
        <v>20</v>
      </c>
      <c r="E707" t="s">
        <v>12</v>
      </c>
      <c r="F707">
        <v>62</v>
      </c>
      <c r="G707">
        <v>72</v>
      </c>
      <c r="H707">
        <v>65</v>
      </c>
    </row>
    <row r="708" spans="1:8" x14ac:dyDescent="0.25">
      <c r="A708" t="s">
        <v>17</v>
      </c>
      <c r="B708" t="s">
        <v>21</v>
      </c>
      <c r="C708" t="s">
        <v>22</v>
      </c>
      <c r="D708" t="s">
        <v>11</v>
      </c>
      <c r="E708" t="s">
        <v>12</v>
      </c>
      <c r="F708">
        <v>46</v>
      </c>
      <c r="G708">
        <v>34</v>
      </c>
      <c r="H708">
        <v>36</v>
      </c>
    </row>
    <row r="709" spans="1:8" x14ac:dyDescent="0.25">
      <c r="A709" t="s">
        <v>17</v>
      </c>
      <c r="B709" t="s">
        <v>13</v>
      </c>
      <c r="C709" t="s">
        <v>14</v>
      </c>
      <c r="D709" t="s">
        <v>11</v>
      </c>
      <c r="E709" t="s">
        <v>12</v>
      </c>
      <c r="F709">
        <v>66</v>
      </c>
      <c r="G709">
        <v>59</v>
      </c>
      <c r="H709">
        <v>52</v>
      </c>
    </row>
    <row r="710" spans="1:8" x14ac:dyDescent="0.25">
      <c r="A710" t="s">
        <v>17</v>
      </c>
      <c r="B710" t="s">
        <v>21</v>
      </c>
      <c r="C710" t="s">
        <v>22</v>
      </c>
      <c r="D710" t="s">
        <v>11</v>
      </c>
      <c r="E710" t="s">
        <v>12</v>
      </c>
      <c r="F710">
        <v>89</v>
      </c>
      <c r="G710">
        <v>87</v>
      </c>
      <c r="H710">
        <v>79</v>
      </c>
    </row>
    <row r="711" spans="1:8" x14ac:dyDescent="0.25">
      <c r="A711" t="s">
        <v>8</v>
      </c>
      <c r="B711" t="s">
        <v>21</v>
      </c>
      <c r="C711" t="s">
        <v>19</v>
      </c>
      <c r="D711" t="s">
        <v>20</v>
      </c>
      <c r="E711" t="s">
        <v>15</v>
      </c>
      <c r="F711">
        <v>42</v>
      </c>
      <c r="G711">
        <v>61</v>
      </c>
      <c r="H711">
        <v>58</v>
      </c>
    </row>
    <row r="712" spans="1:8" x14ac:dyDescent="0.25">
      <c r="A712" t="s">
        <v>17</v>
      </c>
      <c r="B712" t="s">
        <v>13</v>
      </c>
      <c r="C712" t="s">
        <v>14</v>
      </c>
      <c r="D712" t="s">
        <v>11</v>
      </c>
      <c r="E712" t="s">
        <v>15</v>
      </c>
      <c r="F712">
        <v>93</v>
      </c>
      <c r="G712">
        <v>84</v>
      </c>
      <c r="H712">
        <v>90</v>
      </c>
    </row>
    <row r="713" spans="1:8" x14ac:dyDescent="0.25">
      <c r="A713" t="s">
        <v>8</v>
      </c>
      <c r="B713" t="s">
        <v>24</v>
      </c>
      <c r="C713" t="s">
        <v>23</v>
      </c>
      <c r="D713" t="s">
        <v>11</v>
      </c>
      <c r="E713" t="s">
        <v>15</v>
      </c>
      <c r="F713">
        <v>80</v>
      </c>
      <c r="G713">
        <v>85</v>
      </c>
      <c r="H713">
        <v>85</v>
      </c>
    </row>
    <row r="714" spans="1:8" x14ac:dyDescent="0.25">
      <c r="A714" t="s">
        <v>8</v>
      </c>
      <c r="B714" t="s">
        <v>21</v>
      </c>
      <c r="C714" t="s">
        <v>14</v>
      </c>
      <c r="D714" t="s">
        <v>11</v>
      </c>
      <c r="E714" t="s">
        <v>12</v>
      </c>
      <c r="F714">
        <v>98</v>
      </c>
      <c r="G714">
        <v>100</v>
      </c>
      <c r="H714">
        <v>99</v>
      </c>
    </row>
    <row r="715" spans="1:8" x14ac:dyDescent="0.25">
      <c r="A715" t="s">
        <v>17</v>
      </c>
      <c r="B715" t="s">
        <v>21</v>
      </c>
      <c r="C715" t="s">
        <v>16</v>
      </c>
      <c r="D715" t="s">
        <v>11</v>
      </c>
      <c r="E715" t="s">
        <v>12</v>
      </c>
      <c r="F715">
        <v>81</v>
      </c>
      <c r="G715">
        <v>81</v>
      </c>
      <c r="H715">
        <v>84</v>
      </c>
    </row>
    <row r="716" spans="1:8" x14ac:dyDescent="0.25">
      <c r="A716" t="s">
        <v>8</v>
      </c>
      <c r="B716" t="s">
        <v>9</v>
      </c>
      <c r="C716" t="s">
        <v>23</v>
      </c>
      <c r="D716" t="s">
        <v>11</v>
      </c>
      <c r="E716" t="s">
        <v>15</v>
      </c>
      <c r="F716">
        <v>60</v>
      </c>
      <c r="G716">
        <v>70</v>
      </c>
      <c r="H716">
        <v>74</v>
      </c>
    </row>
    <row r="717" spans="1:8" x14ac:dyDescent="0.25">
      <c r="A717" t="s">
        <v>8</v>
      </c>
      <c r="B717" t="s">
        <v>9</v>
      </c>
      <c r="C717" t="s">
        <v>19</v>
      </c>
      <c r="D717" t="s">
        <v>20</v>
      </c>
      <c r="E717" t="s">
        <v>15</v>
      </c>
      <c r="F717">
        <v>76</v>
      </c>
      <c r="G717">
        <v>94</v>
      </c>
      <c r="H717">
        <v>87</v>
      </c>
    </row>
    <row r="718" spans="1:8" x14ac:dyDescent="0.25">
      <c r="A718" t="s">
        <v>17</v>
      </c>
      <c r="B718" t="s">
        <v>13</v>
      </c>
      <c r="C718" t="s">
        <v>19</v>
      </c>
      <c r="D718" t="s">
        <v>11</v>
      </c>
      <c r="E718" t="s">
        <v>15</v>
      </c>
      <c r="F718">
        <v>73</v>
      </c>
      <c r="G718">
        <v>78</v>
      </c>
      <c r="H718">
        <v>72</v>
      </c>
    </row>
    <row r="719" spans="1:8" x14ac:dyDescent="0.25">
      <c r="A719" t="s">
        <v>8</v>
      </c>
      <c r="B719" t="s">
        <v>13</v>
      </c>
      <c r="C719" t="s">
        <v>19</v>
      </c>
      <c r="D719" t="s">
        <v>11</v>
      </c>
      <c r="E719" t="s">
        <v>15</v>
      </c>
      <c r="F719">
        <v>96</v>
      </c>
      <c r="G719">
        <v>96</v>
      </c>
      <c r="H719">
        <v>99</v>
      </c>
    </row>
    <row r="720" spans="1:8" x14ac:dyDescent="0.25">
      <c r="A720" t="s">
        <v>8</v>
      </c>
      <c r="B720" t="s">
        <v>13</v>
      </c>
      <c r="C720" t="s">
        <v>22</v>
      </c>
      <c r="D720" t="s">
        <v>11</v>
      </c>
      <c r="E720" t="s">
        <v>12</v>
      </c>
      <c r="F720">
        <v>76</v>
      </c>
      <c r="G720">
        <v>76</v>
      </c>
      <c r="H720">
        <v>74</v>
      </c>
    </row>
    <row r="721" spans="1:8" x14ac:dyDescent="0.25">
      <c r="A721" t="s">
        <v>17</v>
      </c>
      <c r="B721" t="s">
        <v>24</v>
      </c>
      <c r="C721" t="s">
        <v>19</v>
      </c>
      <c r="D721" t="s">
        <v>20</v>
      </c>
      <c r="E721" t="s">
        <v>15</v>
      </c>
      <c r="F721">
        <v>91</v>
      </c>
      <c r="G721">
        <v>73</v>
      </c>
      <c r="H721">
        <v>80</v>
      </c>
    </row>
    <row r="722" spans="1:8" x14ac:dyDescent="0.25">
      <c r="A722" t="s">
        <v>8</v>
      </c>
      <c r="B722" t="s">
        <v>13</v>
      </c>
      <c r="C722" t="s">
        <v>14</v>
      </c>
      <c r="D722" t="s">
        <v>20</v>
      </c>
      <c r="E722" t="s">
        <v>12</v>
      </c>
      <c r="F722">
        <v>62</v>
      </c>
      <c r="G722">
        <v>72</v>
      </c>
      <c r="H722">
        <v>70</v>
      </c>
    </row>
    <row r="723" spans="1:8" x14ac:dyDescent="0.25">
      <c r="A723" t="s">
        <v>17</v>
      </c>
      <c r="B723" t="s">
        <v>21</v>
      </c>
      <c r="C723" t="s">
        <v>23</v>
      </c>
      <c r="D723" t="s">
        <v>20</v>
      </c>
      <c r="E723" t="s">
        <v>15</v>
      </c>
      <c r="F723">
        <v>55</v>
      </c>
      <c r="G723">
        <v>59</v>
      </c>
      <c r="H723">
        <v>59</v>
      </c>
    </row>
    <row r="724" spans="1:8" x14ac:dyDescent="0.25">
      <c r="A724" t="s">
        <v>8</v>
      </c>
      <c r="B724" t="s">
        <v>9</v>
      </c>
      <c r="C724" t="s">
        <v>23</v>
      </c>
      <c r="D724" t="s">
        <v>20</v>
      </c>
      <c r="E724" t="s">
        <v>15</v>
      </c>
      <c r="F724">
        <v>74</v>
      </c>
      <c r="G724">
        <v>90</v>
      </c>
      <c r="H724">
        <v>88</v>
      </c>
    </row>
    <row r="725" spans="1:8" x14ac:dyDescent="0.25">
      <c r="A725" t="s">
        <v>17</v>
      </c>
      <c r="B725" t="s">
        <v>13</v>
      </c>
      <c r="C725" t="s">
        <v>22</v>
      </c>
      <c r="D725" t="s">
        <v>11</v>
      </c>
      <c r="E725" t="s">
        <v>12</v>
      </c>
      <c r="F725">
        <v>50</v>
      </c>
      <c r="G725">
        <v>48</v>
      </c>
      <c r="H725">
        <v>42</v>
      </c>
    </row>
    <row r="726" spans="1:8" x14ac:dyDescent="0.25">
      <c r="A726" t="s">
        <v>17</v>
      </c>
      <c r="B726" t="s">
        <v>9</v>
      </c>
      <c r="C726" t="s">
        <v>14</v>
      </c>
      <c r="D726" t="s">
        <v>11</v>
      </c>
      <c r="E726" t="s">
        <v>12</v>
      </c>
      <c r="F726">
        <v>47</v>
      </c>
      <c r="G726">
        <v>43</v>
      </c>
      <c r="H726">
        <v>41</v>
      </c>
    </row>
    <row r="727" spans="1:8" x14ac:dyDescent="0.25">
      <c r="A727" t="s">
        <v>17</v>
      </c>
      <c r="B727" t="s">
        <v>24</v>
      </c>
      <c r="C727" t="s">
        <v>14</v>
      </c>
      <c r="D727" t="s">
        <v>11</v>
      </c>
      <c r="E727" t="s">
        <v>15</v>
      </c>
      <c r="F727">
        <v>81</v>
      </c>
      <c r="G727">
        <v>74</v>
      </c>
      <c r="H727">
        <v>71</v>
      </c>
    </row>
    <row r="728" spans="1:8" x14ac:dyDescent="0.25">
      <c r="A728" t="s">
        <v>8</v>
      </c>
      <c r="B728" t="s">
        <v>24</v>
      </c>
      <c r="C728" t="s">
        <v>19</v>
      </c>
      <c r="D728" t="s">
        <v>11</v>
      </c>
      <c r="E728" t="s">
        <v>15</v>
      </c>
      <c r="F728">
        <v>65</v>
      </c>
      <c r="G728">
        <v>75</v>
      </c>
      <c r="H728">
        <v>77</v>
      </c>
    </row>
    <row r="729" spans="1:8" x14ac:dyDescent="0.25">
      <c r="A729" t="s">
        <v>17</v>
      </c>
      <c r="B729" t="s">
        <v>24</v>
      </c>
      <c r="C729" t="s">
        <v>23</v>
      </c>
      <c r="D729" t="s">
        <v>11</v>
      </c>
      <c r="E729" t="s">
        <v>15</v>
      </c>
      <c r="F729">
        <v>68</v>
      </c>
      <c r="G729">
        <v>51</v>
      </c>
      <c r="H729">
        <v>57</v>
      </c>
    </row>
    <row r="730" spans="1:8" x14ac:dyDescent="0.25">
      <c r="A730" t="s">
        <v>8</v>
      </c>
      <c r="B730" t="s">
        <v>21</v>
      </c>
      <c r="C730" t="s">
        <v>22</v>
      </c>
      <c r="D730" t="s">
        <v>20</v>
      </c>
      <c r="E730" t="s">
        <v>12</v>
      </c>
      <c r="F730">
        <v>73</v>
      </c>
      <c r="G730">
        <v>92</v>
      </c>
      <c r="H730">
        <v>84</v>
      </c>
    </row>
    <row r="731" spans="1:8" x14ac:dyDescent="0.25">
      <c r="A731" t="s">
        <v>17</v>
      </c>
      <c r="B731" t="s">
        <v>13</v>
      </c>
      <c r="C731" t="s">
        <v>14</v>
      </c>
      <c r="D731" t="s">
        <v>11</v>
      </c>
      <c r="E731" t="s">
        <v>12</v>
      </c>
      <c r="F731">
        <v>53</v>
      </c>
      <c r="G731">
        <v>39</v>
      </c>
      <c r="H731">
        <v>37</v>
      </c>
    </row>
    <row r="732" spans="1:8" x14ac:dyDescent="0.25">
      <c r="A732" t="s">
        <v>8</v>
      </c>
      <c r="B732" t="s">
        <v>9</v>
      </c>
      <c r="C732" t="s">
        <v>19</v>
      </c>
      <c r="D732" t="s">
        <v>20</v>
      </c>
      <c r="E732" t="s">
        <v>15</v>
      </c>
      <c r="F732">
        <v>68</v>
      </c>
      <c r="G732">
        <v>77</v>
      </c>
      <c r="H732">
        <v>80</v>
      </c>
    </row>
    <row r="733" spans="1:8" x14ac:dyDescent="0.25">
      <c r="A733" t="s">
        <v>17</v>
      </c>
      <c r="B733" t="s">
        <v>18</v>
      </c>
      <c r="C733" t="s">
        <v>23</v>
      </c>
      <c r="D733" t="s">
        <v>20</v>
      </c>
      <c r="E733" t="s">
        <v>12</v>
      </c>
      <c r="F733">
        <v>55</v>
      </c>
      <c r="G733">
        <v>46</v>
      </c>
      <c r="H733">
        <v>43</v>
      </c>
    </row>
    <row r="734" spans="1:8" x14ac:dyDescent="0.25">
      <c r="A734" t="s">
        <v>8</v>
      </c>
      <c r="B734" t="s">
        <v>13</v>
      </c>
      <c r="C734" t="s">
        <v>14</v>
      </c>
      <c r="D734" t="s">
        <v>11</v>
      </c>
      <c r="E734" t="s">
        <v>15</v>
      </c>
      <c r="F734">
        <v>87</v>
      </c>
      <c r="G734">
        <v>89</v>
      </c>
      <c r="H734">
        <v>94</v>
      </c>
    </row>
    <row r="735" spans="1:8" x14ac:dyDescent="0.25">
      <c r="A735" t="s">
        <v>17</v>
      </c>
      <c r="B735" t="s">
        <v>21</v>
      </c>
      <c r="C735" t="s">
        <v>23</v>
      </c>
      <c r="D735" t="s">
        <v>11</v>
      </c>
      <c r="E735" t="s">
        <v>12</v>
      </c>
      <c r="F735">
        <v>55</v>
      </c>
      <c r="G735">
        <v>47</v>
      </c>
      <c r="H735">
        <v>44</v>
      </c>
    </row>
    <row r="736" spans="1:8" x14ac:dyDescent="0.25">
      <c r="A736" t="s">
        <v>8</v>
      </c>
      <c r="B736" t="s">
        <v>24</v>
      </c>
      <c r="C736" t="s">
        <v>14</v>
      </c>
      <c r="D736" t="s">
        <v>20</v>
      </c>
      <c r="E736" t="s">
        <v>12</v>
      </c>
      <c r="F736">
        <v>53</v>
      </c>
      <c r="G736">
        <v>58</v>
      </c>
      <c r="H736">
        <v>57</v>
      </c>
    </row>
    <row r="737" spans="1:8" x14ac:dyDescent="0.25">
      <c r="A737" t="s">
        <v>17</v>
      </c>
      <c r="B737" t="s">
        <v>13</v>
      </c>
      <c r="C737" t="s">
        <v>16</v>
      </c>
      <c r="D737" t="s">
        <v>11</v>
      </c>
      <c r="E737" t="s">
        <v>12</v>
      </c>
      <c r="F737">
        <v>67</v>
      </c>
      <c r="G737">
        <v>57</v>
      </c>
      <c r="H737">
        <v>59</v>
      </c>
    </row>
    <row r="738" spans="1:8" x14ac:dyDescent="0.25">
      <c r="A738" t="s">
        <v>17</v>
      </c>
      <c r="B738" t="s">
        <v>13</v>
      </c>
      <c r="C738" t="s">
        <v>19</v>
      </c>
      <c r="D738" t="s">
        <v>11</v>
      </c>
      <c r="E738" t="s">
        <v>12</v>
      </c>
      <c r="F738">
        <v>92</v>
      </c>
      <c r="G738">
        <v>79</v>
      </c>
      <c r="H738">
        <v>84</v>
      </c>
    </row>
    <row r="739" spans="1:8" x14ac:dyDescent="0.25">
      <c r="A739" t="s">
        <v>8</v>
      </c>
      <c r="B739" t="s">
        <v>9</v>
      </c>
      <c r="C739" t="s">
        <v>14</v>
      </c>
      <c r="D739" t="s">
        <v>20</v>
      </c>
      <c r="E739" t="s">
        <v>15</v>
      </c>
      <c r="F739">
        <v>53</v>
      </c>
      <c r="G739">
        <v>66</v>
      </c>
      <c r="H739">
        <v>73</v>
      </c>
    </row>
    <row r="740" spans="1:8" x14ac:dyDescent="0.25">
      <c r="A740" t="s">
        <v>17</v>
      </c>
      <c r="B740" t="s">
        <v>21</v>
      </c>
      <c r="C740" t="s">
        <v>19</v>
      </c>
      <c r="D740" t="s">
        <v>11</v>
      </c>
      <c r="E740" t="s">
        <v>12</v>
      </c>
      <c r="F740">
        <v>81</v>
      </c>
      <c r="G740">
        <v>71</v>
      </c>
      <c r="H740">
        <v>73</v>
      </c>
    </row>
    <row r="741" spans="1:8" x14ac:dyDescent="0.25">
      <c r="A741" t="s">
        <v>17</v>
      </c>
      <c r="B741" t="s">
        <v>13</v>
      </c>
      <c r="C741" t="s">
        <v>22</v>
      </c>
      <c r="D741" t="s">
        <v>20</v>
      </c>
      <c r="E741" t="s">
        <v>12</v>
      </c>
      <c r="F741">
        <v>61</v>
      </c>
      <c r="G741">
        <v>60</v>
      </c>
      <c r="H741">
        <v>55</v>
      </c>
    </row>
    <row r="742" spans="1:8" x14ac:dyDescent="0.25">
      <c r="A742" t="s">
        <v>17</v>
      </c>
      <c r="B742" t="s">
        <v>21</v>
      </c>
      <c r="C742" t="s">
        <v>10</v>
      </c>
      <c r="D742" t="s">
        <v>11</v>
      </c>
      <c r="E742" t="s">
        <v>12</v>
      </c>
      <c r="F742">
        <v>80</v>
      </c>
      <c r="G742">
        <v>73</v>
      </c>
      <c r="H742">
        <v>72</v>
      </c>
    </row>
    <row r="743" spans="1:8" x14ac:dyDescent="0.25">
      <c r="A743" t="s">
        <v>8</v>
      </c>
      <c r="B743" t="s">
        <v>18</v>
      </c>
      <c r="C743" t="s">
        <v>19</v>
      </c>
      <c r="D743" t="s">
        <v>20</v>
      </c>
      <c r="E743" t="s">
        <v>12</v>
      </c>
      <c r="F743">
        <v>37</v>
      </c>
      <c r="G743">
        <v>57</v>
      </c>
      <c r="H743">
        <v>56</v>
      </c>
    </row>
    <row r="744" spans="1:8" x14ac:dyDescent="0.25">
      <c r="A744" t="s">
        <v>8</v>
      </c>
      <c r="B744" t="s">
        <v>13</v>
      </c>
      <c r="C744" t="s">
        <v>22</v>
      </c>
      <c r="D744" t="s">
        <v>11</v>
      </c>
      <c r="E744" t="s">
        <v>12</v>
      </c>
      <c r="F744">
        <v>81</v>
      </c>
      <c r="G744">
        <v>84</v>
      </c>
      <c r="H744">
        <v>82</v>
      </c>
    </row>
    <row r="745" spans="1:8" x14ac:dyDescent="0.25">
      <c r="A745" t="s">
        <v>8</v>
      </c>
      <c r="B745" t="s">
        <v>13</v>
      </c>
      <c r="C745" t="s">
        <v>19</v>
      </c>
      <c r="D745" t="s">
        <v>11</v>
      </c>
      <c r="E745" t="s">
        <v>15</v>
      </c>
      <c r="F745">
        <v>59</v>
      </c>
      <c r="G745">
        <v>73</v>
      </c>
      <c r="H745">
        <v>72</v>
      </c>
    </row>
    <row r="746" spans="1:8" x14ac:dyDescent="0.25">
      <c r="A746" t="s">
        <v>17</v>
      </c>
      <c r="B746" t="s">
        <v>9</v>
      </c>
      <c r="C746" t="s">
        <v>14</v>
      </c>
      <c r="D746" t="s">
        <v>20</v>
      </c>
      <c r="E746" t="s">
        <v>12</v>
      </c>
      <c r="F746">
        <v>55</v>
      </c>
      <c r="G746">
        <v>55</v>
      </c>
      <c r="H746">
        <v>47</v>
      </c>
    </row>
    <row r="747" spans="1:8" x14ac:dyDescent="0.25">
      <c r="A747" t="s">
        <v>17</v>
      </c>
      <c r="B747" t="s">
        <v>21</v>
      </c>
      <c r="C747" t="s">
        <v>19</v>
      </c>
      <c r="D747" t="s">
        <v>11</v>
      </c>
      <c r="E747" t="s">
        <v>12</v>
      </c>
      <c r="F747">
        <v>72</v>
      </c>
      <c r="G747">
        <v>79</v>
      </c>
      <c r="H747">
        <v>74</v>
      </c>
    </row>
    <row r="748" spans="1:8" x14ac:dyDescent="0.25">
      <c r="A748" t="s">
        <v>17</v>
      </c>
      <c r="B748" t="s">
        <v>21</v>
      </c>
      <c r="C748" t="s">
        <v>22</v>
      </c>
      <c r="D748" t="s">
        <v>11</v>
      </c>
      <c r="E748" t="s">
        <v>12</v>
      </c>
      <c r="F748">
        <v>69</v>
      </c>
      <c r="G748">
        <v>75</v>
      </c>
      <c r="H748">
        <v>71</v>
      </c>
    </row>
    <row r="749" spans="1:8" x14ac:dyDescent="0.25">
      <c r="A749" t="s">
        <v>17</v>
      </c>
      <c r="B749" t="s">
        <v>13</v>
      </c>
      <c r="C749" t="s">
        <v>14</v>
      </c>
      <c r="D749" t="s">
        <v>11</v>
      </c>
      <c r="E749" t="s">
        <v>12</v>
      </c>
      <c r="F749">
        <v>69</v>
      </c>
      <c r="G749">
        <v>64</v>
      </c>
      <c r="H749">
        <v>68</v>
      </c>
    </row>
    <row r="750" spans="1:8" x14ac:dyDescent="0.25">
      <c r="A750" t="s">
        <v>8</v>
      </c>
      <c r="B750" t="s">
        <v>13</v>
      </c>
      <c r="C750" t="s">
        <v>10</v>
      </c>
      <c r="D750" t="s">
        <v>20</v>
      </c>
      <c r="E750" t="s">
        <v>12</v>
      </c>
      <c r="F750">
        <v>50</v>
      </c>
      <c r="G750">
        <v>60</v>
      </c>
      <c r="H750">
        <v>59</v>
      </c>
    </row>
    <row r="751" spans="1:8" x14ac:dyDescent="0.25">
      <c r="A751" t="s">
        <v>17</v>
      </c>
      <c r="B751" t="s">
        <v>9</v>
      </c>
      <c r="C751" t="s">
        <v>14</v>
      </c>
      <c r="D751" t="s">
        <v>11</v>
      </c>
      <c r="E751" t="s">
        <v>15</v>
      </c>
      <c r="F751">
        <v>87</v>
      </c>
      <c r="G751">
        <v>84</v>
      </c>
      <c r="H751">
        <v>86</v>
      </c>
    </row>
    <row r="752" spans="1:8" x14ac:dyDescent="0.25">
      <c r="A752" t="s">
        <v>17</v>
      </c>
      <c r="B752" t="s">
        <v>21</v>
      </c>
      <c r="C752" t="s">
        <v>23</v>
      </c>
      <c r="D752" t="s">
        <v>11</v>
      </c>
      <c r="E752" t="s">
        <v>15</v>
      </c>
      <c r="F752">
        <v>71</v>
      </c>
      <c r="G752">
        <v>69</v>
      </c>
      <c r="H752">
        <v>68</v>
      </c>
    </row>
    <row r="753" spans="1:8" x14ac:dyDescent="0.25">
      <c r="A753" t="s">
        <v>17</v>
      </c>
      <c r="B753" t="s">
        <v>24</v>
      </c>
      <c r="C753" t="s">
        <v>14</v>
      </c>
      <c r="D753" t="s">
        <v>11</v>
      </c>
      <c r="E753" t="s">
        <v>12</v>
      </c>
      <c r="F753">
        <v>68</v>
      </c>
      <c r="G753">
        <v>72</v>
      </c>
      <c r="H753">
        <v>65</v>
      </c>
    </row>
    <row r="754" spans="1:8" x14ac:dyDescent="0.25">
      <c r="A754" t="s">
        <v>17</v>
      </c>
      <c r="B754" t="s">
        <v>13</v>
      </c>
      <c r="C754" t="s">
        <v>16</v>
      </c>
      <c r="D754" t="s">
        <v>20</v>
      </c>
      <c r="E754" t="s">
        <v>15</v>
      </c>
      <c r="F754">
        <v>79</v>
      </c>
      <c r="G754">
        <v>77</v>
      </c>
      <c r="H754">
        <v>75</v>
      </c>
    </row>
    <row r="755" spans="1:8" x14ac:dyDescent="0.25">
      <c r="A755" t="s">
        <v>8</v>
      </c>
      <c r="B755" t="s">
        <v>13</v>
      </c>
      <c r="C755" t="s">
        <v>23</v>
      </c>
      <c r="D755" t="s">
        <v>11</v>
      </c>
      <c r="E755" t="s">
        <v>15</v>
      </c>
      <c r="F755">
        <v>77</v>
      </c>
      <c r="G755">
        <v>90</v>
      </c>
      <c r="H755">
        <v>85</v>
      </c>
    </row>
    <row r="756" spans="1:8" x14ac:dyDescent="0.25">
      <c r="A756" t="s">
        <v>17</v>
      </c>
      <c r="B756" t="s">
        <v>13</v>
      </c>
      <c r="C756" t="s">
        <v>19</v>
      </c>
      <c r="D756" t="s">
        <v>20</v>
      </c>
      <c r="E756" t="s">
        <v>12</v>
      </c>
      <c r="F756">
        <v>58</v>
      </c>
      <c r="G756">
        <v>55</v>
      </c>
      <c r="H756">
        <v>53</v>
      </c>
    </row>
    <row r="757" spans="1:8" x14ac:dyDescent="0.25">
      <c r="A757" t="s">
        <v>8</v>
      </c>
      <c r="B757" t="s">
        <v>24</v>
      </c>
      <c r="C757" t="s">
        <v>19</v>
      </c>
      <c r="D757" t="s">
        <v>11</v>
      </c>
      <c r="E757" t="s">
        <v>12</v>
      </c>
      <c r="F757">
        <v>84</v>
      </c>
      <c r="G757">
        <v>95</v>
      </c>
      <c r="H757">
        <v>92</v>
      </c>
    </row>
    <row r="758" spans="1:8" x14ac:dyDescent="0.25">
      <c r="A758" t="s">
        <v>17</v>
      </c>
      <c r="B758" t="s">
        <v>21</v>
      </c>
      <c r="C758" t="s">
        <v>14</v>
      </c>
      <c r="D758" t="s">
        <v>11</v>
      </c>
      <c r="E758" t="s">
        <v>12</v>
      </c>
      <c r="F758">
        <v>55</v>
      </c>
      <c r="G758">
        <v>58</v>
      </c>
      <c r="H758">
        <v>52</v>
      </c>
    </row>
    <row r="759" spans="1:8" x14ac:dyDescent="0.25">
      <c r="A759" t="s">
        <v>17</v>
      </c>
      <c r="B759" t="s">
        <v>24</v>
      </c>
      <c r="C759" t="s">
        <v>10</v>
      </c>
      <c r="D759" t="s">
        <v>20</v>
      </c>
      <c r="E759" t="s">
        <v>15</v>
      </c>
      <c r="F759">
        <v>70</v>
      </c>
      <c r="G759">
        <v>68</v>
      </c>
      <c r="H759">
        <v>72</v>
      </c>
    </row>
    <row r="760" spans="1:8" x14ac:dyDescent="0.25">
      <c r="A760" t="s">
        <v>8</v>
      </c>
      <c r="B760" t="s">
        <v>21</v>
      </c>
      <c r="C760" t="s">
        <v>14</v>
      </c>
      <c r="D760" t="s">
        <v>20</v>
      </c>
      <c r="E760" t="s">
        <v>15</v>
      </c>
      <c r="F760">
        <v>52</v>
      </c>
      <c r="G760">
        <v>59</v>
      </c>
      <c r="H760">
        <v>65</v>
      </c>
    </row>
    <row r="761" spans="1:8" x14ac:dyDescent="0.25">
      <c r="A761" t="s">
        <v>17</v>
      </c>
      <c r="B761" t="s">
        <v>9</v>
      </c>
      <c r="C761" t="s">
        <v>14</v>
      </c>
      <c r="D761" t="s">
        <v>11</v>
      </c>
      <c r="E761" t="s">
        <v>15</v>
      </c>
      <c r="F761">
        <v>69</v>
      </c>
      <c r="G761">
        <v>77</v>
      </c>
      <c r="H761">
        <v>77</v>
      </c>
    </row>
    <row r="762" spans="1:8" x14ac:dyDescent="0.25">
      <c r="A762" t="s">
        <v>8</v>
      </c>
      <c r="B762" t="s">
        <v>13</v>
      </c>
      <c r="C762" t="s">
        <v>22</v>
      </c>
      <c r="D762" t="s">
        <v>20</v>
      </c>
      <c r="E762" t="s">
        <v>12</v>
      </c>
      <c r="F762">
        <v>53</v>
      </c>
      <c r="G762">
        <v>72</v>
      </c>
      <c r="H762">
        <v>64</v>
      </c>
    </row>
    <row r="763" spans="1:8" x14ac:dyDescent="0.25">
      <c r="A763" t="s">
        <v>8</v>
      </c>
      <c r="B763" t="s">
        <v>21</v>
      </c>
      <c r="C763" t="s">
        <v>23</v>
      </c>
      <c r="D763" t="s">
        <v>11</v>
      </c>
      <c r="E763" t="s">
        <v>12</v>
      </c>
      <c r="F763">
        <v>48</v>
      </c>
      <c r="G763">
        <v>58</v>
      </c>
      <c r="H763">
        <v>54</v>
      </c>
    </row>
    <row r="764" spans="1:8" x14ac:dyDescent="0.25">
      <c r="A764" t="s">
        <v>17</v>
      </c>
      <c r="B764" t="s">
        <v>21</v>
      </c>
      <c r="C764" t="s">
        <v>23</v>
      </c>
      <c r="D764" t="s">
        <v>11</v>
      </c>
      <c r="E764" t="s">
        <v>15</v>
      </c>
      <c r="F764">
        <v>78</v>
      </c>
      <c r="G764">
        <v>81</v>
      </c>
      <c r="H764">
        <v>86</v>
      </c>
    </row>
    <row r="765" spans="1:8" x14ac:dyDescent="0.25">
      <c r="A765" t="s">
        <v>8</v>
      </c>
      <c r="B765" t="s">
        <v>9</v>
      </c>
      <c r="C765" t="s">
        <v>22</v>
      </c>
      <c r="D765" t="s">
        <v>11</v>
      </c>
      <c r="E765" t="s">
        <v>12</v>
      </c>
      <c r="F765">
        <v>62</v>
      </c>
      <c r="G765">
        <v>62</v>
      </c>
      <c r="H765">
        <v>63</v>
      </c>
    </row>
    <row r="766" spans="1:8" x14ac:dyDescent="0.25">
      <c r="A766" t="s">
        <v>17</v>
      </c>
      <c r="B766" t="s">
        <v>21</v>
      </c>
      <c r="C766" t="s">
        <v>14</v>
      </c>
      <c r="D766" t="s">
        <v>11</v>
      </c>
      <c r="E766" t="s">
        <v>12</v>
      </c>
      <c r="F766">
        <v>60</v>
      </c>
      <c r="G766">
        <v>63</v>
      </c>
      <c r="H766">
        <v>59</v>
      </c>
    </row>
    <row r="767" spans="1:8" x14ac:dyDescent="0.25">
      <c r="A767" t="s">
        <v>8</v>
      </c>
      <c r="B767" t="s">
        <v>9</v>
      </c>
      <c r="C767" t="s">
        <v>22</v>
      </c>
      <c r="D767" t="s">
        <v>11</v>
      </c>
      <c r="E767" t="s">
        <v>12</v>
      </c>
      <c r="F767">
        <v>74</v>
      </c>
      <c r="G767">
        <v>72</v>
      </c>
      <c r="H767">
        <v>72</v>
      </c>
    </row>
    <row r="768" spans="1:8" x14ac:dyDescent="0.25">
      <c r="A768" t="s">
        <v>8</v>
      </c>
      <c r="B768" t="s">
        <v>13</v>
      </c>
      <c r="C768" t="s">
        <v>22</v>
      </c>
      <c r="D768" t="s">
        <v>11</v>
      </c>
      <c r="E768" t="s">
        <v>15</v>
      </c>
      <c r="F768">
        <v>58</v>
      </c>
      <c r="G768">
        <v>75</v>
      </c>
      <c r="H768">
        <v>77</v>
      </c>
    </row>
    <row r="769" spans="1:8" x14ac:dyDescent="0.25">
      <c r="A769" t="s">
        <v>17</v>
      </c>
      <c r="B769" t="s">
        <v>9</v>
      </c>
      <c r="C769" t="s">
        <v>22</v>
      </c>
      <c r="D769" t="s">
        <v>11</v>
      </c>
      <c r="E769" t="s">
        <v>15</v>
      </c>
      <c r="F769">
        <v>76</v>
      </c>
      <c r="G769">
        <v>62</v>
      </c>
      <c r="H769">
        <v>60</v>
      </c>
    </row>
    <row r="770" spans="1:8" x14ac:dyDescent="0.25">
      <c r="A770" t="s">
        <v>8</v>
      </c>
      <c r="B770" t="s">
        <v>21</v>
      </c>
      <c r="C770" t="s">
        <v>23</v>
      </c>
      <c r="D770" t="s">
        <v>11</v>
      </c>
      <c r="E770" t="s">
        <v>12</v>
      </c>
      <c r="F770">
        <v>68</v>
      </c>
      <c r="G770">
        <v>71</v>
      </c>
      <c r="H770">
        <v>75</v>
      </c>
    </row>
    <row r="771" spans="1:8" x14ac:dyDescent="0.25">
      <c r="A771" t="s">
        <v>17</v>
      </c>
      <c r="B771" t="s">
        <v>18</v>
      </c>
      <c r="C771" t="s">
        <v>14</v>
      </c>
      <c r="D771" t="s">
        <v>20</v>
      </c>
      <c r="E771" t="s">
        <v>12</v>
      </c>
      <c r="F771">
        <v>58</v>
      </c>
      <c r="G771">
        <v>60</v>
      </c>
      <c r="H771">
        <v>57</v>
      </c>
    </row>
    <row r="772" spans="1:8" x14ac:dyDescent="0.25">
      <c r="A772" t="s">
        <v>17</v>
      </c>
      <c r="B772" t="s">
        <v>9</v>
      </c>
      <c r="C772" t="s">
        <v>22</v>
      </c>
      <c r="D772" t="s">
        <v>11</v>
      </c>
      <c r="E772" t="s">
        <v>12</v>
      </c>
      <c r="F772">
        <v>52</v>
      </c>
      <c r="G772">
        <v>48</v>
      </c>
      <c r="H772">
        <v>49</v>
      </c>
    </row>
    <row r="773" spans="1:8" x14ac:dyDescent="0.25">
      <c r="A773" t="s">
        <v>17</v>
      </c>
      <c r="B773" t="s">
        <v>21</v>
      </c>
      <c r="C773" t="s">
        <v>10</v>
      </c>
      <c r="D773" t="s">
        <v>11</v>
      </c>
      <c r="E773" t="s">
        <v>12</v>
      </c>
      <c r="F773">
        <v>75</v>
      </c>
      <c r="G773">
        <v>73</v>
      </c>
      <c r="H773">
        <v>74</v>
      </c>
    </row>
    <row r="774" spans="1:8" x14ac:dyDescent="0.25">
      <c r="A774" t="s">
        <v>8</v>
      </c>
      <c r="B774" t="s">
        <v>9</v>
      </c>
      <c r="C774" t="s">
        <v>23</v>
      </c>
      <c r="D774" t="s">
        <v>20</v>
      </c>
      <c r="E774" t="s">
        <v>15</v>
      </c>
      <c r="F774">
        <v>52</v>
      </c>
      <c r="G774">
        <v>67</v>
      </c>
      <c r="H774">
        <v>72</v>
      </c>
    </row>
    <row r="775" spans="1:8" x14ac:dyDescent="0.25">
      <c r="A775" t="s">
        <v>8</v>
      </c>
      <c r="B775" t="s">
        <v>13</v>
      </c>
      <c r="C775" t="s">
        <v>10</v>
      </c>
      <c r="D775" t="s">
        <v>20</v>
      </c>
      <c r="E775" t="s">
        <v>12</v>
      </c>
      <c r="F775">
        <v>62</v>
      </c>
      <c r="G775">
        <v>78</v>
      </c>
      <c r="H775">
        <v>79</v>
      </c>
    </row>
    <row r="776" spans="1:8" x14ac:dyDescent="0.25">
      <c r="A776" t="s">
        <v>17</v>
      </c>
      <c r="B776" t="s">
        <v>9</v>
      </c>
      <c r="C776" t="s">
        <v>14</v>
      </c>
      <c r="D776" t="s">
        <v>11</v>
      </c>
      <c r="E776" t="s">
        <v>12</v>
      </c>
      <c r="F776">
        <v>66</v>
      </c>
      <c r="G776">
        <v>65</v>
      </c>
      <c r="H776">
        <v>60</v>
      </c>
    </row>
    <row r="777" spans="1:8" x14ac:dyDescent="0.25">
      <c r="A777" t="s">
        <v>8</v>
      </c>
      <c r="B777" t="s">
        <v>9</v>
      </c>
      <c r="C777" t="s">
        <v>23</v>
      </c>
      <c r="D777" t="s">
        <v>20</v>
      </c>
      <c r="E777" t="s">
        <v>12</v>
      </c>
      <c r="F777">
        <v>49</v>
      </c>
      <c r="G777">
        <v>58</v>
      </c>
      <c r="H777">
        <v>55</v>
      </c>
    </row>
    <row r="778" spans="1:8" x14ac:dyDescent="0.25">
      <c r="A778" t="s">
        <v>8</v>
      </c>
      <c r="B778" t="s">
        <v>9</v>
      </c>
      <c r="C778" t="s">
        <v>22</v>
      </c>
      <c r="D778" t="s">
        <v>11</v>
      </c>
      <c r="E778" t="s">
        <v>12</v>
      </c>
      <c r="F778">
        <v>66</v>
      </c>
      <c r="G778">
        <v>72</v>
      </c>
      <c r="H778">
        <v>70</v>
      </c>
    </row>
    <row r="779" spans="1:8" x14ac:dyDescent="0.25">
      <c r="A779" t="s">
        <v>8</v>
      </c>
      <c r="B779" t="s">
        <v>13</v>
      </c>
      <c r="C779" t="s">
        <v>14</v>
      </c>
      <c r="D779" t="s">
        <v>20</v>
      </c>
      <c r="E779" t="s">
        <v>12</v>
      </c>
      <c r="F779">
        <v>35</v>
      </c>
      <c r="G779">
        <v>44</v>
      </c>
      <c r="H779">
        <v>43</v>
      </c>
    </row>
    <row r="780" spans="1:8" x14ac:dyDescent="0.25">
      <c r="A780" t="s">
        <v>8</v>
      </c>
      <c r="B780" t="s">
        <v>18</v>
      </c>
      <c r="C780" t="s">
        <v>14</v>
      </c>
      <c r="D780" t="s">
        <v>11</v>
      </c>
      <c r="E780" t="s">
        <v>15</v>
      </c>
      <c r="F780">
        <v>72</v>
      </c>
      <c r="G780">
        <v>79</v>
      </c>
      <c r="H780">
        <v>82</v>
      </c>
    </row>
    <row r="781" spans="1:8" x14ac:dyDescent="0.25">
      <c r="A781" t="s">
        <v>17</v>
      </c>
      <c r="B781" t="s">
        <v>24</v>
      </c>
      <c r="C781" t="s">
        <v>19</v>
      </c>
      <c r="D781" t="s">
        <v>11</v>
      </c>
      <c r="E781" t="s">
        <v>15</v>
      </c>
      <c r="F781">
        <v>94</v>
      </c>
      <c r="G781">
        <v>85</v>
      </c>
      <c r="H781">
        <v>82</v>
      </c>
    </row>
    <row r="782" spans="1:8" x14ac:dyDescent="0.25">
      <c r="A782" t="s">
        <v>8</v>
      </c>
      <c r="B782" t="s">
        <v>21</v>
      </c>
      <c r="C782" t="s">
        <v>19</v>
      </c>
      <c r="D782" t="s">
        <v>20</v>
      </c>
      <c r="E782" t="s">
        <v>12</v>
      </c>
      <c r="F782">
        <v>46</v>
      </c>
      <c r="G782">
        <v>56</v>
      </c>
      <c r="H782">
        <v>57</v>
      </c>
    </row>
    <row r="783" spans="1:8" x14ac:dyDescent="0.25">
      <c r="A783" t="s">
        <v>8</v>
      </c>
      <c r="B783" t="s">
        <v>9</v>
      </c>
      <c r="C783" t="s">
        <v>16</v>
      </c>
      <c r="D783" t="s">
        <v>11</v>
      </c>
      <c r="E783" t="s">
        <v>12</v>
      </c>
      <c r="F783">
        <v>77</v>
      </c>
      <c r="G783">
        <v>90</v>
      </c>
      <c r="H783">
        <v>84</v>
      </c>
    </row>
    <row r="784" spans="1:8" x14ac:dyDescent="0.25">
      <c r="A784" t="s">
        <v>8</v>
      </c>
      <c r="B784" t="s">
        <v>9</v>
      </c>
      <c r="C784" t="s">
        <v>22</v>
      </c>
      <c r="D784" t="s">
        <v>20</v>
      </c>
      <c r="E784" t="s">
        <v>15</v>
      </c>
      <c r="F784">
        <v>76</v>
      </c>
      <c r="G784">
        <v>85</v>
      </c>
      <c r="H784">
        <v>82</v>
      </c>
    </row>
    <row r="785" spans="1:8" x14ac:dyDescent="0.25">
      <c r="A785" t="s">
        <v>8</v>
      </c>
      <c r="B785" t="s">
        <v>13</v>
      </c>
      <c r="C785" t="s">
        <v>19</v>
      </c>
      <c r="D785" t="s">
        <v>11</v>
      </c>
      <c r="E785" t="s">
        <v>15</v>
      </c>
      <c r="F785">
        <v>52</v>
      </c>
      <c r="G785">
        <v>59</v>
      </c>
      <c r="H785">
        <v>62</v>
      </c>
    </row>
    <row r="786" spans="1:8" x14ac:dyDescent="0.25">
      <c r="A786" t="s">
        <v>17</v>
      </c>
      <c r="B786" t="s">
        <v>13</v>
      </c>
      <c r="C786" t="s">
        <v>10</v>
      </c>
      <c r="D786" t="s">
        <v>11</v>
      </c>
      <c r="E786" t="s">
        <v>15</v>
      </c>
      <c r="F786">
        <v>91</v>
      </c>
      <c r="G786">
        <v>81</v>
      </c>
      <c r="H786">
        <v>79</v>
      </c>
    </row>
    <row r="787" spans="1:8" x14ac:dyDescent="0.25">
      <c r="A787" t="s">
        <v>8</v>
      </c>
      <c r="B787" t="s">
        <v>9</v>
      </c>
      <c r="C787" t="s">
        <v>23</v>
      </c>
      <c r="D787" t="s">
        <v>11</v>
      </c>
      <c r="E787" t="s">
        <v>15</v>
      </c>
      <c r="F787">
        <v>32</v>
      </c>
      <c r="G787">
        <v>51</v>
      </c>
      <c r="H787">
        <v>44</v>
      </c>
    </row>
    <row r="788" spans="1:8" x14ac:dyDescent="0.25">
      <c r="A788" t="s">
        <v>8</v>
      </c>
      <c r="B788" t="s">
        <v>24</v>
      </c>
      <c r="C788" t="s">
        <v>23</v>
      </c>
      <c r="D788" t="s">
        <v>20</v>
      </c>
      <c r="E788" t="s">
        <v>12</v>
      </c>
      <c r="F788">
        <v>72</v>
      </c>
      <c r="G788">
        <v>79</v>
      </c>
      <c r="H788">
        <v>77</v>
      </c>
    </row>
    <row r="789" spans="1:8" x14ac:dyDescent="0.25">
      <c r="A789" t="s">
        <v>8</v>
      </c>
      <c r="B789" t="s">
        <v>9</v>
      </c>
      <c r="C789" t="s">
        <v>14</v>
      </c>
      <c r="D789" t="s">
        <v>11</v>
      </c>
      <c r="E789" t="s">
        <v>12</v>
      </c>
      <c r="F789">
        <v>19</v>
      </c>
      <c r="G789">
        <v>38</v>
      </c>
      <c r="H789">
        <v>32</v>
      </c>
    </row>
    <row r="790" spans="1:8" x14ac:dyDescent="0.25">
      <c r="A790" t="s">
        <v>17</v>
      </c>
      <c r="B790" t="s">
        <v>13</v>
      </c>
      <c r="C790" t="s">
        <v>19</v>
      </c>
      <c r="D790" t="s">
        <v>20</v>
      </c>
      <c r="E790" t="s">
        <v>12</v>
      </c>
      <c r="F790">
        <v>68</v>
      </c>
      <c r="G790">
        <v>65</v>
      </c>
      <c r="H790">
        <v>61</v>
      </c>
    </row>
    <row r="791" spans="1:8" x14ac:dyDescent="0.25">
      <c r="A791" t="s">
        <v>8</v>
      </c>
      <c r="B791" t="s">
        <v>13</v>
      </c>
      <c r="C791" t="s">
        <v>16</v>
      </c>
      <c r="D791" t="s">
        <v>20</v>
      </c>
      <c r="E791" t="s">
        <v>12</v>
      </c>
      <c r="F791">
        <v>52</v>
      </c>
      <c r="G791">
        <v>65</v>
      </c>
      <c r="H791">
        <v>61</v>
      </c>
    </row>
    <row r="792" spans="1:8" x14ac:dyDescent="0.25">
      <c r="A792" t="s">
        <v>8</v>
      </c>
      <c r="B792" t="s">
        <v>9</v>
      </c>
      <c r="C792" t="s">
        <v>22</v>
      </c>
      <c r="D792" t="s">
        <v>11</v>
      </c>
      <c r="E792" t="s">
        <v>12</v>
      </c>
      <c r="F792">
        <v>48</v>
      </c>
      <c r="G792">
        <v>62</v>
      </c>
      <c r="H792">
        <v>60</v>
      </c>
    </row>
    <row r="793" spans="1:8" x14ac:dyDescent="0.25">
      <c r="A793" t="s">
        <v>8</v>
      </c>
      <c r="B793" t="s">
        <v>21</v>
      </c>
      <c r="C793" t="s">
        <v>14</v>
      </c>
      <c r="D793" t="s">
        <v>20</v>
      </c>
      <c r="E793" t="s">
        <v>12</v>
      </c>
      <c r="F793">
        <v>60</v>
      </c>
      <c r="G793">
        <v>66</v>
      </c>
      <c r="H793">
        <v>70</v>
      </c>
    </row>
    <row r="794" spans="1:8" x14ac:dyDescent="0.25">
      <c r="A794" t="s">
        <v>17</v>
      </c>
      <c r="B794" t="s">
        <v>21</v>
      </c>
      <c r="C794" t="s">
        <v>22</v>
      </c>
      <c r="D794" t="s">
        <v>20</v>
      </c>
      <c r="E794" t="s">
        <v>12</v>
      </c>
      <c r="F794">
        <v>66</v>
      </c>
      <c r="G794">
        <v>74</v>
      </c>
      <c r="H794">
        <v>69</v>
      </c>
    </row>
    <row r="795" spans="1:8" x14ac:dyDescent="0.25">
      <c r="A795" t="s">
        <v>17</v>
      </c>
      <c r="B795" t="s">
        <v>24</v>
      </c>
      <c r="C795" t="s">
        <v>23</v>
      </c>
      <c r="D795" t="s">
        <v>11</v>
      </c>
      <c r="E795" t="s">
        <v>15</v>
      </c>
      <c r="F795">
        <v>89</v>
      </c>
      <c r="G795">
        <v>84</v>
      </c>
      <c r="H795">
        <v>77</v>
      </c>
    </row>
    <row r="796" spans="1:8" x14ac:dyDescent="0.25">
      <c r="A796" t="s">
        <v>8</v>
      </c>
      <c r="B796" t="s">
        <v>9</v>
      </c>
      <c r="C796" t="s">
        <v>22</v>
      </c>
      <c r="D796" t="s">
        <v>11</v>
      </c>
      <c r="E796" t="s">
        <v>12</v>
      </c>
      <c r="F796">
        <v>42</v>
      </c>
      <c r="G796">
        <v>52</v>
      </c>
      <c r="H796">
        <v>51</v>
      </c>
    </row>
    <row r="797" spans="1:8" x14ac:dyDescent="0.25">
      <c r="A797" t="s">
        <v>8</v>
      </c>
      <c r="B797" t="s">
        <v>24</v>
      </c>
      <c r="C797" t="s">
        <v>19</v>
      </c>
      <c r="D797" t="s">
        <v>20</v>
      </c>
      <c r="E797" t="s">
        <v>15</v>
      </c>
      <c r="F797">
        <v>57</v>
      </c>
      <c r="G797">
        <v>68</v>
      </c>
      <c r="H797">
        <v>73</v>
      </c>
    </row>
    <row r="798" spans="1:8" x14ac:dyDescent="0.25">
      <c r="A798" t="s">
        <v>17</v>
      </c>
      <c r="B798" t="s">
        <v>21</v>
      </c>
      <c r="C798" t="s">
        <v>22</v>
      </c>
      <c r="D798" t="s">
        <v>11</v>
      </c>
      <c r="E798" t="s">
        <v>12</v>
      </c>
      <c r="F798">
        <v>70</v>
      </c>
      <c r="G798">
        <v>70</v>
      </c>
      <c r="H798">
        <v>70</v>
      </c>
    </row>
    <row r="799" spans="1:8" x14ac:dyDescent="0.25">
      <c r="A799" t="s">
        <v>8</v>
      </c>
      <c r="B799" t="s">
        <v>24</v>
      </c>
      <c r="C799" t="s">
        <v>19</v>
      </c>
      <c r="D799" t="s">
        <v>20</v>
      </c>
      <c r="E799" t="s">
        <v>12</v>
      </c>
      <c r="F799">
        <v>70</v>
      </c>
      <c r="G799">
        <v>84</v>
      </c>
      <c r="H799">
        <v>81</v>
      </c>
    </row>
    <row r="800" spans="1:8" x14ac:dyDescent="0.25">
      <c r="A800" t="s">
        <v>17</v>
      </c>
      <c r="B800" t="s">
        <v>24</v>
      </c>
      <c r="C800" t="s">
        <v>14</v>
      </c>
      <c r="D800" t="s">
        <v>11</v>
      </c>
      <c r="E800" t="s">
        <v>12</v>
      </c>
      <c r="F800">
        <v>69</v>
      </c>
      <c r="G800">
        <v>60</v>
      </c>
      <c r="H800">
        <v>54</v>
      </c>
    </row>
    <row r="801" spans="1:8" x14ac:dyDescent="0.25">
      <c r="A801" t="s">
        <v>8</v>
      </c>
      <c r="B801" t="s">
        <v>13</v>
      </c>
      <c r="C801" t="s">
        <v>19</v>
      </c>
      <c r="D801" t="s">
        <v>11</v>
      </c>
      <c r="E801" t="s">
        <v>12</v>
      </c>
      <c r="F801">
        <v>52</v>
      </c>
      <c r="G801">
        <v>55</v>
      </c>
      <c r="H801">
        <v>57</v>
      </c>
    </row>
    <row r="802" spans="1:8" x14ac:dyDescent="0.25">
      <c r="A802" t="s">
        <v>17</v>
      </c>
      <c r="B802" t="s">
        <v>13</v>
      </c>
      <c r="C802" t="s">
        <v>23</v>
      </c>
      <c r="D802" t="s">
        <v>11</v>
      </c>
      <c r="E802" t="s">
        <v>15</v>
      </c>
      <c r="F802">
        <v>67</v>
      </c>
      <c r="G802">
        <v>73</v>
      </c>
      <c r="H802">
        <v>68</v>
      </c>
    </row>
    <row r="803" spans="1:8" x14ac:dyDescent="0.25">
      <c r="A803" t="s">
        <v>17</v>
      </c>
      <c r="B803" t="s">
        <v>13</v>
      </c>
      <c r="C803" t="s">
        <v>23</v>
      </c>
      <c r="D803" t="s">
        <v>11</v>
      </c>
      <c r="E803" t="s">
        <v>15</v>
      </c>
      <c r="F803">
        <v>76</v>
      </c>
      <c r="G803">
        <v>80</v>
      </c>
      <c r="H803">
        <v>73</v>
      </c>
    </row>
    <row r="804" spans="1:8" x14ac:dyDescent="0.25">
      <c r="A804" t="s">
        <v>8</v>
      </c>
      <c r="B804" t="s">
        <v>24</v>
      </c>
      <c r="C804" t="s">
        <v>19</v>
      </c>
      <c r="D804" t="s">
        <v>11</v>
      </c>
      <c r="E804" t="s">
        <v>12</v>
      </c>
      <c r="F804">
        <v>87</v>
      </c>
      <c r="G804">
        <v>94</v>
      </c>
      <c r="H804">
        <v>95</v>
      </c>
    </row>
    <row r="805" spans="1:8" x14ac:dyDescent="0.25">
      <c r="A805" t="s">
        <v>8</v>
      </c>
      <c r="B805" t="s">
        <v>9</v>
      </c>
      <c r="C805" t="s">
        <v>14</v>
      </c>
      <c r="D805" t="s">
        <v>11</v>
      </c>
      <c r="E805" t="s">
        <v>12</v>
      </c>
      <c r="F805">
        <v>82</v>
      </c>
      <c r="G805">
        <v>85</v>
      </c>
      <c r="H805">
        <v>87</v>
      </c>
    </row>
    <row r="806" spans="1:8" x14ac:dyDescent="0.25">
      <c r="A806" t="s">
        <v>8</v>
      </c>
      <c r="B806" t="s">
        <v>13</v>
      </c>
      <c r="C806" t="s">
        <v>14</v>
      </c>
      <c r="D806" t="s">
        <v>11</v>
      </c>
      <c r="E806" t="s">
        <v>12</v>
      </c>
      <c r="F806">
        <v>73</v>
      </c>
      <c r="G806">
        <v>76</v>
      </c>
      <c r="H806">
        <v>78</v>
      </c>
    </row>
    <row r="807" spans="1:8" x14ac:dyDescent="0.25">
      <c r="A807" t="s">
        <v>17</v>
      </c>
      <c r="B807" t="s">
        <v>18</v>
      </c>
      <c r="C807" t="s">
        <v>14</v>
      </c>
      <c r="D807" t="s">
        <v>20</v>
      </c>
      <c r="E807" t="s">
        <v>12</v>
      </c>
      <c r="F807">
        <v>75</v>
      </c>
      <c r="G807">
        <v>81</v>
      </c>
      <c r="H807">
        <v>74</v>
      </c>
    </row>
    <row r="808" spans="1:8" x14ac:dyDescent="0.25">
      <c r="A808" t="s">
        <v>8</v>
      </c>
      <c r="B808" t="s">
        <v>21</v>
      </c>
      <c r="C808" t="s">
        <v>14</v>
      </c>
      <c r="D808" t="s">
        <v>20</v>
      </c>
      <c r="E808" t="s">
        <v>12</v>
      </c>
      <c r="F808">
        <v>64</v>
      </c>
      <c r="G808">
        <v>74</v>
      </c>
      <c r="H808">
        <v>75</v>
      </c>
    </row>
    <row r="809" spans="1:8" x14ac:dyDescent="0.25">
      <c r="A809" t="s">
        <v>8</v>
      </c>
      <c r="B809" t="s">
        <v>24</v>
      </c>
      <c r="C809" t="s">
        <v>22</v>
      </c>
      <c r="D809" t="s">
        <v>20</v>
      </c>
      <c r="E809" t="s">
        <v>12</v>
      </c>
      <c r="F809">
        <v>41</v>
      </c>
      <c r="G809">
        <v>45</v>
      </c>
      <c r="H809">
        <v>40</v>
      </c>
    </row>
    <row r="810" spans="1:8" x14ac:dyDescent="0.25">
      <c r="A810" t="s">
        <v>17</v>
      </c>
      <c r="B810" t="s">
        <v>13</v>
      </c>
      <c r="C810" t="s">
        <v>22</v>
      </c>
      <c r="D810" t="s">
        <v>11</v>
      </c>
      <c r="E810" t="s">
        <v>12</v>
      </c>
      <c r="F810">
        <v>90</v>
      </c>
      <c r="G810">
        <v>75</v>
      </c>
      <c r="H810">
        <v>69</v>
      </c>
    </row>
    <row r="811" spans="1:8" x14ac:dyDescent="0.25">
      <c r="A811" t="s">
        <v>17</v>
      </c>
      <c r="B811" t="s">
        <v>9</v>
      </c>
      <c r="C811" t="s">
        <v>10</v>
      </c>
      <c r="D811" t="s">
        <v>11</v>
      </c>
      <c r="E811" t="s">
        <v>12</v>
      </c>
      <c r="F811">
        <v>59</v>
      </c>
      <c r="G811">
        <v>54</v>
      </c>
      <c r="H811">
        <v>51</v>
      </c>
    </row>
    <row r="812" spans="1:8" x14ac:dyDescent="0.25">
      <c r="A812" t="s">
        <v>17</v>
      </c>
      <c r="B812" t="s">
        <v>18</v>
      </c>
      <c r="C812" t="s">
        <v>23</v>
      </c>
      <c r="D812" t="s">
        <v>11</v>
      </c>
      <c r="E812" t="s">
        <v>12</v>
      </c>
      <c r="F812">
        <v>51</v>
      </c>
      <c r="G812">
        <v>31</v>
      </c>
      <c r="H812">
        <v>36</v>
      </c>
    </row>
    <row r="813" spans="1:8" x14ac:dyDescent="0.25">
      <c r="A813" t="s">
        <v>17</v>
      </c>
      <c r="B813" t="s">
        <v>18</v>
      </c>
      <c r="C813" t="s">
        <v>22</v>
      </c>
      <c r="D813" t="s">
        <v>20</v>
      </c>
      <c r="E813" t="s">
        <v>12</v>
      </c>
      <c r="F813">
        <v>45</v>
      </c>
      <c r="G813">
        <v>47</v>
      </c>
      <c r="H813">
        <v>49</v>
      </c>
    </row>
    <row r="814" spans="1:8" x14ac:dyDescent="0.25">
      <c r="A814" t="s">
        <v>8</v>
      </c>
      <c r="B814" t="s">
        <v>13</v>
      </c>
      <c r="C814" t="s">
        <v>16</v>
      </c>
      <c r="D814" t="s">
        <v>11</v>
      </c>
      <c r="E814" t="s">
        <v>15</v>
      </c>
      <c r="F814">
        <v>54</v>
      </c>
      <c r="G814">
        <v>64</v>
      </c>
      <c r="H814">
        <v>67</v>
      </c>
    </row>
    <row r="815" spans="1:8" x14ac:dyDescent="0.25">
      <c r="A815" t="s">
        <v>17</v>
      </c>
      <c r="B815" t="s">
        <v>24</v>
      </c>
      <c r="C815" t="s">
        <v>23</v>
      </c>
      <c r="D815" t="s">
        <v>11</v>
      </c>
      <c r="E815" t="s">
        <v>15</v>
      </c>
      <c r="F815">
        <v>87</v>
      </c>
      <c r="G815">
        <v>84</v>
      </c>
      <c r="H815">
        <v>76</v>
      </c>
    </row>
    <row r="816" spans="1:8" x14ac:dyDescent="0.25">
      <c r="A816" t="s">
        <v>8</v>
      </c>
      <c r="B816" t="s">
        <v>13</v>
      </c>
      <c r="C816" t="s">
        <v>22</v>
      </c>
      <c r="D816" t="s">
        <v>11</v>
      </c>
      <c r="E816" t="s">
        <v>12</v>
      </c>
      <c r="F816">
        <v>72</v>
      </c>
      <c r="G816">
        <v>80</v>
      </c>
      <c r="H816">
        <v>83</v>
      </c>
    </row>
    <row r="817" spans="1:8" x14ac:dyDescent="0.25">
      <c r="A817" t="s">
        <v>17</v>
      </c>
      <c r="B817" t="s">
        <v>9</v>
      </c>
      <c r="C817" t="s">
        <v>23</v>
      </c>
      <c r="D817" t="s">
        <v>11</v>
      </c>
      <c r="E817" t="s">
        <v>15</v>
      </c>
      <c r="F817">
        <v>94</v>
      </c>
      <c r="G817">
        <v>86</v>
      </c>
      <c r="H817">
        <v>87</v>
      </c>
    </row>
    <row r="818" spans="1:8" x14ac:dyDescent="0.25">
      <c r="A818" t="s">
        <v>8</v>
      </c>
      <c r="B818" t="s">
        <v>18</v>
      </c>
      <c r="C818" t="s">
        <v>10</v>
      </c>
      <c r="D818" t="s">
        <v>11</v>
      </c>
      <c r="E818" t="s">
        <v>12</v>
      </c>
      <c r="F818">
        <v>45</v>
      </c>
      <c r="G818">
        <v>59</v>
      </c>
      <c r="H818">
        <v>64</v>
      </c>
    </row>
    <row r="819" spans="1:8" x14ac:dyDescent="0.25">
      <c r="A819" t="s">
        <v>17</v>
      </c>
      <c r="B819" t="s">
        <v>21</v>
      </c>
      <c r="C819" t="s">
        <v>10</v>
      </c>
      <c r="D819" t="s">
        <v>20</v>
      </c>
      <c r="E819" t="s">
        <v>15</v>
      </c>
      <c r="F819">
        <v>61</v>
      </c>
      <c r="G819">
        <v>70</v>
      </c>
      <c r="H819">
        <v>76</v>
      </c>
    </row>
    <row r="820" spans="1:8" x14ac:dyDescent="0.25">
      <c r="A820" t="s">
        <v>8</v>
      </c>
      <c r="B820" t="s">
        <v>9</v>
      </c>
      <c r="C820" t="s">
        <v>22</v>
      </c>
      <c r="D820" t="s">
        <v>20</v>
      </c>
      <c r="E820" t="s">
        <v>12</v>
      </c>
      <c r="F820">
        <v>60</v>
      </c>
      <c r="G820">
        <v>72</v>
      </c>
      <c r="H820">
        <v>68</v>
      </c>
    </row>
    <row r="821" spans="1:8" x14ac:dyDescent="0.25">
      <c r="A821" t="s">
        <v>8</v>
      </c>
      <c r="B821" t="s">
        <v>13</v>
      </c>
      <c r="C821" t="s">
        <v>23</v>
      </c>
      <c r="D821" t="s">
        <v>11</v>
      </c>
      <c r="E821" t="s">
        <v>12</v>
      </c>
      <c r="F821">
        <v>77</v>
      </c>
      <c r="G821">
        <v>91</v>
      </c>
      <c r="H821">
        <v>88</v>
      </c>
    </row>
    <row r="822" spans="1:8" x14ac:dyDescent="0.25">
      <c r="A822" t="s">
        <v>8</v>
      </c>
      <c r="B822" t="s">
        <v>18</v>
      </c>
      <c r="C822" t="s">
        <v>23</v>
      </c>
      <c r="D822" t="s">
        <v>11</v>
      </c>
      <c r="E822" t="s">
        <v>15</v>
      </c>
      <c r="F822">
        <v>85</v>
      </c>
      <c r="G822">
        <v>90</v>
      </c>
      <c r="H822">
        <v>92</v>
      </c>
    </row>
    <row r="823" spans="1:8" x14ac:dyDescent="0.25">
      <c r="A823" t="s">
        <v>8</v>
      </c>
      <c r="B823" t="s">
        <v>21</v>
      </c>
      <c r="C823" t="s">
        <v>10</v>
      </c>
      <c r="D823" t="s">
        <v>20</v>
      </c>
      <c r="E823" t="s">
        <v>12</v>
      </c>
      <c r="F823">
        <v>78</v>
      </c>
      <c r="G823">
        <v>90</v>
      </c>
      <c r="H823">
        <v>93</v>
      </c>
    </row>
    <row r="824" spans="1:8" x14ac:dyDescent="0.25">
      <c r="A824" t="s">
        <v>17</v>
      </c>
      <c r="B824" t="s">
        <v>24</v>
      </c>
      <c r="C824" t="s">
        <v>14</v>
      </c>
      <c r="D824" t="s">
        <v>20</v>
      </c>
      <c r="E824" t="s">
        <v>15</v>
      </c>
      <c r="F824">
        <v>49</v>
      </c>
      <c r="G824">
        <v>52</v>
      </c>
      <c r="H824">
        <v>51</v>
      </c>
    </row>
    <row r="825" spans="1:8" x14ac:dyDescent="0.25">
      <c r="A825" t="s">
        <v>8</v>
      </c>
      <c r="B825" t="s">
        <v>9</v>
      </c>
      <c r="C825" t="s">
        <v>22</v>
      </c>
      <c r="D825" t="s">
        <v>20</v>
      </c>
      <c r="E825" t="s">
        <v>12</v>
      </c>
      <c r="F825">
        <v>71</v>
      </c>
      <c r="G825">
        <v>87</v>
      </c>
      <c r="H825">
        <v>82</v>
      </c>
    </row>
    <row r="826" spans="1:8" x14ac:dyDescent="0.25">
      <c r="A826" t="s">
        <v>8</v>
      </c>
      <c r="B826" t="s">
        <v>13</v>
      </c>
      <c r="C826" t="s">
        <v>23</v>
      </c>
      <c r="D826" t="s">
        <v>20</v>
      </c>
      <c r="E826" t="s">
        <v>12</v>
      </c>
      <c r="F826">
        <v>48</v>
      </c>
      <c r="G826">
        <v>58</v>
      </c>
      <c r="H826">
        <v>52</v>
      </c>
    </row>
    <row r="827" spans="1:8" x14ac:dyDescent="0.25">
      <c r="A827" t="s">
        <v>17</v>
      </c>
      <c r="B827" t="s">
        <v>13</v>
      </c>
      <c r="C827" t="s">
        <v>22</v>
      </c>
      <c r="D827" t="s">
        <v>11</v>
      </c>
      <c r="E827" t="s">
        <v>12</v>
      </c>
      <c r="F827">
        <v>62</v>
      </c>
      <c r="G827">
        <v>67</v>
      </c>
      <c r="H827">
        <v>58</v>
      </c>
    </row>
    <row r="828" spans="1:8" x14ac:dyDescent="0.25">
      <c r="A828" t="s">
        <v>8</v>
      </c>
      <c r="B828" t="s">
        <v>13</v>
      </c>
      <c r="C828" t="s">
        <v>19</v>
      </c>
      <c r="D828" t="s">
        <v>20</v>
      </c>
      <c r="E828" t="s">
        <v>15</v>
      </c>
      <c r="F828">
        <v>56</v>
      </c>
      <c r="G828">
        <v>68</v>
      </c>
      <c r="H828">
        <v>70</v>
      </c>
    </row>
    <row r="829" spans="1:8" x14ac:dyDescent="0.25">
      <c r="A829" t="s">
        <v>8</v>
      </c>
      <c r="B829" t="s">
        <v>13</v>
      </c>
      <c r="C829" t="s">
        <v>23</v>
      </c>
      <c r="D829" t="s">
        <v>11</v>
      </c>
      <c r="E829" t="s">
        <v>12</v>
      </c>
      <c r="F829">
        <v>65</v>
      </c>
      <c r="G829">
        <v>69</v>
      </c>
      <c r="H829">
        <v>76</v>
      </c>
    </row>
    <row r="830" spans="1:8" x14ac:dyDescent="0.25">
      <c r="A830" t="s">
        <v>8</v>
      </c>
      <c r="B830" t="s">
        <v>21</v>
      </c>
      <c r="C830" t="s">
        <v>23</v>
      </c>
      <c r="D830" t="s">
        <v>20</v>
      </c>
      <c r="E830" t="s">
        <v>15</v>
      </c>
      <c r="F830">
        <v>69</v>
      </c>
      <c r="G830">
        <v>86</v>
      </c>
      <c r="H830">
        <v>81</v>
      </c>
    </row>
    <row r="831" spans="1:8" x14ac:dyDescent="0.25">
      <c r="A831" t="s">
        <v>17</v>
      </c>
      <c r="B831" t="s">
        <v>9</v>
      </c>
      <c r="C831" t="s">
        <v>23</v>
      </c>
      <c r="D831" t="s">
        <v>11</v>
      </c>
      <c r="E831" t="s">
        <v>12</v>
      </c>
      <c r="F831">
        <v>68</v>
      </c>
      <c r="G831">
        <v>54</v>
      </c>
      <c r="H831">
        <v>53</v>
      </c>
    </row>
    <row r="832" spans="1:8" x14ac:dyDescent="0.25">
      <c r="A832" t="s">
        <v>8</v>
      </c>
      <c r="B832" t="s">
        <v>18</v>
      </c>
      <c r="C832" t="s">
        <v>14</v>
      </c>
      <c r="D832" t="s">
        <v>20</v>
      </c>
      <c r="E832" t="s">
        <v>12</v>
      </c>
      <c r="F832">
        <v>61</v>
      </c>
      <c r="G832">
        <v>60</v>
      </c>
      <c r="H832">
        <v>57</v>
      </c>
    </row>
    <row r="833" spans="1:8" x14ac:dyDescent="0.25">
      <c r="A833" t="s">
        <v>8</v>
      </c>
      <c r="B833" t="s">
        <v>13</v>
      </c>
      <c r="C833" t="s">
        <v>10</v>
      </c>
      <c r="D833" t="s">
        <v>20</v>
      </c>
      <c r="E833" t="s">
        <v>15</v>
      </c>
      <c r="F833">
        <v>74</v>
      </c>
      <c r="G833">
        <v>86</v>
      </c>
      <c r="H833">
        <v>89</v>
      </c>
    </row>
    <row r="834" spans="1:8" x14ac:dyDescent="0.25">
      <c r="A834" t="s">
        <v>17</v>
      </c>
      <c r="B834" t="s">
        <v>18</v>
      </c>
      <c r="C834" t="s">
        <v>10</v>
      </c>
      <c r="D834" t="s">
        <v>11</v>
      </c>
      <c r="E834" t="s">
        <v>12</v>
      </c>
      <c r="F834">
        <v>64</v>
      </c>
      <c r="G834">
        <v>60</v>
      </c>
      <c r="H834">
        <v>58</v>
      </c>
    </row>
    <row r="835" spans="1:8" x14ac:dyDescent="0.25">
      <c r="A835" t="s">
        <v>8</v>
      </c>
      <c r="B835" t="s">
        <v>9</v>
      </c>
      <c r="C835" t="s">
        <v>22</v>
      </c>
      <c r="D835" t="s">
        <v>11</v>
      </c>
      <c r="E835" t="s">
        <v>15</v>
      </c>
      <c r="F835">
        <v>77</v>
      </c>
      <c r="G835">
        <v>82</v>
      </c>
      <c r="H835">
        <v>89</v>
      </c>
    </row>
    <row r="836" spans="1:8" x14ac:dyDescent="0.25">
      <c r="A836" t="s">
        <v>17</v>
      </c>
      <c r="B836" t="s">
        <v>9</v>
      </c>
      <c r="C836" t="s">
        <v>14</v>
      </c>
      <c r="D836" t="s">
        <v>11</v>
      </c>
      <c r="E836" t="s">
        <v>12</v>
      </c>
      <c r="F836">
        <v>58</v>
      </c>
      <c r="G836">
        <v>50</v>
      </c>
      <c r="H836">
        <v>45</v>
      </c>
    </row>
    <row r="837" spans="1:8" x14ac:dyDescent="0.25">
      <c r="A837" t="s">
        <v>8</v>
      </c>
      <c r="B837" t="s">
        <v>13</v>
      </c>
      <c r="C837" t="s">
        <v>22</v>
      </c>
      <c r="D837" t="s">
        <v>11</v>
      </c>
      <c r="E837" t="s">
        <v>15</v>
      </c>
      <c r="F837">
        <v>60</v>
      </c>
      <c r="G837">
        <v>64</v>
      </c>
      <c r="H837">
        <v>74</v>
      </c>
    </row>
    <row r="838" spans="1:8" x14ac:dyDescent="0.25">
      <c r="A838" t="s">
        <v>17</v>
      </c>
      <c r="B838" t="s">
        <v>24</v>
      </c>
      <c r="C838" t="s">
        <v>22</v>
      </c>
      <c r="D838" t="s">
        <v>11</v>
      </c>
      <c r="E838" t="s">
        <v>12</v>
      </c>
      <c r="F838">
        <v>73</v>
      </c>
      <c r="G838">
        <v>64</v>
      </c>
      <c r="H838">
        <v>57</v>
      </c>
    </row>
    <row r="839" spans="1:8" x14ac:dyDescent="0.25">
      <c r="A839" t="s">
        <v>8</v>
      </c>
      <c r="B839" t="s">
        <v>18</v>
      </c>
      <c r="C839" t="s">
        <v>22</v>
      </c>
      <c r="D839" t="s">
        <v>11</v>
      </c>
      <c r="E839" t="s">
        <v>15</v>
      </c>
      <c r="F839">
        <v>75</v>
      </c>
      <c r="G839">
        <v>82</v>
      </c>
      <c r="H839">
        <v>79</v>
      </c>
    </row>
    <row r="840" spans="1:8" x14ac:dyDescent="0.25">
      <c r="A840" t="s">
        <v>17</v>
      </c>
      <c r="B840" t="s">
        <v>9</v>
      </c>
      <c r="C840" t="s">
        <v>19</v>
      </c>
      <c r="D840" t="s">
        <v>20</v>
      </c>
      <c r="E840" t="s">
        <v>15</v>
      </c>
      <c r="F840">
        <v>58</v>
      </c>
      <c r="G840">
        <v>57</v>
      </c>
      <c r="H840">
        <v>53</v>
      </c>
    </row>
    <row r="841" spans="1:8" x14ac:dyDescent="0.25">
      <c r="A841" t="s">
        <v>8</v>
      </c>
      <c r="B841" t="s">
        <v>13</v>
      </c>
      <c r="C841" t="s">
        <v>19</v>
      </c>
      <c r="D841" t="s">
        <v>11</v>
      </c>
      <c r="E841" t="s">
        <v>12</v>
      </c>
      <c r="F841">
        <v>66</v>
      </c>
      <c r="G841">
        <v>77</v>
      </c>
      <c r="H841">
        <v>73</v>
      </c>
    </row>
    <row r="842" spans="1:8" x14ac:dyDescent="0.25">
      <c r="A842" t="s">
        <v>8</v>
      </c>
      <c r="B842" t="s">
        <v>21</v>
      </c>
      <c r="C842" t="s">
        <v>22</v>
      </c>
      <c r="D842" t="s">
        <v>20</v>
      </c>
      <c r="E842" t="s">
        <v>12</v>
      </c>
      <c r="F842">
        <v>39</v>
      </c>
      <c r="G842">
        <v>52</v>
      </c>
      <c r="H842">
        <v>46</v>
      </c>
    </row>
    <row r="843" spans="1:8" x14ac:dyDescent="0.25">
      <c r="A843" t="s">
        <v>17</v>
      </c>
      <c r="B843" t="s">
        <v>13</v>
      </c>
      <c r="C843" t="s">
        <v>23</v>
      </c>
      <c r="D843" t="s">
        <v>11</v>
      </c>
      <c r="E843" t="s">
        <v>12</v>
      </c>
      <c r="F843">
        <v>64</v>
      </c>
      <c r="G843">
        <v>58</v>
      </c>
      <c r="H843">
        <v>51</v>
      </c>
    </row>
    <row r="844" spans="1:8" x14ac:dyDescent="0.25">
      <c r="A844" t="s">
        <v>8</v>
      </c>
      <c r="B844" t="s">
        <v>9</v>
      </c>
      <c r="C844" t="s">
        <v>22</v>
      </c>
      <c r="D844" t="s">
        <v>20</v>
      </c>
      <c r="E844" t="s">
        <v>15</v>
      </c>
      <c r="F844">
        <v>23</v>
      </c>
      <c r="G844">
        <v>44</v>
      </c>
      <c r="H844">
        <v>36</v>
      </c>
    </row>
    <row r="845" spans="1:8" x14ac:dyDescent="0.25">
      <c r="A845" t="s">
        <v>17</v>
      </c>
      <c r="B845" t="s">
        <v>9</v>
      </c>
      <c r="C845" t="s">
        <v>14</v>
      </c>
      <c r="D845" t="s">
        <v>20</v>
      </c>
      <c r="E845" t="s">
        <v>15</v>
      </c>
      <c r="F845">
        <v>74</v>
      </c>
      <c r="G845">
        <v>77</v>
      </c>
      <c r="H845">
        <v>76</v>
      </c>
    </row>
    <row r="846" spans="1:8" x14ac:dyDescent="0.25">
      <c r="A846" t="s">
        <v>8</v>
      </c>
      <c r="B846" t="s">
        <v>21</v>
      </c>
      <c r="C846" t="s">
        <v>23</v>
      </c>
      <c r="D846" t="s">
        <v>20</v>
      </c>
      <c r="E846" t="s">
        <v>15</v>
      </c>
      <c r="F846">
        <v>40</v>
      </c>
      <c r="G846">
        <v>65</v>
      </c>
      <c r="H846">
        <v>64</v>
      </c>
    </row>
    <row r="847" spans="1:8" x14ac:dyDescent="0.25">
      <c r="A847" t="s">
        <v>17</v>
      </c>
      <c r="B847" t="s">
        <v>24</v>
      </c>
      <c r="C847" t="s">
        <v>16</v>
      </c>
      <c r="D847" t="s">
        <v>11</v>
      </c>
      <c r="E847" t="s">
        <v>12</v>
      </c>
      <c r="F847">
        <v>90</v>
      </c>
      <c r="G847">
        <v>85</v>
      </c>
      <c r="H847">
        <v>84</v>
      </c>
    </row>
    <row r="848" spans="1:8" x14ac:dyDescent="0.25">
      <c r="A848" t="s">
        <v>17</v>
      </c>
      <c r="B848" t="s">
        <v>13</v>
      </c>
      <c r="C848" t="s">
        <v>16</v>
      </c>
      <c r="D848" t="s">
        <v>11</v>
      </c>
      <c r="E848" t="s">
        <v>15</v>
      </c>
      <c r="F848">
        <v>91</v>
      </c>
      <c r="G848">
        <v>85</v>
      </c>
      <c r="H848">
        <v>85</v>
      </c>
    </row>
    <row r="849" spans="1:8" x14ac:dyDescent="0.25">
      <c r="A849" t="s">
        <v>17</v>
      </c>
      <c r="B849" t="s">
        <v>21</v>
      </c>
      <c r="C849" t="s">
        <v>22</v>
      </c>
      <c r="D849" t="s">
        <v>11</v>
      </c>
      <c r="E849" t="s">
        <v>12</v>
      </c>
      <c r="F849">
        <v>64</v>
      </c>
      <c r="G849">
        <v>54</v>
      </c>
      <c r="H849">
        <v>50</v>
      </c>
    </row>
    <row r="850" spans="1:8" x14ac:dyDescent="0.25">
      <c r="A850" t="s">
        <v>8</v>
      </c>
      <c r="B850" t="s">
        <v>13</v>
      </c>
      <c r="C850" t="s">
        <v>22</v>
      </c>
      <c r="D850" t="s">
        <v>11</v>
      </c>
      <c r="E850" t="s">
        <v>12</v>
      </c>
      <c r="F850">
        <v>59</v>
      </c>
      <c r="G850">
        <v>72</v>
      </c>
      <c r="H850">
        <v>68</v>
      </c>
    </row>
    <row r="851" spans="1:8" x14ac:dyDescent="0.25">
      <c r="A851" t="s">
        <v>17</v>
      </c>
      <c r="B851" t="s">
        <v>21</v>
      </c>
      <c r="C851" t="s">
        <v>19</v>
      </c>
      <c r="D851" t="s">
        <v>11</v>
      </c>
      <c r="E851" t="s">
        <v>12</v>
      </c>
      <c r="F851">
        <v>80</v>
      </c>
      <c r="G851">
        <v>75</v>
      </c>
      <c r="H851">
        <v>69</v>
      </c>
    </row>
    <row r="852" spans="1:8" x14ac:dyDescent="0.25">
      <c r="A852" t="s">
        <v>17</v>
      </c>
      <c r="B852" t="s">
        <v>13</v>
      </c>
      <c r="C852" t="s">
        <v>16</v>
      </c>
      <c r="D852" t="s">
        <v>11</v>
      </c>
      <c r="E852" t="s">
        <v>12</v>
      </c>
      <c r="F852">
        <v>71</v>
      </c>
      <c r="G852">
        <v>67</v>
      </c>
      <c r="H852">
        <v>67</v>
      </c>
    </row>
    <row r="853" spans="1:8" x14ac:dyDescent="0.25">
      <c r="A853" t="s">
        <v>8</v>
      </c>
      <c r="B853" t="s">
        <v>18</v>
      </c>
      <c r="C853" t="s">
        <v>22</v>
      </c>
      <c r="D853" t="s">
        <v>11</v>
      </c>
      <c r="E853" t="s">
        <v>12</v>
      </c>
      <c r="F853">
        <v>61</v>
      </c>
      <c r="G853">
        <v>68</v>
      </c>
      <c r="H853">
        <v>63</v>
      </c>
    </row>
    <row r="854" spans="1:8" x14ac:dyDescent="0.25">
      <c r="A854" t="s">
        <v>8</v>
      </c>
      <c r="B854" t="s">
        <v>24</v>
      </c>
      <c r="C854" t="s">
        <v>14</v>
      </c>
      <c r="D854" t="s">
        <v>11</v>
      </c>
      <c r="E854" t="s">
        <v>12</v>
      </c>
      <c r="F854">
        <v>87</v>
      </c>
      <c r="G854">
        <v>85</v>
      </c>
      <c r="H854">
        <v>93</v>
      </c>
    </row>
    <row r="855" spans="1:8" x14ac:dyDescent="0.25">
      <c r="A855" t="s">
        <v>17</v>
      </c>
      <c r="B855" t="s">
        <v>24</v>
      </c>
      <c r="C855" t="s">
        <v>23</v>
      </c>
      <c r="D855" t="s">
        <v>11</v>
      </c>
      <c r="E855" t="s">
        <v>12</v>
      </c>
      <c r="F855">
        <v>82</v>
      </c>
      <c r="G855">
        <v>67</v>
      </c>
      <c r="H855">
        <v>61</v>
      </c>
    </row>
    <row r="856" spans="1:8" x14ac:dyDescent="0.25">
      <c r="A856" t="s">
        <v>17</v>
      </c>
      <c r="B856" t="s">
        <v>13</v>
      </c>
      <c r="C856" t="s">
        <v>23</v>
      </c>
      <c r="D856" t="s">
        <v>11</v>
      </c>
      <c r="E856" t="s">
        <v>12</v>
      </c>
      <c r="F856">
        <v>62</v>
      </c>
      <c r="G856">
        <v>64</v>
      </c>
      <c r="H856">
        <v>55</v>
      </c>
    </row>
    <row r="857" spans="1:8" x14ac:dyDescent="0.25">
      <c r="A857" t="s">
        <v>8</v>
      </c>
      <c r="B857" t="s">
        <v>9</v>
      </c>
      <c r="C857" t="s">
        <v>10</v>
      </c>
      <c r="D857" t="s">
        <v>11</v>
      </c>
      <c r="E857" t="s">
        <v>12</v>
      </c>
      <c r="F857">
        <v>97</v>
      </c>
      <c r="G857">
        <v>97</v>
      </c>
      <c r="H857">
        <v>96</v>
      </c>
    </row>
    <row r="858" spans="1:8" x14ac:dyDescent="0.25">
      <c r="A858" t="s">
        <v>17</v>
      </c>
      <c r="B858" t="s">
        <v>9</v>
      </c>
      <c r="C858" t="s">
        <v>14</v>
      </c>
      <c r="D858" t="s">
        <v>20</v>
      </c>
      <c r="E858" t="s">
        <v>12</v>
      </c>
      <c r="F858">
        <v>75</v>
      </c>
      <c r="G858">
        <v>68</v>
      </c>
      <c r="H858">
        <v>65</v>
      </c>
    </row>
    <row r="859" spans="1:8" x14ac:dyDescent="0.25">
      <c r="A859" t="s">
        <v>8</v>
      </c>
      <c r="B859" t="s">
        <v>13</v>
      </c>
      <c r="C859" t="s">
        <v>10</v>
      </c>
      <c r="D859" t="s">
        <v>11</v>
      </c>
      <c r="E859" t="s">
        <v>12</v>
      </c>
      <c r="F859">
        <v>65</v>
      </c>
      <c r="G859">
        <v>79</v>
      </c>
      <c r="H859">
        <v>81</v>
      </c>
    </row>
    <row r="860" spans="1:8" x14ac:dyDescent="0.25">
      <c r="A860" t="s">
        <v>17</v>
      </c>
      <c r="B860" t="s">
        <v>9</v>
      </c>
      <c r="C860" t="s">
        <v>22</v>
      </c>
      <c r="D860" t="s">
        <v>11</v>
      </c>
      <c r="E860" t="s">
        <v>15</v>
      </c>
      <c r="F860">
        <v>52</v>
      </c>
      <c r="G860">
        <v>49</v>
      </c>
      <c r="H860">
        <v>46</v>
      </c>
    </row>
    <row r="861" spans="1:8" x14ac:dyDescent="0.25">
      <c r="A861" t="s">
        <v>17</v>
      </c>
      <c r="B861" t="s">
        <v>13</v>
      </c>
      <c r="C861" t="s">
        <v>19</v>
      </c>
      <c r="D861" t="s">
        <v>20</v>
      </c>
      <c r="E861" t="s">
        <v>12</v>
      </c>
      <c r="F861">
        <v>87</v>
      </c>
      <c r="G861">
        <v>73</v>
      </c>
      <c r="H861">
        <v>72</v>
      </c>
    </row>
    <row r="862" spans="1:8" x14ac:dyDescent="0.25">
      <c r="A862" t="s">
        <v>8</v>
      </c>
      <c r="B862" t="s">
        <v>13</v>
      </c>
      <c r="C862" t="s">
        <v>19</v>
      </c>
      <c r="D862" t="s">
        <v>11</v>
      </c>
      <c r="E862" t="s">
        <v>12</v>
      </c>
      <c r="F862">
        <v>53</v>
      </c>
      <c r="G862">
        <v>62</v>
      </c>
      <c r="H862">
        <v>53</v>
      </c>
    </row>
    <row r="863" spans="1:8" x14ac:dyDescent="0.25">
      <c r="A863" t="s">
        <v>8</v>
      </c>
      <c r="B863" t="s">
        <v>24</v>
      </c>
      <c r="C863" t="s">
        <v>16</v>
      </c>
      <c r="D863" t="s">
        <v>20</v>
      </c>
      <c r="E863" t="s">
        <v>12</v>
      </c>
      <c r="F863">
        <v>81</v>
      </c>
      <c r="G863">
        <v>86</v>
      </c>
      <c r="H863">
        <v>87</v>
      </c>
    </row>
    <row r="864" spans="1:8" x14ac:dyDescent="0.25">
      <c r="A864" t="s">
        <v>17</v>
      </c>
      <c r="B864" t="s">
        <v>21</v>
      </c>
      <c r="C864" t="s">
        <v>10</v>
      </c>
      <c r="D864" t="s">
        <v>20</v>
      </c>
      <c r="E864" t="s">
        <v>15</v>
      </c>
      <c r="F864">
        <v>39</v>
      </c>
      <c r="G864">
        <v>42</v>
      </c>
      <c r="H864">
        <v>38</v>
      </c>
    </row>
    <row r="865" spans="1:8" x14ac:dyDescent="0.25">
      <c r="A865" t="s">
        <v>8</v>
      </c>
      <c r="B865" t="s">
        <v>13</v>
      </c>
      <c r="C865" t="s">
        <v>14</v>
      </c>
      <c r="D865" t="s">
        <v>11</v>
      </c>
      <c r="E865" t="s">
        <v>15</v>
      </c>
      <c r="F865">
        <v>71</v>
      </c>
      <c r="G865">
        <v>71</v>
      </c>
      <c r="H865">
        <v>80</v>
      </c>
    </row>
    <row r="866" spans="1:8" x14ac:dyDescent="0.25">
      <c r="A866" t="s">
        <v>17</v>
      </c>
      <c r="B866" t="s">
        <v>13</v>
      </c>
      <c r="C866" t="s">
        <v>19</v>
      </c>
      <c r="D866" t="s">
        <v>11</v>
      </c>
      <c r="E866" t="s">
        <v>12</v>
      </c>
      <c r="F866">
        <v>97</v>
      </c>
      <c r="G866">
        <v>93</v>
      </c>
      <c r="H866">
        <v>91</v>
      </c>
    </row>
    <row r="867" spans="1:8" x14ac:dyDescent="0.25">
      <c r="A867" t="s">
        <v>17</v>
      </c>
      <c r="B867" t="s">
        <v>21</v>
      </c>
      <c r="C867" t="s">
        <v>14</v>
      </c>
      <c r="D867" t="s">
        <v>11</v>
      </c>
      <c r="E867" t="s">
        <v>15</v>
      </c>
      <c r="F867">
        <v>82</v>
      </c>
      <c r="G867">
        <v>82</v>
      </c>
      <c r="H867">
        <v>88</v>
      </c>
    </row>
    <row r="868" spans="1:8" x14ac:dyDescent="0.25">
      <c r="A868" t="s">
        <v>17</v>
      </c>
      <c r="B868" t="s">
        <v>13</v>
      </c>
      <c r="C868" t="s">
        <v>22</v>
      </c>
      <c r="D868" t="s">
        <v>20</v>
      </c>
      <c r="E868" t="s">
        <v>12</v>
      </c>
      <c r="F868">
        <v>59</v>
      </c>
      <c r="G868">
        <v>53</v>
      </c>
      <c r="H868">
        <v>52</v>
      </c>
    </row>
    <row r="869" spans="1:8" x14ac:dyDescent="0.25">
      <c r="A869" t="s">
        <v>17</v>
      </c>
      <c r="B869" t="s">
        <v>9</v>
      </c>
      <c r="C869" t="s">
        <v>19</v>
      </c>
      <c r="D869" t="s">
        <v>11</v>
      </c>
      <c r="E869" t="s">
        <v>12</v>
      </c>
      <c r="F869">
        <v>61</v>
      </c>
      <c r="G869">
        <v>42</v>
      </c>
      <c r="H869">
        <v>41</v>
      </c>
    </row>
    <row r="870" spans="1:8" x14ac:dyDescent="0.25">
      <c r="A870" t="s">
        <v>17</v>
      </c>
      <c r="B870" t="s">
        <v>24</v>
      </c>
      <c r="C870" t="s">
        <v>19</v>
      </c>
      <c r="D870" t="s">
        <v>20</v>
      </c>
      <c r="E870" t="s">
        <v>15</v>
      </c>
      <c r="F870">
        <v>78</v>
      </c>
      <c r="G870">
        <v>74</v>
      </c>
      <c r="H870">
        <v>72</v>
      </c>
    </row>
    <row r="871" spans="1:8" x14ac:dyDescent="0.25">
      <c r="A871" t="s">
        <v>17</v>
      </c>
      <c r="B871" t="s">
        <v>13</v>
      </c>
      <c r="C871" t="s">
        <v>19</v>
      </c>
      <c r="D871" t="s">
        <v>20</v>
      </c>
      <c r="E871" t="s">
        <v>12</v>
      </c>
      <c r="F871">
        <v>49</v>
      </c>
      <c r="G871">
        <v>51</v>
      </c>
      <c r="H871">
        <v>51</v>
      </c>
    </row>
    <row r="872" spans="1:8" x14ac:dyDescent="0.25">
      <c r="A872" t="s">
        <v>17</v>
      </c>
      <c r="B872" t="s">
        <v>9</v>
      </c>
      <c r="C872" t="s">
        <v>22</v>
      </c>
      <c r="D872" t="s">
        <v>11</v>
      </c>
      <c r="E872" t="s">
        <v>12</v>
      </c>
      <c r="F872">
        <v>59</v>
      </c>
      <c r="G872">
        <v>58</v>
      </c>
      <c r="H872">
        <v>47</v>
      </c>
    </row>
    <row r="873" spans="1:8" x14ac:dyDescent="0.25">
      <c r="A873" t="s">
        <v>8</v>
      </c>
      <c r="B873" t="s">
        <v>13</v>
      </c>
      <c r="C873" t="s">
        <v>14</v>
      </c>
      <c r="D873" t="s">
        <v>11</v>
      </c>
      <c r="E873" t="s">
        <v>15</v>
      </c>
      <c r="F873">
        <v>70</v>
      </c>
      <c r="G873">
        <v>72</v>
      </c>
      <c r="H873">
        <v>76</v>
      </c>
    </row>
    <row r="874" spans="1:8" x14ac:dyDescent="0.25">
      <c r="A874" t="s">
        <v>17</v>
      </c>
      <c r="B874" t="s">
        <v>9</v>
      </c>
      <c r="C874" t="s">
        <v>19</v>
      </c>
      <c r="D874" t="s">
        <v>11</v>
      </c>
      <c r="E874" t="s">
        <v>15</v>
      </c>
      <c r="F874">
        <v>82</v>
      </c>
      <c r="G874">
        <v>84</v>
      </c>
      <c r="H874">
        <v>78</v>
      </c>
    </row>
    <row r="875" spans="1:8" x14ac:dyDescent="0.25">
      <c r="A875" t="s">
        <v>17</v>
      </c>
      <c r="B875" t="s">
        <v>24</v>
      </c>
      <c r="C875" t="s">
        <v>19</v>
      </c>
      <c r="D875" t="s">
        <v>20</v>
      </c>
      <c r="E875" t="s">
        <v>12</v>
      </c>
      <c r="F875">
        <v>90</v>
      </c>
      <c r="G875">
        <v>90</v>
      </c>
      <c r="H875">
        <v>82</v>
      </c>
    </row>
    <row r="876" spans="1:8" x14ac:dyDescent="0.25">
      <c r="A876" t="s">
        <v>8</v>
      </c>
      <c r="B876" t="s">
        <v>13</v>
      </c>
      <c r="C876" t="s">
        <v>10</v>
      </c>
      <c r="D876" t="s">
        <v>20</v>
      </c>
      <c r="E876" t="s">
        <v>12</v>
      </c>
      <c r="F876">
        <v>43</v>
      </c>
      <c r="G876">
        <v>62</v>
      </c>
      <c r="H876">
        <v>61</v>
      </c>
    </row>
    <row r="877" spans="1:8" x14ac:dyDescent="0.25">
      <c r="A877" t="s">
        <v>17</v>
      </c>
      <c r="B877" t="s">
        <v>13</v>
      </c>
      <c r="C877" t="s">
        <v>14</v>
      </c>
      <c r="D877" t="s">
        <v>20</v>
      </c>
      <c r="E877" t="s">
        <v>12</v>
      </c>
      <c r="F877">
        <v>80</v>
      </c>
      <c r="G877">
        <v>64</v>
      </c>
      <c r="H877">
        <v>66</v>
      </c>
    </row>
    <row r="878" spans="1:8" x14ac:dyDescent="0.25">
      <c r="A878" t="s">
        <v>17</v>
      </c>
      <c r="B878" t="s">
        <v>21</v>
      </c>
      <c r="C878" t="s">
        <v>14</v>
      </c>
      <c r="D878" t="s">
        <v>11</v>
      </c>
      <c r="E878" t="s">
        <v>12</v>
      </c>
      <c r="F878">
        <v>81</v>
      </c>
      <c r="G878">
        <v>82</v>
      </c>
      <c r="H878">
        <v>84</v>
      </c>
    </row>
    <row r="879" spans="1:8" x14ac:dyDescent="0.25">
      <c r="A879" t="s">
        <v>17</v>
      </c>
      <c r="B879" t="s">
        <v>13</v>
      </c>
      <c r="C879" t="s">
        <v>23</v>
      </c>
      <c r="D879" t="s">
        <v>11</v>
      </c>
      <c r="E879" t="s">
        <v>12</v>
      </c>
      <c r="F879">
        <v>57</v>
      </c>
      <c r="G879">
        <v>61</v>
      </c>
      <c r="H879">
        <v>54</v>
      </c>
    </row>
    <row r="880" spans="1:8" x14ac:dyDescent="0.25">
      <c r="A880" t="s">
        <v>8</v>
      </c>
      <c r="B880" t="s">
        <v>21</v>
      </c>
      <c r="C880" t="s">
        <v>23</v>
      </c>
      <c r="D880" t="s">
        <v>11</v>
      </c>
      <c r="E880" t="s">
        <v>12</v>
      </c>
      <c r="F880">
        <v>59</v>
      </c>
      <c r="G880">
        <v>72</v>
      </c>
      <c r="H880">
        <v>80</v>
      </c>
    </row>
    <row r="881" spans="1:8" x14ac:dyDescent="0.25">
      <c r="A881" t="s">
        <v>8</v>
      </c>
      <c r="B881" t="s">
        <v>21</v>
      </c>
      <c r="C881" t="s">
        <v>19</v>
      </c>
      <c r="D881" t="s">
        <v>11</v>
      </c>
      <c r="E881" t="s">
        <v>12</v>
      </c>
      <c r="F881">
        <v>64</v>
      </c>
      <c r="G881">
        <v>76</v>
      </c>
      <c r="H881">
        <v>74</v>
      </c>
    </row>
    <row r="882" spans="1:8" x14ac:dyDescent="0.25">
      <c r="A882" t="s">
        <v>17</v>
      </c>
      <c r="B882" t="s">
        <v>13</v>
      </c>
      <c r="C882" t="s">
        <v>10</v>
      </c>
      <c r="D882" t="s">
        <v>11</v>
      </c>
      <c r="E882" t="s">
        <v>15</v>
      </c>
      <c r="F882">
        <v>63</v>
      </c>
      <c r="G882">
        <v>64</v>
      </c>
      <c r="H882">
        <v>66</v>
      </c>
    </row>
    <row r="883" spans="1:8" x14ac:dyDescent="0.25">
      <c r="A883" t="s">
        <v>8</v>
      </c>
      <c r="B883" t="s">
        <v>24</v>
      </c>
      <c r="C883" t="s">
        <v>10</v>
      </c>
      <c r="D883" t="s">
        <v>11</v>
      </c>
      <c r="E883" t="s">
        <v>15</v>
      </c>
      <c r="F883">
        <v>71</v>
      </c>
      <c r="G883">
        <v>70</v>
      </c>
      <c r="H883">
        <v>70</v>
      </c>
    </row>
    <row r="884" spans="1:8" x14ac:dyDescent="0.25">
      <c r="A884" t="s">
        <v>8</v>
      </c>
      <c r="B884" t="s">
        <v>9</v>
      </c>
      <c r="C884" t="s">
        <v>22</v>
      </c>
      <c r="D884" t="s">
        <v>20</v>
      </c>
      <c r="E884" t="s">
        <v>12</v>
      </c>
      <c r="F884">
        <v>64</v>
      </c>
      <c r="G884">
        <v>73</v>
      </c>
      <c r="H884">
        <v>71</v>
      </c>
    </row>
    <row r="885" spans="1:8" x14ac:dyDescent="0.25">
      <c r="A885" t="s">
        <v>17</v>
      </c>
      <c r="B885" t="s">
        <v>21</v>
      </c>
      <c r="C885" t="s">
        <v>10</v>
      </c>
      <c r="D885" t="s">
        <v>20</v>
      </c>
      <c r="E885" t="s">
        <v>12</v>
      </c>
      <c r="F885">
        <v>55</v>
      </c>
      <c r="G885">
        <v>46</v>
      </c>
      <c r="H885">
        <v>44</v>
      </c>
    </row>
    <row r="886" spans="1:8" x14ac:dyDescent="0.25">
      <c r="A886" t="s">
        <v>8</v>
      </c>
      <c r="B886" t="s">
        <v>24</v>
      </c>
      <c r="C886" t="s">
        <v>19</v>
      </c>
      <c r="D886" t="s">
        <v>11</v>
      </c>
      <c r="E886" t="s">
        <v>12</v>
      </c>
      <c r="F886">
        <v>51</v>
      </c>
      <c r="G886">
        <v>51</v>
      </c>
      <c r="H886">
        <v>54</v>
      </c>
    </row>
    <row r="887" spans="1:8" x14ac:dyDescent="0.25">
      <c r="A887" t="s">
        <v>8</v>
      </c>
      <c r="B887" t="s">
        <v>13</v>
      </c>
      <c r="C887" t="s">
        <v>19</v>
      </c>
      <c r="D887" t="s">
        <v>11</v>
      </c>
      <c r="E887" t="s">
        <v>15</v>
      </c>
      <c r="F887">
        <v>62</v>
      </c>
      <c r="G887">
        <v>76</v>
      </c>
      <c r="H887">
        <v>80</v>
      </c>
    </row>
    <row r="888" spans="1:8" x14ac:dyDescent="0.25">
      <c r="A888" t="s">
        <v>8</v>
      </c>
      <c r="B888" t="s">
        <v>24</v>
      </c>
      <c r="C888" t="s">
        <v>19</v>
      </c>
      <c r="D888" t="s">
        <v>11</v>
      </c>
      <c r="E888" t="s">
        <v>15</v>
      </c>
      <c r="F888">
        <v>93</v>
      </c>
      <c r="G888">
        <v>100</v>
      </c>
      <c r="H888">
        <v>95</v>
      </c>
    </row>
    <row r="889" spans="1:8" x14ac:dyDescent="0.25">
      <c r="A889" t="s">
        <v>17</v>
      </c>
      <c r="B889" t="s">
        <v>13</v>
      </c>
      <c r="C889" t="s">
        <v>22</v>
      </c>
      <c r="D889" t="s">
        <v>20</v>
      </c>
      <c r="E889" t="s">
        <v>12</v>
      </c>
      <c r="F889">
        <v>54</v>
      </c>
      <c r="G889">
        <v>72</v>
      </c>
      <c r="H889">
        <v>59</v>
      </c>
    </row>
    <row r="890" spans="1:8" x14ac:dyDescent="0.25">
      <c r="A890" t="s">
        <v>8</v>
      </c>
      <c r="B890" t="s">
        <v>21</v>
      </c>
      <c r="C890" t="s">
        <v>14</v>
      </c>
      <c r="D890" t="s">
        <v>20</v>
      </c>
      <c r="E890" t="s">
        <v>12</v>
      </c>
      <c r="F890">
        <v>69</v>
      </c>
      <c r="G890">
        <v>65</v>
      </c>
      <c r="H890">
        <v>74</v>
      </c>
    </row>
    <row r="891" spans="1:8" x14ac:dyDescent="0.25">
      <c r="A891" t="s">
        <v>17</v>
      </c>
      <c r="B891" t="s">
        <v>21</v>
      </c>
      <c r="C891" t="s">
        <v>22</v>
      </c>
      <c r="D891" t="s">
        <v>20</v>
      </c>
      <c r="E891" t="s">
        <v>12</v>
      </c>
      <c r="F891">
        <v>44</v>
      </c>
      <c r="G891">
        <v>51</v>
      </c>
      <c r="H891">
        <v>48</v>
      </c>
    </row>
    <row r="892" spans="1:8" x14ac:dyDescent="0.25">
      <c r="A892" t="s">
        <v>8</v>
      </c>
      <c r="B892" t="s">
        <v>24</v>
      </c>
      <c r="C892" t="s">
        <v>14</v>
      </c>
      <c r="D892" t="s">
        <v>11</v>
      </c>
      <c r="E892" t="s">
        <v>15</v>
      </c>
      <c r="F892">
        <v>86</v>
      </c>
      <c r="G892">
        <v>85</v>
      </c>
      <c r="H892">
        <v>91</v>
      </c>
    </row>
    <row r="893" spans="1:8" x14ac:dyDescent="0.25">
      <c r="A893" t="s">
        <v>8</v>
      </c>
      <c r="B893" t="s">
        <v>24</v>
      </c>
      <c r="C893" t="s">
        <v>19</v>
      </c>
      <c r="D893" t="s">
        <v>11</v>
      </c>
      <c r="E893" t="s">
        <v>12</v>
      </c>
      <c r="F893">
        <v>85</v>
      </c>
      <c r="G893">
        <v>92</v>
      </c>
      <c r="H893">
        <v>85</v>
      </c>
    </row>
    <row r="894" spans="1:8" x14ac:dyDescent="0.25">
      <c r="A894" t="s">
        <v>8</v>
      </c>
      <c r="B894" t="s">
        <v>18</v>
      </c>
      <c r="C894" t="s">
        <v>16</v>
      </c>
      <c r="D894" t="s">
        <v>20</v>
      </c>
      <c r="E894" t="s">
        <v>12</v>
      </c>
      <c r="F894">
        <v>50</v>
      </c>
      <c r="G894">
        <v>67</v>
      </c>
      <c r="H894">
        <v>73</v>
      </c>
    </row>
    <row r="895" spans="1:8" x14ac:dyDescent="0.25">
      <c r="A895" t="s">
        <v>17</v>
      </c>
      <c r="B895" t="s">
        <v>21</v>
      </c>
      <c r="C895" t="s">
        <v>23</v>
      </c>
      <c r="D895" t="s">
        <v>11</v>
      </c>
      <c r="E895" t="s">
        <v>15</v>
      </c>
      <c r="F895">
        <v>88</v>
      </c>
      <c r="G895">
        <v>74</v>
      </c>
      <c r="H895">
        <v>75</v>
      </c>
    </row>
    <row r="896" spans="1:8" x14ac:dyDescent="0.25">
      <c r="A896" t="s">
        <v>8</v>
      </c>
      <c r="B896" t="s">
        <v>24</v>
      </c>
      <c r="C896" t="s">
        <v>19</v>
      </c>
      <c r="D896" t="s">
        <v>11</v>
      </c>
      <c r="E896" t="s">
        <v>12</v>
      </c>
      <c r="F896">
        <v>59</v>
      </c>
      <c r="G896">
        <v>62</v>
      </c>
      <c r="H896">
        <v>69</v>
      </c>
    </row>
    <row r="897" spans="1:8" x14ac:dyDescent="0.25">
      <c r="A897" t="s">
        <v>8</v>
      </c>
      <c r="B897" t="s">
        <v>24</v>
      </c>
      <c r="C897" t="s">
        <v>23</v>
      </c>
      <c r="D897" t="s">
        <v>20</v>
      </c>
      <c r="E897" t="s">
        <v>12</v>
      </c>
      <c r="F897">
        <v>32</v>
      </c>
      <c r="G897">
        <v>34</v>
      </c>
      <c r="H897">
        <v>38</v>
      </c>
    </row>
    <row r="898" spans="1:8" x14ac:dyDescent="0.25">
      <c r="A898" t="s">
        <v>17</v>
      </c>
      <c r="B898" t="s">
        <v>9</v>
      </c>
      <c r="C898" t="s">
        <v>22</v>
      </c>
      <c r="D898" t="s">
        <v>20</v>
      </c>
      <c r="E898" t="s">
        <v>12</v>
      </c>
      <c r="F898">
        <v>36</v>
      </c>
      <c r="G898">
        <v>29</v>
      </c>
      <c r="H898">
        <v>27</v>
      </c>
    </row>
    <row r="899" spans="1:8" x14ac:dyDescent="0.25">
      <c r="A899" t="s">
        <v>8</v>
      </c>
      <c r="B899" t="s">
        <v>9</v>
      </c>
      <c r="C899" t="s">
        <v>23</v>
      </c>
      <c r="D899" t="s">
        <v>20</v>
      </c>
      <c r="E899" t="s">
        <v>15</v>
      </c>
      <c r="F899">
        <v>63</v>
      </c>
      <c r="G899">
        <v>78</v>
      </c>
      <c r="H899">
        <v>79</v>
      </c>
    </row>
    <row r="900" spans="1:8" x14ac:dyDescent="0.25">
      <c r="A900" t="s">
        <v>17</v>
      </c>
      <c r="B900" t="s">
        <v>21</v>
      </c>
      <c r="C900" t="s">
        <v>19</v>
      </c>
      <c r="D900" t="s">
        <v>11</v>
      </c>
      <c r="E900" t="s">
        <v>15</v>
      </c>
      <c r="F900">
        <v>67</v>
      </c>
      <c r="G900">
        <v>54</v>
      </c>
      <c r="H900">
        <v>63</v>
      </c>
    </row>
    <row r="901" spans="1:8" x14ac:dyDescent="0.25">
      <c r="A901" t="s">
        <v>8</v>
      </c>
      <c r="B901" t="s">
        <v>21</v>
      </c>
      <c r="C901" t="s">
        <v>23</v>
      </c>
      <c r="D901" t="s">
        <v>11</v>
      </c>
      <c r="E901" t="s">
        <v>15</v>
      </c>
      <c r="F901">
        <v>65</v>
      </c>
      <c r="G901">
        <v>78</v>
      </c>
      <c r="H901">
        <v>82</v>
      </c>
    </row>
    <row r="902" spans="1:8" x14ac:dyDescent="0.25">
      <c r="A902" t="s">
        <v>17</v>
      </c>
      <c r="B902" t="s">
        <v>21</v>
      </c>
      <c r="C902" t="s">
        <v>16</v>
      </c>
      <c r="D902" t="s">
        <v>11</v>
      </c>
      <c r="E902" t="s">
        <v>12</v>
      </c>
      <c r="F902">
        <v>85</v>
      </c>
      <c r="G902">
        <v>84</v>
      </c>
      <c r="H902">
        <v>89</v>
      </c>
    </row>
    <row r="903" spans="1:8" x14ac:dyDescent="0.25">
      <c r="A903" t="s">
        <v>8</v>
      </c>
      <c r="B903" t="s">
        <v>13</v>
      </c>
      <c r="C903" t="s">
        <v>16</v>
      </c>
      <c r="D903" t="s">
        <v>11</v>
      </c>
      <c r="E903" t="s">
        <v>12</v>
      </c>
      <c r="F903">
        <v>73</v>
      </c>
      <c r="G903">
        <v>78</v>
      </c>
      <c r="H903">
        <v>74</v>
      </c>
    </row>
    <row r="904" spans="1:8" x14ac:dyDescent="0.25">
      <c r="A904" t="s">
        <v>8</v>
      </c>
      <c r="B904" t="s">
        <v>18</v>
      </c>
      <c r="C904" t="s">
        <v>22</v>
      </c>
      <c r="D904" t="s">
        <v>20</v>
      </c>
      <c r="E904" t="s">
        <v>15</v>
      </c>
      <c r="F904">
        <v>34</v>
      </c>
      <c r="G904">
        <v>48</v>
      </c>
      <c r="H904">
        <v>41</v>
      </c>
    </row>
    <row r="905" spans="1:8" x14ac:dyDescent="0.25">
      <c r="A905" t="s">
        <v>8</v>
      </c>
      <c r="B905" t="s">
        <v>21</v>
      </c>
      <c r="C905" t="s">
        <v>10</v>
      </c>
      <c r="D905" t="s">
        <v>20</v>
      </c>
      <c r="E905" t="s">
        <v>15</v>
      </c>
      <c r="F905">
        <v>93</v>
      </c>
      <c r="G905">
        <v>100</v>
      </c>
      <c r="H905">
        <v>100</v>
      </c>
    </row>
    <row r="906" spans="1:8" x14ac:dyDescent="0.25">
      <c r="A906" t="s">
        <v>8</v>
      </c>
      <c r="B906" t="s">
        <v>21</v>
      </c>
      <c r="C906" t="s">
        <v>23</v>
      </c>
      <c r="D906" t="s">
        <v>20</v>
      </c>
      <c r="E906" t="s">
        <v>12</v>
      </c>
      <c r="F906">
        <v>67</v>
      </c>
      <c r="G906">
        <v>84</v>
      </c>
      <c r="H906">
        <v>84</v>
      </c>
    </row>
    <row r="907" spans="1:8" x14ac:dyDescent="0.25">
      <c r="A907" t="s">
        <v>17</v>
      </c>
      <c r="B907" t="s">
        <v>21</v>
      </c>
      <c r="C907" t="s">
        <v>14</v>
      </c>
      <c r="D907" t="s">
        <v>11</v>
      </c>
      <c r="E907" t="s">
        <v>12</v>
      </c>
      <c r="F907">
        <v>88</v>
      </c>
      <c r="G907">
        <v>77</v>
      </c>
      <c r="H907">
        <v>77</v>
      </c>
    </row>
    <row r="908" spans="1:8" x14ac:dyDescent="0.25">
      <c r="A908" t="s">
        <v>17</v>
      </c>
      <c r="B908" t="s">
        <v>9</v>
      </c>
      <c r="C908" t="s">
        <v>22</v>
      </c>
      <c r="D908" t="s">
        <v>11</v>
      </c>
      <c r="E908" t="s">
        <v>12</v>
      </c>
      <c r="F908">
        <v>57</v>
      </c>
      <c r="G908">
        <v>48</v>
      </c>
      <c r="H908">
        <v>51</v>
      </c>
    </row>
    <row r="909" spans="1:8" x14ac:dyDescent="0.25">
      <c r="A909" t="s">
        <v>8</v>
      </c>
      <c r="B909" t="s">
        <v>21</v>
      </c>
      <c r="C909" t="s">
        <v>14</v>
      </c>
      <c r="D909" t="s">
        <v>11</v>
      </c>
      <c r="E909" t="s">
        <v>15</v>
      </c>
      <c r="F909">
        <v>79</v>
      </c>
      <c r="G909">
        <v>84</v>
      </c>
      <c r="H909">
        <v>91</v>
      </c>
    </row>
    <row r="910" spans="1:8" x14ac:dyDescent="0.25">
      <c r="A910" t="s">
        <v>8</v>
      </c>
      <c r="B910" t="s">
        <v>13</v>
      </c>
      <c r="C910" t="s">
        <v>10</v>
      </c>
      <c r="D910" t="s">
        <v>20</v>
      </c>
      <c r="E910" t="s">
        <v>12</v>
      </c>
      <c r="F910">
        <v>67</v>
      </c>
      <c r="G910">
        <v>75</v>
      </c>
      <c r="H910">
        <v>72</v>
      </c>
    </row>
    <row r="911" spans="1:8" x14ac:dyDescent="0.25">
      <c r="A911" t="s">
        <v>17</v>
      </c>
      <c r="B911" t="s">
        <v>24</v>
      </c>
      <c r="C911" t="s">
        <v>10</v>
      </c>
      <c r="D911" t="s">
        <v>11</v>
      </c>
      <c r="E911" t="s">
        <v>15</v>
      </c>
      <c r="F911">
        <v>70</v>
      </c>
      <c r="G911">
        <v>64</v>
      </c>
      <c r="H911">
        <v>70</v>
      </c>
    </row>
    <row r="912" spans="1:8" x14ac:dyDescent="0.25">
      <c r="A912" t="s">
        <v>17</v>
      </c>
      <c r="B912" t="s">
        <v>21</v>
      </c>
      <c r="C912" t="s">
        <v>10</v>
      </c>
      <c r="D912" t="s">
        <v>20</v>
      </c>
      <c r="E912" t="s">
        <v>12</v>
      </c>
      <c r="F912">
        <v>50</v>
      </c>
      <c r="G912">
        <v>42</v>
      </c>
      <c r="H912">
        <v>48</v>
      </c>
    </row>
    <row r="913" spans="1:8" x14ac:dyDescent="0.25">
      <c r="A913" t="s">
        <v>8</v>
      </c>
      <c r="B913" t="s">
        <v>18</v>
      </c>
      <c r="C913" t="s">
        <v>14</v>
      </c>
      <c r="D913" t="s">
        <v>11</v>
      </c>
      <c r="E913" t="s">
        <v>12</v>
      </c>
      <c r="F913">
        <v>69</v>
      </c>
      <c r="G913">
        <v>84</v>
      </c>
      <c r="H913">
        <v>82</v>
      </c>
    </row>
    <row r="914" spans="1:8" x14ac:dyDescent="0.25">
      <c r="A914" t="s">
        <v>8</v>
      </c>
      <c r="B914" t="s">
        <v>13</v>
      </c>
      <c r="C914" t="s">
        <v>10</v>
      </c>
      <c r="D914" t="s">
        <v>11</v>
      </c>
      <c r="E914" t="s">
        <v>15</v>
      </c>
      <c r="F914">
        <v>52</v>
      </c>
      <c r="G914">
        <v>61</v>
      </c>
      <c r="H914">
        <v>66</v>
      </c>
    </row>
    <row r="915" spans="1:8" x14ac:dyDescent="0.25">
      <c r="A915" t="s">
        <v>8</v>
      </c>
      <c r="B915" t="s">
        <v>13</v>
      </c>
      <c r="C915" t="s">
        <v>10</v>
      </c>
      <c r="D915" t="s">
        <v>20</v>
      </c>
      <c r="E915" t="s">
        <v>15</v>
      </c>
      <c r="F915">
        <v>47</v>
      </c>
      <c r="G915">
        <v>62</v>
      </c>
      <c r="H915">
        <v>66</v>
      </c>
    </row>
    <row r="916" spans="1:8" x14ac:dyDescent="0.25">
      <c r="A916" t="s">
        <v>8</v>
      </c>
      <c r="B916" t="s">
        <v>9</v>
      </c>
      <c r="C916" t="s">
        <v>19</v>
      </c>
      <c r="D916" t="s">
        <v>20</v>
      </c>
      <c r="E916" t="s">
        <v>12</v>
      </c>
      <c r="F916">
        <v>46</v>
      </c>
      <c r="G916">
        <v>61</v>
      </c>
      <c r="H916">
        <v>55</v>
      </c>
    </row>
    <row r="917" spans="1:8" x14ac:dyDescent="0.25">
      <c r="A917" t="s">
        <v>8</v>
      </c>
      <c r="B917" t="s">
        <v>24</v>
      </c>
      <c r="C917" t="s">
        <v>14</v>
      </c>
      <c r="D917" t="s">
        <v>11</v>
      </c>
      <c r="E917" t="s">
        <v>12</v>
      </c>
      <c r="F917">
        <v>68</v>
      </c>
      <c r="G917">
        <v>70</v>
      </c>
      <c r="H917">
        <v>66</v>
      </c>
    </row>
    <row r="918" spans="1:8" x14ac:dyDescent="0.25">
      <c r="A918" t="s">
        <v>17</v>
      </c>
      <c r="B918" t="s">
        <v>24</v>
      </c>
      <c r="C918" t="s">
        <v>10</v>
      </c>
      <c r="D918" t="s">
        <v>11</v>
      </c>
      <c r="E918" t="s">
        <v>15</v>
      </c>
      <c r="F918">
        <v>100</v>
      </c>
      <c r="G918">
        <v>100</v>
      </c>
      <c r="H918">
        <v>100</v>
      </c>
    </row>
    <row r="919" spans="1:8" x14ac:dyDescent="0.25">
      <c r="A919" t="s">
        <v>8</v>
      </c>
      <c r="B919" t="s">
        <v>13</v>
      </c>
      <c r="C919" t="s">
        <v>22</v>
      </c>
      <c r="D919" t="s">
        <v>11</v>
      </c>
      <c r="E919" t="s">
        <v>12</v>
      </c>
      <c r="F919">
        <v>44</v>
      </c>
      <c r="G919">
        <v>61</v>
      </c>
      <c r="H919">
        <v>52</v>
      </c>
    </row>
    <row r="920" spans="1:8" x14ac:dyDescent="0.25">
      <c r="A920" t="s">
        <v>8</v>
      </c>
      <c r="B920" t="s">
        <v>13</v>
      </c>
      <c r="C920" t="s">
        <v>19</v>
      </c>
      <c r="D920" t="s">
        <v>11</v>
      </c>
      <c r="E920" t="s">
        <v>15</v>
      </c>
      <c r="F920">
        <v>57</v>
      </c>
      <c r="G920">
        <v>77</v>
      </c>
      <c r="H920">
        <v>80</v>
      </c>
    </row>
    <row r="921" spans="1:8" x14ac:dyDescent="0.25">
      <c r="A921" t="s">
        <v>17</v>
      </c>
      <c r="B921" t="s">
        <v>9</v>
      </c>
      <c r="C921" t="s">
        <v>14</v>
      </c>
      <c r="D921" t="s">
        <v>11</v>
      </c>
      <c r="E921" t="s">
        <v>15</v>
      </c>
      <c r="F921">
        <v>91</v>
      </c>
      <c r="G921">
        <v>96</v>
      </c>
      <c r="H921">
        <v>91</v>
      </c>
    </row>
    <row r="922" spans="1:8" x14ac:dyDescent="0.25">
      <c r="A922" t="s">
        <v>17</v>
      </c>
      <c r="B922" t="s">
        <v>21</v>
      </c>
      <c r="C922" t="s">
        <v>22</v>
      </c>
      <c r="D922" t="s">
        <v>20</v>
      </c>
      <c r="E922" t="s">
        <v>12</v>
      </c>
      <c r="F922">
        <v>69</v>
      </c>
      <c r="G922">
        <v>70</v>
      </c>
      <c r="H922">
        <v>67</v>
      </c>
    </row>
    <row r="923" spans="1:8" x14ac:dyDescent="0.25">
      <c r="A923" t="s">
        <v>8</v>
      </c>
      <c r="B923" t="s">
        <v>13</v>
      </c>
      <c r="C923" t="s">
        <v>22</v>
      </c>
      <c r="D923" t="s">
        <v>20</v>
      </c>
      <c r="E923" t="s">
        <v>12</v>
      </c>
      <c r="F923">
        <v>35</v>
      </c>
      <c r="G923">
        <v>53</v>
      </c>
      <c r="H923">
        <v>46</v>
      </c>
    </row>
    <row r="924" spans="1:8" x14ac:dyDescent="0.25">
      <c r="A924" t="s">
        <v>17</v>
      </c>
      <c r="B924" t="s">
        <v>21</v>
      </c>
      <c r="C924" t="s">
        <v>22</v>
      </c>
      <c r="D924" t="s">
        <v>11</v>
      </c>
      <c r="E924" t="s">
        <v>12</v>
      </c>
      <c r="F924">
        <v>72</v>
      </c>
      <c r="G924">
        <v>66</v>
      </c>
      <c r="H924">
        <v>66</v>
      </c>
    </row>
    <row r="925" spans="1:8" x14ac:dyDescent="0.25">
      <c r="A925" t="s">
        <v>8</v>
      </c>
      <c r="B925" t="s">
        <v>9</v>
      </c>
      <c r="C925" t="s">
        <v>19</v>
      </c>
      <c r="D925" t="s">
        <v>20</v>
      </c>
      <c r="E925" t="s">
        <v>12</v>
      </c>
      <c r="F925">
        <v>54</v>
      </c>
      <c r="G925">
        <v>65</v>
      </c>
      <c r="H925">
        <v>65</v>
      </c>
    </row>
    <row r="926" spans="1:8" x14ac:dyDescent="0.25">
      <c r="A926" t="s">
        <v>17</v>
      </c>
      <c r="B926" t="s">
        <v>21</v>
      </c>
      <c r="C926" t="s">
        <v>22</v>
      </c>
      <c r="D926" t="s">
        <v>20</v>
      </c>
      <c r="E926" t="s">
        <v>12</v>
      </c>
      <c r="F926">
        <v>74</v>
      </c>
      <c r="G926">
        <v>70</v>
      </c>
      <c r="H926">
        <v>69</v>
      </c>
    </row>
    <row r="927" spans="1:8" x14ac:dyDescent="0.25">
      <c r="A927" t="s">
        <v>17</v>
      </c>
      <c r="B927" t="s">
        <v>24</v>
      </c>
      <c r="C927" t="s">
        <v>23</v>
      </c>
      <c r="D927" t="s">
        <v>11</v>
      </c>
      <c r="E927" t="s">
        <v>15</v>
      </c>
      <c r="F927">
        <v>74</v>
      </c>
      <c r="G927">
        <v>64</v>
      </c>
      <c r="H927">
        <v>60</v>
      </c>
    </row>
    <row r="928" spans="1:8" x14ac:dyDescent="0.25">
      <c r="A928" t="s">
        <v>17</v>
      </c>
      <c r="B928" t="s">
        <v>24</v>
      </c>
      <c r="C928" t="s">
        <v>19</v>
      </c>
      <c r="D928" t="s">
        <v>20</v>
      </c>
      <c r="E928" t="s">
        <v>12</v>
      </c>
      <c r="F928">
        <v>64</v>
      </c>
      <c r="G928">
        <v>56</v>
      </c>
      <c r="H928">
        <v>52</v>
      </c>
    </row>
    <row r="929" spans="1:8" x14ac:dyDescent="0.25">
      <c r="A929" t="s">
        <v>8</v>
      </c>
      <c r="B929" t="s">
        <v>21</v>
      </c>
      <c r="C929" t="s">
        <v>22</v>
      </c>
      <c r="D929" t="s">
        <v>20</v>
      </c>
      <c r="E929" t="s">
        <v>15</v>
      </c>
      <c r="F929">
        <v>65</v>
      </c>
      <c r="G929">
        <v>61</v>
      </c>
      <c r="H929">
        <v>71</v>
      </c>
    </row>
    <row r="930" spans="1:8" x14ac:dyDescent="0.25">
      <c r="A930" t="s">
        <v>17</v>
      </c>
      <c r="B930" t="s">
        <v>24</v>
      </c>
      <c r="C930" t="s">
        <v>19</v>
      </c>
      <c r="D930" t="s">
        <v>20</v>
      </c>
      <c r="E930" t="s">
        <v>15</v>
      </c>
      <c r="F930">
        <v>46</v>
      </c>
      <c r="G930">
        <v>43</v>
      </c>
      <c r="H930">
        <v>44</v>
      </c>
    </row>
    <row r="931" spans="1:8" x14ac:dyDescent="0.25">
      <c r="A931" t="s">
        <v>8</v>
      </c>
      <c r="B931" t="s">
        <v>13</v>
      </c>
      <c r="C931" t="s">
        <v>23</v>
      </c>
      <c r="D931" t="s">
        <v>20</v>
      </c>
      <c r="E931" t="s">
        <v>12</v>
      </c>
      <c r="F931">
        <v>48</v>
      </c>
      <c r="G931">
        <v>56</v>
      </c>
      <c r="H931">
        <v>51</v>
      </c>
    </row>
    <row r="932" spans="1:8" x14ac:dyDescent="0.25">
      <c r="A932" t="s">
        <v>17</v>
      </c>
      <c r="B932" t="s">
        <v>13</v>
      </c>
      <c r="C932" t="s">
        <v>14</v>
      </c>
      <c r="D932" t="s">
        <v>20</v>
      </c>
      <c r="E932" t="s">
        <v>15</v>
      </c>
      <c r="F932">
        <v>67</v>
      </c>
      <c r="G932">
        <v>74</v>
      </c>
      <c r="H932">
        <v>70</v>
      </c>
    </row>
    <row r="933" spans="1:8" x14ac:dyDescent="0.25">
      <c r="A933" t="s">
        <v>17</v>
      </c>
      <c r="B933" t="s">
        <v>21</v>
      </c>
      <c r="C933" t="s">
        <v>14</v>
      </c>
      <c r="D933" t="s">
        <v>20</v>
      </c>
      <c r="E933" t="s">
        <v>12</v>
      </c>
      <c r="F933">
        <v>62</v>
      </c>
      <c r="G933">
        <v>57</v>
      </c>
      <c r="H933">
        <v>62</v>
      </c>
    </row>
    <row r="934" spans="1:8" x14ac:dyDescent="0.25">
      <c r="A934" t="s">
        <v>17</v>
      </c>
      <c r="B934" t="s">
        <v>21</v>
      </c>
      <c r="C934" t="s">
        <v>19</v>
      </c>
      <c r="D934" t="s">
        <v>20</v>
      </c>
      <c r="E934" t="s">
        <v>15</v>
      </c>
      <c r="F934">
        <v>61</v>
      </c>
      <c r="G934">
        <v>71</v>
      </c>
      <c r="H934">
        <v>73</v>
      </c>
    </row>
    <row r="935" spans="1:8" x14ac:dyDescent="0.25">
      <c r="A935" t="s">
        <v>17</v>
      </c>
      <c r="B935" t="s">
        <v>13</v>
      </c>
      <c r="C935" t="s">
        <v>10</v>
      </c>
      <c r="D935" t="s">
        <v>20</v>
      </c>
      <c r="E935" t="s">
        <v>15</v>
      </c>
      <c r="F935">
        <v>70</v>
      </c>
      <c r="G935">
        <v>75</v>
      </c>
      <c r="H935">
        <v>74</v>
      </c>
    </row>
    <row r="936" spans="1:8" x14ac:dyDescent="0.25">
      <c r="A936" t="s">
        <v>17</v>
      </c>
      <c r="B936" t="s">
        <v>13</v>
      </c>
      <c r="C936" t="s">
        <v>19</v>
      </c>
      <c r="D936" t="s">
        <v>11</v>
      </c>
      <c r="E936" t="s">
        <v>15</v>
      </c>
      <c r="F936">
        <v>98</v>
      </c>
      <c r="G936">
        <v>87</v>
      </c>
      <c r="H936">
        <v>90</v>
      </c>
    </row>
    <row r="937" spans="1:8" x14ac:dyDescent="0.25">
      <c r="A937" t="s">
        <v>17</v>
      </c>
      <c r="B937" t="s">
        <v>21</v>
      </c>
      <c r="C937" t="s">
        <v>14</v>
      </c>
      <c r="D937" t="s">
        <v>20</v>
      </c>
      <c r="E937" t="s">
        <v>12</v>
      </c>
      <c r="F937">
        <v>70</v>
      </c>
      <c r="G937">
        <v>63</v>
      </c>
      <c r="H937">
        <v>58</v>
      </c>
    </row>
    <row r="938" spans="1:8" x14ac:dyDescent="0.25">
      <c r="A938" t="s">
        <v>17</v>
      </c>
      <c r="B938" t="s">
        <v>18</v>
      </c>
      <c r="C938" t="s">
        <v>19</v>
      </c>
      <c r="D938" t="s">
        <v>11</v>
      </c>
      <c r="E938" t="s">
        <v>12</v>
      </c>
      <c r="F938">
        <v>67</v>
      </c>
      <c r="G938">
        <v>57</v>
      </c>
      <c r="H938">
        <v>53</v>
      </c>
    </row>
    <row r="939" spans="1:8" x14ac:dyDescent="0.25">
      <c r="A939" t="s">
        <v>8</v>
      </c>
      <c r="B939" t="s">
        <v>24</v>
      </c>
      <c r="C939" t="s">
        <v>22</v>
      </c>
      <c r="D939" t="s">
        <v>20</v>
      </c>
      <c r="E939" t="s">
        <v>12</v>
      </c>
      <c r="F939">
        <v>57</v>
      </c>
      <c r="G939">
        <v>58</v>
      </c>
      <c r="H939">
        <v>57</v>
      </c>
    </row>
    <row r="940" spans="1:8" x14ac:dyDescent="0.25">
      <c r="A940" t="s">
        <v>17</v>
      </c>
      <c r="B940" t="s">
        <v>21</v>
      </c>
      <c r="C940" t="s">
        <v>14</v>
      </c>
      <c r="D940" t="s">
        <v>11</v>
      </c>
      <c r="E940" t="s">
        <v>15</v>
      </c>
      <c r="F940">
        <v>85</v>
      </c>
      <c r="G940">
        <v>81</v>
      </c>
      <c r="H940">
        <v>85</v>
      </c>
    </row>
    <row r="941" spans="1:8" x14ac:dyDescent="0.25">
      <c r="A941" t="s">
        <v>17</v>
      </c>
      <c r="B941" t="s">
        <v>21</v>
      </c>
      <c r="C941" t="s">
        <v>23</v>
      </c>
      <c r="D941" t="s">
        <v>11</v>
      </c>
      <c r="E941" t="s">
        <v>15</v>
      </c>
      <c r="F941">
        <v>77</v>
      </c>
      <c r="G941">
        <v>68</v>
      </c>
      <c r="H941">
        <v>69</v>
      </c>
    </row>
    <row r="942" spans="1:8" x14ac:dyDescent="0.25">
      <c r="A942" t="s">
        <v>17</v>
      </c>
      <c r="B942" t="s">
        <v>13</v>
      </c>
      <c r="C942" t="s">
        <v>16</v>
      </c>
      <c r="D942" t="s">
        <v>20</v>
      </c>
      <c r="E942" t="s">
        <v>15</v>
      </c>
      <c r="F942">
        <v>72</v>
      </c>
      <c r="G942">
        <v>66</v>
      </c>
      <c r="H942">
        <v>72</v>
      </c>
    </row>
    <row r="943" spans="1:8" x14ac:dyDescent="0.25">
      <c r="A943" t="s">
        <v>8</v>
      </c>
      <c r="B943" t="s">
        <v>21</v>
      </c>
      <c r="C943" t="s">
        <v>16</v>
      </c>
      <c r="D943" t="s">
        <v>11</v>
      </c>
      <c r="E943" t="s">
        <v>12</v>
      </c>
      <c r="F943">
        <v>78</v>
      </c>
      <c r="G943">
        <v>91</v>
      </c>
      <c r="H943">
        <v>96</v>
      </c>
    </row>
    <row r="944" spans="1:8" x14ac:dyDescent="0.25">
      <c r="A944" t="s">
        <v>17</v>
      </c>
      <c r="B944" t="s">
        <v>13</v>
      </c>
      <c r="C944" t="s">
        <v>22</v>
      </c>
      <c r="D944" t="s">
        <v>11</v>
      </c>
      <c r="E944" t="s">
        <v>12</v>
      </c>
      <c r="F944">
        <v>81</v>
      </c>
      <c r="G944">
        <v>66</v>
      </c>
      <c r="H944">
        <v>64</v>
      </c>
    </row>
    <row r="945" spans="1:8" x14ac:dyDescent="0.25">
      <c r="A945" t="s">
        <v>17</v>
      </c>
      <c r="B945" t="s">
        <v>18</v>
      </c>
      <c r="C945" t="s">
        <v>23</v>
      </c>
      <c r="D945" t="s">
        <v>20</v>
      </c>
      <c r="E945" t="s">
        <v>15</v>
      </c>
      <c r="F945">
        <v>61</v>
      </c>
      <c r="G945">
        <v>62</v>
      </c>
      <c r="H945">
        <v>61</v>
      </c>
    </row>
    <row r="946" spans="1:8" x14ac:dyDescent="0.25">
      <c r="A946" t="s">
        <v>8</v>
      </c>
      <c r="B946" t="s">
        <v>9</v>
      </c>
      <c r="C946" t="s">
        <v>22</v>
      </c>
      <c r="D946" t="s">
        <v>11</v>
      </c>
      <c r="E946" t="s">
        <v>12</v>
      </c>
      <c r="F946">
        <v>58</v>
      </c>
      <c r="G946">
        <v>68</v>
      </c>
      <c r="H946">
        <v>61</v>
      </c>
    </row>
    <row r="947" spans="1:8" x14ac:dyDescent="0.25">
      <c r="A947" t="s">
        <v>8</v>
      </c>
      <c r="B947" t="s">
        <v>13</v>
      </c>
      <c r="C947" t="s">
        <v>19</v>
      </c>
      <c r="D947" t="s">
        <v>11</v>
      </c>
      <c r="E947" t="s">
        <v>12</v>
      </c>
      <c r="F947">
        <v>54</v>
      </c>
      <c r="G947">
        <v>61</v>
      </c>
      <c r="H947">
        <v>58</v>
      </c>
    </row>
    <row r="948" spans="1:8" x14ac:dyDescent="0.25">
      <c r="A948" t="s">
        <v>17</v>
      </c>
      <c r="B948" t="s">
        <v>9</v>
      </c>
      <c r="C948" t="s">
        <v>22</v>
      </c>
      <c r="D948" t="s">
        <v>11</v>
      </c>
      <c r="E948" t="s">
        <v>12</v>
      </c>
      <c r="F948">
        <v>82</v>
      </c>
      <c r="G948">
        <v>82</v>
      </c>
      <c r="H948">
        <v>80</v>
      </c>
    </row>
    <row r="949" spans="1:8" x14ac:dyDescent="0.25">
      <c r="A949" t="s">
        <v>8</v>
      </c>
      <c r="B949" t="s">
        <v>21</v>
      </c>
      <c r="C949" t="s">
        <v>14</v>
      </c>
      <c r="D949" t="s">
        <v>20</v>
      </c>
      <c r="E949" t="s">
        <v>12</v>
      </c>
      <c r="F949">
        <v>49</v>
      </c>
      <c r="G949">
        <v>58</v>
      </c>
      <c r="H949">
        <v>60</v>
      </c>
    </row>
    <row r="950" spans="1:8" x14ac:dyDescent="0.25">
      <c r="A950" t="s">
        <v>17</v>
      </c>
      <c r="B950" t="s">
        <v>9</v>
      </c>
      <c r="C950" t="s">
        <v>23</v>
      </c>
      <c r="D950" t="s">
        <v>20</v>
      </c>
      <c r="E950" t="s">
        <v>15</v>
      </c>
      <c r="F950">
        <v>49</v>
      </c>
      <c r="G950">
        <v>50</v>
      </c>
      <c r="H950">
        <v>52</v>
      </c>
    </row>
    <row r="951" spans="1:8" x14ac:dyDescent="0.25">
      <c r="A951" t="s">
        <v>8</v>
      </c>
      <c r="B951" t="s">
        <v>24</v>
      </c>
      <c r="C951" t="s">
        <v>22</v>
      </c>
      <c r="D951" t="s">
        <v>20</v>
      </c>
      <c r="E951" t="s">
        <v>15</v>
      </c>
      <c r="F951">
        <v>57</v>
      </c>
      <c r="G951">
        <v>75</v>
      </c>
      <c r="H951">
        <v>73</v>
      </c>
    </row>
    <row r="952" spans="1:8" x14ac:dyDescent="0.25">
      <c r="A952" t="s">
        <v>17</v>
      </c>
      <c r="B952" t="s">
        <v>24</v>
      </c>
      <c r="C952" t="s">
        <v>22</v>
      </c>
      <c r="D952" t="s">
        <v>11</v>
      </c>
      <c r="E952" t="s">
        <v>12</v>
      </c>
      <c r="F952">
        <v>94</v>
      </c>
      <c r="G952">
        <v>73</v>
      </c>
      <c r="H952">
        <v>71</v>
      </c>
    </row>
    <row r="953" spans="1:8" x14ac:dyDescent="0.25">
      <c r="A953" t="s">
        <v>8</v>
      </c>
      <c r="B953" t="s">
        <v>21</v>
      </c>
      <c r="C953" t="s">
        <v>14</v>
      </c>
      <c r="D953" t="s">
        <v>11</v>
      </c>
      <c r="E953" t="s">
        <v>15</v>
      </c>
      <c r="F953">
        <v>75</v>
      </c>
      <c r="G953">
        <v>77</v>
      </c>
      <c r="H953">
        <v>83</v>
      </c>
    </row>
    <row r="954" spans="1:8" x14ac:dyDescent="0.25">
      <c r="A954" t="s">
        <v>8</v>
      </c>
      <c r="B954" t="s">
        <v>24</v>
      </c>
      <c r="C954" t="s">
        <v>23</v>
      </c>
      <c r="D954" t="s">
        <v>20</v>
      </c>
      <c r="E954" t="s">
        <v>12</v>
      </c>
      <c r="F954">
        <v>74</v>
      </c>
      <c r="G954">
        <v>74</v>
      </c>
      <c r="H954">
        <v>72</v>
      </c>
    </row>
    <row r="955" spans="1:8" x14ac:dyDescent="0.25">
      <c r="A955" t="s">
        <v>17</v>
      </c>
      <c r="B955" t="s">
        <v>13</v>
      </c>
      <c r="C955" t="s">
        <v>22</v>
      </c>
      <c r="D955" t="s">
        <v>11</v>
      </c>
      <c r="E955" t="s">
        <v>15</v>
      </c>
      <c r="F955">
        <v>58</v>
      </c>
      <c r="G955">
        <v>52</v>
      </c>
      <c r="H955">
        <v>54</v>
      </c>
    </row>
    <row r="956" spans="1:8" x14ac:dyDescent="0.25">
      <c r="A956" t="s">
        <v>8</v>
      </c>
      <c r="B956" t="s">
        <v>13</v>
      </c>
      <c r="C956" t="s">
        <v>14</v>
      </c>
      <c r="D956" t="s">
        <v>11</v>
      </c>
      <c r="E956" t="s">
        <v>12</v>
      </c>
      <c r="F956">
        <v>62</v>
      </c>
      <c r="G956">
        <v>69</v>
      </c>
      <c r="H956">
        <v>69</v>
      </c>
    </row>
    <row r="957" spans="1:8" x14ac:dyDescent="0.25">
      <c r="A957" t="s">
        <v>17</v>
      </c>
      <c r="B957" t="s">
        <v>24</v>
      </c>
      <c r="C957" t="s">
        <v>19</v>
      </c>
      <c r="D957" t="s">
        <v>11</v>
      </c>
      <c r="E957" t="s">
        <v>12</v>
      </c>
      <c r="F957">
        <v>72</v>
      </c>
      <c r="G957">
        <v>57</v>
      </c>
      <c r="H957">
        <v>62</v>
      </c>
    </row>
    <row r="958" spans="1:8" x14ac:dyDescent="0.25">
      <c r="A958" t="s">
        <v>17</v>
      </c>
      <c r="B958" t="s">
        <v>13</v>
      </c>
      <c r="C958" t="s">
        <v>14</v>
      </c>
      <c r="D958" t="s">
        <v>11</v>
      </c>
      <c r="E958" t="s">
        <v>12</v>
      </c>
      <c r="F958">
        <v>84</v>
      </c>
      <c r="G958">
        <v>87</v>
      </c>
      <c r="H958">
        <v>81</v>
      </c>
    </row>
    <row r="959" spans="1:8" x14ac:dyDescent="0.25">
      <c r="A959" t="s">
        <v>8</v>
      </c>
      <c r="B959" t="s">
        <v>21</v>
      </c>
      <c r="C959" t="s">
        <v>16</v>
      </c>
      <c r="D959" t="s">
        <v>11</v>
      </c>
      <c r="E959" t="s">
        <v>12</v>
      </c>
      <c r="F959">
        <v>92</v>
      </c>
      <c r="G959">
        <v>100</v>
      </c>
      <c r="H959">
        <v>100</v>
      </c>
    </row>
    <row r="960" spans="1:8" x14ac:dyDescent="0.25">
      <c r="A960" t="s">
        <v>8</v>
      </c>
      <c r="B960" t="s">
        <v>21</v>
      </c>
      <c r="C960" t="s">
        <v>22</v>
      </c>
      <c r="D960" t="s">
        <v>11</v>
      </c>
      <c r="E960" t="s">
        <v>12</v>
      </c>
      <c r="F960">
        <v>45</v>
      </c>
      <c r="G960">
        <v>63</v>
      </c>
      <c r="H960">
        <v>59</v>
      </c>
    </row>
    <row r="961" spans="1:8" x14ac:dyDescent="0.25">
      <c r="A961" t="s">
        <v>17</v>
      </c>
      <c r="B961" t="s">
        <v>13</v>
      </c>
      <c r="C961" t="s">
        <v>22</v>
      </c>
      <c r="D961" t="s">
        <v>11</v>
      </c>
      <c r="E961" t="s">
        <v>12</v>
      </c>
      <c r="F961">
        <v>75</v>
      </c>
      <c r="G961">
        <v>81</v>
      </c>
      <c r="H961">
        <v>71</v>
      </c>
    </row>
    <row r="962" spans="1:8" x14ac:dyDescent="0.25">
      <c r="A962" t="s">
        <v>8</v>
      </c>
      <c r="B962" t="s">
        <v>18</v>
      </c>
      <c r="C962" t="s">
        <v>14</v>
      </c>
      <c r="D962" t="s">
        <v>11</v>
      </c>
      <c r="E962" t="s">
        <v>12</v>
      </c>
      <c r="F962">
        <v>56</v>
      </c>
      <c r="G962">
        <v>58</v>
      </c>
      <c r="H962">
        <v>64</v>
      </c>
    </row>
    <row r="963" spans="1:8" x14ac:dyDescent="0.25">
      <c r="A963" t="s">
        <v>8</v>
      </c>
      <c r="B963" t="s">
        <v>21</v>
      </c>
      <c r="C963" t="s">
        <v>23</v>
      </c>
      <c r="D963" t="s">
        <v>20</v>
      </c>
      <c r="E963" t="s">
        <v>12</v>
      </c>
      <c r="F963">
        <v>48</v>
      </c>
      <c r="G963">
        <v>54</v>
      </c>
      <c r="H963">
        <v>53</v>
      </c>
    </row>
    <row r="964" spans="1:8" x14ac:dyDescent="0.25">
      <c r="A964" t="s">
        <v>8</v>
      </c>
      <c r="B964" t="s">
        <v>24</v>
      </c>
      <c r="C964" t="s">
        <v>19</v>
      </c>
      <c r="D964" t="s">
        <v>11</v>
      </c>
      <c r="E964" t="s">
        <v>12</v>
      </c>
      <c r="F964">
        <v>100</v>
      </c>
      <c r="G964">
        <v>100</v>
      </c>
      <c r="H964">
        <v>100</v>
      </c>
    </row>
    <row r="965" spans="1:8" x14ac:dyDescent="0.25">
      <c r="A965" t="s">
        <v>8</v>
      </c>
      <c r="B965" t="s">
        <v>13</v>
      </c>
      <c r="C965" t="s">
        <v>23</v>
      </c>
      <c r="D965" t="s">
        <v>20</v>
      </c>
      <c r="E965" t="s">
        <v>15</v>
      </c>
      <c r="F965">
        <v>65</v>
      </c>
      <c r="G965">
        <v>76</v>
      </c>
      <c r="H965">
        <v>75</v>
      </c>
    </row>
    <row r="966" spans="1:8" x14ac:dyDescent="0.25">
      <c r="A966" t="s">
        <v>17</v>
      </c>
      <c r="B966" t="s">
        <v>21</v>
      </c>
      <c r="C966" t="s">
        <v>14</v>
      </c>
      <c r="D966" t="s">
        <v>11</v>
      </c>
      <c r="E966" t="s">
        <v>12</v>
      </c>
      <c r="F966">
        <v>72</v>
      </c>
      <c r="G966">
        <v>57</v>
      </c>
      <c r="H966">
        <v>58</v>
      </c>
    </row>
    <row r="967" spans="1:8" x14ac:dyDescent="0.25">
      <c r="A967" t="s">
        <v>8</v>
      </c>
      <c r="B967" t="s">
        <v>21</v>
      </c>
      <c r="C967" t="s">
        <v>14</v>
      </c>
      <c r="D967" t="s">
        <v>11</v>
      </c>
      <c r="E967" t="s">
        <v>12</v>
      </c>
      <c r="F967">
        <v>62</v>
      </c>
      <c r="G967">
        <v>70</v>
      </c>
      <c r="H967">
        <v>72</v>
      </c>
    </row>
    <row r="968" spans="1:8" x14ac:dyDescent="0.25">
      <c r="A968" t="s">
        <v>17</v>
      </c>
      <c r="B968" t="s">
        <v>18</v>
      </c>
      <c r="C968" t="s">
        <v>23</v>
      </c>
      <c r="D968" t="s">
        <v>11</v>
      </c>
      <c r="E968" t="s">
        <v>15</v>
      </c>
      <c r="F968">
        <v>66</v>
      </c>
      <c r="G968">
        <v>68</v>
      </c>
      <c r="H968">
        <v>64</v>
      </c>
    </row>
    <row r="969" spans="1:8" x14ac:dyDescent="0.25">
      <c r="A969" t="s">
        <v>17</v>
      </c>
      <c r="B969" t="s">
        <v>13</v>
      </c>
      <c r="C969" t="s">
        <v>14</v>
      </c>
      <c r="D969" t="s">
        <v>11</v>
      </c>
      <c r="E969" t="s">
        <v>12</v>
      </c>
      <c r="F969">
        <v>63</v>
      </c>
      <c r="G969">
        <v>63</v>
      </c>
      <c r="H969">
        <v>60</v>
      </c>
    </row>
    <row r="970" spans="1:8" x14ac:dyDescent="0.25">
      <c r="A970" t="s">
        <v>8</v>
      </c>
      <c r="B970" t="s">
        <v>24</v>
      </c>
      <c r="C970" t="s">
        <v>19</v>
      </c>
      <c r="D970" t="s">
        <v>11</v>
      </c>
      <c r="E970" t="s">
        <v>12</v>
      </c>
      <c r="F970">
        <v>68</v>
      </c>
      <c r="G970">
        <v>76</v>
      </c>
      <c r="H970">
        <v>67</v>
      </c>
    </row>
    <row r="971" spans="1:8" x14ac:dyDescent="0.25">
      <c r="A971" t="s">
        <v>8</v>
      </c>
      <c r="B971" t="s">
        <v>9</v>
      </c>
      <c r="C971" t="s">
        <v>10</v>
      </c>
      <c r="D971" t="s">
        <v>11</v>
      </c>
      <c r="E971" t="s">
        <v>12</v>
      </c>
      <c r="F971">
        <v>75</v>
      </c>
      <c r="G971">
        <v>84</v>
      </c>
      <c r="H971">
        <v>80</v>
      </c>
    </row>
    <row r="972" spans="1:8" x14ac:dyDescent="0.25">
      <c r="A972" t="s">
        <v>8</v>
      </c>
      <c r="B972" t="s">
        <v>21</v>
      </c>
      <c r="C972" t="s">
        <v>10</v>
      </c>
      <c r="D972" t="s">
        <v>11</v>
      </c>
      <c r="E972" t="s">
        <v>12</v>
      </c>
      <c r="F972">
        <v>89</v>
      </c>
      <c r="G972">
        <v>100</v>
      </c>
      <c r="H972">
        <v>100</v>
      </c>
    </row>
    <row r="973" spans="1:8" x14ac:dyDescent="0.25">
      <c r="A973" t="s">
        <v>17</v>
      </c>
      <c r="B973" t="s">
        <v>13</v>
      </c>
      <c r="C973" t="s">
        <v>23</v>
      </c>
      <c r="D973" t="s">
        <v>11</v>
      </c>
      <c r="E973" t="s">
        <v>15</v>
      </c>
      <c r="F973">
        <v>78</v>
      </c>
      <c r="G973">
        <v>72</v>
      </c>
      <c r="H973">
        <v>69</v>
      </c>
    </row>
    <row r="974" spans="1:8" x14ac:dyDescent="0.25">
      <c r="A974" t="s">
        <v>8</v>
      </c>
      <c r="B974" t="s">
        <v>18</v>
      </c>
      <c r="C974" t="s">
        <v>22</v>
      </c>
      <c r="D974" t="s">
        <v>20</v>
      </c>
      <c r="E974" t="s">
        <v>15</v>
      </c>
      <c r="F974">
        <v>53</v>
      </c>
      <c r="G974">
        <v>50</v>
      </c>
      <c r="H974">
        <v>60</v>
      </c>
    </row>
    <row r="975" spans="1:8" x14ac:dyDescent="0.25">
      <c r="A975" t="s">
        <v>8</v>
      </c>
      <c r="B975" t="s">
        <v>21</v>
      </c>
      <c r="C975" t="s">
        <v>14</v>
      </c>
      <c r="D975" t="s">
        <v>20</v>
      </c>
      <c r="E975" t="s">
        <v>12</v>
      </c>
      <c r="F975">
        <v>49</v>
      </c>
      <c r="G975">
        <v>65</v>
      </c>
      <c r="H975">
        <v>61</v>
      </c>
    </row>
    <row r="976" spans="1:8" x14ac:dyDescent="0.25">
      <c r="A976" t="s">
        <v>8</v>
      </c>
      <c r="B976" t="s">
        <v>18</v>
      </c>
      <c r="C976" t="s">
        <v>14</v>
      </c>
      <c r="D976" t="s">
        <v>11</v>
      </c>
      <c r="E976" t="s">
        <v>12</v>
      </c>
      <c r="F976">
        <v>54</v>
      </c>
      <c r="G976">
        <v>63</v>
      </c>
      <c r="H976">
        <v>67</v>
      </c>
    </row>
    <row r="977" spans="1:8" x14ac:dyDescent="0.25">
      <c r="A977" t="s">
        <v>8</v>
      </c>
      <c r="B977" t="s">
        <v>13</v>
      </c>
      <c r="C977" t="s">
        <v>14</v>
      </c>
      <c r="D977" t="s">
        <v>11</v>
      </c>
      <c r="E977" t="s">
        <v>15</v>
      </c>
      <c r="F977">
        <v>64</v>
      </c>
      <c r="G977">
        <v>82</v>
      </c>
      <c r="H977">
        <v>77</v>
      </c>
    </row>
    <row r="978" spans="1:8" x14ac:dyDescent="0.25">
      <c r="A978" t="s">
        <v>17</v>
      </c>
      <c r="B978" t="s">
        <v>9</v>
      </c>
      <c r="C978" t="s">
        <v>14</v>
      </c>
      <c r="D978" t="s">
        <v>20</v>
      </c>
      <c r="E978" t="s">
        <v>15</v>
      </c>
      <c r="F978">
        <v>60</v>
      </c>
      <c r="G978">
        <v>62</v>
      </c>
      <c r="H978">
        <v>60</v>
      </c>
    </row>
    <row r="979" spans="1:8" x14ac:dyDescent="0.25">
      <c r="A979" t="s">
        <v>17</v>
      </c>
      <c r="B979" t="s">
        <v>13</v>
      </c>
      <c r="C979" t="s">
        <v>19</v>
      </c>
      <c r="D979" t="s">
        <v>11</v>
      </c>
      <c r="E979" t="s">
        <v>12</v>
      </c>
      <c r="F979">
        <v>62</v>
      </c>
      <c r="G979">
        <v>65</v>
      </c>
      <c r="H979">
        <v>58</v>
      </c>
    </row>
    <row r="980" spans="1:8" x14ac:dyDescent="0.25">
      <c r="A980" t="s">
        <v>17</v>
      </c>
      <c r="B980" t="s">
        <v>21</v>
      </c>
      <c r="C980" t="s">
        <v>22</v>
      </c>
      <c r="D980" t="s">
        <v>11</v>
      </c>
      <c r="E980" t="s">
        <v>15</v>
      </c>
      <c r="F980">
        <v>55</v>
      </c>
      <c r="G980">
        <v>41</v>
      </c>
      <c r="H980">
        <v>48</v>
      </c>
    </row>
    <row r="981" spans="1:8" x14ac:dyDescent="0.25">
      <c r="A981" t="s">
        <v>8</v>
      </c>
      <c r="B981" t="s">
        <v>13</v>
      </c>
      <c r="C981" t="s">
        <v>19</v>
      </c>
      <c r="D981" t="s">
        <v>11</v>
      </c>
      <c r="E981" t="s">
        <v>12</v>
      </c>
      <c r="F981">
        <v>91</v>
      </c>
      <c r="G981">
        <v>95</v>
      </c>
      <c r="H981">
        <v>94</v>
      </c>
    </row>
    <row r="982" spans="1:8" x14ac:dyDescent="0.25">
      <c r="A982" t="s">
        <v>8</v>
      </c>
      <c r="B982" t="s">
        <v>9</v>
      </c>
      <c r="C982" t="s">
        <v>22</v>
      </c>
      <c r="D982" t="s">
        <v>20</v>
      </c>
      <c r="E982" t="s">
        <v>12</v>
      </c>
      <c r="F982">
        <v>8</v>
      </c>
      <c r="G982">
        <v>24</v>
      </c>
      <c r="H982">
        <v>23</v>
      </c>
    </row>
    <row r="983" spans="1:8" x14ac:dyDescent="0.25">
      <c r="A983" t="s">
        <v>17</v>
      </c>
      <c r="B983" t="s">
        <v>21</v>
      </c>
      <c r="C983" t="s">
        <v>23</v>
      </c>
      <c r="D983" t="s">
        <v>11</v>
      </c>
      <c r="E983" t="s">
        <v>12</v>
      </c>
      <c r="F983">
        <v>81</v>
      </c>
      <c r="G983">
        <v>78</v>
      </c>
      <c r="H983">
        <v>78</v>
      </c>
    </row>
    <row r="984" spans="1:8" x14ac:dyDescent="0.25">
      <c r="A984" t="s">
        <v>17</v>
      </c>
      <c r="B984" t="s">
        <v>9</v>
      </c>
      <c r="C984" t="s">
        <v>23</v>
      </c>
      <c r="D984" t="s">
        <v>11</v>
      </c>
      <c r="E984" t="s">
        <v>15</v>
      </c>
      <c r="F984">
        <v>79</v>
      </c>
      <c r="G984">
        <v>85</v>
      </c>
      <c r="H984">
        <v>86</v>
      </c>
    </row>
    <row r="985" spans="1:8" x14ac:dyDescent="0.25">
      <c r="A985" t="s">
        <v>8</v>
      </c>
      <c r="B985" t="s">
        <v>18</v>
      </c>
      <c r="C985" t="s">
        <v>14</v>
      </c>
      <c r="D985" t="s">
        <v>11</v>
      </c>
      <c r="E985" t="s">
        <v>15</v>
      </c>
      <c r="F985">
        <v>78</v>
      </c>
      <c r="G985">
        <v>87</v>
      </c>
      <c r="H985">
        <v>91</v>
      </c>
    </row>
    <row r="986" spans="1:8" x14ac:dyDescent="0.25">
      <c r="A986" t="s">
        <v>8</v>
      </c>
      <c r="B986" t="s">
        <v>13</v>
      </c>
      <c r="C986" t="s">
        <v>23</v>
      </c>
      <c r="D986" t="s">
        <v>11</v>
      </c>
      <c r="E986" t="s">
        <v>12</v>
      </c>
      <c r="F986">
        <v>74</v>
      </c>
      <c r="G986">
        <v>75</v>
      </c>
      <c r="H986">
        <v>82</v>
      </c>
    </row>
    <row r="987" spans="1:8" x14ac:dyDescent="0.25">
      <c r="A987" t="s">
        <v>17</v>
      </c>
      <c r="B987" t="s">
        <v>18</v>
      </c>
      <c r="C987" t="s">
        <v>22</v>
      </c>
      <c r="D987" t="s">
        <v>11</v>
      </c>
      <c r="E987" t="s">
        <v>12</v>
      </c>
      <c r="F987">
        <v>57</v>
      </c>
      <c r="G987">
        <v>51</v>
      </c>
      <c r="H987">
        <v>54</v>
      </c>
    </row>
    <row r="988" spans="1:8" x14ac:dyDescent="0.25">
      <c r="A988" t="s">
        <v>8</v>
      </c>
      <c r="B988" t="s">
        <v>13</v>
      </c>
      <c r="C988" t="s">
        <v>19</v>
      </c>
      <c r="D988" t="s">
        <v>11</v>
      </c>
      <c r="E988" t="s">
        <v>12</v>
      </c>
      <c r="F988">
        <v>40</v>
      </c>
      <c r="G988">
        <v>59</v>
      </c>
      <c r="H988">
        <v>51</v>
      </c>
    </row>
    <row r="989" spans="1:8" x14ac:dyDescent="0.25">
      <c r="A989" t="s">
        <v>17</v>
      </c>
      <c r="B989" t="s">
        <v>24</v>
      </c>
      <c r="C989" t="s">
        <v>23</v>
      </c>
      <c r="D989" t="s">
        <v>11</v>
      </c>
      <c r="E989" t="s">
        <v>15</v>
      </c>
      <c r="F989">
        <v>81</v>
      </c>
      <c r="G989">
        <v>75</v>
      </c>
      <c r="H989">
        <v>76</v>
      </c>
    </row>
    <row r="990" spans="1:8" x14ac:dyDescent="0.25">
      <c r="A990" t="s">
        <v>8</v>
      </c>
      <c r="B990" t="s">
        <v>18</v>
      </c>
      <c r="C990" t="s">
        <v>23</v>
      </c>
      <c r="D990" t="s">
        <v>20</v>
      </c>
      <c r="E990" t="s">
        <v>12</v>
      </c>
      <c r="F990">
        <v>44</v>
      </c>
      <c r="G990">
        <v>45</v>
      </c>
      <c r="H990">
        <v>45</v>
      </c>
    </row>
    <row r="991" spans="1:8" x14ac:dyDescent="0.25">
      <c r="A991" t="s">
        <v>8</v>
      </c>
      <c r="B991" t="s">
        <v>21</v>
      </c>
      <c r="C991" t="s">
        <v>14</v>
      </c>
      <c r="D991" t="s">
        <v>20</v>
      </c>
      <c r="E991" t="s">
        <v>15</v>
      </c>
      <c r="F991">
        <v>67</v>
      </c>
      <c r="G991">
        <v>86</v>
      </c>
      <c r="H991">
        <v>83</v>
      </c>
    </row>
    <row r="992" spans="1:8" x14ac:dyDescent="0.25">
      <c r="A992" t="s">
        <v>17</v>
      </c>
      <c r="B992" t="s">
        <v>24</v>
      </c>
      <c r="C992" t="s">
        <v>22</v>
      </c>
      <c r="D992" t="s">
        <v>20</v>
      </c>
      <c r="E992" t="s">
        <v>15</v>
      </c>
      <c r="F992">
        <v>86</v>
      </c>
      <c r="G992">
        <v>81</v>
      </c>
      <c r="H992">
        <v>75</v>
      </c>
    </row>
    <row r="993" spans="1:8" x14ac:dyDescent="0.25">
      <c r="A993" t="s">
        <v>8</v>
      </c>
      <c r="B993" t="s">
        <v>9</v>
      </c>
      <c r="C993" t="s">
        <v>23</v>
      </c>
      <c r="D993" t="s">
        <v>11</v>
      </c>
      <c r="E993" t="s">
        <v>15</v>
      </c>
      <c r="F993">
        <v>65</v>
      </c>
      <c r="G993">
        <v>82</v>
      </c>
      <c r="H993">
        <v>78</v>
      </c>
    </row>
    <row r="994" spans="1:8" x14ac:dyDescent="0.25">
      <c r="A994" t="s">
        <v>8</v>
      </c>
      <c r="B994" t="s">
        <v>21</v>
      </c>
      <c r="C994" t="s">
        <v>19</v>
      </c>
      <c r="D994" t="s">
        <v>20</v>
      </c>
      <c r="E994" t="s">
        <v>12</v>
      </c>
      <c r="F994">
        <v>55</v>
      </c>
      <c r="G994">
        <v>76</v>
      </c>
      <c r="H994">
        <v>76</v>
      </c>
    </row>
    <row r="995" spans="1:8" x14ac:dyDescent="0.25">
      <c r="A995" t="s">
        <v>8</v>
      </c>
      <c r="B995" t="s">
        <v>21</v>
      </c>
      <c r="C995" t="s">
        <v>10</v>
      </c>
      <c r="D995" t="s">
        <v>20</v>
      </c>
      <c r="E995" t="s">
        <v>12</v>
      </c>
      <c r="F995">
        <v>62</v>
      </c>
      <c r="G995">
        <v>72</v>
      </c>
      <c r="H995">
        <v>74</v>
      </c>
    </row>
    <row r="996" spans="1:8" x14ac:dyDescent="0.25">
      <c r="A996" t="s">
        <v>17</v>
      </c>
      <c r="B996" t="s">
        <v>18</v>
      </c>
      <c r="C996" t="s">
        <v>22</v>
      </c>
      <c r="D996" t="s">
        <v>11</v>
      </c>
      <c r="E996" t="s">
        <v>12</v>
      </c>
      <c r="F996">
        <v>63</v>
      </c>
      <c r="G996">
        <v>63</v>
      </c>
      <c r="H996">
        <v>62</v>
      </c>
    </row>
    <row r="997" spans="1:8" x14ac:dyDescent="0.25">
      <c r="A997" t="s">
        <v>8</v>
      </c>
      <c r="B997" t="s">
        <v>24</v>
      </c>
      <c r="C997" t="s">
        <v>16</v>
      </c>
      <c r="D997" t="s">
        <v>11</v>
      </c>
      <c r="E997" t="s">
        <v>15</v>
      </c>
      <c r="F997">
        <v>88</v>
      </c>
      <c r="G997">
        <v>99</v>
      </c>
      <c r="H997">
        <v>95</v>
      </c>
    </row>
    <row r="998" spans="1:8" x14ac:dyDescent="0.25">
      <c r="A998" t="s">
        <v>17</v>
      </c>
      <c r="B998" t="s">
        <v>13</v>
      </c>
      <c r="C998" t="s">
        <v>22</v>
      </c>
      <c r="D998" t="s">
        <v>20</v>
      </c>
      <c r="E998" t="s">
        <v>12</v>
      </c>
      <c r="F998">
        <v>62</v>
      </c>
      <c r="G998">
        <v>55</v>
      </c>
      <c r="H998">
        <v>55</v>
      </c>
    </row>
    <row r="999" spans="1:8" x14ac:dyDescent="0.25">
      <c r="A999" t="s">
        <v>8</v>
      </c>
      <c r="B999" t="s">
        <v>13</v>
      </c>
      <c r="C999" t="s">
        <v>22</v>
      </c>
      <c r="D999" t="s">
        <v>20</v>
      </c>
      <c r="E999" t="s">
        <v>15</v>
      </c>
      <c r="F999">
        <v>59</v>
      </c>
      <c r="G999">
        <v>71</v>
      </c>
      <c r="H999">
        <v>65</v>
      </c>
    </row>
    <row r="1000" spans="1:8" x14ac:dyDescent="0.25">
      <c r="A1000" t="s">
        <v>8</v>
      </c>
      <c r="B1000" t="s">
        <v>21</v>
      </c>
      <c r="C1000" t="s">
        <v>14</v>
      </c>
      <c r="D1000" t="s">
        <v>11</v>
      </c>
      <c r="E1000" t="s">
        <v>15</v>
      </c>
      <c r="F1000">
        <v>68</v>
      </c>
      <c r="G1000">
        <v>78</v>
      </c>
      <c r="H1000">
        <v>77</v>
      </c>
    </row>
    <row r="1001" spans="1:8" x14ac:dyDescent="0.25">
      <c r="A1001" t="s">
        <v>8</v>
      </c>
      <c r="B1001" t="s">
        <v>21</v>
      </c>
      <c r="C1001" t="s">
        <v>14</v>
      </c>
      <c r="D1001" t="s">
        <v>20</v>
      </c>
      <c r="E1001" t="s">
        <v>12</v>
      </c>
      <c r="F1001">
        <v>77</v>
      </c>
      <c r="G1001">
        <v>86</v>
      </c>
      <c r="H1001">
        <v>86</v>
      </c>
    </row>
  </sheetData>
  <pageMargins left="0.7" right="0.7" top="0.75" bottom="0.75" header="0.3" footer="0.3"/>
  <pageSetup paperSize="9" orientation="portrait" r:id="rId1"/>
  <headerFooter>
    <oddFooter>&amp;R&amp;1#&amp;"Arial"&amp;10&amp;K000000Confidential C</oddFooter>
  </headerFooter>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711F2-B6BC-4251-9F3D-EA7BA4042613}">
  <dimension ref="A2:G20"/>
  <sheetViews>
    <sheetView tabSelected="1" zoomScale="80" zoomScaleNormal="80" workbookViewId="0">
      <selection activeCell="I4" sqref="I4"/>
    </sheetView>
  </sheetViews>
  <sheetFormatPr baseColWidth="10" defaultRowHeight="15" x14ac:dyDescent="0.25"/>
  <cols>
    <col min="1" max="1" width="102.7109375" bestFit="1" customWidth="1"/>
  </cols>
  <sheetData>
    <row r="2" spans="1:7" x14ac:dyDescent="0.25">
      <c r="A2" s="128" t="s">
        <v>2336</v>
      </c>
      <c r="B2" s="129"/>
      <c r="C2" s="129"/>
      <c r="D2" s="129"/>
      <c r="E2" s="129"/>
      <c r="F2" s="129"/>
      <c r="G2" s="129"/>
    </row>
    <row r="3" spans="1:7" x14ac:dyDescent="0.25">
      <c r="A3" s="129"/>
      <c r="B3" s="129"/>
      <c r="C3" s="129"/>
      <c r="D3" s="129"/>
      <c r="E3" s="129"/>
      <c r="F3" s="129"/>
      <c r="G3" s="129"/>
    </row>
    <row r="4" spans="1:7" ht="15.75" thickBot="1" x14ac:dyDescent="0.3">
      <c r="A4" s="33"/>
      <c r="B4" s="33"/>
      <c r="C4" s="33"/>
      <c r="D4" s="33"/>
      <c r="E4" s="33"/>
      <c r="F4" s="33"/>
      <c r="G4" s="33"/>
    </row>
    <row r="5" spans="1:7" s="116" customFormat="1" ht="28.5" customHeight="1" x14ac:dyDescent="0.3">
      <c r="A5" s="115" t="s">
        <v>2328</v>
      </c>
    </row>
    <row r="6" spans="1:7" x14ac:dyDescent="0.25">
      <c r="A6" s="111" t="s">
        <v>2295</v>
      </c>
    </row>
    <row r="7" spans="1:7" x14ac:dyDescent="0.25">
      <c r="A7" s="111" t="s">
        <v>2294</v>
      </c>
    </row>
    <row r="8" spans="1:7" x14ac:dyDescent="0.25">
      <c r="A8" s="111" t="s">
        <v>2293</v>
      </c>
    </row>
    <row r="9" spans="1:7" x14ac:dyDescent="0.25">
      <c r="A9" s="111" t="s">
        <v>2292</v>
      </c>
    </row>
    <row r="10" spans="1:7" x14ac:dyDescent="0.25">
      <c r="A10" s="111" t="s">
        <v>2321</v>
      </c>
    </row>
    <row r="11" spans="1:7" x14ac:dyDescent="0.25">
      <c r="A11" s="111" t="s">
        <v>2207</v>
      </c>
    </row>
    <row r="12" spans="1:7" x14ac:dyDescent="0.25">
      <c r="A12" s="111" t="s">
        <v>2208</v>
      </c>
    </row>
    <row r="13" spans="1:7" s="116" customFormat="1" ht="34.5" customHeight="1" x14ac:dyDescent="0.3">
      <c r="A13" s="117" t="s">
        <v>89</v>
      </c>
    </row>
    <row r="14" spans="1:7" s="113" customFormat="1" ht="30" x14ac:dyDescent="0.25">
      <c r="A14" s="112" t="s">
        <v>2329</v>
      </c>
    </row>
    <row r="15" spans="1:7" s="113" customFormat="1" ht="45" customHeight="1" x14ac:dyDescent="0.25">
      <c r="A15" s="114" t="s">
        <v>2330</v>
      </c>
    </row>
    <row r="16" spans="1:7" s="113" customFormat="1" ht="30" x14ac:dyDescent="0.25">
      <c r="A16" s="114" t="s">
        <v>2331</v>
      </c>
    </row>
    <row r="17" spans="1:1" s="113" customFormat="1" ht="30" x14ac:dyDescent="0.25">
      <c r="A17" s="114" t="s">
        <v>2332</v>
      </c>
    </row>
    <row r="18" spans="1:1" s="113" customFormat="1" ht="48.75" customHeight="1" x14ac:dyDescent="0.25">
      <c r="A18" s="114" t="s">
        <v>2334</v>
      </c>
    </row>
    <row r="19" spans="1:1" s="113" customFormat="1" ht="51.75" customHeight="1" x14ac:dyDescent="0.25">
      <c r="A19" s="114" t="s">
        <v>2333</v>
      </c>
    </row>
    <row r="20" spans="1:1" s="113" customFormat="1" ht="45" x14ac:dyDescent="0.25">
      <c r="A20" s="114" t="s">
        <v>2335</v>
      </c>
    </row>
  </sheetData>
  <mergeCells count="1">
    <mergeCell ref="A2:G3"/>
  </mergeCells>
  <hyperlinks>
    <hyperlink ref="A14" location="Normality!A1" display="Normality!A1" xr:uid="{B7C99B81-5770-429E-A559-D0C216FDE0C8}"/>
    <hyperlink ref="A15" location="Infer_population_param!A1" display="Infer_population_param!A1" xr:uid="{E54D4524-4BE1-4A48-88F1-A8BB10C14E33}"/>
    <hyperlink ref="A16" location="'Chi-square_gender_proportion'!A1" display="'Chi-square_gender_proportion'!A1" xr:uid="{02F62A78-DC11-4ADB-98B8-5A94D91485EF}"/>
    <hyperlink ref="A17" location="'2ANOVA_POSTHOC_Overall_Perf'!A1" display="'2ANOVA_POSTHOC_Overall_Perf'!A1" xr:uid="{4DDDEAC5-368A-40A9-AA91-0D22442E842C}"/>
    <hyperlink ref="A18" location="'2ANOVA_Posthoctest_Male&amp;Female'!A1" display="'2ANOVA_Posthoctest_Male&amp;Female'!A1" xr:uid="{8C468A33-B3EE-40E9-A951-1B5360A15DBD}"/>
    <hyperlink ref="A19" location="Math_Writing_T_Independent_test!A1" display="Math_Writing_T_Independent_test!A1" xr:uid="{2C884446-9C85-4897-ACE0-E676DFF76EB1}"/>
    <hyperlink ref="A20" location="'ANOVA_HSD_Scores&amp;Parent_Educat'!A1" display="'ANOVA_HSD_Scores&amp;Parent_Educat'!A1" xr:uid="{948BA9DE-D16B-408F-8E46-832954D3EC2C}"/>
    <hyperlink ref="A6" location="Dashboard_Global_Performance!A1" display="1) Students' grade (A, B, C, D, E, F) in each subject" xr:uid="{7A65911E-B882-4FC1-942E-569AE2F4295B}"/>
    <hyperlink ref="A7" location="Dashboard_Global_Performance!A1" display="2) Total average score for each subject" xr:uid="{ADF31017-F543-4BC0-98F1-F5A573BFFD05}"/>
    <hyperlink ref="A8" location="Dashboard_Global_Performance!A1" display="3) Scores' distribution in each subject" xr:uid="{E020486F-3C53-468B-B864-2B327E268953}"/>
    <hyperlink ref="A9" location="Dashboard_Comparative!A1" display="4) Performance by men and women in each subject" xr:uid="{027EBBA5-EFB7-47CD-B4FD-C366B73BC4AD}"/>
    <hyperlink ref="A10" location="Dashboard_Comparative!A1" display="5) Parents' educational level influence on students' scores" xr:uid="{64F63322-280B-4E7B-B154-C77C5C85C526}"/>
    <hyperlink ref="A11" location="Dashboard_Comparative!A1" display="6) Test preparation influence on students' scores" xr:uid="{12E81A93-E8EA-45DF-A6AB-B0BD2B6DB133}"/>
    <hyperlink ref="A12" location="Dashboard_Comparative!A1" display="7) Lunch influence on students' scores" xr:uid="{F1ADABFC-BAD7-4AB7-987B-0773579C0A8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B2B54-998D-4347-9B01-FB0D2EF38E94}">
  <dimension ref="A1:Z195"/>
  <sheetViews>
    <sheetView showGridLines="0" topLeftCell="A2" zoomScale="70" zoomScaleNormal="70" workbookViewId="0">
      <selection sqref="A1:Z2"/>
    </sheetView>
  </sheetViews>
  <sheetFormatPr baseColWidth="10" defaultRowHeight="15" x14ac:dyDescent="0.25"/>
  <cols>
    <col min="1" max="26" width="10.85546875" style="3"/>
  </cols>
  <sheetData>
    <row r="1" spans="1:26" s="5" customFormat="1" x14ac:dyDescent="0.25">
      <c r="A1" s="130" t="s">
        <v>2296</v>
      </c>
      <c r="B1" s="130"/>
      <c r="C1" s="130"/>
      <c r="D1" s="130"/>
      <c r="E1" s="130"/>
      <c r="F1" s="130"/>
      <c r="G1" s="130"/>
      <c r="H1" s="130"/>
      <c r="I1" s="130"/>
      <c r="J1" s="130"/>
      <c r="K1" s="130"/>
      <c r="L1" s="130"/>
      <c r="M1" s="130"/>
      <c r="N1" s="130"/>
      <c r="O1" s="130"/>
      <c r="P1" s="130"/>
      <c r="Q1" s="130"/>
      <c r="R1" s="130"/>
      <c r="S1" s="130"/>
      <c r="T1" s="130"/>
      <c r="U1" s="130"/>
      <c r="V1" s="130"/>
      <c r="W1" s="130"/>
      <c r="X1" s="130"/>
      <c r="Y1" s="130"/>
      <c r="Z1" s="130"/>
    </row>
    <row r="2" spans="1:26" s="5" customFormat="1" ht="6.75" customHeight="1" x14ac:dyDescent="0.25">
      <c r="A2" s="130"/>
      <c r="B2" s="130"/>
      <c r="C2" s="130"/>
      <c r="D2" s="130"/>
      <c r="E2" s="130"/>
      <c r="F2" s="130"/>
      <c r="G2" s="130"/>
      <c r="H2" s="130"/>
      <c r="I2" s="130"/>
      <c r="J2" s="130"/>
      <c r="K2" s="130"/>
      <c r="L2" s="130"/>
      <c r="M2" s="130"/>
      <c r="N2" s="130"/>
      <c r="O2" s="130"/>
      <c r="P2" s="130"/>
      <c r="Q2" s="130"/>
      <c r="R2" s="130"/>
      <c r="S2" s="130"/>
      <c r="T2" s="130"/>
      <c r="U2" s="130"/>
      <c r="V2" s="130"/>
      <c r="W2" s="130"/>
      <c r="X2" s="130"/>
      <c r="Y2" s="130"/>
      <c r="Z2" s="130"/>
    </row>
    <row r="3" spans="1:26" ht="53.1" customHeight="1" x14ac:dyDescent="0.25"/>
    <row r="28" s="3" customFormat="1" x14ac:dyDescent="0.25"/>
    <row r="128" spans="1:26" s="4" customForma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s="4" customForma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s="4" customForma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s="4" customForma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s="4" customForma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s="4" customForma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s="4" customForma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s="4" customForma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s="4" customForma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s="4" customForma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s="4" customForma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s="4" customForma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s="4" customForma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s="4" customForma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s="4" customForma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s="4" customForma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s="4" customForma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s="4" customForma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s="4" customForma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s="4" customForma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s="4" customForma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s="4" customForma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s="4" customForma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s="4" customForma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s="4" customForma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s="4" customForma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s="4" customForma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s="4" customForma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s="4" customForma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s="4" customForma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s="4" customForma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s="4" customFormat="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s="4" customForma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s="4" customForma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s="4" customForma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s="4" customForma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s="4" customForma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s="4" customForma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s="4" customForma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s="4" customForma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s="4" customForma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s="4" customForma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s="4" customForma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s="4" customForma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s="4" customForma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s="4" customForma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s="4" customForma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s="4" customForma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s="4" customForma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s="4" customForma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s="4" customForma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s="4" customForma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s="4" customForma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s="4" customForma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s="4" customForma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s="4" customForma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s="4" customForma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s="4" customForma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s="4" customForma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s="4" customForma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s="3" customFormat="1" x14ac:dyDescent="0.25"/>
    <row r="189" spans="1:26" s="3" customFormat="1" x14ac:dyDescent="0.25"/>
    <row r="190" spans="1:26" s="3" customFormat="1" x14ac:dyDescent="0.25"/>
    <row r="191" spans="1:26" s="3" customFormat="1" x14ac:dyDescent="0.25"/>
    <row r="192" spans="1:26" s="3" customFormat="1" x14ac:dyDescent="0.25"/>
    <row r="193" s="3" customFormat="1" x14ac:dyDescent="0.25"/>
    <row r="194" s="3" customFormat="1" x14ac:dyDescent="0.25"/>
    <row r="195" s="3" customFormat="1" x14ac:dyDescent="0.25"/>
  </sheetData>
  <mergeCells count="1">
    <mergeCell ref="A1:Z2"/>
  </mergeCells>
  <pageMargins left="0.7" right="0.7" top="0.75" bottom="0.75" header="0.3" footer="0.3"/>
  <pageSetup paperSize="9" orientation="portrait" r:id="rId1"/>
  <headerFooter>
    <oddFooter>&amp;R&amp;1#&amp;"Arial"&amp;10&amp;K000000Confidential C</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57F32-255B-447F-8057-08D8DE0818BF}">
  <dimension ref="A1:Z1"/>
  <sheetViews>
    <sheetView showGridLines="0" topLeftCell="B1" zoomScale="60" zoomScaleNormal="60" workbookViewId="0">
      <selection activeCell="AB10" sqref="AB10"/>
    </sheetView>
  </sheetViews>
  <sheetFormatPr baseColWidth="10" defaultRowHeight="15" x14ac:dyDescent="0.25"/>
  <sheetData>
    <row r="1" spans="1:26" s="110" customFormat="1" ht="29.25" customHeight="1" x14ac:dyDescent="0.4">
      <c r="A1" s="131" t="s">
        <v>2327</v>
      </c>
      <c r="B1" s="131"/>
      <c r="C1" s="131"/>
      <c r="D1" s="131"/>
      <c r="E1" s="131"/>
      <c r="F1" s="131"/>
      <c r="G1" s="131"/>
      <c r="H1" s="131"/>
      <c r="I1" s="131"/>
      <c r="J1" s="131"/>
      <c r="K1" s="131"/>
      <c r="L1" s="131"/>
      <c r="M1" s="131"/>
      <c r="N1" s="131"/>
      <c r="O1" s="131"/>
      <c r="P1" s="131"/>
      <c r="Q1" s="131"/>
      <c r="R1" s="131"/>
      <c r="S1" s="131"/>
      <c r="T1" s="131"/>
      <c r="U1" s="131"/>
      <c r="V1" s="131"/>
      <c r="W1" s="131"/>
      <c r="X1" s="131"/>
      <c r="Y1" s="131"/>
      <c r="Z1" s="131"/>
    </row>
  </sheetData>
  <mergeCells count="1">
    <mergeCell ref="A1:Z1"/>
  </mergeCells>
  <pageMargins left="0.7" right="0.7" top="0.75" bottom="0.75" header="0.3" footer="0.3"/>
  <pageSetup paperSize="9"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E9EA7-4010-418C-AB82-D54C3021AF7F}">
  <dimension ref="A1:AD1001"/>
  <sheetViews>
    <sheetView topLeftCell="T1" zoomScale="80" zoomScaleNormal="80" workbookViewId="0">
      <selection activeCell="AL16" sqref="AL16"/>
    </sheetView>
  </sheetViews>
  <sheetFormatPr baseColWidth="10" defaultRowHeight="15" x14ac:dyDescent="0.25"/>
  <cols>
    <col min="1" max="1" width="12.42578125" bestFit="1" customWidth="1"/>
    <col min="4" max="4" width="19.85546875" customWidth="1"/>
    <col min="5" max="5" width="20.7109375" customWidth="1"/>
    <col min="14" max="14" width="14.28515625" bestFit="1" customWidth="1"/>
    <col min="26" max="26" width="13.85546875" bestFit="1" customWidth="1"/>
  </cols>
  <sheetData>
    <row r="1" spans="1:30" x14ac:dyDescent="0.25">
      <c r="A1" s="31" t="s">
        <v>5</v>
      </c>
      <c r="B1" s="31" t="s">
        <v>1108</v>
      </c>
      <c r="C1" s="31" t="s">
        <v>1109</v>
      </c>
      <c r="D1" s="31" t="s">
        <v>1110</v>
      </c>
      <c r="E1" s="31" t="s">
        <v>1111</v>
      </c>
      <c r="N1" s="31" t="s">
        <v>6</v>
      </c>
      <c r="O1" s="31" t="s">
        <v>1108</v>
      </c>
      <c r="P1" s="31" t="s">
        <v>1109</v>
      </c>
      <c r="Q1" s="31" t="s">
        <v>1110</v>
      </c>
      <c r="R1" s="31" t="s">
        <v>1111</v>
      </c>
      <c r="Z1" s="31" t="s">
        <v>7</v>
      </c>
      <c r="AA1" s="31" t="s">
        <v>1108</v>
      </c>
      <c r="AB1" s="31" t="s">
        <v>1109</v>
      </c>
      <c r="AC1" s="31" t="s">
        <v>1110</v>
      </c>
      <c r="AD1" s="31" t="s">
        <v>1111</v>
      </c>
    </row>
    <row r="2" spans="1:30" x14ac:dyDescent="0.25">
      <c r="A2" s="32">
        <v>0</v>
      </c>
      <c r="B2">
        <f>_xlfn.RANK.AVG(A2,$A$2:$A$1001,1)</f>
        <v>1</v>
      </c>
      <c r="C2">
        <f>(B2-0.5)/COUNTA($A$2:$A$1001)</f>
        <v>5.0000000000000001E-4</v>
      </c>
      <c r="D2">
        <f>_xlfn.NORM.S.INV(C2)</f>
        <v>-3.2905267314918945</v>
      </c>
      <c r="E2">
        <f>STANDARDIZE(A2,AVERAGE($A$2:$A$1001),_xlfn.STDEV.S($A$2:$A$1001))</f>
        <v>-4.3585471804896025</v>
      </c>
      <c r="N2" s="32">
        <v>17</v>
      </c>
      <c r="O2">
        <f>_xlfn.RANK.AVG(N2,$N$2:$N$1001,1)</f>
        <v>1</v>
      </c>
      <c r="P2">
        <f>(O2-0.5)/COUNTA($N$2:$N$1001)</f>
        <v>5.0000000000000001E-4</v>
      </c>
      <c r="Q2">
        <f>_xlfn.NORM.S.INV(P2)</f>
        <v>-3.2905267314918945</v>
      </c>
      <c r="R2">
        <f>STANDARDIZE(N2,AVERAGE($N$2:$N$1001),_xlfn.STDEV.S($N$2:$N$1001))</f>
        <v>-3.5731722037770877</v>
      </c>
      <c r="Z2" s="32">
        <v>10</v>
      </c>
      <c r="AA2">
        <f>_xlfn.RANK.AVG(Z2,$Z$2:$Z$1001,1)</f>
        <v>1</v>
      </c>
      <c r="AB2">
        <f>(AA2-0.5)/COUNTA($Z$2:$Z$1001)</f>
        <v>5.0000000000000001E-4</v>
      </c>
      <c r="AC2">
        <f>_xlfn.NORM.S.INV(AB2)</f>
        <v>-3.2905267314918945</v>
      </c>
      <c r="AD2">
        <f>STANDARDIZE(Z2,AVERAGE($Z$2:$Z$1001),_xlfn.STDEV.S($Z$2:$Z$1001))</f>
        <v>-3.820433690920586</v>
      </c>
    </row>
    <row r="3" spans="1:30" x14ac:dyDescent="0.25">
      <c r="A3" s="32">
        <v>8</v>
      </c>
      <c r="B3">
        <f t="shared" ref="B3:B66" si="0">_xlfn.RANK.AVG(A3,$A$2:$A$1001,1)</f>
        <v>2</v>
      </c>
      <c r="C3">
        <f t="shared" ref="C3:C66" si="1">(B3-0.5)/COUNTA($A$2:$A$1001)</f>
        <v>1.5E-3</v>
      </c>
      <c r="D3">
        <f t="shared" ref="D3:D66" si="2">_xlfn.NORM.S.INV(C3)</f>
        <v>-2.9677379253417828</v>
      </c>
      <c r="E3">
        <f t="shared" ref="E3:E66" si="3">STANDARDIZE(A3,AVERAGE($A$2:$A$1001),_xlfn.STDEV.S($A$2:$A$1001))</f>
        <v>-3.8309498882939756</v>
      </c>
      <c r="N3" s="32">
        <v>23</v>
      </c>
      <c r="O3">
        <f t="shared" ref="O3:O66" si="4">_xlfn.RANK.AVG(N3,$N$2:$N$1001,1)</f>
        <v>2</v>
      </c>
      <c r="P3">
        <f t="shared" ref="P3:P66" si="5">(O3-0.5)/COUNTA($N$2:$N$1001)</f>
        <v>1.5E-3</v>
      </c>
      <c r="Q3">
        <f t="shared" ref="Q3:Q66" si="6">_xlfn.NORM.S.INV(P3)</f>
        <v>-2.9677379253417828</v>
      </c>
      <c r="R3">
        <f t="shared" ref="R3:R66" si="7">STANDARDIZE(N3,AVERAGE($N$2:$N$1001),_xlfn.STDEV.S($N$2:$N$1001))</f>
        <v>-3.1622187022213257</v>
      </c>
      <c r="Z3" s="32">
        <v>15</v>
      </c>
      <c r="AA3">
        <f t="shared" ref="AA3:AA66" si="8">_xlfn.RANK.AVG(Z3,$Z$2:$Z$1001,1)</f>
        <v>2</v>
      </c>
      <c r="AB3">
        <f t="shared" ref="AB3:AB66" si="9">(AA3-0.5)/COUNTA($Z$2:$Z$1001)</f>
        <v>1.5E-3</v>
      </c>
      <c r="AC3">
        <f t="shared" ref="AC3:AC66" si="10">_xlfn.NORM.S.INV(AB3)</f>
        <v>-2.9677379253417828</v>
      </c>
      <c r="AD3">
        <f t="shared" ref="AD3:AD66" si="11">STANDARDIZE(Z3,AVERAGE($Z$2:$Z$1001),_xlfn.STDEV.S($Z$2:$Z$1001))</f>
        <v>-3.4913923078185962</v>
      </c>
    </row>
    <row r="4" spans="1:30" x14ac:dyDescent="0.25">
      <c r="A4" s="32">
        <v>18</v>
      </c>
      <c r="B4">
        <f t="shared" si="0"/>
        <v>3</v>
      </c>
      <c r="C4">
        <f t="shared" si="1"/>
        <v>2.5000000000000001E-3</v>
      </c>
      <c r="D4">
        <f t="shared" si="2"/>
        <v>-2.8070337683438042</v>
      </c>
      <c r="E4">
        <f t="shared" si="3"/>
        <v>-3.1714532730494409</v>
      </c>
      <c r="N4" s="32">
        <v>24</v>
      </c>
      <c r="O4">
        <f t="shared" si="4"/>
        <v>3.5</v>
      </c>
      <c r="P4">
        <f t="shared" si="5"/>
        <v>3.0000000000000001E-3</v>
      </c>
      <c r="Q4">
        <f t="shared" si="6"/>
        <v>-2.7477813854449931</v>
      </c>
      <c r="R4">
        <f t="shared" si="7"/>
        <v>-3.0937264519620324</v>
      </c>
      <c r="Z4" s="32">
        <v>19</v>
      </c>
      <c r="AA4">
        <f t="shared" si="8"/>
        <v>3</v>
      </c>
      <c r="AB4">
        <f t="shared" si="9"/>
        <v>2.5000000000000001E-3</v>
      </c>
      <c r="AC4">
        <f t="shared" si="10"/>
        <v>-2.8070337683438042</v>
      </c>
      <c r="AD4">
        <f t="shared" si="11"/>
        <v>-3.2281592013370042</v>
      </c>
    </row>
    <row r="5" spans="1:30" x14ac:dyDescent="0.25">
      <c r="A5" s="32">
        <v>19</v>
      </c>
      <c r="B5">
        <f t="shared" si="0"/>
        <v>4</v>
      </c>
      <c r="C5">
        <f t="shared" si="1"/>
        <v>3.5000000000000001E-3</v>
      </c>
      <c r="D5">
        <f t="shared" si="2"/>
        <v>-2.6968442608781253</v>
      </c>
      <c r="E5">
        <f t="shared" si="3"/>
        <v>-3.1055036115249877</v>
      </c>
      <c r="N5" s="32">
        <v>24</v>
      </c>
      <c r="O5">
        <f t="shared" si="4"/>
        <v>3.5</v>
      </c>
      <c r="P5">
        <f t="shared" si="5"/>
        <v>3.0000000000000001E-3</v>
      </c>
      <c r="Q5">
        <f t="shared" si="6"/>
        <v>-2.7477813854449931</v>
      </c>
      <c r="R5">
        <f t="shared" si="7"/>
        <v>-3.0937264519620324</v>
      </c>
      <c r="Z5" s="32">
        <v>22</v>
      </c>
      <c r="AA5">
        <f t="shared" si="8"/>
        <v>4</v>
      </c>
      <c r="AB5">
        <f t="shared" si="9"/>
        <v>3.5000000000000001E-3</v>
      </c>
      <c r="AC5">
        <f t="shared" si="10"/>
        <v>-2.6968442608781253</v>
      </c>
      <c r="AD5">
        <f t="shared" si="11"/>
        <v>-3.0307343714758099</v>
      </c>
    </row>
    <row r="6" spans="1:30" x14ac:dyDescent="0.25">
      <c r="A6" s="32">
        <v>22</v>
      </c>
      <c r="B6">
        <f t="shared" si="0"/>
        <v>5</v>
      </c>
      <c r="C6">
        <f t="shared" si="1"/>
        <v>4.4999999999999997E-3</v>
      </c>
      <c r="D6">
        <f t="shared" si="2"/>
        <v>-2.6120541412292777</v>
      </c>
      <c r="E6">
        <f t="shared" si="3"/>
        <v>-2.9076546269516275</v>
      </c>
      <c r="N6" s="32">
        <v>26</v>
      </c>
      <c r="O6">
        <f t="shared" si="4"/>
        <v>5</v>
      </c>
      <c r="P6">
        <f t="shared" si="5"/>
        <v>4.4999999999999997E-3</v>
      </c>
      <c r="Q6">
        <f t="shared" si="6"/>
        <v>-2.6120541412292777</v>
      </c>
      <c r="R6">
        <f t="shared" si="7"/>
        <v>-2.956741951443445</v>
      </c>
      <c r="Z6" s="32">
        <v>23</v>
      </c>
      <c r="AA6">
        <f t="shared" si="8"/>
        <v>5</v>
      </c>
      <c r="AB6">
        <f t="shared" si="9"/>
        <v>4.4999999999999997E-3</v>
      </c>
      <c r="AC6">
        <f t="shared" si="10"/>
        <v>-2.6120541412292777</v>
      </c>
      <c r="AD6">
        <f t="shared" si="11"/>
        <v>-2.9649260948554121</v>
      </c>
    </row>
    <row r="7" spans="1:30" x14ac:dyDescent="0.25">
      <c r="A7" s="32">
        <v>23</v>
      </c>
      <c r="B7">
        <f t="shared" si="0"/>
        <v>6</v>
      </c>
      <c r="C7">
        <f t="shared" si="1"/>
        <v>5.4999999999999997E-3</v>
      </c>
      <c r="D7">
        <f t="shared" si="2"/>
        <v>-2.5426988193990474</v>
      </c>
      <c r="E7">
        <f t="shared" si="3"/>
        <v>-2.8417049654271738</v>
      </c>
      <c r="N7" s="32">
        <v>28</v>
      </c>
      <c r="O7">
        <f t="shared" si="4"/>
        <v>6</v>
      </c>
      <c r="P7">
        <f t="shared" si="5"/>
        <v>5.4999999999999997E-3</v>
      </c>
      <c r="Q7">
        <f t="shared" si="6"/>
        <v>-2.5426988193990474</v>
      </c>
      <c r="R7">
        <f t="shared" si="7"/>
        <v>-2.819757450924858</v>
      </c>
      <c r="Z7" s="32">
        <v>27</v>
      </c>
      <c r="AA7">
        <f t="shared" si="8"/>
        <v>7</v>
      </c>
      <c r="AB7">
        <f t="shared" si="9"/>
        <v>6.4999999999999997E-3</v>
      </c>
      <c r="AC7">
        <f t="shared" si="10"/>
        <v>-2.483769293250532</v>
      </c>
      <c r="AD7">
        <f t="shared" si="11"/>
        <v>-2.7016929883738201</v>
      </c>
    </row>
    <row r="8" spans="1:30" x14ac:dyDescent="0.25">
      <c r="A8" s="32">
        <v>24</v>
      </c>
      <c r="B8">
        <f t="shared" si="0"/>
        <v>7</v>
      </c>
      <c r="C8">
        <f t="shared" si="1"/>
        <v>6.4999999999999997E-3</v>
      </c>
      <c r="D8">
        <f t="shared" si="2"/>
        <v>-2.483769293250532</v>
      </c>
      <c r="E8">
        <f t="shared" si="3"/>
        <v>-2.7757553039027205</v>
      </c>
      <c r="N8" s="32">
        <v>29</v>
      </c>
      <c r="O8">
        <f t="shared" si="4"/>
        <v>7.5</v>
      </c>
      <c r="P8">
        <f t="shared" si="5"/>
        <v>7.0000000000000001E-3</v>
      </c>
      <c r="Q8">
        <f t="shared" si="6"/>
        <v>-2.4572633902054375</v>
      </c>
      <c r="R8">
        <f t="shared" si="7"/>
        <v>-2.7512652006655642</v>
      </c>
      <c r="Z8" s="32">
        <v>27</v>
      </c>
      <c r="AA8">
        <f t="shared" si="8"/>
        <v>7</v>
      </c>
      <c r="AB8">
        <f t="shared" si="9"/>
        <v>6.4999999999999997E-3</v>
      </c>
      <c r="AC8">
        <f t="shared" si="10"/>
        <v>-2.483769293250532</v>
      </c>
      <c r="AD8">
        <f t="shared" si="11"/>
        <v>-2.7016929883738201</v>
      </c>
    </row>
    <row r="9" spans="1:30" x14ac:dyDescent="0.25">
      <c r="A9" s="32">
        <v>26</v>
      </c>
      <c r="B9">
        <f t="shared" si="0"/>
        <v>8</v>
      </c>
      <c r="C9">
        <f t="shared" si="1"/>
        <v>7.4999999999999997E-3</v>
      </c>
      <c r="D9">
        <f t="shared" si="2"/>
        <v>-2.4323790585844463</v>
      </c>
      <c r="E9">
        <f t="shared" si="3"/>
        <v>-2.6438559808538136</v>
      </c>
      <c r="N9" s="32">
        <v>29</v>
      </c>
      <c r="O9">
        <f t="shared" si="4"/>
        <v>7.5</v>
      </c>
      <c r="P9">
        <f t="shared" si="5"/>
        <v>7.0000000000000001E-3</v>
      </c>
      <c r="Q9">
        <f t="shared" si="6"/>
        <v>-2.4572633902054375</v>
      </c>
      <c r="R9">
        <f t="shared" si="7"/>
        <v>-2.7512652006655642</v>
      </c>
      <c r="Z9" s="32">
        <v>27</v>
      </c>
      <c r="AA9">
        <f t="shared" si="8"/>
        <v>7</v>
      </c>
      <c r="AB9">
        <f t="shared" si="9"/>
        <v>6.4999999999999997E-3</v>
      </c>
      <c r="AC9">
        <f t="shared" si="10"/>
        <v>-2.483769293250532</v>
      </c>
      <c r="AD9">
        <f t="shared" si="11"/>
        <v>-2.7016929883738201</v>
      </c>
    </row>
    <row r="10" spans="1:30" x14ac:dyDescent="0.25">
      <c r="A10" s="32">
        <v>27</v>
      </c>
      <c r="B10">
        <f t="shared" si="0"/>
        <v>9.5</v>
      </c>
      <c r="C10">
        <f t="shared" si="1"/>
        <v>8.9999999999999993E-3</v>
      </c>
      <c r="D10">
        <f t="shared" si="2"/>
        <v>-2.365618126864292</v>
      </c>
      <c r="E10">
        <f t="shared" si="3"/>
        <v>-2.5779063193293603</v>
      </c>
      <c r="N10" s="32">
        <v>31</v>
      </c>
      <c r="O10">
        <f t="shared" si="4"/>
        <v>9.5</v>
      </c>
      <c r="P10">
        <f t="shared" si="5"/>
        <v>8.9999999999999993E-3</v>
      </c>
      <c r="Q10">
        <f t="shared" si="6"/>
        <v>-2.365618126864292</v>
      </c>
      <c r="R10">
        <f t="shared" si="7"/>
        <v>-2.6142807001469772</v>
      </c>
      <c r="Z10" s="32">
        <v>28</v>
      </c>
      <c r="AA10">
        <f t="shared" si="8"/>
        <v>9</v>
      </c>
      <c r="AB10">
        <f t="shared" si="9"/>
        <v>8.5000000000000006E-3</v>
      </c>
      <c r="AC10">
        <f t="shared" si="10"/>
        <v>-2.38670773449225</v>
      </c>
      <c r="AD10">
        <f t="shared" si="11"/>
        <v>-2.6358847117534219</v>
      </c>
    </row>
    <row r="11" spans="1:30" x14ac:dyDescent="0.25">
      <c r="A11" s="32">
        <v>27</v>
      </c>
      <c r="B11">
        <f t="shared" si="0"/>
        <v>9.5</v>
      </c>
      <c r="C11">
        <f t="shared" si="1"/>
        <v>8.9999999999999993E-3</v>
      </c>
      <c r="D11">
        <f t="shared" si="2"/>
        <v>-2.365618126864292</v>
      </c>
      <c r="E11">
        <f t="shared" si="3"/>
        <v>-2.5779063193293603</v>
      </c>
      <c r="N11" s="32">
        <v>31</v>
      </c>
      <c r="O11">
        <f t="shared" si="4"/>
        <v>9.5</v>
      </c>
      <c r="P11">
        <f t="shared" si="5"/>
        <v>8.9999999999999993E-3</v>
      </c>
      <c r="Q11">
        <f t="shared" si="6"/>
        <v>-2.365618126864292</v>
      </c>
      <c r="R11">
        <f t="shared" si="7"/>
        <v>-2.6142807001469772</v>
      </c>
      <c r="Z11" s="32">
        <v>30</v>
      </c>
      <c r="AA11">
        <f t="shared" si="8"/>
        <v>10</v>
      </c>
      <c r="AB11">
        <f t="shared" si="9"/>
        <v>9.4999999999999998E-3</v>
      </c>
      <c r="AC11">
        <f t="shared" si="10"/>
        <v>-2.3455309708066738</v>
      </c>
      <c r="AD11">
        <f t="shared" si="11"/>
        <v>-2.5042681585126259</v>
      </c>
    </row>
    <row r="12" spans="1:30" x14ac:dyDescent="0.25">
      <c r="A12" s="32">
        <v>28</v>
      </c>
      <c r="B12">
        <f t="shared" si="0"/>
        <v>11</v>
      </c>
      <c r="C12">
        <f t="shared" si="1"/>
        <v>1.0500000000000001E-2</v>
      </c>
      <c r="D12">
        <f t="shared" si="2"/>
        <v>-2.307984474945957</v>
      </c>
      <c r="E12">
        <f t="shared" si="3"/>
        <v>-2.5119566578049066</v>
      </c>
      <c r="N12" s="32">
        <v>32</v>
      </c>
      <c r="O12">
        <f t="shared" si="4"/>
        <v>11</v>
      </c>
      <c r="P12">
        <f t="shared" si="5"/>
        <v>1.0500000000000001E-2</v>
      </c>
      <c r="Q12">
        <f t="shared" si="6"/>
        <v>-2.307984474945957</v>
      </c>
      <c r="R12">
        <f t="shared" si="7"/>
        <v>-2.5457884498876835</v>
      </c>
      <c r="Z12" s="32">
        <v>32</v>
      </c>
      <c r="AA12">
        <f t="shared" si="8"/>
        <v>11.5</v>
      </c>
      <c r="AB12">
        <f t="shared" si="9"/>
        <v>1.0999999999999999E-2</v>
      </c>
      <c r="AC12">
        <f t="shared" si="10"/>
        <v>-2.290367877855267</v>
      </c>
      <c r="AD12">
        <f t="shared" si="11"/>
        <v>-2.3726516052718298</v>
      </c>
    </row>
    <row r="13" spans="1:30" x14ac:dyDescent="0.25">
      <c r="A13" s="32">
        <v>29</v>
      </c>
      <c r="B13">
        <f t="shared" si="0"/>
        <v>13</v>
      </c>
      <c r="C13">
        <f t="shared" si="1"/>
        <v>1.2500000000000001E-2</v>
      </c>
      <c r="D13">
        <f t="shared" si="2"/>
        <v>-2.2414027276049446</v>
      </c>
      <c r="E13">
        <f t="shared" si="3"/>
        <v>-2.4460069962804534</v>
      </c>
      <c r="N13" s="32">
        <v>34</v>
      </c>
      <c r="O13">
        <f t="shared" si="4"/>
        <v>13.5</v>
      </c>
      <c r="P13">
        <f t="shared" si="5"/>
        <v>1.2999999999999999E-2</v>
      </c>
      <c r="Q13">
        <f t="shared" si="6"/>
        <v>-2.226211769317175</v>
      </c>
      <c r="R13">
        <f t="shared" si="7"/>
        <v>-2.4088039493690965</v>
      </c>
      <c r="Z13" s="32">
        <v>32</v>
      </c>
      <c r="AA13">
        <f t="shared" si="8"/>
        <v>11.5</v>
      </c>
      <c r="AB13">
        <f t="shared" si="9"/>
        <v>1.0999999999999999E-2</v>
      </c>
      <c r="AC13">
        <f t="shared" si="10"/>
        <v>-2.290367877855267</v>
      </c>
      <c r="AD13">
        <f t="shared" si="11"/>
        <v>-2.3726516052718298</v>
      </c>
    </row>
    <row r="14" spans="1:30" x14ac:dyDescent="0.25">
      <c r="A14" s="32">
        <v>29</v>
      </c>
      <c r="B14">
        <f t="shared" si="0"/>
        <v>13</v>
      </c>
      <c r="C14">
        <f t="shared" si="1"/>
        <v>1.2500000000000001E-2</v>
      </c>
      <c r="D14">
        <f t="shared" si="2"/>
        <v>-2.2414027276049446</v>
      </c>
      <c r="E14">
        <f t="shared" si="3"/>
        <v>-2.4460069962804534</v>
      </c>
      <c r="N14" s="32">
        <v>34</v>
      </c>
      <c r="O14">
        <f t="shared" si="4"/>
        <v>13.5</v>
      </c>
      <c r="P14">
        <f t="shared" si="5"/>
        <v>1.2999999999999999E-2</v>
      </c>
      <c r="Q14">
        <f t="shared" si="6"/>
        <v>-2.226211769317175</v>
      </c>
      <c r="R14">
        <f t="shared" si="7"/>
        <v>-2.4088039493690965</v>
      </c>
      <c r="Z14" s="32">
        <v>33</v>
      </c>
      <c r="AA14">
        <f t="shared" si="8"/>
        <v>13.5</v>
      </c>
      <c r="AB14">
        <f t="shared" si="9"/>
        <v>1.2999999999999999E-2</v>
      </c>
      <c r="AC14">
        <f t="shared" si="10"/>
        <v>-2.226211769317175</v>
      </c>
      <c r="AD14">
        <f t="shared" si="11"/>
        <v>-2.306843328651432</v>
      </c>
    </row>
    <row r="15" spans="1:30" x14ac:dyDescent="0.25">
      <c r="A15" s="32">
        <v>29</v>
      </c>
      <c r="B15">
        <f t="shared" si="0"/>
        <v>13</v>
      </c>
      <c r="C15">
        <f t="shared" si="1"/>
        <v>1.2500000000000001E-2</v>
      </c>
      <c r="D15">
        <f t="shared" si="2"/>
        <v>-2.2414027276049446</v>
      </c>
      <c r="E15">
        <f t="shared" si="3"/>
        <v>-2.4460069962804534</v>
      </c>
      <c r="N15" s="32">
        <v>34</v>
      </c>
      <c r="O15">
        <f t="shared" si="4"/>
        <v>13.5</v>
      </c>
      <c r="P15">
        <f t="shared" si="5"/>
        <v>1.2999999999999999E-2</v>
      </c>
      <c r="Q15">
        <f t="shared" si="6"/>
        <v>-2.226211769317175</v>
      </c>
      <c r="R15">
        <f t="shared" si="7"/>
        <v>-2.4088039493690965</v>
      </c>
      <c r="Z15" s="32">
        <v>33</v>
      </c>
      <c r="AA15">
        <f t="shared" si="8"/>
        <v>13.5</v>
      </c>
      <c r="AB15">
        <f t="shared" si="9"/>
        <v>1.2999999999999999E-2</v>
      </c>
      <c r="AC15">
        <f t="shared" si="10"/>
        <v>-2.226211769317175</v>
      </c>
      <c r="AD15">
        <f t="shared" si="11"/>
        <v>-2.306843328651432</v>
      </c>
    </row>
    <row r="16" spans="1:30" x14ac:dyDescent="0.25">
      <c r="A16" s="32">
        <v>30</v>
      </c>
      <c r="B16">
        <f t="shared" si="0"/>
        <v>15.5</v>
      </c>
      <c r="C16">
        <f t="shared" si="1"/>
        <v>1.4999999999999999E-2</v>
      </c>
      <c r="D16">
        <f t="shared" si="2"/>
        <v>-2.1700903775845601</v>
      </c>
      <c r="E16">
        <f t="shared" si="3"/>
        <v>-2.3800573347560001</v>
      </c>
      <c r="N16" s="32">
        <v>34</v>
      </c>
      <c r="O16">
        <f t="shared" si="4"/>
        <v>13.5</v>
      </c>
      <c r="P16">
        <f t="shared" si="5"/>
        <v>1.2999999999999999E-2</v>
      </c>
      <c r="Q16">
        <f t="shared" si="6"/>
        <v>-2.226211769317175</v>
      </c>
      <c r="R16">
        <f t="shared" si="7"/>
        <v>-2.4088039493690965</v>
      </c>
      <c r="Z16" s="32">
        <v>34</v>
      </c>
      <c r="AA16">
        <f t="shared" si="8"/>
        <v>16</v>
      </c>
      <c r="AB16">
        <f t="shared" si="9"/>
        <v>1.55E-2</v>
      </c>
      <c r="AC16">
        <f t="shared" si="10"/>
        <v>-2.1570727044790092</v>
      </c>
      <c r="AD16">
        <f t="shared" si="11"/>
        <v>-2.2410350520310338</v>
      </c>
    </row>
    <row r="17" spans="1:30" x14ac:dyDescent="0.25">
      <c r="A17" s="32">
        <v>30</v>
      </c>
      <c r="B17">
        <f t="shared" si="0"/>
        <v>15.5</v>
      </c>
      <c r="C17">
        <f t="shared" si="1"/>
        <v>1.4999999999999999E-2</v>
      </c>
      <c r="D17">
        <f t="shared" si="2"/>
        <v>-2.1700903775845601</v>
      </c>
      <c r="E17">
        <f t="shared" si="3"/>
        <v>-2.3800573347560001</v>
      </c>
      <c r="N17" s="32">
        <v>37</v>
      </c>
      <c r="O17">
        <f t="shared" si="4"/>
        <v>17</v>
      </c>
      <c r="P17">
        <f t="shared" si="5"/>
        <v>1.6500000000000001E-2</v>
      </c>
      <c r="Q17">
        <f t="shared" si="6"/>
        <v>-2.1320832908064999</v>
      </c>
      <c r="R17">
        <f t="shared" si="7"/>
        <v>-2.2033271985912157</v>
      </c>
      <c r="Z17" s="32">
        <v>34</v>
      </c>
      <c r="AA17">
        <f t="shared" si="8"/>
        <v>16</v>
      </c>
      <c r="AB17">
        <f t="shared" si="9"/>
        <v>1.55E-2</v>
      </c>
      <c r="AC17">
        <f t="shared" si="10"/>
        <v>-2.1570727044790092</v>
      </c>
      <c r="AD17">
        <f t="shared" si="11"/>
        <v>-2.2410350520310338</v>
      </c>
    </row>
    <row r="18" spans="1:30" x14ac:dyDescent="0.25">
      <c r="A18" s="32">
        <v>32</v>
      </c>
      <c r="B18">
        <f t="shared" si="0"/>
        <v>18</v>
      </c>
      <c r="C18">
        <f t="shared" si="1"/>
        <v>1.7500000000000002E-2</v>
      </c>
      <c r="D18">
        <f t="shared" si="2"/>
        <v>-2.1083583991691093</v>
      </c>
      <c r="E18">
        <f t="shared" si="3"/>
        <v>-2.2481580117070932</v>
      </c>
      <c r="N18" s="32">
        <v>37</v>
      </c>
      <c r="O18">
        <f t="shared" si="4"/>
        <v>17</v>
      </c>
      <c r="P18">
        <f t="shared" si="5"/>
        <v>1.6500000000000001E-2</v>
      </c>
      <c r="Q18">
        <f t="shared" si="6"/>
        <v>-2.1320832908064999</v>
      </c>
      <c r="R18">
        <f t="shared" si="7"/>
        <v>-2.2033271985912157</v>
      </c>
      <c r="Z18" s="32">
        <v>34</v>
      </c>
      <c r="AA18">
        <f t="shared" si="8"/>
        <v>16</v>
      </c>
      <c r="AB18">
        <f t="shared" si="9"/>
        <v>1.55E-2</v>
      </c>
      <c r="AC18">
        <f t="shared" si="10"/>
        <v>-2.1570727044790092</v>
      </c>
      <c r="AD18">
        <f t="shared" si="11"/>
        <v>-2.2410350520310338</v>
      </c>
    </row>
    <row r="19" spans="1:30" x14ac:dyDescent="0.25">
      <c r="A19" s="32">
        <v>32</v>
      </c>
      <c r="B19">
        <f t="shared" si="0"/>
        <v>18</v>
      </c>
      <c r="C19">
        <f t="shared" si="1"/>
        <v>1.7500000000000002E-2</v>
      </c>
      <c r="D19">
        <f t="shared" si="2"/>
        <v>-2.1083583991691093</v>
      </c>
      <c r="E19">
        <f t="shared" si="3"/>
        <v>-2.2481580117070932</v>
      </c>
      <c r="N19" s="32">
        <v>37</v>
      </c>
      <c r="O19">
        <f t="shared" si="4"/>
        <v>17</v>
      </c>
      <c r="P19">
        <f t="shared" si="5"/>
        <v>1.6500000000000001E-2</v>
      </c>
      <c r="Q19">
        <f t="shared" si="6"/>
        <v>-2.1320832908064999</v>
      </c>
      <c r="R19">
        <f t="shared" si="7"/>
        <v>-2.2033271985912157</v>
      </c>
      <c r="Z19" s="32">
        <v>35</v>
      </c>
      <c r="AA19">
        <f t="shared" si="8"/>
        <v>18</v>
      </c>
      <c r="AB19">
        <f t="shared" si="9"/>
        <v>1.7500000000000002E-2</v>
      </c>
      <c r="AC19">
        <f t="shared" si="10"/>
        <v>-2.1083583991691093</v>
      </c>
      <c r="AD19">
        <f t="shared" si="11"/>
        <v>-2.175226775410636</v>
      </c>
    </row>
    <row r="20" spans="1:30" x14ac:dyDescent="0.25">
      <c r="A20" s="32">
        <v>32</v>
      </c>
      <c r="B20">
        <f t="shared" si="0"/>
        <v>18</v>
      </c>
      <c r="C20">
        <f t="shared" si="1"/>
        <v>1.7500000000000002E-2</v>
      </c>
      <c r="D20">
        <f t="shared" si="2"/>
        <v>-2.1083583991691093</v>
      </c>
      <c r="E20">
        <f t="shared" si="3"/>
        <v>-2.2481580117070932</v>
      </c>
      <c r="N20" s="32">
        <v>38</v>
      </c>
      <c r="O20">
        <f t="shared" si="4"/>
        <v>19.5</v>
      </c>
      <c r="P20">
        <f t="shared" si="5"/>
        <v>1.9E-2</v>
      </c>
      <c r="Q20">
        <f t="shared" si="6"/>
        <v>-2.0748547343933095</v>
      </c>
      <c r="R20">
        <f t="shared" si="7"/>
        <v>-2.134834948331922</v>
      </c>
      <c r="Z20" s="32">
        <v>36</v>
      </c>
      <c r="AA20">
        <f t="shared" si="8"/>
        <v>20.5</v>
      </c>
      <c r="AB20">
        <f t="shared" si="9"/>
        <v>0.02</v>
      </c>
      <c r="AC20">
        <f t="shared" si="10"/>
        <v>-2.0537489106318225</v>
      </c>
      <c r="AD20">
        <f t="shared" si="11"/>
        <v>-2.1094184987902378</v>
      </c>
    </row>
    <row r="21" spans="1:30" x14ac:dyDescent="0.25">
      <c r="A21" s="32">
        <v>33</v>
      </c>
      <c r="B21">
        <f t="shared" si="0"/>
        <v>20</v>
      </c>
      <c r="C21">
        <f t="shared" si="1"/>
        <v>1.95E-2</v>
      </c>
      <c r="D21">
        <f t="shared" si="2"/>
        <v>-2.0641868904004026</v>
      </c>
      <c r="E21">
        <f t="shared" si="3"/>
        <v>-2.1822083501826395</v>
      </c>
      <c r="N21" s="32">
        <v>38</v>
      </c>
      <c r="O21">
        <f t="shared" si="4"/>
        <v>19.5</v>
      </c>
      <c r="P21">
        <f t="shared" si="5"/>
        <v>1.9E-2</v>
      </c>
      <c r="Q21">
        <f t="shared" si="6"/>
        <v>-2.0748547343933095</v>
      </c>
      <c r="R21">
        <f t="shared" si="7"/>
        <v>-2.134834948331922</v>
      </c>
      <c r="Z21" s="32">
        <v>36</v>
      </c>
      <c r="AA21">
        <f t="shared" si="8"/>
        <v>20.5</v>
      </c>
      <c r="AB21">
        <f t="shared" si="9"/>
        <v>0.02</v>
      </c>
      <c r="AC21">
        <f t="shared" si="10"/>
        <v>-2.0537489106318225</v>
      </c>
      <c r="AD21">
        <f t="shared" si="11"/>
        <v>-2.1094184987902378</v>
      </c>
    </row>
    <row r="22" spans="1:30" x14ac:dyDescent="0.25">
      <c r="A22" s="32">
        <v>34</v>
      </c>
      <c r="B22">
        <f t="shared" si="0"/>
        <v>21.5</v>
      </c>
      <c r="C22">
        <f t="shared" si="1"/>
        <v>2.1000000000000001E-2</v>
      </c>
      <c r="D22">
        <f t="shared" si="2"/>
        <v>-2.0335201492530506</v>
      </c>
      <c r="E22">
        <f t="shared" si="3"/>
        <v>-2.1162586886581862</v>
      </c>
      <c r="N22" s="32">
        <v>39</v>
      </c>
      <c r="O22">
        <f t="shared" si="4"/>
        <v>23.5</v>
      </c>
      <c r="P22">
        <f t="shared" si="5"/>
        <v>2.3E-2</v>
      </c>
      <c r="Q22">
        <f t="shared" si="6"/>
        <v>-1.9953933101678247</v>
      </c>
      <c r="R22">
        <f t="shared" si="7"/>
        <v>-2.0663426980726283</v>
      </c>
      <c r="Z22" s="32">
        <v>36</v>
      </c>
      <c r="AA22">
        <f t="shared" si="8"/>
        <v>20.5</v>
      </c>
      <c r="AB22">
        <f t="shared" si="9"/>
        <v>0.02</v>
      </c>
      <c r="AC22">
        <f t="shared" si="10"/>
        <v>-2.0537489106318225</v>
      </c>
      <c r="AD22">
        <f t="shared" si="11"/>
        <v>-2.1094184987902378</v>
      </c>
    </row>
    <row r="23" spans="1:30" x14ac:dyDescent="0.25">
      <c r="A23" s="32">
        <v>34</v>
      </c>
      <c r="B23">
        <f t="shared" si="0"/>
        <v>21.5</v>
      </c>
      <c r="C23">
        <f t="shared" si="1"/>
        <v>2.1000000000000001E-2</v>
      </c>
      <c r="D23">
        <f t="shared" si="2"/>
        <v>-2.0335201492530506</v>
      </c>
      <c r="E23">
        <f t="shared" si="3"/>
        <v>-2.1162586886581862</v>
      </c>
      <c r="N23" s="32">
        <v>39</v>
      </c>
      <c r="O23">
        <f t="shared" si="4"/>
        <v>23.5</v>
      </c>
      <c r="P23">
        <f t="shared" si="5"/>
        <v>2.3E-2</v>
      </c>
      <c r="Q23">
        <f t="shared" si="6"/>
        <v>-1.9953933101678247</v>
      </c>
      <c r="R23">
        <f t="shared" si="7"/>
        <v>-2.0663426980726283</v>
      </c>
      <c r="Z23" s="32">
        <v>36</v>
      </c>
      <c r="AA23">
        <f t="shared" si="8"/>
        <v>20.5</v>
      </c>
      <c r="AB23">
        <f t="shared" si="9"/>
        <v>0.02</v>
      </c>
      <c r="AC23">
        <f t="shared" si="10"/>
        <v>-2.0537489106318225</v>
      </c>
      <c r="AD23">
        <f t="shared" si="11"/>
        <v>-2.1094184987902378</v>
      </c>
    </row>
    <row r="24" spans="1:30" x14ac:dyDescent="0.25">
      <c r="A24" s="32">
        <v>35</v>
      </c>
      <c r="B24">
        <f t="shared" si="0"/>
        <v>25</v>
      </c>
      <c r="C24">
        <f t="shared" si="1"/>
        <v>2.4500000000000001E-2</v>
      </c>
      <c r="D24">
        <f t="shared" si="2"/>
        <v>-1.9685916691865941</v>
      </c>
      <c r="E24">
        <f t="shared" si="3"/>
        <v>-2.0503090271337325</v>
      </c>
      <c r="N24" s="32">
        <v>39</v>
      </c>
      <c r="O24">
        <f t="shared" si="4"/>
        <v>23.5</v>
      </c>
      <c r="P24">
        <f t="shared" si="5"/>
        <v>2.3E-2</v>
      </c>
      <c r="Q24">
        <f t="shared" si="6"/>
        <v>-1.9953933101678247</v>
      </c>
      <c r="R24">
        <f t="shared" si="7"/>
        <v>-2.0663426980726283</v>
      </c>
      <c r="Z24" s="32">
        <v>37</v>
      </c>
      <c r="AA24">
        <f t="shared" si="8"/>
        <v>23.5</v>
      </c>
      <c r="AB24">
        <f t="shared" si="9"/>
        <v>2.3E-2</v>
      </c>
      <c r="AC24">
        <f t="shared" si="10"/>
        <v>-1.9953933101678247</v>
      </c>
      <c r="AD24">
        <f t="shared" si="11"/>
        <v>-2.04361022216984</v>
      </c>
    </row>
    <row r="25" spans="1:30" x14ac:dyDescent="0.25">
      <c r="A25" s="32">
        <v>35</v>
      </c>
      <c r="B25">
        <f t="shared" si="0"/>
        <v>25</v>
      </c>
      <c r="C25">
        <f t="shared" si="1"/>
        <v>2.4500000000000001E-2</v>
      </c>
      <c r="D25">
        <f t="shared" si="2"/>
        <v>-1.9685916691865941</v>
      </c>
      <c r="E25">
        <f t="shared" si="3"/>
        <v>-2.0503090271337325</v>
      </c>
      <c r="N25" s="32">
        <v>39</v>
      </c>
      <c r="O25">
        <f t="shared" si="4"/>
        <v>23.5</v>
      </c>
      <c r="P25">
        <f t="shared" si="5"/>
        <v>2.3E-2</v>
      </c>
      <c r="Q25">
        <f t="shared" si="6"/>
        <v>-1.9953933101678247</v>
      </c>
      <c r="R25">
        <f t="shared" si="7"/>
        <v>-2.0663426980726283</v>
      </c>
      <c r="Z25" s="32">
        <v>37</v>
      </c>
      <c r="AA25">
        <f t="shared" si="8"/>
        <v>23.5</v>
      </c>
      <c r="AB25">
        <f t="shared" si="9"/>
        <v>2.3E-2</v>
      </c>
      <c r="AC25">
        <f t="shared" si="10"/>
        <v>-1.9953933101678247</v>
      </c>
      <c r="AD25">
        <f t="shared" si="11"/>
        <v>-2.04361022216984</v>
      </c>
    </row>
    <row r="26" spans="1:30" x14ac:dyDescent="0.25">
      <c r="A26" s="32">
        <v>35</v>
      </c>
      <c r="B26">
        <f t="shared" si="0"/>
        <v>25</v>
      </c>
      <c r="C26">
        <f t="shared" si="1"/>
        <v>2.4500000000000001E-2</v>
      </c>
      <c r="D26">
        <f t="shared" si="2"/>
        <v>-1.9685916691865941</v>
      </c>
      <c r="E26">
        <f t="shared" si="3"/>
        <v>-2.0503090271337325</v>
      </c>
      <c r="N26" s="32">
        <v>39</v>
      </c>
      <c r="O26">
        <f t="shared" si="4"/>
        <v>23.5</v>
      </c>
      <c r="P26">
        <f t="shared" si="5"/>
        <v>2.3E-2</v>
      </c>
      <c r="Q26">
        <f t="shared" si="6"/>
        <v>-1.9953933101678247</v>
      </c>
      <c r="R26">
        <f t="shared" si="7"/>
        <v>-2.0663426980726283</v>
      </c>
      <c r="Z26" s="32">
        <v>38</v>
      </c>
      <c r="AA26">
        <f t="shared" si="8"/>
        <v>27.5</v>
      </c>
      <c r="AB26">
        <f t="shared" si="9"/>
        <v>2.7E-2</v>
      </c>
      <c r="AC26">
        <f t="shared" si="10"/>
        <v>-1.9268365732639106</v>
      </c>
      <c r="AD26">
        <f t="shared" si="11"/>
        <v>-1.977801945549442</v>
      </c>
    </row>
    <row r="27" spans="1:30" x14ac:dyDescent="0.25">
      <c r="A27" s="32">
        <v>35</v>
      </c>
      <c r="B27">
        <f t="shared" si="0"/>
        <v>25</v>
      </c>
      <c r="C27">
        <f t="shared" si="1"/>
        <v>2.4500000000000001E-2</v>
      </c>
      <c r="D27">
        <f t="shared" si="2"/>
        <v>-1.9685916691865941</v>
      </c>
      <c r="E27">
        <f t="shared" si="3"/>
        <v>-2.0503090271337325</v>
      </c>
      <c r="N27" s="32">
        <v>39</v>
      </c>
      <c r="O27">
        <f t="shared" si="4"/>
        <v>23.5</v>
      </c>
      <c r="P27">
        <f t="shared" si="5"/>
        <v>2.3E-2</v>
      </c>
      <c r="Q27">
        <f t="shared" si="6"/>
        <v>-1.9953933101678247</v>
      </c>
      <c r="R27">
        <f t="shared" si="7"/>
        <v>-2.0663426980726283</v>
      </c>
      <c r="Z27" s="32">
        <v>38</v>
      </c>
      <c r="AA27">
        <f t="shared" si="8"/>
        <v>27.5</v>
      </c>
      <c r="AB27">
        <f t="shared" si="9"/>
        <v>2.7E-2</v>
      </c>
      <c r="AC27">
        <f t="shared" si="10"/>
        <v>-1.9268365732639106</v>
      </c>
      <c r="AD27">
        <f t="shared" si="11"/>
        <v>-1.977801945549442</v>
      </c>
    </row>
    <row r="28" spans="1:30" x14ac:dyDescent="0.25">
      <c r="A28" s="32">
        <v>35</v>
      </c>
      <c r="B28">
        <f t="shared" si="0"/>
        <v>25</v>
      </c>
      <c r="C28">
        <f t="shared" si="1"/>
        <v>2.4500000000000001E-2</v>
      </c>
      <c r="D28">
        <f t="shared" si="2"/>
        <v>-1.9685916691865941</v>
      </c>
      <c r="E28">
        <f t="shared" si="3"/>
        <v>-2.0503090271337325</v>
      </c>
      <c r="N28" s="32">
        <v>40</v>
      </c>
      <c r="O28">
        <f t="shared" si="4"/>
        <v>27</v>
      </c>
      <c r="P28">
        <f t="shared" si="5"/>
        <v>2.6499999999999999E-2</v>
      </c>
      <c r="Q28">
        <f t="shared" si="6"/>
        <v>-1.9349209248873931</v>
      </c>
      <c r="R28">
        <f t="shared" si="7"/>
        <v>-1.9978504478133348</v>
      </c>
      <c r="Z28" s="32">
        <v>38</v>
      </c>
      <c r="AA28">
        <f t="shared" si="8"/>
        <v>27.5</v>
      </c>
      <c r="AB28">
        <f t="shared" si="9"/>
        <v>2.7E-2</v>
      </c>
      <c r="AC28">
        <f t="shared" si="10"/>
        <v>-1.9268365732639106</v>
      </c>
      <c r="AD28">
        <f t="shared" si="11"/>
        <v>-1.977801945549442</v>
      </c>
    </row>
    <row r="29" spans="1:30" x14ac:dyDescent="0.25">
      <c r="A29" s="32">
        <v>36</v>
      </c>
      <c r="B29">
        <f t="shared" si="0"/>
        <v>28.5</v>
      </c>
      <c r="C29">
        <f t="shared" si="1"/>
        <v>2.8000000000000001E-2</v>
      </c>
      <c r="D29">
        <f t="shared" si="2"/>
        <v>-1.9110356475491179</v>
      </c>
      <c r="E29">
        <f t="shared" si="3"/>
        <v>-1.9843593656092793</v>
      </c>
      <c r="N29" s="32">
        <v>41</v>
      </c>
      <c r="O29">
        <f t="shared" si="4"/>
        <v>30.5</v>
      </c>
      <c r="P29">
        <f t="shared" si="5"/>
        <v>0.03</v>
      </c>
      <c r="Q29">
        <f t="shared" si="6"/>
        <v>-1.8807936081512509</v>
      </c>
      <c r="R29">
        <f t="shared" si="7"/>
        <v>-1.9293581975540413</v>
      </c>
      <c r="Z29" s="32">
        <v>38</v>
      </c>
      <c r="AA29">
        <f t="shared" si="8"/>
        <v>27.5</v>
      </c>
      <c r="AB29">
        <f t="shared" si="9"/>
        <v>2.7E-2</v>
      </c>
      <c r="AC29">
        <f t="shared" si="10"/>
        <v>-1.9268365732639106</v>
      </c>
      <c r="AD29">
        <f t="shared" si="11"/>
        <v>-1.977801945549442</v>
      </c>
    </row>
    <row r="30" spans="1:30" x14ac:dyDescent="0.25">
      <c r="A30" s="32">
        <v>36</v>
      </c>
      <c r="B30">
        <f t="shared" si="0"/>
        <v>28.5</v>
      </c>
      <c r="C30">
        <f t="shared" si="1"/>
        <v>2.8000000000000001E-2</v>
      </c>
      <c r="D30">
        <f t="shared" si="2"/>
        <v>-1.9110356475491179</v>
      </c>
      <c r="E30">
        <f t="shared" si="3"/>
        <v>-1.9843593656092793</v>
      </c>
      <c r="N30" s="32">
        <v>41</v>
      </c>
      <c r="O30">
        <f t="shared" si="4"/>
        <v>30.5</v>
      </c>
      <c r="P30">
        <f t="shared" si="5"/>
        <v>0.03</v>
      </c>
      <c r="Q30">
        <f t="shared" si="6"/>
        <v>-1.8807936081512509</v>
      </c>
      <c r="R30">
        <f t="shared" si="7"/>
        <v>-1.9293581975540413</v>
      </c>
      <c r="Z30" s="32">
        <v>38</v>
      </c>
      <c r="AA30">
        <f t="shared" si="8"/>
        <v>27.5</v>
      </c>
      <c r="AB30">
        <f t="shared" si="9"/>
        <v>2.7E-2</v>
      </c>
      <c r="AC30">
        <f t="shared" si="10"/>
        <v>-1.9268365732639106</v>
      </c>
      <c r="AD30">
        <f t="shared" si="11"/>
        <v>-1.977801945549442</v>
      </c>
    </row>
    <row r="31" spans="1:30" x14ac:dyDescent="0.25">
      <c r="A31" s="32">
        <v>37</v>
      </c>
      <c r="B31">
        <f t="shared" si="0"/>
        <v>31.5</v>
      </c>
      <c r="C31">
        <f t="shared" si="1"/>
        <v>3.1E-2</v>
      </c>
      <c r="D31">
        <f t="shared" si="2"/>
        <v>-1.8662957434581073</v>
      </c>
      <c r="E31">
        <f t="shared" si="3"/>
        <v>-1.9184097040848258</v>
      </c>
      <c r="N31" s="32">
        <v>41</v>
      </c>
      <c r="O31">
        <f t="shared" si="4"/>
        <v>30.5</v>
      </c>
      <c r="P31">
        <f t="shared" si="5"/>
        <v>0.03</v>
      </c>
      <c r="Q31">
        <f t="shared" si="6"/>
        <v>-1.8807936081512509</v>
      </c>
      <c r="R31">
        <f t="shared" si="7"/>
        <v>-1.9293581975540413</v>
      </c>
      <c r="Z31" s="32">
        <v>38</v>
      </c>
      <c r="AA31">
        <f t="shared" si="8"/>
        <v>27.5</v>
      </c>
      <c r="AB31">
        <f t="shared" si="9"/>
        <v>2.7E-2</v>
      </c>
      <c r="AC31">
        <f t="shared" si="10"/>
        <v>-1.9268365732639106</v>
      </c>
      <c r="AD31">
        <f t="shared" si="11"/>
        <v>-1.977801945549442</v>
      </c>
    </row>
    <row r="32" spans="1:30" x14ac:dyDescent="0.25">
      <c r="A32" s="32">
        <v>37</v>
      </c>
      <c r="B32">
        <f t="shared" si="0"/>
        <v>31.5</v>
      </c>
      <c r="C32">
        <f t="shared" si="1"/>
        <v>3.1E-2</v>
      </c>
      <c r="D32">
        <f t="shared" si="2"/>
        <v>-1.8662957434581073</v>
      </c>
      <c r="E32">
        <f t="shared" si="3"/>
        <v>-1.9184097040848258</v>
      </c>
      <c r="N32" s="32">
        <v>41</v>
      </c>
      <c r="O32">
        <f t="shared" si="4"/>
        <v>30.5</v>
      </c>
      <c r="P32">
        <f t="shared" si="5"/>
        <v>0.03</v>
      </c>
      <c r="Q32">
        <f t="shared" si="6"/>
        <v>-1.8807936081512509</v>
      </c>
      <c r="R32">
        <f t="shared" si="7"/>
        <v>-1.9293581975540413</v>
      </c>
      <c r="Z32" s="32">
        <v>39</v>
      </c>
      <c r="AA32">
        <f t="shared" si="8"/>
        <v>31.5</v>
      </c>
      <c r="AB32">
        <f t="shared" si="9"/>
        <v>3.1E-2</v>
      </c>
      <c r="AC32">
        <f t="shared" si="10"/>
        <v>-1.8662957434581073</v>
      </c>
      <c r="AD32">
        <f t="shared" si="11"/>
        <v>-1.911993668929044</v>
      </c>
    </row>
    <row r="33" spans="1:30" x14ac:dyDescent="0.25">
      <c r="A33" s="32">
        <v>37</v>
      </c>
      <c r="B33">
        <f t="shared" si="0"/>
        <v>31.5</v>
      </c>
      <c r="C33">
        <f t="shared" si="1"/>
        <v>3.1E-2</v>
      </c>
      <c r="D33">
        <f t="shared" si="2"/>
        <v>-1.8662957434581073</v>
      </c>
      <c r="E33">
        <f t="shared" si="3"/>
        <v>-1.9184097040848258</v>
      </c>
      <c r="N33" s="32">
        <v>41</v>
      </c>
      <c r="O33">
        <f t="shared" si="4"/>
        <v>30.5</v>
      </c>
      <c r="P33">
        <f t="shared" si="5"/>
        <v>0.03</v>
      </c>
      <c r="Q33">
        <f t="shared" si="6"/>
        <v>-1.8807936081512509</v>
      </c>
      <c r="R33">
        <f t="shared" si="7"/>
        <v>-1.9293581975540413</v>
      </c>
      <c r="Z33" s="32">
        <v>39</v>
      </c>
      <c r="AA33">
        <f t="shared" si="8"/>
        <v>31.5</v>
      </c>
      <c r="AB33">
        <f t="shared" si="9"/>
        <v>3.1E-2</v>
      </c>
      <c r="AC33">
        <f t="shared" si="10"/>
        <v>-1.8662957434581073</v>
      </c>
      <c r="AD33">
        <f t="shared" si="11"/>
        <v>-1.911993668929044</v>
      </c>
    </row>
    <row r="34" spans="1:30" x14ac:dyDescent="0.25">
      <c r="A34" s="32">
        <v>37</v>
      </c>
      <c r="B34">
        <f t="shared" si="0"/>
        <v>31.5</v>
      </c>
      <c r="C34">
        <f t="shared" si="1"/>
        <v>3.1E-2</v>
      </c>
      <c r="D34">
        <f t="shared" si="2"/>
        <v>-1.8662957434581073</v>
      </c>
      <c r="E34">
        <f t="shared" si="3"/>
        <v>-1.9184097040848258</v>
      </c>
      <c r="N34" s="32">
        <v>41</v>
      </c>
      <c r="O34">
        <f t="shared" si="4"/>
        <v>30.5</v>
      </c>
      <c r="P34">
        <f t="shared" si="5"/>
        <v>0.03</v>
      </c>
      <c r="Q34">
        <f t="shared" si="6"/>
        <v>-1.8807936081512509</v>
      </c>
      <c r="R34">
        <f t="shared" si="7"/>
        <v>-1.9293581975540413</v>
      </c>
      <c r="Z34" s="32">
        <v>40</v>
      </c>
      <c r="AA34">
        <f t="shared" si="8"/>
        <v>34</v>
      </c>
      <c r="AB34">
        <f t="shared" si="9"/>
        <v>3.3500000000000002E-2</v>
      </c>
      <c r="AC34">
        <f t="shared" si="10"/>
        <v>-1.8316740304001811</v>
      </c>
      <c r="AD34">
        <f t="shared" si="11"/>
        <v>-1.846185392308646</v>
      </c>
    </row>
    <row r="35" spans="1:30" x14ac:dyDescent="0.25">
      <c r="A35" s="32">
        <v>38</v>
      </c>
      <c r="B35">
        <f t="shared" si="0"/>
        <v>35</v>
      </c>
      <c r="C35">
        <f t="shared" si="1"/>
        <v>3.4500000000000003E-2</v>
      </c>
      <c r="D35">
        <f t="shared" si="2"/>
        <v>-1.8184197631112664</v>
      </c>
      <c r="E35">
        <f t="shared" si="3"/>
        <v>-1.8524600425603723</v>
      </c>
      <c r="N35" s="32">
        <v>42</v>
      </c>
      <c r="O35">
        <f t="shared" si="4"/>
        <v>37</v>
      </c>
      <c r="P35">
        <f t="shared" si="5"/>
        <v>3.6499999999999998E-2</v>
      </c>
      <c r="Q35">
        <f t="shared" si="6"/>
        <v>-1.7928306937637517</v>
      </c>
      <c r="R35">
        <f t="shared" si="7"/>
        <v>-1.8608659472947475</v>
      </c>
      <c r="Z35" s="32">
        <v>40</v>
      </c>
      <c r="AA35">
        <f t="shared" si="8"/>
        <v>34</v>
      </c>
      <c r="AB35">
        <f t="shared" si="9"/>
        <v>3.3500000000000002E-2</v>
      </c>
      <c r="AC35">
        <f t="shared" si="10"/>
        <v>-1.8316740304001811</v>
      </c>
      <c r="AD35">
        <f t="shared" si="11"/>
        <v>-1.846185392308646</v>
      </c>
    </row>
    <row r="36" spans="1:30" x14ac:dyDescent="0.25">
      <c r="A36" s="32">
        <v>38</v>
      </c>
      <c r="B36">
        <f t="shared" si="0"/>
        <v>35</v>
      </c>
      <c r="C36">
        <f t="shared" si="1"/>
        <v>3.4500000000000003E-2</v>
      </c>
      <c r="D36">
        <f t="shared" si="2"/>
        <v>-1.8184197631112664</v>
      </c>
      <c r="E36">
        <f t="shared" si="3"/>
        <v>-1.8524600425603723</v>
      </c>
      <c r="N36" s="32">
        <v>42</v>
      </c>
      <c r="O36">
        <f t="shared" si="4"/>
        <v>37</v>
      </c>
      <c r="P36">
        <f t="shared" si="5"/>
        <v>3.6499999999999998E-2</v>
      </c>
      <c r="Q36">
        <f t="shared" si="6"/>
        <v>-1.7928306937637517</v>
      </c>
      <c r="R36">
        <f t="shared" si="7"/>
        <v>-1.8608659472947475</v>
      </c>
      <c r="Z36" s="32">
        <v>40</v>
      </c>
      <c r="AA36">
        <f t="shared" si="8"/>
        <v>34</v>
      </c>
      <c r="AB36">
        <f t="shared" si="9"/>
        <v>3.3500000000000002E-2</v>
      </c>
      <c r="AC36">
        <f t="shared" si="10"/>
        <v>-1.8316740304001811</v>
      </c>
      <c r="AD36">
        <f t="shared" si="11"/>
        <v>-1.846185392308646</v>
      </c>
    </row>
    <row r="37" spans="1:30" x14ac:dyDescent="0.25">
      <c r="A37" s="32">
        <v>38</v>
      </c>
      <c r="B37">
        <f t="shared" si="0"/>
        <v>35</v>
      </c>
      <c r="C37">
        <f t="shared" si="1"/>
        <v>3.4500000000000003E-2</v>
      </c>
      <c r="D37">
        <f t="shared" si="2"/>
        <v>-1.8184197631112664</v>
      </c>
      <c r="E37">
        <f t="shared" si="3"/>
        <v>-1.8524600425603723</v>
      </c>
      <c r="N37" s="32">
        <v>42</v>
      </c>
      <c r="O37">
        <f t="shared" si="4"/>
        <v>37</v>
      </c>
      <c r="P37">
        <f t="shared" si="5"/>
        <v>3.6499999999999998E-2</v>
      </c>
      <c r="Q37">
        <f t="shared" si="6"/>
        <v>-1.7928306937637517</v>
      </c>
      <c r="R37">
        <f t="shared" si="7"/>
        <v>-1.8608659472947475</v>
      </c>
      <c r="Z37" s="32">
        <v>41</v>
      </c>
      <c r="AA37">
        <f t="shared" si="8"/>
        <v>39.5</v>
      </c>
      <c r="AB37">
        <f t="shared" si="9"/>
        <v>3.9E-2</v>
      </c>
      <c r="AC37">
        <f t="shared" si="10"/>
        <v>-1.7624102978623895</v>
      </c>
      <c r="AD37">
        <f t="shared" si="11"/>
        <v>-1.780377115688248</v>
      </c>
    </row>
    <row r="38" spans="1:30" x14ac:dyDescent="0.25">
      <c r="A38" s="32">
        <v>39</v>
      </c>
      <c r="B38">
        <f t="shared" si="0"/>
        <v>38.5</v>
      </c>
      <c r="C38">
        <f t="shared" si="1"/>
        <v>3.7999999999999999E-2</v>
      </c>
      <c r="D38">
        <f t="shared" si="2"/>
        <v>-1.7743819103449572</v>
      </c>
      <c r="E38">
        <f t="shared" si="3"/>
        <v>-1.7865103810359191</v>
      </c>
      <c r="N38" s="32">
        <v>42</v>
      </c>
      <c r="O38">
        <f t="shared" si="4"/>
        <v>37</v>
      </c>
      <c r="P38">
        <f t="shared" si="5"/>
        <v>3.6499999999999998E-2</v>
      </c>
      <c r="Q38">
        <f t="shared" si="6"/>
        <v>-1.7928306937637517</v>
      </c>
      <c r="R38">
        <f t="shared" si="7"/>
        <v>-1.8608659472947475</v>
      </c>
      <c r="Z38" s="32">
        <v>41</v>
      </c>
      <c r="AA38">
        <f t="shared" si="8"/>
        <v>39.5</v>
      </c>
      <c r="AB38">
        <f t="shared" si="9"/>
        <v>3.9E-2</v>
      </c>
      <c r="AC38">
        <f t="shared" si="10"/>
        <v>-1.7624102978623895</v>
      </c>
      <c r="AD38">
        <f t="shared" si="11"/>
        <v>-1.780377115688248</v>
      </c>
    </row>
    <row r="39" spans="1:30" x14ac:dyDescent="0.25">
      <c r="A39" s="32">
        <v>39</v>
      </c>
      <c r="B39">
        <f t="shared" si="0"/>
        <v>38.5</v>
      </c>
      <c r="C39">
        <f t="shared" si="1"/>
        <v>3.7999999999999999E-2</v>
      </c>
      <c r="D39">
        <f t="shared" si="2"/>
        <v>-1.7743819103449572</v>
      </c>
      <c r="E39">
        <f t="shared" si="3"/>
        <v>-1.7865103810359191</v>
      </c>
      <c r="N39" s="32">
        <v>42</v>
      </c>
      <c r="O39">
        <f t="shared" si="4"/>
        <v>37</v>
      </c>
      <c r="P39">
        <f t="shared" si="5"/>
        <v>3.6499999999999998E-2</v>
      </c>
      <c r="Q39">
        <f t="shared" si="6"/>
        <v>-1.7928306937637517</v>
      </c>
      <c r="R39">
        <f t="shared" si="7"/>
        <v>-1.8608659472947475</v>
      </c>
      <c r="Z39" s="32">
        <v>41</v>
      </c>
      <c r="AA39">
        <f t="shared" si="8"/>
        <v>39.5</v>
      </c>
      <c r="AB39">
        <f t="shared" si="9"/>
        <v>3.9E-2</v>
      </c>
      <c r="AC39">
        <f t="shared" si="10"/>
        <v>-1.7624102978623895</v>
      </c>
      <c r="AD39">
        <f t="shared" si="11"/>
        <v>-1.780377115688248</v>
      </c>
    </row>
    <row r="40" spans="1:30" x14ac:dyDescent="0.25">
      <c r="A40" s="32">
        <v>39</v>
      </c>
      <c r="B40">
        <f t="shared" si="0"/>
        <v>38.5</v>
      </c>
      <c r="C40">
        <f t="shared" si="1"/>
        <v>3.7999999999999999E-2</v>
      </c>
      <c r="D40">
        <f t="shared" si="2"/>
        <v>-1.7743819103449572</v>
      </c>
      <c r="E40">
        <f t="shared" si="3"/>
        <v>-1.7865103810359191</v>
      </c>
      <c r="N40" s="32">
        <v>42</v>
      </c>
      <c r="O40">
        <f t="shared" si="4"/>
        <v>37</v>
      </c>
      <c r="P40">
        <f t="shared" si="5"/>
        <v>3.6499999999999998E-2</v>
      </c>
      <c r="Q40">
        <f t="shared" si="6"/>
        <v>-1.7928306937637517</v>
      </c>
      <c r="R40">
        <f t="shared" si="7"/>
        <v>-1.8608659472947475</v>
      </c>
      <c r="Z40" s="32">
        <v>41</v>
      </c>
      <c r="AA40">
        <f t="shared" si="8"/>
        <v>39.5</v>
      </c>
      <c r="AB40">
        <f t="shared" si="9"/>
        <v>3.9E-2</v>
      </c>
      <c r="AC40">
        <f t="shared" si="10"/>
        <v>-1.7624102978623895</v>
      </c>
      <c r="AD40">
        <f t="shared" si="11"/>
        <v>-1.780377115688248</v>
      </c>
    </row>
    <row r="41" spans="1:30" x14ac:dyDescent="0.25">
      <c r="A41" s="32">
        <v>39</v>
      </c>
      <c r="B41">
        <f t="shared" si="0"/>
        <v>38.5</v>
      </c>
      <c r="C41">
        <f t="shared" si="1"/>
        <v>3.7999999999999999E-2</v>
      </c>
      <c r="D41">
        <f t="shared" si="2"/>
        <v>-1.7743819103449572</v>
      </c>
      <c r="E41">
        <f t="shared" si="3"/>
        <v>-1.7865103810359191</v>
      </c>
      <c r="N41" s="32">
        <v>42</v>
      </c>
      <c r="O41">
        <f t="shared" si="4"/>
        <v>37</v>
      </c>
      <c r="P41">
        <f t="shared" si="5"/>
        <v>3.6499999999999998E-2</v>
      </c>
      <c r="Q41">
        <f t="shared" si="6"/>
        <v>-1.7928306937637517</v>
      </c>
      <c r="R41">
        <f t="shared" si="7"/>
        <v>-1.8608659472947475</v>
      </c>
      <c r="Z41" s="32">
        <v>41</v>
      </c>
      <c r="AA41">
        <f t="shared" si="8"/>
        <v>39.5</v>
      </c>
      <c r="AB41">
        <f t="shared" si="9"/>
        <v>3.9E-2</v>
      </c>
      <c r="AC41">
        <f t="shared" si="10"/>
        <v>-1.7624102978623895</v>
      </c>
      <c r="AD41">
        <f t="shared" si="11"/>
        <v>-1.780377115688248</v>
      </c>
    </row>
    <row r="42" spans="1:30" x14ac:dyDescent="0.25">
      <c r="A42" s="32">
        <v>40</v>
      </c>
      <c r="B42">
        <f t="shared" si="0"/>
        <v>45.5</v>
      </c>
      <c r="C42">
        <f t="shared" si="1"/>
        <v>4.4999999999999998E-2</v>
      </c>
      <c r="D42">
        <f t="shared" si="2"/>
        <v>-1.6953977102721358</v>
      </c>
      <c r="E42">
        <f t="shared" si="3"/>
        <v>-1.7205607195114656</v>
      </c>
      <c r="N42" s="32">
        <v>43</v>
      </c>
      <c r="O42">
        <f t="shared" si="4"/>
        <v>45</v>
      </c>
      <c r="P42">
        <f t="shared" si="5"/>
        <v>4.4499999999999998E-2</v>
      </c>
      <c r="Q42">
        <f t="shared" si="6"/>
        <v>-1.7006964611109074</v>
      </c>
      <c r="R42">
        <f t="shared" si="7"/>
        <v>-1.792373697035454</v>
      </c>
      <c r="Z42" s="32">
        <v>41</v>
      </c>
      <c r="AA42">
        <f t="shared" si="8"/>
        <v>39.5</v>
      </c>
      <c r="AB42">
        <f t="shared" si="9"/>
        <v>3.9E-2</v>
      </c>
      <c r="AC42">
        <f t="shared" si="10"/>
        <v>-1.7624102978623895</v>
      </c>
      <c r="AD42">
        <f t="shared" si="11"/>
        <v>-1.780377115688248</v>
      </c>
    </row>
    <row r="43" spans="1:30" x14ac:dyDescent="0.25">
      <c r="A43" s="32">
        <v>40</v>
      </c>
      <c r="B43">
        <f t="shared" si="0"/>
        <v>45.5</v>
      </c>
      <c r="C43">
        <f t="shared" si="1"/>
        <v>4.4999999999999998E-2</v>
      </c>
      <c r="D43">
        <f t="shared" si="2"/>
        <v>-1.6953977102721358</v>
      </c>
      <c r="E43">
        <f t="shared" si="3"/>
        <v>-1.7205607195114656</v>
      </c>
      <c r="N43" s="32">
        <v>43</v>
      </c>
      <c r="O43">
        <f t="shared" si="4"/>
        <v>45</v>
      </c>
      <c r="P43">
        <f t="shared" si="5"/>
        <v>4.4499999999999998E-2</v>
      </c>
      <c r="Q43">
        <f t="shared" si="6"/>
        <v>-1.7006964611109074</v>
      </c>
      <c r="R43">
        <f t="shared" si="7"/>
        <v>-1.792373697035454</v>
      </c>
      <c r="Z43" s="32">
        <v>41</v>
      </c>
      <c r="AA43">
        <f t="shared" si="8"/>
        <v>39.5</v>
      </c>
      <c r="AB43">
        <f t="shared" si="9"/>
        <v>3.9E-2</v>
      </c>
      <c r="AC43">
        <f t="shared" si="10"/>
        <v>-1.7624102978623895</v>
      </c>
      <c r="AD43">
        <f t="shared" si="11"/>
        <v>-1.780377115688248</v>
      </c>
    </row>
    <row r="44" spans="1:30" x14ac:dyDescent="0.25">
      <c r="A44" s="32">
        <v>40</v>
      </c>
      <c r="B44">
        <f t="shared" si="0"/>
        <v>45.5</v>
      </c>
      <c r="C44">
        <f t="shared" si="1"/>
        <v>4.4999999999999998E-2</v>
      </c>
      <c r="D44">
        <f t="shared" si="2"/>
        <v>-1.6953977102721358</v>
      </c>
      <c r="E44">
        <f t="shared" si="3"/>
        <v>-1.7205607195114656</v>
      </c>
      <c r="N44" s="32">
        <v>43</v>
      </c>
      <c r="O44">
        <f t="shared" si="4"/>
        <v>45</v>
      </c>
      <c r="P44">
        <f t="shared" si="5"/>
        <v>4.4499999999999998E-2</v>
      </c>
      <c r="Q44">
        <f t="shared" si="6"/>
        <v>-1.7006964611109074</v>
      </c>
      <c r="R44">
        <f t="shared" si="7"/>
        <v>-1.792373697035454</v>
      </c>
      <c r="Z44" s="32">
        <v>41</v>
      </c>
      <c r="AA44">
        <f t="shared" si="8"/>
        <v>39.5</v>
      </c>
      <c r="AB44">
        <f t="shared" si="9"/>
        <v>3.9E-2</v>
      </c>
      <c r="AC44">
        <f t="shared" si="10"/>
        <v>-1.7624102978623895</v>
      </c>
      <c r="AD44">
        <f t="shared" si="11"/>
        <v>-1.780377115688248</v>
      </c>
    </row>
    <row r="45" spans="1:30" x14ac:dyDescent="0.25">
      <c r="A45" s="32">
        <v>40</v>
      </c>
      <c r="B45">
        <f t="shared" si="0"/>
        <v>45.5</v>
      </c>
      <c r="C45">
        <f t="shared" si="1"/>
        <v>4.4999999999999998E-2</v>
      </c>
      <c r="D45">
        <f t="shared" si="2"/>
        <v>-1.6953977102721358</v>
      </c>
      <c r="E45">
        <f t="shared" si="3"/>
        <v>-1.7205607195114656</v>
      </c>
      <c r="N45" s="32">
        <v>43</v>
      </c>
      <c r="O45">
        <f t="shared" si="4"/>
        <v>45</v>
      </c>
      <c r="P45">
        <f t="shared" si="5"/>
        <v>4.4499999999999998E-2</v>
      </c>
      <c r="Q45">
        <f t="shared" si="6"/>
        <v>-1.7006964611109074</v>
      </c>
      <c r="R45">
        <f t="shared" si="7"/>
        <v>-1.792373697035454</v>
      </c>
      <c r="Z45" s="32">
        <v>42</v>
      </c>
      <c r="AA45">
        <f t="shared" si="8"/>
        <v>47</v>
      </c>
      <c r="AB45">
        <f t="shared" si="9"/>
        <v>4.65E-2</v>
      </c>
      <c r="AC45">
        <f t="shared" si="10"/>
        <v>-1.6797806567981284</v>
      </c>
      <c r="AD45">
        <f t="shared" si="11"/>
        <v>-1.71456883906785</v>
      </c>
    </row>
    <row r="46" spans="1:30" x14ac:dyDescent="0.25">
      <c r="A46" s="32">
        <v>40</v>
      </c>
      <c r="B46">
        <f t="shared" si="0"/>
        <v>45.5</v>
      </c>
      <c r="C46">
        <f t="shared" si="1"/>
        <v>4.4999999999999998E-2</v>
      </c>
      <c r="D46">
        <f t="shared" si="2"/>
        <v>-1.6953977102721358</v>
      </c>
      <c r="E46">
        <f t="shared" si="3"/>
        <v>-1.7205607195114656</v>
      </c>
      <c r="N46" s="32">
        <v>43</v>
      </c>
      <c r="O46">
        <f t="shared" si="4"/>
        <v>45</v>
      </c>
      <c r="P46">
        <f t="shared" si="5"/>
        <v>4.4499999999999998E-2</v>
      </c>
      <c r="Q46">
        <f t="shared" si="6"/>
        <v>-1.7006964611109074</v>
      </c>
      <c r="R46">
        <f t="shared" si="7"/>
        <v>-1.792373697035454</v>
      </c>
      <c r="Z46" s="32">
        <v>42</v>
      </c>
      <c r="AA46">
        <f t="shared" si="8"/>
        <v>47</v>
      </c>
      <c r="AB46">
        <f t="shared" si="9"/>
        <v>4.65E-2</v>
      </c>
      <c r="AC46">
        <f t="shared" si="10"/>
        <v>-1.6797806567981284</v>
      </c>
      <c r="AD46">
        <f t="shared" si="11"/>
        <v>-1.71456883906785</v>
      </c>
    </row>
    <row r="47" spans="1:30" x14ac:dyDescent="0.25">
      <c r="A47" s="32">
        <v>40</v>
      </c>
      <c r="B47">
        <f t="shared" si="0"/>
        <v>45.5</v>
      </c>
      <c r="C47">
        <f t="shared" si="1"/>
        <v>4.4999999999999998E-2</v>
      </c>
      <c r="D47">
        <f t="shared" si="2"/>
        <v>-1.6953977102721358</v>
      </c>
      <c r="E47">
        <f t="shared" si="3"/>
        <v>-1.7205607195114656</v>
      </c>
      <c r="N47" s="32">
        <v>43</v>
      </c>
      <c r="O47">
        <f t="shared" si="4"/>
        <v>45</v>
      </c>
      <c r="P47">
        <f t="shared" si="5"/>
        <v>4.4499999999999998E-2</v>
      </c>
      <c r="Q47">
        <f t="shared" si="6"/>
        <v>-1.7006964611109074</v>
      </c>
      <c r="R47">
        <f t="shared" si="7"/>
        <v>-1.792373697035454</v>
      </c>
      <c r="Z47" s="32">
        <v>42</v>
      </c>
      <c r="AA47">
        <f t="shared" si="8"/>
        <v>47</v>
      </c>
      <c r="AB47">
        <f t="shared" si="9"/>
        <v>4.65E-2</v>
      </c>
      <c r="AC47">
        <f t="shared" si="10"/>
        <v>-1.6797806567981284</v>
      </c>
      <c r="AD47">
        <f t="shared" si="11"/>
        <v>-1.71456883906785</v>
      </c>
    </row>
    <row r="48" spans="1:30" x14ac:dyDescent="0.25">
      <c r="A48" s="32">
        <v>40</v>
      </c>
      <c r="B48">
        <f t="shared" si="0"/>
        <v>45.5</v>
      </c>
      <c r="C48">
        <f t="shared" si="1"/>
        <v>4.4999999999999998E-2</v>
      </c>
      <c r="D48">
        <f t="shared" si="2"/>
        <v>-1.6953977102721358</v>
      </c>
      <c r="E48">
        <f t="shared" si="3"/>
        <v>-1.7205607195114656</v>
      </c>
      <c r="N48" s="32">
        <v>43</v>
      </c>
      <c r="O48">
        <f t="shared" si="4"/>
        <v>45</v>
      </c>
      <c r="P48">
        <f t="shared" si="5"/>
        <v>4.4499999999999998E-2</v>
      </c>
      <c r="Q48">
        <f t="shared" si="6"/>
        <v>-1.7006964611109074</v>
      </c>
      <c r="R48">
        <f t="shared" si="7"/>
        <v>-1.792373697035454</v>
      </c>
      <c r="Z48" s="32">
        <v>42</v>
      </c>
      <c r="AA48">
        <f t="shared" si="8"/>
        <v>47</v>
      </c>
      <c r="AB48">
        <f t="shared" si="9"/>
        <v>4.65E-2</v>
      </c>
      <c r="AC48">
        <f t="shared" si="10"/>
        <v>-1.6797806567981284</v>
      </c>
      <c r="AD48">
        <f t="shared" si="11"/>
        <v>-1.71456883906785</v>
      </c>
    </row>
    <row r="49" spans="1:30" x14ac:dyDescent="0.25">
      <c r="A49" s="32">
        <v>40</v>
      </c>
      <c r="B49">
        <f t="shared" si="0"/>
        <v>45.5</v>
      </c>
      <c r="C49">
        <f t="shared" si="1"/>
        <v>4.4999999999999998E-2</v>
      </c>
      <c r="D49">
        <f t="shared" si="2"/>
        <v>-1.6953977102721358</v>
      </c>
      <c r="E49">
        <f t="shared" si="3"/>
        <v>-1.7205607195114656</v>
      </c>
      <c r="N49" s="32">
        <v>43</v>
      </c>
      <c r="O49">
        <f t="shared" si="4"/>
        <v>45</v>
      </c>
      <c r="P49">
        <f t="shared" si="5"/>
        <v>4.4499999999999998E-2</v>
      </c>
      <c r="Q49">
        <f t="shared" si="6"/>
        <v>-1.7006964611109074</v>
      </c>
      <c r="R49">
        <f t="shared" si="7"/>
        <v>-1.792373697035454</v>
      </c>
      <c r="Z49" s="32">
        <v>42</v>
      </c>
      <c r="AA49">
        <f t="shared" si="8"/>
        <v>47</v>
      </c>
      <c r="AB49">
        <f t="shared" si="9"/>
        <v>4.65E-2</v>
      </c>
      <c r="AC49">
        <f t="shared" si="10"/>
        <v>-1.6797806567981284</v>
      </c>
      <c r="AD49">
        <f t="shared" si="11"/>
        <v>-1.71456883906785</v>
      </c>
    </row>
    <row r="50" spans="1:30" x14ac:dyDescent="0.25">
      <c r="A50" s="32">
        <v>40</v>
      </c>
      <c r="B50">
        <f t="shared" si="0"/>
        <v>45.5</v>
      </c>
      <c r="C50">
        <f t="shared" si="1"/>
        <v>4.4999999999999998E-2</v>
      </c>
      <c r="D50">
        <f t="shared" si="2"/>
        <v>-1.6953977102721358</v>
      </c>
      <c r="E50">
        <f t="shared" si="3"/>
        <v>-1.7205607195114656</v>
      </c>
      <c r="N50" s="32">
        <v>43</v>
      </c>
      <c r="O50">
        <f t="shared" si="4"/>
        <v>45</v>
      </c>
      <c r="P50">
        <f t="shared" si="5"/>
        <v>4.4499999999999998E-2</v>
      </c>
      <c r="Q50">
        <f t="shared" si="6"/>
        <v>-1.7006964611109074</v>
      </c>
      <c r="R50">
        <f t="shared" si="7"/>
        <v>-1.792373697035454</v>
      </c>
      <c r="Z50" s="32">
        <v>42</v>
      </c>
      <c r="AA50">
        <f t="shared" si="8"/>
        <v>47</v>
      </c>
      <c r="AB50">
        <f t="shared" si="9"/>
        <v>4.65E-2</v>
      </c>
      <c r="AC50">
        <f t="shared" si="10"/>
        <v>-1.6797806567981284</v>
      </c>
      <c r="AD50">
        <f t="shared" si="11"/>
        <v>-1.71456883906785</v>
      </c>
    </row>
    <row r="51" spans="1:30" x14ac:dyDescent="0.25">
      <c r="A51" s="32">
        <v>40</v>
      </c>
      <c r="B51">
        <f t="shared" si="0"/>
        <v>45.5</v>
      </c>
      <c r="C51">
        <f t="shared" si="1"/>
        <v>4.4999999999999998E-2</v>
      </c>
      <c r="D51">
        <f t="shared" si="2"/>
        <v>-1.6953977102721358</v>
      </c>
      <c r="E51">
        <f t="shared" si="3"/>
        <v>-1.7205607195114656</v>
      </c>
      <c r="N51" s="32">
        <v>44</v>
      </c>
      <c r="O51">
        <f t="shared" si="4"/>
        <v>51.5</v>
      </c>
      <c r="P51">
        <f t="shared" si="5"/>
        <v>5.0999999999999997E-2</v>
      </c>
      <c r="Q51">
        <f t="shared" si="6"/>
        <v>-1.63523401538865</v>
      </c>
      <c r="R51">
        <f t="shared" si="7"/>
        <v>-1.7238814467761603</v>
      </c>
      <c r="Z51" s="32">
        <v>42</v>
      </c>
      <c r="AA51">
        <f t="shared" si="8"/>
        <v>47</v>
      </c>
      <c r="AB51">
        <f t="shared" si="9"/>
        <v>4.65E-2</v>
      </c>
      <c r="AC51">
        <f t="shared" si="10"/>
        <v>-1.6797806567981284</v>
      </c>
      <c r="AD51">
        <f t="shared" si="11"/>
        <v>-1.71456883906785</v>
      </c>
    </row>
    <row r="52" spans="1:30" x14ac:dyDescent="0.25">
      <c r="A52" s="32">
        <v>41</v>
      </c>
      <c r="B52">
        <f t="shared" si="0"/>
        <v>53.5</v>
      </c>
      <c r="C52">
        <f t="shared" si="1"/>
        <v>5.2999999999999999E-2</v>
      </c>
      <c r="D52">
        <f t="shared" si="2"/>
        <v>-1.6164363711150214</v>
      </c>
      <c r="E52">
        <f t="shared" si="3"/>
        <v>-1.6546110579870121</v>
      </c>
      <c r="N52" s="32">
        <v>44</v>
      </c>
      <c r="O52">
        <f t="shared" si="4"/>
        <v>51.5</v>
      </c>
      <c r="P52">
        <f t="shared" si="5"/>
        <v>5.0999999999999997E-2</v>
      </c>
      <c r="Q52">
        <f t="shared" si="6"/>
        <v>-1.63523401538865</v>
      </c>
      <c r="R52">
        <f t="shared" si="7"/>
        <v>-1.7238814467761603</v>
      </c>
      <c r="Z52" s="32">
        <v>43</v>
      </c>
      <c r="AA52">
        <f t="shared" si="8"/>
        <v>56.5</v>
      </c>
      <c r="AB52">
        <f t="shared" si="9"/>
        <v>5.6000000000000001E-2</v>
      </c>
      <c r="AC52">
        <f t="shared" si="10"/>
        <v>-1.5892675570513919</v>
      </c>
      <c r="AD52">
        <f t="shared" si="11"/>
        <v>-1.6487605624474519</v>
      </c>
    </row>
    <row r="53" spans="1:30" x14ac:dyDescent="0.25">
      <c r="A53" s="32">
        <v>41</v>
      </c>
      <c r="B53">
        <f t="shared" si="0"/>
        <v>53.5</v>
      </c>
      <c r="C53">
        <f t="shared" si="1"/>
        <v>5.2999999999999999E-2</v>
      </c>
      <c r="D53">
        <f t="shared" si="2"/>
        <v>-1.6164363711150214</v>
      </c>
      <c r="E53">
        <f t="shared" si="3"/>
        <v>-1.6546110579870121</v>
      </c>
      <c r="N53" s="32">
        <v>44</v>
      </c>
      <c r="O53">
        <f t="shared" si="4"/>
        <v>51.5</v>
      </c>
      <c r="P53">
        <f t="shared" si="5"/>
        <v>5.0999999999999997E-2</v>
      </c>
      <c r="Q53">
        <f t="shared" si="6"/>
        <v>-1.63523401538865</v>
      </c>
      <c r="R53">
        <f t="shared" si="7"/>
        <v>-1.7238814467761603</v>
      </c>
      <c r="Z53" s="32">
        <v>43</v>
      </c>
      <c r="AA53">
        <f t="shared" si="8"/>
        <v>56.5</v>
      </c>
      <c r="AB53">
        <f t="shared" si="9"/>
        <v>5.6000000000000001E-2</v>
      </c>
      <c r="AC53">
        <f t="shared" si="10"/>
        <v>-1.5892675570513919</v>
      </c>
      <c r="AD53">
        <f t="shared" si="11"/>
        <v>-1.6487605624474519</v>
      </c>
    </row>
    <row r="54" spans="1:30" x14ac:dyDescent="0.25">
      <c r="A54" s="32">
        <v>41</v>
      </c>
      <c r="B54">
        <f t="shared" si="0"/>
        <v>53.5</v>
      </c>
      <c r="C54">
        <f t="shared" si="1"/>
        <v>5.2999999999999999E-2</v>
      </c>
      <c r="D54">
        <f t="shared" si="2"/>
        <v>-1.6164363711150214</v>
      </c>
      <c r="E54">
        <f t="shared" si="3"/>
        <v>-1.6546110579870121</v>
      </c>
      <c r="N54" s="32">
        <v>44</v>
      </c>
      <c r="O54">
        <f t="shared" si="4"/>
        <v>51.5</v>
      </c>
      <c r="P54">
        <f t="shared" si="5"/>
        <v>5.0999999999999997E-2</v>
      </c>
      <c r="Q54">
        <f t="shared" si="6"/>
        <v>-1.63523401538865</v>
      </c>
      <c r="R54">
        <f t="shared" si="7"/>
        <v>-1.7238814467761603</v>
      </c>
      <c r="Z54" s="32">
        <v>43</v>
      </c>
      <c r="AA54">
        <f t="shared" si="8"/>
        <v>56.5</v>
      </c>
      <c r="AB54">
        <f t="shared" si="9"/>
        <v>5.6000000000000001E-2</v>
      </c>
      <c r="AC54">
        <f t="shared" si="10"/>
        <v>-1.5892675570513919</v>
      </c>
      <c r="AD54">
        <f t="shared" si="11"/>
        <v>-1.6487605624474519</v>
      </c>
    </row>
    <row r="55" spans="1:30" x14ac:dyDescent="0.25">
      <c r="A55" s="32">
        <v>41</v>
      </c>
      <c r="B55">
        <f t="shared" si="0"/>
        <v>53.5</v>
      </c>
      <c r="C55">
        <f t="shared" si="1"/>
        <v>5.2999999999999999E-2</v>
      </c>
      <c r="D55">
        <f t="shared" si="2"/>
        <v>-1.6164363711150214</v>
      </c>
      <c r="E55">
        <f t="shared" si="3"/>
        <v>-1.6546110579870121</v>
      </c>
      <c r="N55" s="32">
        <v>45</v>
      </c>
      <c r="O55">
        <f t="shared" si="4"/>
        <v>57</v>
      </c>
      <c r="P55">
        <f t="shared" si="5"/>
        <v>5.6500000000000002E-2</v>
      </c>
      <c r="Q55">
        <f t="shared" si="6"/>
        <v>-1.5848518438340826</v>
      </c>
      <c r="R55">
        <f t="shared" si="7"/>
        <v>-1.6553891965168668</v>
      </c>
      <c r="Z55" s="32">
        <v>43</v>
      </c>
      <c r="AA55">
        <f t="shared" si="8"/>
        <v>56.5</v>
      </c>
      <c r="AB55">
        <f t="shared" si="9"/>
        <v>5.6000000000000001E-2</v>
      </c>
      <c r="AC55">
        <f t="shared" si="10"/>
        <v>-1.5892675570513919</v>
      </c>
      <c r="AD55">
        <f t="shared" si="11"/>
        <v>-1.6487605624474519</v>
      </c>
    </row>
    <row r="56" spans="1:30" x14ac:dyDescent="0.25">
      <c r="A56" s="32">
        <v>41</v>
      </c>
      <c r="B56">
        <f t="shared" si="0"/>
        <v>53.5</v>
      </c>
      <c r="C56">
        <f t="shared" si="1"/>
        <v>5.2999999999999999E-2</v>
      </c>
      <c r="D56">
        <f t="shared" si="2"/>
        <v>-1.6164363711150214</v>
      </c>
      <c r="E56">
        <f t="shared" si="3"/>
        <v>-1.6546110579870121</v>
      </c>
      <c r="N56" s="32">
        <v>45</v>
      </c>
      <c r="O56">
        <f t="shared" si="4"/>
        <v>57</v>
      </c>
      <c r="P56">
        <f t="shared" si="5"/>
        <v>5.6500000000000002E-2</v>
      </c>
      <c r="Q56">
        <f t="shared" si="6"/>
        <v>-1.5848518438340826</v>
      </c>
      <c r="R56">
        <f t="shared" si="7"/>
        <v>-1.6553891965168668</v>
      </c>
      <c r="Z56" s="32">
        <v>43</v>
      </c>
      <c r="AA56">
        <f t="shared" si="8"/>
        <v>56.5</v>
      </c>
      <c r="AB56">
        <f t="shared" si="9"/>
        <v>5.6000000000000001E-2</v>
      </c>
      <c r="AC56">
        <f t="shared" si="10"/>
        <v>-1.5892675570513919</v>
      </c>
      <c r="AD56">
        <f t="shared" si="11"/>
        <v>-1.6487605624474519</v>
      </c>
    </row>
    <row r="57" spans="1:30" x14ac:dyDescent="0.25">
      <c r="A57" s="32">
        <v>41</v>
      </c>
      <c r="B57">
        <f t="shared" si="0"/>
        <v>53.5</v>
      </c>
      <c r="C57">
        <f t="shared" si="1"/>
        <v>5.2999999999999999E-2</v>
      </c>
      <c r="D57">
        <f t="shared" si="2"/>
        <v>-1.6164363711150214</v>
      </c>
      <c r="E57">
        <f t="shared" si="3"/>
        <v>-1.6546110579870121</v>
      </c>
      <c r="N57" s="32">
        <v>45</v>
      </c>
      <c r="O57">
        <f t="shared" si="4"/>
        <v>57</v>
      </c>
      <c r="P57">
        <f t="shared" si="5"/>
        <v>5.6500000000000002E-2</v>
      </c>
      <c r="Q57">
        <f t="shared" si="6"/>
        <v>-1.5848518438340826</v>
      </c>
      <c r="R57">
        <f t="shared" si="7"/>
        <v>-1.6553891965168668</v>
      </c>
      <c r="Z57" s="32">
        <v>43</v>
      </c>
      <c r="AA57">
        <f t="shared" si="8"/>
        <v>56.5</v>
      </c>
      <c r="AB57">
        <f t="shared" si="9"/>
        <v>5.6000000000000001E-2</v>
      </c>
      <c r="AC57">
        <f t="shared" si="10"/>
        <v>-1.5892675570513919</v>
      </c>
      <c r="AD57">
        <f t="shared" si="11"/>
        <v>-1.6487605624474519</v>
      </c>
    </row>
    <row r="58" spans="1:30" x14ac:dyDescent="0.25">
      <c r="A58" s="32">
        <v>42</v>
      </c>
      <c r="B58">
        <f t="shared" si="0"/>
        <v>59.5</v>
      </c>
      <c r="C58">
        <f t="shared" si="1"/>
        <v>5.8999999999999997E-2</v>
      </c>
      <c r="D58">
        <f t="shared" si="2"/>
        <v>-1.5632236468662759</v>
      </c>
      <c r="E58">
        <f t="shared" si="3"/>
        <v>-1.5886613964625587</v>
      </c>
      <c r="N58" s="32">
        <v>45</v>
      </c>
      <c r="O58">
        <f t="shared" si="4"/>
        <v>57</v>
      </c>
      <c r="P58">
        <f t="shared" si="5"/>
        <v>5.6500000000000002E-2</v>
      </c>
      <c r="Q58">
        <f t="shared" si="6"/>
        <v>-1.5848518438340826</v>
      </c>
      <c r="R58">
        <f t="shared" si="7"/>
        <v>-1.6553891965168668</v>
      </c>
      <c r="Z58" s="32">
        <v>43</v>
      </c>
      <c r="AA58">
        <f t="shared" si="8"/>
        <v>56.5</v>
      </c>
      <c r="AB58">
        <f t="shared" si="9"/>
        <v>5.6000000000000001E-2</v>
      </c>
      <c r="AC58">
        <f t="shared" si="10"/>
        <v>-1.5892675570513919</v>
      </c>
      <c r="AD58">
        <f t="shared" si="11"/>
        <v>-1.6487605624474519</v>
      </c>
    </row>
    <row r="59" spans="1:30" x14ac:dyDescent="0.25">
      <c r="A59" s="32">
        <v>42</v>
      </c>
      <c r="B59">
        <f t="shared" si="0"/>
        <v>59.5</v>
      </c>
      <c r="C59">
        <f t="shared" si="1"/>
        <v>5.8999999999999997E-2</v>
      </c>
      <c r="D59">
        <f t="shared" si="2"/>
        <v>-1.5632236468662759</v>
      </c>
      <c r="E59">
        <f t="shared" si="3"/>
        <v>-1.5886613964625587</v>
      </c>
      <c r="N59" s="32">
        <v>45</v>
      </c>
      <c r="O59">
        <f t="shared" si="4"/>
        <v>57</v>
      </c>
      <c r="P59">
        <f t="shared" si="5"/>
        <v>5.6500000000000002E-2</v>
      </c>
      <c r="Q59">
        <f t="shared" si="6"/>
        <v>-1.5848518438340826</v>
      </c>
      <c r="R59">
        <f t="shared" si="7"/>
        <v>-1.6553891965168668</v>
      </c>
      <c r="Z59" s="32">
        <v>43</v>
      </c>
      <c r="AA59">
        <f t="shared" si="8"/>
        <v>56.5</v>
      </c>
      <c r="AB59">
        <f t="shared" si="9"/>
        <v>5.6000000000000001E-2</v>
      </c>
      <c r="AC59">
        <f t="shared" si="10"/>
        <v>-1.5892675570513919</v>
      </c>
      <c r="AD59">
        <f t="shared" si="11"/>
        <v>-1.6487605624474519</v>
      </c>
    </row>
    <row r="60" spans="1:30" x14ac:dyDescent="0.25">
      <c r="A60" s="32">
        <v>42</v>
      </c>
      <c r="B60">
        <f t="shared" si="0"/>
        <v>59.5</v>
      </c>
      <c r="C60">
        <f t="shared" si="1"/>
        <v>5.8999999999999997E-2</v>
      </c>
      <c r="D60">
        <f t="shared" si="2"/>
        <v>-1.5632236468662759</v>
      </c>
      <c r="E60">
        <f t="shared" si="3"/>
        <v>-1.5886613964625587</v>
      </c>
      <c r="N60" s="32">
        <v>45</v>
      </c>
      <c r="O60">
        <f t="shared" si="4"/>
        <v>57</v>
      </c>
      <c r="P60">
        <f t="shared" si="5"/>
        <v>5.6500000000000002E-2</v>
      </c>
      <c r="Q60">
        <f t="shared" si="6"/>
        <v>-1.5848518438340826</v>
      </c>
      <c r="R60">
        <f t="shared" si="7"/>
        <v>-1.6553891965168668</v>
      </c>
      <c r="Z60" s="32">
        <v>43</v>
      </c>
      <c r="AA60">
        <f t="shared" si="8"/>
        <v>56.5</v>
      </c>
      <c r="AB60">
        <f t="shared" si="9"/>
        <v>5.6000000000000001E-2</v>
      </c>
      <c r="AC60">
        <f t="shared" si="10"/>
        <v>-1.5892675570513919</v>
      </c>
      <c r="AD60">
        <f t="shared" si="11"/>
        <v>-1.6487605624474519</v>
      </c>
    </row>
    <row r="61" spans="1:30" x14ac:dyDescent="0.25">
      <c r="A61" s="32">
        <v>42</v>
      </c>
      <c r="B61">
        <f t="shared" si="0"/>
        <v>59.5</v>
      </c>
      <c r="C61">
        <f t="shared" si="1"/>
        <v>5.8999999999999997E-2</v>
      </c>
      <c r="D61">
        <f t="shared" si="2"/>
        <v>-1.5632236468662759</v>
      </c>
      <c r="E61">
        <f t="shared" si="3"/>
        <v>-1.5886613964625587</v>
      </c>
      <c r="N61" s="32">
        <v>45</v>
      </c>
      <c r="O61">
        <f t="shared" si="4"/>
        <v>57</v>
      </c>
      <c r="P61">
        <f t="shared" si="5"/>
        <v>5.6500000000000002E-2</v>
      </c>
      <c r="Q61">
        <f t="shared" si="6"/>
        <v>-1.5848518438340826</v>
      </c>
      <c r="R61">
        <f t="shared" si="7"/>
        <v>-1.6553891965168668</v>
      </c>
      <c r="Z61" s="32">
        <v>43</v>
      </c>
      <c r="AA61">
        <f t="shared" si="8"/>
        <v>56.5</v>
      </c>
      <c r="AB61">
        <f t="shared" si="9"/>
        <v>5.6000000000000001E-2</v>
      </c>
      <c r="AC61">
        <f t="shared" si="10"/>
        <v>-1.5892675570513919</v>
      </c>
      <c r="AD61">
        <f t="shared" si="11"/>
        <v>-1.6487605624474519</v>
      </c>
    </row>
    <row r="62" spans="1:30" x14ac:dyDescent="0.25">
      <c r="A62" s="32">
        <v>42</v>
      </c>
      <c r="B62">
        <f t="shared" si="0"/>
        <v>59.5</v>
      </c>
      <c r="C62">
        <f t="shared" si="1"/>
        <v>5.8999999999999997E-2</v>
      </c>
      <c r="D62">
        <f t="shared" si="2"/>
        <v>-1.5632236468662759</v>
      </c>
      <c r="E62">
        <f t="shared" si="3"/>
        <v>-1.5886613964625587</v>
      </c>
      <c r="N62" s="32">
        <v>46</v>
      </c>
      <c r="O62">
        <f t="shared" si="4"/>
        <v>63.5</v>
      </c>
      <c r="P62">
        <f t="shared" si="5"/>
        <v>6.3E-2</v>
      </c>
      <c r="Q62">
        <f t="shared" si="6"/>
        <v>-1.5300675881378281</v>
      </c>
      <c r="R62">
        <f t="shared" si="7"/>
        <v>-1.5868969462575733</v>
      </c>
      <c r="Z62" s="32">
        <v>43</v>
      </c>
      <c r="AA62">
        <f t="shared" si="8"/>
        <v>56.5</v>
      </c>
      <c r="AB62">
        <f t="shared" si="9"/>
        <v>5.6000000000000001E-2</v>
      </c>
      <c r="AC62">
        <f t="shared" si="10"/>
        <v>-1.5892675570513919</v>
      </c>
      <c r="AD62">
        <f t="shared" si="11"/>
        <v>-1.6487605624474519</v>
      </c>
    </row>
    <row r="63" spans="1:30" x14ac:dyDescent="0.25">
      <c r="A63" s="32">
        <v>42</v>
      </c>
      <c r="B63">
        <f t="shared" si="0"/>
        <v>59.5</v>
      </c>
      <c r="C63">
        <f t="shared" si="1"/>
        <v>5.8999999999999997E-2</v>
      </c>
      <c r="D63">
        <f t="shared" si="2"/>
        <v>-1.5632236468662759</v>
      </c>
      <c r="E63">
        <f t="shared" si="3"/>
        <v>-1.5886613964625587</v>
      </c>
      <c r="N63" s="32">
        <v>46</v>
      </c>
      <c r="O63">
        <f t="shared" si="4"/>
        <v>63.5</v>
      </c>
      <c r="P63">
        <f t="shared" si="5"/>
        <v>6.3E-2</v>
      </c>
      <c r="Q63">
        <f t="shared" si="6"/>
        <v>-1.5300675881378281</v>
      </c>
      <c r="R63">
        <f t="shared" si="7"/>
        <v>-1.5868969462575733</v>
      </c>
      <c r="Z63" s="32">
        <v>43</v>
      </c>
      <c r="AA63">
        <f t="shared" si="8"/>
        <v>56.5</v>
      </c>
      <c r="AB63">
        <f t="shared" si="9"/>
        <v>5.6000000000000001E-2</v>
      </c>
      <c r="AC63">
        <f t="shared" si="10"/>
        <v>-1.5892675570513919</v>
      </c>
      <c r="AD63">
        <f t="shared" si="11"/>
        <v>-1.6487605624474519</v>
      </c>
    </row>
    <row r="64" spans="1:30" x14ac:dyDescent="0.25">
      <c r="A64" s="32">
        <v>43</v>
      </c>
      <c r="B64">
        <f t="shared" si="0"/>
        <v>65</v>
      </c>
      <c r="C64">
        <f t="shared" si="1"/>
        <v>6.4500000000000002E-2</v>
      </c>
      <c r="D64">
        <f t="shared" si="2"/>
        <v>-1.5180571187364951</v>
      </c>
      <c r="E64">
        <f t="shared" si="3"/>
        <v>-1.5227117349381052</v>
      </c>
      <c r="N64" s="32">
        <v>46</v>
      </c>
      <c r="O64">
        <f t="shared" si="4"/>
        <v>63.5</v>
      </c>
      <c r="P64">
        <f t="shared" si="5"/>
        <v>6.3E-2</v>
      </c>
      <c r="Q64">
        <f t="shared" si="6"/>
        <v>-1.5300675881378281</v>
      </c>
      <c r="R64">
        <f t="shared" si="7"/>
        <v>-1.5868969462575733</v>
      </c>
      <c r="Z64" s="32">
        <v>44</v>
      </c>
      <c r="AA64">
        <f t="shared" si="8"/>
        <v>66.5</v>
      </c>
      <c r="AB64">
        <f t="shared" si="9"/>
        <v>6.6000000000000003E-2</v>
      </c>
      <c r="AC64">
        <f t="shared" si="10"/>
        <v>-1.5062617232782443</v>
      </c>
      <c r="AD64">
        <f t="shared" si="11"/>
        <v>-1.5829522858270539</v>
      </c>
    </row>
    <row r="65" spans="1:30" x14ac:dyDescent="0.25">
      <c r="A65" s="32">
        <v>43</v>
      </c>
      <c r="B65">
        <f t="shared" si="0"/>
        <v>65</v>
      </c>
      <c r="C65">
        <f t="shared" si="1"/>
        <v>6.4500000000000002E-2</v>
      </c>
      <c r="D65">
        <f t="shared" si="2"/>
        <v>-1.5180571187364951</v>
      </c>
      <c r="E65">
        <f t="shared" si="3"/>
        <v>-1.5227117349381052</v>
      </c>
      <c r="N65" s="32">
        <v>46</v>
      </c>
      <c r="O65">
        <f t="shared" si="4"/>
        <v>63.5</v>
      </c>
      <c r="P65">
        <f t="shared" si="5"/>
        <v>6.3E-2</v>
      </c>
      <c r="Q65">
        <f t="shared" si="6"/>
        <v>-1.5300675881378281</v>
      </c>
      <c r="R65">
        <f t="shared" si="7"/>
        <v>-1.5868969462575733</v>
      </c>
      <c r="Z65" s="32">
        <v>44</v>
      </c>
      <c r="AA65">
        <f t="shared" si="8"/>
        <v>66.5</v>
      </c>
      <c r="AB65">
        <f t="shared" si="9"/>
        <v>6.6000000000000003E-2</v>
      </c>
      <c r="AC65">
        <f t="shared" si="10"/>
        <v>-1.5062617232782443</v>
      </c>
      <c r="AD65">
        <f t="shared" si="11"/>
        <v>-1.5829522858270539</v>
      </c>
    </row>
    <row r="66" spans="1:30" x14ac:dyDescent="0.25">
      <c r="A66" s="32">
        <v>43</v>
      </c>
      <c r="B66">
        <f t="shared" si="0"/>
        <v>65</v>
      </c>
      <c r="C66">
        <f t="shared" si="1"/>
        <v>6.4500000000000002E-2</v>
      </c>
      <c r="D66">
        <f t="shared" si="2"/>
        <v>-1.5180571187364951</v>
      </c>
      <c r="E66">
        <f t="shared" si="3"/>
        <v>-1.5227117349381052</v>
      </c>
      <c r="N66" s="32">
        <v>46</v>
      </c>
      <c r="O66">
        <f t="shared" si="4"/>
        <v>63.5</v>
      </c>
      <c r="P66">
        <f t="shared" si="5"/>
        <v>6.3E-2</v>
      </c>
      <c r="Q66">
        <f t="shared" si="6"/>
        <v>-1.5300675881378281</v>
      </c>
      <c r="R66">
        <f t="shared" si="7"/>
        <v>-1.5868969462575733</v>
      </c>
      <c r="Z66" s="32">
        <v>44</v>
      </c>
      <c r="AA66">
        <f t="shared" si="8"/>
        <v>66.5</v>
      </c>
      <c r="AB66">
        <f t="shared" si="9"/>
        <v>6.6000000000000003E-2</v>
      </c>
      <c r="AC66">
        <f t="shared" si="10"/>
        <v>-1.5062617232782443</v>
      </c>
      <c r="AD66">
        <f t="shared" si="11"/>
        <v>-1.5829522858270539</v>
      </c>
    </row>
    <row r="67" spans="1:30" x14ac:dyDescent="0.25">
      <c r="A67" s="32">
        <v>43</v>
      </c>
      <c r="B67">
        <f t="shared" ref="B67:B130" si="12">_xlfn.RANK.AVG(A67,$A$2:$A$1001,1)</f>
        <v>65</v>
      </c>
      <c r="C67">
        <f t="shared" ref="C67:C130" si="13">(B67-0.5)/COUNTA($A$2:$A$1001)</f>
        <v>6.4500000000000002E-2</v>
      </c>
      <c r="D67">
        <f t="shared" ref="D67:D130" si="14">_xlfn.NORM.S.INV(C67)</f>
        <v>-1.5180571187364951</v>
      </c>
      <c r="E67">
        <f t="shared" ref="E67:E130" si="15">STANDARDIZE(A67,AVERAGE($A$2:$A$1001),_xlfn.STDEV.S($A$2:$A$1001))</f>
        <v>-1.5227117349381052</v>
      </c>
      <c r="N67" s="32">
        <v>46</v>
      </c>
      <c r="O67">
        <f t="shared" ref="O67:O130" si="16">_xlfn.RANK.AVG(N67,$N$2:$N$1001,1)</f>
        <v>63.5</v>
      </c>
      <c r="P67">
        <f t="shared" ref="P67:P130" si="17">(O67-0.5)/COUNTA($N$2:$N$1001)</f>
        <v>6.3E-2</v>
      </c>
      <c r="Q67">
        <f t="shared" ref="Q67:Q130" si="18">_xlfn.NORM.S.INV(P67)</f>
        <v>-1.5300675881378281</v>
      </c>
      <c r="R67">
        <f t="shared" ref="R67:R130" si="19">STANDARDIZE(N67,AVERAGE($N$2:$N$1001),_xlfn.STDEV.S($N$2:$N$1001))</f>
        <v>-1.5868969462575733</v>
      </c>
      <c r="Z67" s="32">
        <v>44</v>
      </c>
      <c r="AA67">
        <f t="shared" ref="AA67:AA130" si="20">_xlfn.RANK.AVG(Z67,$Z$2:$Z$1001,1)</f>
        <v>66.5</v>
      </c>
      <c r="AB67">
        <f t="shared" ref="AB67:AB130" si="21">(AA67-0.5)/COUNTA($Z$2:$Z$1001)</f>
        <v>6.6000000000000003E-2</v>
      </c>
      <c r="AC67">
        <f t="shared" ref="AC67:AC130" si="22">_xlfn.NORM.S.INV(AB67)</f>
        <v>-1.5062617232782443</v>
      </c>
      <c r="AD67">
        <f t="shared" ref="AD67:AD130" si="23">STANDARDIZE(Z67,AVERAGE($Z$2:$Z$1001),_xlfn.STDEV.S($Z$2:$Z$1001))</f>
        <v>-1.5829522858270539</v>
      </c>
    </row>
    <row r="68" spans="1:30" x14ac:dyDescent="0.25">
      <c r="A68" s="32">
        <v>43</v>
      </c>
      <c r="B68">
        <f t="shared" si="12"/>
        <v>65</v>
      </c>
      <c r="C68">
        <f t="shared" si="13"/>
        <v>6.4500000000000002E-2</v>
      </c>
      <c r="D68">
        <f t="shared" si="14"/>
        <v>-1.5180571187364951</v>
      </c>
      <c r="E68">
        <f t="shared" si="15"/>
        <v>-1.5227117349381052</v>
      </c>
      <c r="N68" s="32">
        <v>47</v>
      </c>
      <c r="O68">
        <f t="shared" si="16"/>
        <v>68.5</v>
      </c>
      <c r="P68">
        <f t="shared" si="17"/>
        <v>6.8000000000000005E-2</v>
      </c>
      <c r="Q68">
        <f t="shared" si="18"/>
        <v>-1.4908533552466607</v>
      </c>
      <c r="R68">
        <f t="shared" si="19"/>
        <v>-1.5184046959982795</v>
      </c>
      <c r="Z68" s="32">
        <v>44</v>
      </c>
      <c r="AA68">
        <f t="shared" si="20"/>
        <v>66.5</v>
      </c>
      <c r="AB68">
        <f t="shared" si="21"/>
        <v>6.6000000000000003E-2</v>
      </c>
      <c r="AC68">
        <f t="shared" si="22"/>
        <v>-1.5062617232782443</v>
      </c>
      <c r="AD68">
        <f t="shared" si="23"/>
        <v>-1.5829522858270539</v>
      </c>
    </row>
    <row r="69" spans="1:30" x14ac:dyDescent="0.25">
      <c r="A69" s="32">
        <v>44</v>
      </c>
      <c r="B69">
        <f t="shared" si="12"/>
        <v>72</v>
      </c>
      <c r="C69">
        <f t="shared" si="13"/>
        <v>7.1499999999999994E-2</v>
      </c>
      <c r="D69">
        <f t="shared" si="14"/>
        <v>-1.4647102032030621</v>
      </c>
      <c r="E69">
        <f t="shared" si="15"/>
        <v>-1.4567620734136517</v>
      </c>
      <c r="N69" s="32">
        <v>47</v>
      </c>
      <c r="O69">
        <f t="shared" si="16"/>
        <v>68.5</v>
      </c>
      <c r="P69">
        <f t="shared" si="17"/>
        <v>6.8000000000000005E-2</v>
      </c>
      <c r="Q69">
        <f t="shared" si="18"/>
        <v>-1.4908533552466607</v>
      </c>
      <c r="R69">
        <f t="shared" si="19"/>
        <v>-1.5184046959982795</v>
      </c>
      <c r="Z69" s="32">
        <v>44</v>
      </c>
      <c r="AA69">
        <f t="shared" si="20"/>
        <v>66.5</v>
      </c>
      <c r="AB69">
        <f t="shared" si="21"/>
        <v>6.6000000000000003E-2</v>
      </c>
      <c r="AC69">
        <f t="shared" si="22"/>
        <v>-1.5062617232782443</v>
      </c>
      <c r="AD69">
        <f t="shared" si="23"/>
        <v>-1.5829522858270539</v>
      </c>
    </row>
    <row r="70" spans="1:30" x14ac:dyDescent="0.25">
      <c r="A70" s="32">
        <v>44</v>
      </c>
      <c r="B70">
        <f t="shared" si="12"/>
        <v>72</v>
      </c>
      <c r="C70">
        <f t="shared" si="13"/>
        <v>7.1499999999999994E-2</v>
      </c>
      <c r="D70">
        <f t="shared" si="14"/>
        <v>-1.4647102032030621</v>
      </c>
      <c r="E70">
        <f t="shared" si="15"/>
        <v>-1.4567620734136517</v>
      </c>
      <c r="N70" s="32">
        <v>47</v>
      </c>
      <c r="O70">
        <f t="shared" si="16"/>
        <v>68.5</v>
      </c>
      <c r="P70">
        <f t="shared" si="17"/>
        <v>6.8000000000000005E-2</v>
      </c>
      <c r="Q70">
        <f t="shared" si="18"/>
        <v>-1.4908533552466607</v>
      </c>
      <c r="R70">
        <f t="shared" si="19"/>
        <v>-1.5184046959982795</v>
      </c>
      <c r="Z70" s="32">
        <v>44</v>
      </c>
      <c r="AA70">
        <f t="shared" si="20"/>
        <v>66.5</v>
      </c>
      <c r="AB70">
        <f t="shared" si="21"/>
        <v>6.6000000000000003E-2</v>
      </c>
      <c r="AC70">
        <f t="shared" si="22"/>
        <v>-1.5062617232782443</v>
      </c>
      <c r="AD70">
        <f t="shared" si="23"/>
        <v>-1.5829522858270539</v>
      </c>
    </row>
    <row r="71" spans="1:30" x14ac:dyDescent="0.25">
      <c r="A71" s="32">
        <v>44</v>
      </c>
      <c r="B71">
        <f t="shared" si="12"/>
        <v>72</v>
      </c>
      <c r="C71">
        <f t="shared" si="13"/>
        <v>7.1499999999999994E-2</v>
      </c>
      <c r="D71">
        <f t="shared" si="14"/>
        <v>-1.4647102032030621</v>
      </c>
      <c r="E71">
        <f t="shared" si="15"/>
        <v>-1.4567620734136517</v>
      </c>
      <c r="N71" s="32">
        <v>47</v>
      </c>
      <c r="O71">
        <f t="shared" si="16"/>
        <v>68.5</v>
      </c>
      <c r="P71">
        <f t="shared" si="17"/>
        <v>6.8000000000000005E-2</v>
      </c>
      <c r="Q71">
        <f t="shared" si="18"/>
        <v>-1.4908533552466607</v>
      </c>
      <c r="R71">
        <f t="shared" si="19"/>
        <v>-1.5184046959982795</v>
      </c>
      <c r="Z71" s="32">
        <v>44</v>
      </c>
      <c r="AA71">
        <f t="shared" si="20"/>
        <v>66.5</v>
      </c>
      <c r="AB71">
        <f t="shared" si="21"/>
        <v>6.6000000000000003E-2</v>
      </c>
      <c r="AC71">
        <f t="shared" si="22"/>
        <v>-1.5062617232782443</v>
      </c>
      <c r="AD71">
        <f t="shared" si="23"/>
        <v>-1.5829522858270539</v>
      </c>
    </row>
    <row r="72" spans="1:30" x14ac:dyDescent="0.25">
      <c r="A72" s="32">
        <v>44</v>
      </c>
      <c r="B72">
        <f t="shared" si="12"/>
        <v>72</v>
      </c>
      <c r="C72">
        <f t="shared" si="13"/>
        <v>7.1499999999999994E-2</v>
      </c>
      <c r="D72">
        <f t="shared" si="14"/>
        <v>-1.4647102032030621</v>
      </c>
      <c r="E72">
        <f t="shared" si="15"/>
        <v>-1.4567620734136517</v>
      </c>
      <c r="N72" s="32">
        <v>48</v>
      </c>
      <c r="O72">
        <f t="shared" si="16"/>
        <v>75.5</v>
      </c>
      <c r="P72">
        <f t="shared" si="17"/>
        <v>7.4999999999999997E-2</v>
      </c>
      <c r="Q72">
        <f t="shared" si="18"/>
        <v>-1.4395314709384572</v>
      </c>
      <c r="R72">
        <f t="shared" si="19"/>
        <v>-1.449912445738986</v>
      </c>
      <c r="Z72" s="32">
        <v>45</v>
      </c>
      <c r="AA72">
        <f t="shared" si="20"/>
        <v>74</v>
      </c>
      <c r="AB72">
        <f t="shared" si="21"/>
        <v>7.3499999999999996E-2</v>
      </c>
      <c r="AC72">
        <f t="shared" si="22"/>
        <v>-1.4502098826901595</v>
      </c>
      <c r="AD72">
        <f t="shared" si="23"/>
        <v>-1.5171440092066559</v>
      </c>
    </row>
    <row r="73" spans="1:30" x14ac:dyDescent="0.25">
      <c r="A73" s="32">
        <v>44</v>
      </c>
      <c r="B73">
        <f t="shared" si="12"/>
        <v>72</v>
      </c>
      <c r="C73">
        <f t="shared" si="13"/>
        <v>7.1499999999999994E-2</v>
      </c>
      <c r="D73">
        <f t="shared" si="14"/>
        <v>-1.4647102032030621</v>
      </c>
      <c r="E73">
        <f t="shared" si="15"/>
        <v>-1.4567620734136517</v>
      </c>
      <c r="N73" s="32">
        <v>48</v>
      </c>
      <c r="O73">
        <f t="shared" si="16"/>
        <v>75.5</v>
      </c>
      <c r="P73">
        <f t="shared" si="17"/>
        <v>7.4999999999999997E-2</v>
      </c>
      <c r="Q73">
        <f t="shared" si="18"/>
        <v>-1.4395314709384572</v>
      </c>
      <c r="R73">
        <f t="shared" si="19"/>
        <v>-1.449912445738986</v>
      </c>
      <c r="Z73" s="32">
        <v>45</v>
      </c>
      <c r="AA73">
        <f t="shared" si="20"/>
        <v>74</v>
      </c>
      <c r="AB73">
        <f t="shared" si="21"/>
        <v>7.3499999999999996E-2</v>
      </c>
      <c r="AC73">
        <f t="shared" si="22"/>
        <v>-1.4502098826901595</v>
      </c>
      <c r="AD73">
        <f t="shared" si="23"/>
        <v>-1.5171440092066559</v>
      </c>
    </row>
    <row r="74" spans="1:30" x14ac:dyDescent="0.25">
      <c r="A74" s="32">
        <v>44</v>
      </c>
      <c r="B74">
        <f t="shared" si="12"/>
        <v>72</v>
      </c>
      <c r="C74">
        <f t="shared" si="13"/>
        <v>7.1499999999999994E-2</v>
      </c>
      <c r="D74">
        <f t="shared" si="14"/>
        <v>-1.4647102032030621</v>
      </c>
      <c r="E74">
        <f t="shared" si="15"/>
        <v>-1.4567620734136517</v>
      </c>
      <c r="N74" s="32">
        <v>48</v>
      </c>
      <c r="O74">
        <f t="shared" si="16"/>
        <v>75.5</v>
      </c>
      <c r="P74">
        <f t="shared" si="17"/>
        <v>7.4999999999999997E-2</v>
      </c>
      <c r="Q74">
        <f t="shared" si="18"/>
        <v>-1.4395314709384572</v>
      </c>
      <c r="R74">
        <f t="shared" si="19"/>
        <v>-1.449912445738986</v>
      </c>
      <c r="Z74" s="32">
        <v>45</v>
      </c>
      <c r="AA74">
        <f t="shared" si="20"/>
        <v>74</v>
      </c>
      <c r="AB74">
        <f t="shared" si="21"/>
        <v>7.3499999999999996E-2</v>
      </c>
      <c r="AC74">
        <f t="shared" si="22"/>
        <v>-1.4502098826901595</v>
      </c>
      <c r="AD74">
        <f t="shared" si="23"/>
        <v>-1.5171440092066559</v>
      </c>
    </row>
    <row r="75" spans="1:30" x14ac:dyDescent="0.25">
      <c r="A75" s="32">
        <v>44</v>
      </c>
      <c r="B75">
        <f t="shared" si="12"/>
        <v>72</v>
      </c>
      <c r="C75">
        <f t="shared" si="13"/>
        <v>7.1499999999999994E-2</v>
      </c>
      <c r="D75">
        <f t="shared" si="14"/>
        <v>-1.4647102032030621</v>
      </c>
      <c r="E75">
        <f t="shared" si="15"/>
        <v>-1.4567620734136517</v>
      </c>
      <c r="N75" s="32">
        <v>48</v>
      </c>
      <c r="O75">
        <f t="shared" si="16"/>
        <v>75.5</v>
      </c>
      <c r="P75">
        <f t="shared" si="17"/>
        <v>7.4999999999999997E-2</v>
      </c>
      <c r="Q75">
        <f t="shared" si="18"/>
        <v>-1.4395314709384572</v>
      </c>
      <c r="R75">
        <f t="shared" si="19"/>
        <v>-1.449912445738986</v>
      </c>
      <c r="Z75" s="32">
        <v>45</v>
      </c>
      <c r="AA75">
        <f t="shared" si="20"/>
        <v>74</v>
      </c>
      <c r="AB75">
        <f t="shared" si="21"/>
        <v>7.3499999999999996E-2</v>
      </c>
      <c r="AC75">
        <f t="shared" si="22"/>
        <v>-1.4502098826901595</v>
      </c>
      <c r="AD75">
        <f t="shared" si="23"/>
        <v>-1.5171440092066559</v>
      </c>
    </row>
    <row r="76" spans="1:30" x14ac:dyDescent="0.25">
      <c r="A76" s="32">
        <v>44</v>
      </c>
      <c r="B76">
        <f t="shared" si="12"/>
        <v>72</v>
      </c>
      <c r="C76">
        <f t="shared" si="13"/>
        <v>7.1499999999999994E-2</v>
      </c>
      <c r="D76">
        <f t="shared" si="14"/>
        <v>-1.4647102032030621</v>
      </c>
      <c r="E76">
        <f t="shared" si="15"/>
        <v>-1.4567620734136517</v>
      </c>
      <c r="N76" s="32">
        <v>48</v>
      </c>
      <c r="O76">
        <f t="shared" si="16"/>
        <v>75.5</v>
      </c>
      <c r="P76">
        <f t="shared" si="17"/>
        <v>7.4999999999999997E-2</v>
      </c>
      <c r="Q76">
        <f t="shared" si="18"/>
        <v>-1.4395314709384572</v>
      </c>
      <c r="R76">
        <f t="shared" si="19"/>
        <v>-1.449912445738986</v>
      </c>
      <c r="Z76" s="32">
        <v>45</v>
      </c>
      <c r="AA76">
        <f t="shared" si="20"/>
        <v>74</v>
      </c>
      <c r="AB76">
        <f t="shared" si="21"/>
        <v>7.3499999999999996E-2</v>
      </c>
      <c r="AC76">
        <f t="shared" si="22"/>
        <v>-1.4502098826901595</v>
      </c>
      <c r="AD76">
        <f t="shared" si="23"/>
        <v>-1.5171440092066559</v>
      </c>
    </row>
    <row r="77" spans="1:30" x14ac:dyDescent="0.25">
      <c r="A77" s="32">
        <v>44</v>
      </c>
      <c r="B77">
        <f t="shared" si="12"/>
        <v>72</v>
      </c>
      <c r="C77">
        <f t="shared" si="13"/>
        <v>7.1499999999999994E-2</v>
      </c>
      <c r="D77">
        <f t="shared" si="14"/>
        <v>-1.4647102032030621</v>
      </c>
      <c r="E77">
        <f t="shared" si="15"/>
        <v>-1.4567620734136517</v>
      </c>
      <c r="N77" s="32">
        <v>48</v>
      </c>
      <c r="O77">
        <f t="shared" si="16"/>
        <v>75.5</v>
      </c>
      <c r="P77">
        <f t="shared" si="17"/>
        <v>7.4999999999999997E-2</v>
      </c>
      <c r="Q77">
        <f t="shared" si="18"/>
        <v>-1.4395314709384572</v>
      </c>
      <c r="R77">
        <f t="shared" si="19"/>
        <v>-1.449912445738986</v>
      </c>
      <c r="Z77" s="32">
        <v>45</v>
      </c>
      <c r="AA77">
        <f t="shared" si="20"/>
        <v>74</v>
      </c>
      <c r="AB77">
        <f t="shared" si="21"/>
        <v>7.3499999999999996E-2</v>
      </c>
      <c r="AC77">
        <f t="shared" si="22"/>
        <v>-1.4502098826901595</v>
      </c>
      <c r="AD77">
        <f t="shared" si="23"/>
        <v>-1.5171440092066559</v>
      </c>
    </row>
    <row r="78" spans="1:30" x14ac:dyDescent="0.25">
      <c r="A78" s="32">
        <v>45</v>
      </c>
      <c r="B78">
        <f t="shared" si="12"/>
        <v>81</v>
      </c>
      <c r="C78">
        <f t="shared" si="13"/>
        <v>8.0500000000000002E-2</v>
      </c>
      <c r="D78">
        <f t="shared" si="14"/>
        <v>-1.40171623705705</v>
      </c>
      <c r="E78">
        <f t="shared" si="15"/>
        <v>-1.3908124118891985</v>
      </c>
      <c r="N78" s="32">
        <v>48</v>
      </c>
      <c r="O78">
        <f t="shared" si="16"/>
        <v>75.5</v>
      </c>
      <c r="P78">
        <f t="shared" si="17"/>
        <v>7.4999999999999997E-2</v>
      </c>
      <c r="Q78">
        <f t="shared" si="18"/>
        <v>-1.4395314709384572</v>
      </c>
      <c r="R78">
        <f t="shared" si="19"/>
        <v>-1.449912445738986</v>
      </c>
      <c r="Z78" s="32">
        <v>45</v>
      </c>
      <c r="AA78">
        <f t="shared" si="20"/>
        <v>74</v>
      </c>
      <c r="AB78">
        <f t="shared" si="21"/>
        <v>7.3499999999999996E-2</v>
      </c>
      <c r="AC78">
        <f t="shared" si="22"/>
        <v>-1.4502098826901595</v>
      </c>
      <c r="AD78">
        <f t="shared" si="23"/>
        <v>-1.5171440092066559</v>
      </c>
    </row>
    <row r="79" spans="1:30" x14ac:dyDescent="0.25">
      <c r="A79" s="32">
        <v>45</v>
      </c>
      <c r="B79">
        <f t="shared" si="12"/>
        <v>81</v>
      </c>
      <c r="C79">
        <f t="shared" si="13"/>
        <v>8.0500000000000002E-2</v>
      </c>
      <c r="D79">
        <f t="shared" si="14"/>
        <v>-1.40171623705705</v>
      </c>
      <c r="E79">
        <f t="shared" si="15"/>
        <v>-1.3908124118891985</v>
      </c>
      <c r="N79" s="32">
        <v>48</v>
      </c>
      <c r="O79">
        <f t="shared" si="16"/>
        <v>75.5</v>
      </c>
      <c r="P79">
        <f t="shared" si="17"/>
        <v>7.4999999999999997E-2</v>
      </c>
      <c r="Q79">
        <f t="shared" si="18"/>
        <v>-1.4395314709384572</v>
      </c>
      <c r="R79">
        <f t="shared" si="19"/>
        <v>-1.449912445738986</v>
      </c>
      <c r="Z79" s="32">
        <v>46</v>
      </c>
      <c r="AA79">
        <f t="shared" si="20"/>
        <v>82.5</v>
      </c>
      <c r="AB79">
        <f t="shared" si="21"/>
        <v>8.2000000000000003E-2</v>
      </c>
      <c r="AC79">
        <f t="shared" si="22"/>
        <v>-1.3917437793963254</v>
      </c>
      <c r="AD79">
        <f t="shared" si="23"/>
        <v>-1.4513357325862579</v>
      </c>
    </row>
    <row r="80" spans="1:30" x14ac:dyDescent="0.25">
      <c r="A80" s="32">
        <v>45</v>
      </c>
      <c r="B80">
        <f t="shared" si="12"/>
        <v>81</v>
      </c>
      <c r="C80">
        <f t="shared" si="13"/>
        <v>8.0500000000000002E-2</v>
      </c>
      <c r="D80">
        <f t="shared" si="14"/>
        <v>-1.40171623705705</v>
      </c>
      <c r="E80">
        <f t="shared" si="15"/>
        <v>-1.3908124118891985</v>
      </c>
      <c r="N80" s="32">
        <v>48</v>
      </c>
      <c r="O80">
        <f t="shared" si="16"/>
        <v>75.5</v>
      </c>
      <c r="P80">
        <f t="shared" si="17"/>
        <v>7.4999999999999997E-2</v>
      </c>
      <c r="Q80">
        <f t="shared" si="18"/>
        <v>-1.4395314709384572</v>
      </c>
      <c r="R80">
        <f t="shared" si="19"/>
        <v>-1.449912445738986</v>
      </c>
      <c r="Z80" s="32">
        <v>46</v>
      </c>
      <c r="AA80">
        <f t="shared" si="20"/>
        <v>82.5</v>
      </c>
      <c r="AB80">
        <f t="shared" si="21"/>
        <v>8.2000000000000003E-2</v>
      </c>
      <c r="AC80">
        <f t="shared" si="22"/>
        <v>-1.3917437793963254</v>
      </c>
      <c r="AD80">
        <f t="shared" si="23"/>
        <v>-1.4513357325862579</v>
      </c>
    </row>
    <row r="81" spans="1:30" x14ac:dyDescent="0.25">
      <c r="A81" s="32">
        <v>45</v>
      </c>
      <c r="B81">
        <f t="shared" si="12"/>
        <v>81</v>
      </c>
      <c r="C81">
        <f t="shared" si="13"/>
        <v>8.0500000000000002E-2</v>
      </c>
      <c r="D81">
        <f t="shared" si="14"/>
        <v>-1.40171623705705</v>
      </c>
      <c r="E81">
        <f t="shared" si="15"/>
        <v>-1.3908124118891985</v>
      </c>
      <c r="N81" s="32">
        <v>48</v>
      </c>
      <c r="O81">
        <f t="shared" si="16"/>
        <v>75.5</v>
      </c>
      <c r="P81">
        <f t="shared" si="17"/>
        <v>7.4999999999999997E-2</v>
      </c>
      <c r="Q81">
        <f t="shared" si="18"/>
        <v>-1.4395314709384572</v>
      </c>
      <c r="R81">
        <f t="shared" si="19"/>
        <v>-1.449912445738986</v>
      </c>
      <c r="Z81" s="32">
        <v>46</v>
      </c>
      <c r="AA81">
        <f t="shared" si="20"/>
        <v>82.5</v>
      </c>
      <c r="AB81">
        <f t="shared" si="21"/>
        <v>8.2000000000000003E-2</v>
      </c>
      <c r="AC81">
        <f t="shared" si="22"/>
        <v>-1.3917437793963254</v>
      </c>
      <c r="AD81">
        <f t="shared" si="23"/>
        <v>-1.4513357325862579</v>
      </c>
    </row>
    <row r="82" spans="1:30" x14ac:dyDescent="0.25">
      <c r="A82" s="32">
        <v>45</v>
      </c>
      <c r="B82">
        <f t="shared" si="12"/>
        <v>81</v>
      </c>
      <c r="C82">
        <f t="shared" si="13"/>
        <v>8.0500000000000002E-2</v>
      </c>
      <c r="D82">
        <f t="shared" si="14"/>
        <v>-1.40171623705705</v>
      </c>
      <c r="E82">
        <f t="shared" si="15"/>
        <v>-1.3908124118891985</v>
      </c>
      <c r="N82" s="32">
        <v>49</v>
      </c>
      <c r="O82">
        <f t="shared" si="16"/>
        <v>85.5</v>
      </c>
      <c r="P82">
        <f t="shared" si="17"/>
        <v>8.5000000000000006E-2</v>
      </c>
      <c r="Q82">
        <f t="shared" si="18"/>
        <v>-1.3722038089987272</v>
      </c>
      <c r="R82">
        <f t="shared" si="19"/>
        <v>-1.3814201954796923</v>
      </c>
      <c r="Z82" s="32">
        <v>46</v>
      </c>
      <c r="AA82">
        <f t="shared" si="20"/>
        <v>82.5</v>
      </c>
      <c r="AB82">
        <f t="shared" si="21"/>
        <v>8.2000000000000003E-2</v>
      </c>
      <c r="AC82">
        <f t="shared" si="22"/>
        <v>-1.3917437793963254</v>
      </c>
      <c r="AD82">
        <f t="shared" si="23"/>
        <v>-1.4513357325862579</v>
      </c>
    </row>
    <row r="83" spans="1:30" x14ac:dyDescent="0.25">
      <c r="A83" s="32">
        <v>45</v>
      </c>
      <c r="B83">
        <f t="shared" si="12"/>
        <v>81</v>
      </c>
      <c r="C83">
        <f t="shared" si="13"/>
        <v>8.0500000000000002E-2</v>
      </c>
      <c r="D83">
        <f t="shared" si="14"/>
        <v>-1.40171623705705</v>
      </c>
      <c r="E83">
        <f t="shared" si="15"/>
        <v>-1.3908124118891985</v>
      </c>
      <c r="N83" s="32">
        <v>49</v>
      </c>
      <c r="O83">
        <f t="shared" si="16"/>
        <v>85.5</v>
      </c>
      <c r="P83">
        <f t="shared" si="17"/>
        <v>8.5000000000000006E-2</v>
      </c>
      <c r="Q83">
        <f t="shared" si="18"/>
        <v>-1.3722038089987272</v>
      </c>
      <c r="R83">
        <f t="shared" si="19"/>
        <v>-1.3814201954796923</v>
      </c>
      <c r="Z83" s="32">
        <v>46</v>
      </c>
      <c r="AA83">
        <f t="shared" si="20"/>
        <v>82.5</v>
      </c>
      <c r="AB83">
        <f t="shared" si="21"/>
        <v>8.2000000000000003E-2</v>
      </c>
      <c r="AC83">
        <f t="shared" si="22"/>
        <v>-1.3917437793963254</v>
      </c>
      <c r="AD83">
        <f t="shared" si="23"/>
        <v>-1.4513357325862579</v>
      </c>
    </row>
    <row r="84" spans="1:30" x14ac:dyDescent="0.25">
      <c r="A84" s="32">
        <v>45</v>
      </c>
      <c r="B84">
        <f t="shared" si="12"/>
        <v>81</v>
      </c>
      <c r="C84">
        <f t="shared" si="13"/>
        <v>8.0500000000000002E-2</v>
      </c>
      <c r="D84">
        <f t="shared" si="14"/>
        <v>-1.40171623705705</v>
      </c>
      <c r="E84">
        <f t="shared" si="15"/>
        <v>-1.3908124118891985</v>
      </c>
      <c r="N84" s="32">
        <v>49</v>
      </c>
      <c r="O84">
        <f t="shared" si="16"/>
        <v>85.5</v>
      </c>
      <c r="P84">
        <f t="shared" si="17"/>
        <v>8.5000000000000006E-2</v>
      </c>
      <c r="Q84">
        <f t="shared" si="18"/>
        <v>-1.3722038089987272</v>
      </c>
      <c r="R84">
        <f t="shared" si="19"/>
        <v>-1.3814201954796923</v>
      </c>
      <c r="Z84" s="32">
        <v>46</v>
      </c>
      <c r="AA84">
        <f t="shared" si="20"/>
        <v>82.5</v>
      </c>
      <c r="AB84">
        <f t="shared" si="21"/>
        <v>8.2000000000000003E-2</v>
      </c>
      <c r="AC84">
        <f t="shared" si="22"/>
        <v>-1.3917437793963254</v>
      </c>
      <c r="AD84">
        <f t="shared" si="23"/>
        <v>-1.4513357325862579</v>
      </c>
    </row>
    <row r="85" spans="1:30" x14ac:dyDescent="0.25">
      <c r="A85" s="32">
        <v>45</v>
      </c>
      <c r="B85">
        <f t="shared" si="12"/>
        <v>81</v>
      </c>
      <c r="C85">
        <f t="shared" si="13"/>
        <v>8.0500000000000002E-2</v>
      </c>
      <c r="D85">
        <f t="shared" si="14"/>
        <v>-1.40171623705705</v>
      </c>
      <c r="E85">
        <f t="shared" si="15"/>
        <v>-1.3908124118891985</v>
      </c>
      <c r="N85" s="32">
        <v>49</v>
      </c>
      <c r="O85">
        <f t="shared" si="16"/>
        <v>85.5</v>
      </c>
      <c r="P85">
        <f t="shared" si="17"/>
        <v>8.5000000000000006E-2</v>
      </c>
      <c r="Q85">
        <f t="shared" si="18"/>
        <v>-1.3722038089987272</v>
      </c>
      <c r="R85">
        <f t="shared" si="19"/>
        <v>-1.3814201954796923</v>
      </c>
      <c r="Z85" s="32">
        <v>46</v>
      </c>
      <c r="AA85">
        <f t="shared" si="20"/>
        <v>82.5</v>
      </c>
      <c r="AB85">
        <f t="shared" si="21"/>
        <v>8.2000000000000003E-2</v>
      </c>
      <c r="AC85">
        <f t="shared" si="22"/>
        <v>-1.3917437793963254</v>
      </c>
      <c r="AD85">
        <f t="shared" si="23"/>
        <v>-1.4513357325862579</v>
      </c>
    </row>
    <row r="86" spans="1:30" x14ac:dyDescent="0.25">
      <c r="A86" s="32">
        <v>45</v>
      </c>
      <c r="B86">
        <f t="shared" si="12"/>
        <v>81</v>
      </c>
      <c r="C86">
        <f t="shared" si="13"/>
        <v>8.0500000000000002E-2</v>
      </c>
      <c r="D86">
        <f t="shared" si="14"/>
        <v>-1.40171623705705</v>
      </c>
      <c r="E86">
        <f t="shared" si="15"/>
        <v>-1.3908124118891985</v>
      </c>
      <c r="N86" s="32">
        <v>49</v>
      </c>
      <c r="O86">
        <f t="shared" si="16"/>
        <v>85.5</v>
      </c>
      <c r="P86">
        <f t="shared" si="17"/>
        <v>8.5000000000000006E-2</v>
      </c>
      <c r="Q86">
        <f t="shared" si="18"/>
        <v>-1.3722038089987272</v>
      </c>
      <c r="R86">
        <f t="shared" si="19"/>
        <v>-1.3814201954796923</v>
      </c>
      <c r="Z86" s="32">
        <v>46</v>
      </c>
      <c r="AA86">
        <f t="shared" si="20"/>
        <v>82.5</v>
      </c>
      <c r="AB86">
        <f t="shared" si="21"/>
        <v>8.2000000000000003E-2</v>
      </c>
      <c r="AC86">
        <f t="shared" si="22"/>
        <v>-1.3917437793963254</v>
      </c>
      <c r="AD86">
        <f t="shared" si="23"/>
        <v>-1.4513357325862579</v>
      </c>
    </row>
    <row r="87" spans="1:30" x14ac:dyDescent="0.25">
      <c r="A87" s="32">
        <v>46</v>
      </c>
      <c r="B87">
        <f t="shared" si="12"/>
        <v>91</v>
      </c>
      <c r="C87">
        <f t="shared" si="13"/>
        <v>9.0499999999999997E-2</v>
      </c>
      <c r="D87">
        <f t="shared" si="14"/>
        <v>-1.3376823713208819</v>
      </c>
      <c r="E87">
        <f t="shared" si="15"/>
        <v>-1.324862750364745</v>
      </c>
      <c r="N87" s="32">
        <v>49</v>
      </c>
      <c r="O87">
        <f t="shared" si="16"/>
        <v>85.5</v>
      </c>
      <c r="P87">
        <f t="shared" si="17"/>
        <v>8.5000000000000006E-2</v>
      </c>
      <c r="Q87">
        <f t="shared" si="18"/>
        <v>-1.3722038089987272</v>
      </c>
      <c r="R87">
        <f t="shared" si="19"/>
        <v>-1.3814201954796923</v>
      </c>
      <c r="Z87" s="32">
        <v>46</v>
      </c>
      <c r="AA87">
        <f t="shared" si="20"/>
        <v>82.5</v>
      </c>
      <c r="AB87">
        <f t="shared" si="21"/>
        <v>8.2000000000000003E-2</v>
      </c>
      <c r="AC87">
        <f t="shared" si="22"/>
        <v>-1.3917437793963254</v>
      </c>
      <c r="AD87">
        <f t="shared" si="23"/>
        <v>-1.4513357325862579</v>
      </c>
    </row>
    <row r="88" spans="1:30" x14ac:dyDescent="0.25">
      <c r="A88" s="32">
        <v>46</v>
      </c>
      <c r="B88">
        <f t="shared" si="12"/>
        <v>91</v>
      </c>
      <c r="C88">
        <f t="shared" si="13"/>
        <v>9.0499999999999997E-2</v>
      </c>
      <c r="D88">
        <f t="shared" si="14"/>
        <v>-1.3376823713208819</v>
      </c>
      <c r="E88">
        <f t="shared" si="15"/>
        <v>-1.324862750364745</v>
      </c>
      <c r="N88" s="32">
        <v>49</v>
      </c>
      <c r="O88">
        <f t="shared" si="16"/>
        <v>85.5</v>
      </c>
      <c r="P88">
        <f t="shared" si="17"/>
        <v>8.5000000000000006E-2</v>
      </c>
      <c r="Q88">
        <f t="shared" si="18"/>
        <v>-1.3722038089987272</v>
      </c>
      <c r="R88">
        <f t="shared" si="19"/>
        <v>-1.3814201954796923</v>
      </c>
      <c r="Z88" s="32">
        <v>46</v>
      </c>
      <c r="AA88">
        <f t="shared" si="20"/>
        <v>82.5</v>
      </c>
      <c r="AB88">
        <f t="shared" si="21"/>
        <v>8.2000000000000003E-2</v>
      </c>
      <c r="AC88">
        <f t="shared" si="22"/>
        <v>-1.3917437793963254</v>
      </c>
      <c r="AD88">
        <f t="shared" si="23"/>
        <v>-1.4513357325862579</v>
      </c>
    </row>
    <row r="89" spans="1:30" x14ac:dyDescent="0.25">
      <c r="A89" s="32">
        <v>46</v>
      </c>
      <c r="B89">
        <f t="shared" si="12"/>
        <v>91</v>
      </c>
      <c r="C89">
        <f t="shared" si="13"/>
        <v>9.0499999999999997E-2</v>
      </c>
      <c r="D89">
        <f t="shared" si="14"/>
        <v>-1.3376823713208819</v>
      </c>
      <c r="E89">
        <f t="shared" si="15"/>
        <v>-1.324862750364745</v>
      </c>
      <c r="N89" s="32">
        <v>49</v>
      </c>
      <c r="O89">
        <f t="shared" si="16"/>
        <v>85.5</v>
      </c>
      <c r="P89">
        <f t="shared" si="17"/>
        <v>8.5000000000000006E-2</v>
      </c>
      <c r="Q89">
        <f t="shared" si="18"/>
        <v>-1.3722038089987272</v>
      </c>
      <c r="R89">
        <f t="shared" si="19"/>
        <v>-1.3814201954796923</v>
      </c>
      <c r="Z89" s="32">
        <v>47</v>
      </c>
      <c r="AA89">
        <f t="shared" si="20"/>
        <v>92.5</v>
      </c>
      <c r="AB89">
        <f t="shared" si="21"/>
        <v>9.1999999999999998E-2</v>
      </c>
      <c r="AC89">
        <f t="shared" si="22"/>
        <v>-1.3285393288568097</v>
      </c>
      <c r="AD89">
        <f t="shared" si="23"/>
        <v>-1.3855274559658599</v>
      </c>
    </row>
    <row r="90" spans="1:30" x14ac:dyDescent="0.25">
      <c r="A90" s="32">
        <v>46</v>
      </c>
      <c r="B90">
        <f t="shared" si="12"/>
        <v>91</v>
      </c>
      <c r="C90">
        <f t="shared" si="13"/>
        <v>9.0499999999999997E-2</v>
      </c>
      <c r="D90">
        <f t="shared" si="14"/>
        <v>-1.3376823713208819</v>
      </c>
      <c r="E90">
        <f t="shared" si="15"/>
        <v>-1.324862750364745</v>
      </c>
      <c r="N90" s="32">
        <v>49</v>
      </c>
      <c r="O90">
        <f t="shared" si="16"/>
        <v>85.5</v>
      </c>
      <c r="P90">
        <f t="shared" si="17"/>
        <v>8.5000000000000006E-2</v>
      </c>
      <c r="Q90">
        <f t="shared" si="18"/>
        <v>-1.3722038089987272</v>
      </c>
      <c r="R90">
        <f t="shared" si="19"/>
        <v>-1.3814201954796923</v>
      </c>
      <c r="Z90" s="32">
        <v>47</v>
      </c>
      <c r="AA90">
        <f t="shared" si="20"/>
        <v>92.5</v>
      </c>
      <c r="AB90">
        <f t="shared" si="21"/>
        <v>9.1999999999999998E-2</v>
      </c>
      <c r="AC90">
        <f t="shared" si="22"/>
        <v>-1.3285393288568097</v>
      </c>
      <c r="AD90">
        <f t="shared" si="23"/>
        <v>-1.3855274559658599</v>
      </c>
    </row>
    <row r="91" spans="1:30" x14ac:dyDescent="0.25">
      <c r="A91" s="32">
        <v>46</v>
      </c>
      <c r="B91">
        <f t="shared" si="12"/>
        <v>91</v>
      </c>
      <c r="C91">
        <f t="shared" si="13"/>
        <v>9.0499999999999997E-2</v>
      </c>
      <c r="D91">
        <f t="shared" si="14"/>
        <v>-1.3376823713208819</v>
      </c>
      <c r="E91">
        <f t="shared" si="15"/>
        <v>-1.324862750364745</v>
      </c>
      <c r="N91" s="32">
        <v>49</v>
      </c>
      <c r="O91">
        <f t="shared" si="16"/>
        <v>85.5</v>
      </c>
      <c r="P91">
        <f t="shared" si="17"/>
        <v>8.5000000000000006E-2</v>
      </c>
      <c r="Q91">
        <f t="shared" si="18"/>
        <v>-1.3722038089987272</v>
      </c>
      <c r="R91">
        <f t="shared" si="19"/>
        <v>-1.3814201954796923</v>
      </c>
      <c r="Z91" s="32">
        <v>47</v>
      </c>
      <c r="AA91">
        <f t="shared" si="20"/>
        <v>92.5</v>
      </c>
      <c r="AB91">
        <f t="shared" si="21"/>
        <v>9.1999999999999998E-2</v>
      </c>
      <c r="AC91">
        <f t="shared" si="22"/>
        <v>-1.3285393288568097</v>
      </c>
      <c r="AD91">
        <f t="shared" si="23"/>
        <v>-1.3855274559658599</v>
      </c>
    </row>
    <row r="92" spans="1:30" x14ac:dyDescent="0.25">
      <c r="A92" s="32">
        <v>46</v>
      </c>
      <c r="B92">
        <f t="shared" si="12"/>
        <v>91</v>
      </c>
      <c r="C92">
        <f t="shared" si="13"/>
        <v>9.0499999999999997E-2</v>
      </c>
      <c r="D92">
        <f t="shared" si="14"/>
        <v>-1.3376823713208819</v>
      </c>
      <c r="E92">
        <f t="shared" si="15"/>
        <v>-1.324862750364745</v>
      </c>
      <c r="N92" s="32">
        <v>50</v>
      </c>
      <c r="O92">
        <f t="shared" si="16"/>
        <v>94</v>
      </c>
      <c r="P92">
        <f t="shared" si="17"/>
        <v>9.35E-2</v>
      </c>
      <c r="Q92">
        <f t="shared" si="18"/>
        <v>-1.3195060166546382</v>
      </c>
      <c r="R92">
        <f t="shared" si="19"/>
        <v>-1.3129279452203988</v>
      </c>
      <c r="Z92" s="32">
        <v>47</v>
      </c>
      <c r="AA92">
        <f t="shared" si="20"/>
        <v>92.5</v>
      </c>
      <c r="AB92">
        <f t="shared" si="21"/>
        <v>9.1999999999999998E-2</v>
      </c>
      <c r="AC92">
        <f t="shared" si="22"/>
        <v>-1.3285393288568097</v>
      </c>
      <c r="AD92">
        <f t="shared" si="23"/>
        <v>-1.3855274559658599</v>
      </c>
    </row>
    <row r="93" spans="1:30" x14ac:dyDescent="0.25">
      <c r="A93" s="32">
        <v>46</v>
      </c>
      <c r="B93">
        <f t="shared" si="12"/>
        <v>91</v>
      </c>
      <c r="C93">
        <f t="shared" si="13"/>
        <v>9.0499999999999997E-2</v>
      </c>
      <c r="D93">
        <f t="shared" si="14"/>
        <v>-1.3376823713208819</v>
      </c>
      <c r="E93">
        <f t="shared" si="15"/>
        <v>-1.324862750364745</v>
      </c>
      <c r="N93" s="32">
        <v>50</v>
      </c>
      <c r="O93">
        <f t="shared" si="16"/>
        <v>94</v>
      </c>
      <c r="P93">
        <f t="shared" si="17"/>
        <v>9.35E-2</v>
      </c>
      <c r="Q93">
        <f t="shared" si="18"/>
        <v>-1.3195060166546382</v>
      </c>
      <c r="R93">
        <f t="shared" si="19"/>
        <v>-1.3129279452203988</v>
      </c>
      <c r="Z93" s="32">
        <v>47</v>
      </c>
      <c r="AA93">
        <f t="shared" si="20"/>
        <v>92.5</v>
      </c>
      <c r="AB93">
        <f t="shared" si="21"/>
        <v>9.1999999999999998E-2</v>
      </c>
      <c r="AC93">
        <f t="shared" si="22"/>
        <v>-1.3285393288568097</v>
      </c>
      <c r="AD93">
        <f t="shared" si="23"/>
        <v>-1.3855274559658599</v>
      </c>
    </row>
    <row r="94" spans="1:30" x14ac:dyDescent="0.25">
      <c r="A94" s="32">
        <v>46</v>
      </c>
      <c r="B94">
        <f t="shared" si="12"/>
        <v>91</v>
      </c>
      <c r="C94">
        <f t="shared" si="13"/>
        <v>9.0499999999999997E-2</v>
      </c>
      <c r="D94">
        <f t="shared" si="14"/>
        <v>-1.3376823713208819</v>
      </c>
      <c r="E94">
        <f t="shared" si="15"/>
        <v>-1.324862750364745</v>
      </c>
      <c r="N94" s="32">
        <v>50</v>
      </c>
      <c r="O94">
        <f t="shared" si="16"/>
        <v>94</v>
      </c>
      <c r="P94">
        <f t="shared" si="17"/>
        <v>9.35E-2</v>
      </c>
      <c r="Q94">
        <f t="shared" si="18"/>
        <v>-1.3195060166546382</v>
      </c>
      <c r="R94">
        <f t="shared" si="19"/>
        <v>-1.3129279452203988</v>
      </c>
      <c r="Z94" s="32">
        <v>47</v>
      </c>
      <c r="AA94">
        <f t="shared" si="20"/>
        <v>92.5</v>
      </c>
      <c r="AB94">
        <f t="shared" si="21"/>
        <v>9.1999999999999998E-2</v>
      </c>
      <c r="AC94">
        <f t="shared" si="22"/>
        <v>-1.3285393288568097</v>
      </c>
      <c r="AD94">
        <f t="shared" si="23"/>
        <v>-1.3855274559658599</v>
      </c>
    </row>
    <row r="95" spans="1:30" x14ac:dyDescent="0.25">
      <c r="A95" s="32">
        <v>46</v>
      </c>
      <c r="B95">
        <f t="shared" si="12"/>
        <v>91</v>
      </c>
      <c r="C95">
        <f t="shared" si="13"/>
        <v>9.0499999999999997E-2</v>
      </c>
      <c r="D95">
        <f t="shared" si="14"/>
        <v>-1.3376823713208819</v>
      </c>
      <c r="E95">
        <f t="shared" si="15"/>
        <v>-1.324862750364745</v>
      </c>
      <c r="N95" s="32">
        <v>50</v>
      </c>
      <c r="O95">
        <f t="shared" si="16"/>
        <v>94</v>
      </c>
      <c r="P95">
        <f t="shared" si="17"/>
        <v>9.35E-2</v>
      </c>
      <c r="Q95">
        <f t="shared" si="18"/>
        <v>-1.3195060166546382</v>
      </c>
      <c r="R95">
        <f t="shared" si="19"/>
        <v>-1.3129279452203988</v>
      </c>
      <c r="Z95" s="32">
        <v>47</v>
      </c>
      <c r="AA95">
        <f t="shared" si="20"/>
        <v>92.5</v>
      </c>
      <c r="AB95">
        <f t="shared" si="21"/>
        <v>9.1999999999999998E-2</v>
      </c>
      <c r="AC95">
        <f t="shared" si="22"/>
        <v>-1.3285393288568097</v>
      </c>
      <c r="AD95">
        <f t="shared" si="23"/>
        <v>-1.3855274559658599</v>
      </c>
    </row>
    <row r="96" spans="1:30" x14ac:dyDescent="0.25">
      <c r="A96" s="32">
        <v>46</v>
      </c>
      <c r="B96">
        <f t="shared" si="12"/>
        <v>91</v>
      </c>
      <c r="C96">
        <f t="shared" si="13"/>
        <v>9.0499999999999997E-2</v>
      </c>
      <c r="D96">
        <f t="shared" si="14"/>
        <v>-1.3376823713208819</v>
      </c>
      <c r="E96">
        <f t="shared" si="15"/>
        <v>-1.324862750364745</v>
      </c>
      <c r="N96" s="32">
        <v>50</v>
      </c>
      <c r="O96">
        <f t="shared" si="16"/>
        <v>94</v>
      </c>
      <c r="P96">
        <f t="shared" si="17"/>
        <v>9.35E-2</v>
      </c>
      <c r="Q96">
        <f t="shared" si="18"/>
        <v>-1.3195060166546382</v>
      </c>
      <c r="R96">
        <f t="shared" si="19"/>
        <v>-1.3129279452203988</v>
      </c>
      <c r="Z96" s="32">
        <v>47</v>
      </c>
      <c r="AA96">
        <f t="shared" si="20"/>
        <v>92.5</v>
      </c>
      <c r="AB96">
        <f t="shared" si="21"/>
        <v>9.1999999999999998E-2</v>
      </c>
      <c r="AC96">
        <f t="shared" si="22"/>
        <v>-1.3285393288568097</v>
      </c>
      <c r="AD96">
        <f t="shared" si="23"/>
        <v>-1.3855274559658599</v>
      </c>
    </row>
    <row r="97" spans="1:30" x14ac:dyDescent="0.25">
      <c r="A97" s="32">
        <v>46</v>
      </c>
      <c r="B97">
        <f t="shared" si="12"/>
        <v>91</v>
      </c>
      <c r="C97">
        <f t="shared" si="13"/>
        <v>9.0499999999999997E-2</v>
      </c>
      <c r="D97">
        <f t="shared" si="14"/>
        <v>-1.3376823713208819</v>
      </c>
      <c r="E97">
        <f t="shared" si="15"/>
        <v>-1.324862750364745</v>
      </c>
      <c r="N97" s="32">
        <v>50</v>
      </c>
      <c r="O97">
        <f t="shared" si="16"/>
        <v>94</v>
      </c>
      <c r="P97">
        <f t="shared" si="17"/>
        <v>9.35E-2</v>
      </c>
      <c r="Q97">
        <f t="shared" si="18"/>
        <v>-1.3195060166546382</v>
      </c>
      <c r="R97">
        <f t="shared" si="19"/>
        <v>-1.3129279452203988</v>
      </c>
      <c r="Z97" s="32">
        <v>47</v>
      </c>
      <c r="AA97">
        <f t="shared" si="20"/>
        <v>92.5</v>
      </c>
      <c r="AB97">
        <f t="shared" si="21"/>
        <v>9.1999999999999998E-2</v>
      </c>
      <c r="AC97">
        <f t="shared" si="22"/>
        <v>-1.3285393288568097</v>
      </c>
      <c r="AD97">
        <f t="shared" si="23"/>
        <v>-1.3855274559658599</v>
      </c>
    </row>
    <row r="98" spans="1:30" x14ac:dyDescent="0.25">
      <c r="A98" s="32">
        <v>47</v>
      </c>
      <c r="B98">
        <f t="shared" si="12"/>
        <v>102</v>
      </c>
      <c r="C98">
        <f t="shared" si="13"/>
        <v>0.10150000000000001</v>
      </c>
      <c r="D98">
        <f t="shared" si="14"/>
        <v>-1.2730508450459186</v>
      </c>
      <c r="E98">
        <f t="shared" si="15"/>
        <v>-1.2589130888402915</v>
      </c>
      <c r="N98" s="32">
        <v>50</v>
      </c>
      <c r="O98">
        <f t="shared" si="16"/>
        <v>94</v>
      </c>
      <c r="P98">
        <f t="shared" si="17"/>
        <v>9.35E-2</v>
      </c>
      <c r="Q98">
        <f t="shared" si="18"/>
        <v>-1.3195060166546382</v>
      </c>
      <c r="R98">
        <f t="shared" si="19"/>
        <v>-1.3129279452203988</v>
      </c>
      <c r="Z98" s="32">
        <v>47</v>
      </c>
      <c r="AA98">
        <f t="shared" si="20"/>
        <v>92.5</v>
      </c>
      <c r="AB98">
        <f t="shared" si="21"/>
        <v>9.1999999999999998E-2</v>
      </c>
      <c r="AC98">
        <f t="shared" si="22"/>
        <v>-1.3285393288568097</v>
      </c>
      <c r="AD98">
        <f t="shared" si="23"/>
        <v>-1.3855274559658599</v>
      </c>
    </row>
    <row r="99" spans="1:30" x14ac:dyDescent="0.25">
      <c r="A99" s="32">
        <v>47</v>
      </c>
      <c r="B99">
        <f t="shared" si="12"/>
        <v>102</v>
      </c>
      <c r="C99">
        <f t="shared" si="13"/>
        <v>0.10150000000000001</v>
      </c>
      <c r="D99">
        <f t="shared" si="14"/>
        <v>-1.2730508450459186</v>
      </c>
      <c r="E99">
        <f t="shared" si="15"/>
        <v>-1.2589130888402915</v>
      </c>
      <c r="N99" s="32">
        <v>51</v>
      </c>
      <c r="O99">
        <f t="shared" si="16"/>
        <v>105.5</v>
      </c>
      <c r="P99">
        <f t="shared" si="17"/>
        <v>0.105</v>
      </c>
      <c r="Q99">
        <f t="shared" si="18"/>
        <v>-1.2535654384704511</v>
      </c>
      <c r="R99">
        <f t="shared" si="19"/>
        <v>-1.2444356949611051</v>
      </c>
      <c r="Z99" s="32">
        <v>48</v>
      </c>
      <c r="AA99">
        <f t="shared" si="20"/>
        <v>101.5</v>
      </c>
      <c r="AB99">
        <f t="shared" si="21"/>
        <v>0.10100000000000001</v>
      </c>
      <c r="AC99">
        <f t="shared" si="22"/>
        <v>-1.2758741791491304</v>
      </c>
      <c r="AD99">
        <f t="shared" si="23"/>
        <v>-1.3197191793454619</v>
      </c>
    </row>
    <row r="100" spans="1:30" x14ac:dyDescent="0.25">
      <c r="A100" s="32">
        <v>47</v>
      </c>
      <c r="B100">
        <f t="shared" si="12"/>
        <v>102</v>
      </c>
      <c r="C100">
        <f t="shared" si="13"/>
        <v>0.10150000000000001</v>
      </c>
      <c r="D100">
        <f t="shared" si="14"/>
        <v>-1.2730508450459186</v>
      </c>
      <c r="E100">
        <f t="shared" si="15"/>
        <v>-1.2589130888402915</v>
      </c>
      <c r="N100" s="32">
        <v>51</v>
      </c>
      <c r="O100">
        <f t="shared" si="16"/>
        <v>105.5</v>
      </c>
      <c r="P100">
        <f t="shared" si="17"/>
        <v>0.105</v>
      </c>
      <c r="Q100">
        <f t="shared" si="18"/>
        <v>-1.2535654384704511</v>
      </c>
      <c r="R100">
        <f t="shared" si="19"/>
        <v>-1.2444356949611051</v>
      </c>
      <c r="Z100" s="32">
        <v>48</v>
      </c>
      <c r="AA100">
        <f t="shared" si="20"/>
        <v>101.5</v>
      </c>
      <c r="AB100">
        <f t="shared" si="21"/>
        <v>0.10100000000000001</v>
      </c>
      <c r="AC100">
        <f t="shared" si="22"/>
        <v>-1.2758741791491304</v>
      </c>
      <c r="AD100">
        <f t="shared" si="23"/>
        <v>-1.3197191793454619</v>
      </c>
    </row>
    <row r="101" spans="1:30" x14ac:dyDescent="0.25">
      <c r="A101" s="32">
        <v>47</v>
      </c>
      <c r="B101">
        <f t="shared" si="12"/>
        <v>102</v>
      </c>
      <c r="C101">
        <f t="shared" si="13"/>
        <v>0.10150000000000001</v>
      </c>
      <c r="D101">
        <f t="shared" si="14"/>
        <v>-1.2730508450459186</v>
      </c>
      <c r="E101">
        <f t="shared" si="15"/>
        <v>-1.2589130888402915</v>
      </c>
      <c r="N101" s="32">
        <v>51</v>
      </c>
      <c r="O101">
        <f t="shared" si="16"/>
        <v>105.5</v>
      </c>
      <c r="P101">
        <f t="shared" si="17"/>
        <v>0.105</v>
      </c>
      <c r="Q101">
        <f t="shared" si="18"/>
        <v>-1.2535654384704511</v>
      </c>
      <c r="R101">
        <f t="shared" si="19"/>
        <v>-1.2444356949611051</v>
      </c>
      <c r="Z101" s="32">
        <v>48</v>
      </c>
      <c r="AA101">
        <f t="shared" si="20"/>
        <v>101.5</v>
      </c>
      <c r="AB101">
        <f t="shared" si="21"/>
        <v>0.10100000000000001</v>
      </c>
      <c r="AC101">
        <f t="shared" si="22"/>
        <v>-1.2758741791491304</v>
      </c>
      <c r="AD101">
        <f t="shared" si="23"/>
        <v>-1.3197191793454619</v>
      </c>
    </row>
    <row r="102" spans="1:30" x14ac:dyDescent="0.25">
      <c r="A102" s="32">
        <v>47</v>
      </c>
      <c r="B102">
        <f t="shared" si="12"/>
        <v>102</v>
      </c>
      <c r="C102">
        <f t="shared" si="13"/>
        <v>0.10150000000000001</v>
      </c>
      <c r="D102">
        <f t="shared" si="14"/>
        <v>-1.2730508450459186</v>
      </c>
      <c r="E102">
        <f t="shared" si="15"/>
        <v>-1.2589130888402915</v>
      </c>
      <c r="N102" s="32">
        <v>51</v>
      </c>
      <c r="O102">
        <f t="shared" si="16"/>
        <v>105.5</v>
      </c>
      <c r="P102">
        <f t="shared" si="17"/>
        <v>0.105</v>
      </c>
      <c r="Q102">
        <f t="shared" si="18"/>
        <v>-1.2535654384704511</v>
      </c>
      <c r="R102">
        <f t="shared" si="19"/>
        <v>-1.2444356949611051</v>
      </c>
      <c r="Z102" s="32">
        <v>48</v>
      </c>
      <c r="AA102">
        <f t="shared" si="20"/>
        <v>101.5</v>
      </c>
      <c r="AB102">
        <f t="shared" si="21"/>
        <v>0.10100000000000001</v>
      </c>
      <c r="AC102">
        <f t="shared" si="22"/>
        <v>-1.2758741791491304</v>
      </c>
      <c r="AD102">
        <f t="shared" si="23"/>
        <v>-1.3197191793454619</v>
      </c>
    </row>
    <row r="103" spans="1:30" x14ac:dyDescent="0.25">
      <c r="A103" s="32">
        <v>47</v>
      </c>
      <c r="B103">
        <f t="shared" si="12"/>
        <v>102</v>
      </c>
      <c r="C103">
        <f t="shared" si="13"/>
        <v>0.10150000000000001</v>
      </c>
      <c r="D103">
        <f t="shared" si="14"/>
        <v>-1.2730508450459186</v>
      </c>
      <c r="E103">
        <f t="shared" si="15"/>
        <v>-1.2589130888402915</v>
      </c>
      <c r="N103" s="32">
        <v>51</v>
      </c>
      <c r="O103">
        <f t="shared" si="16"/>
        <v>105.5</v>
      </c>
      <c r="P103">
        <f t="shared" si="17"/>
        <v>0.105</v>
      </c>
      <c r="Q103">
        <f t="shared" si="18"/>
        <v>-1.2535654384704511</v>
      </c>
      <c r="R103">
        <f t="shared" si="19"/>
        <v>-1.2444356949611051</v>
      </c>
      <c r="Z103" s="32">
        <v>48</v>
      </c>
      <c r="AA103">
        <f t="shared" si="20"/>
        <v>101.5</v>
      </c>
      <c r="AB103">
        <f t="shared" si="21"/>
        <v>0.10100000000000001</v>
      </c>
      <c r="AC103">
        <f t="shared" si="22"/>
        <v>-1.2758741791491304</v>
      </c>
      <c r="AD103">
        <f t="shared" si="23"/>
        <v>-1.3197191793454619</v>
      </c>
    </row>
    <row r="104" spans="1:30" x14ac:dyDescent="0.25">
      <c r="A104" s="32">
        <v>47</v>
      </c>
      <c r="B104">
        <f t="shared" si="12"/>
        <v>102</v>
      </c>
      <c r="C104">
        <f t="shared" si="13"/>
        <v>0.10150000000000001</v>
      </c>
      <c r="D104">
        <f t="shared" si="14"/>
        <v>-1.2730508450459186</v>
      </c>
      <c r="E104">
        <f t="shared" si="15"/>
        <v>-1.2589130888402915</v>
      </c>
      <c r="N104" s="32">
        <v>51</v>
      </c>
      <c r="O104">
        <f t="shared" si="16"/>
        <v>105.5</v>
      </c>
      <c r="P104">
        <f t="shared" si="17"/>
        <v>0.105</v>
      </c>
      <c r="Q104">
        <f t="shared" si="18"/>
        <v>-1.2535654384704511</v>
      </c>
      <c r="R104">
        <f t="shared" si="19"/>
        <v>-1.2444356949611051</v>
      </c>
      <c r="Z104" s="32">
        <v>48</v>
      </c>
      <c r="AA104">
        <f t="shared" si="20"/>
        <v>101.5</v>
      </c>
      <c r="AB104">
        <f t="shared" si="21"/>
        <v>0.10100000000000001</v>
      </c>
      <c r="AC104">
        <f t="shared" si="22"/>
        <v>-1.2758741791491304</v>
      </c>
      <c r="AD104">
        <f t="shared" si="23"/>
        <v>-1.3197191793454619</v>
      </c>
    </row>
    <row r="105" spans="1:30" x14ac:dyDescent="0.25">
      <c r="A105" s="32">
        <v>47</v>
      </c>
      <c r="B105">
        <f t="shared" si="12"/>
        <v>102</v>
      </c>
      <c r="C105">
        <f t="shared" si="13"/>
        <v>0.10150000000000001</v>
      </c>
      <c r="D105">
        <f t="shared" si="14"/>
        <v>-1.2730508450459186</v>
      </c>
      <c r="E105">
        <f t="shared" si="15"/>
        <v>-1.2589130888402915</v>
      </c>
      <c r="N105" s="32">
        <v>51</v>
      </c>
      <c r="O105">
        <f t="shared" si="16"/>
        <v>105.5</v>
      </c>
      <c r="P105">
        <f t="shared" si="17"/>
        <v>0.105</v>
      </c>
      <c r="Q105">
        <f t="shared" si="18"/>
        <v>-1.2535654384704511</v>
      </c>
      <c r="R105">
        <f t="shared" si="19"/>
        <v>-1.2444356949611051</v>
      </c>
      <c r="Z105" s="32">
        <v>48</v>
      </c>
      <c r="AA105">
        <f t="shared" si="20"/>
        <v>101.5</v>
      </c>
      <c r="AB105">
        <f t="shared" si="21"/>
        <v>0.10100000000000001</v>
      </c>
      <c r="AC105">
        <f t="shared" si="22"/>
        <v>-1.2758741791491304</v>
      </c>
      <c r="AD105">
        <f t="shared" si="23"/>
        <v>-1.3197191793454619</v>
      </c>
    </row>
    <row r="106" spans="1:30" x14ac:dyDescent="0.25">
      <c r="A106" s="32">
        <v>47</v>
      </c>
      <c r="B106">
        <f t="shared" si="12"/>
        <v>102</v>
      </c>
      <c r="C106">
        <f t="shared" si="13"/>
        <v>0.10150000000000001</v>
      </c>
      <c r="D106">
        <f t="shared" si="14"/>
        <v>-1.2730508450459186</v>
      </c>
      <c r="E106">
        <f t="shared" si="15"/>
        <v>-1.2589130888402915</v>
      </c>
      <c r="N106" s="32">
        <v>51</v>
      </c>
      <c r="O106">
        <f t="shared" si="16"/>
        <v>105.5</v>
      </c>
      <c r="P106">
        <f t="shared" si="17"/>
        <v>0.105</v>
      </c>
      <c r="Q106">
        <f t="shared" si="18"/>
        <v>-1.2535654384704511</v>
      </c>
      <c r="R106">
        <f t="shared" si="19"/>
        <v>-1.2444356949611051</v>
      </c>
      <c r="Z106" s="32">
        <v>48</v>
      </c>
      <c r="AA106">
        <f t="shared" si="20"/>
        <v>101.5</v>
      </c>
      <c r="AB106">
        <f t="shared" si="21"/>
        <v>0.10100000000000001</v>
      </c>
      <c r="AC106">
        <f t="shared" si="22"/>
        <v>-1.2758741791491304</v>
      </c>
      <c r="AD106">
        <f t="shared" si="23"/>
        <v>-1.3197191793454619</v>
      </c>
    </row>
    <row r="107" spans="1:30" x14ac:dyDescent="0.25">
      <c r="A107" s="32">
        <v>47</v>
      </c>
      <c r="B107">
        <f t="shared" si="12"/>
        <v>102</v>
      </c>
      <c r="C107">
        <f t="shared" si="13"/>
        <v>0.10150000000000001</v>
      </c>
      <c r="D107">
        <f t="shared" si="14"/>
        <v>-1.2730508450459186</v>
      </c>
      <c r="E107">
        <f t="shared" si="15"/>
        <v>-1.2589130888402915</v>
      </c>
      <c r="N107" s="32">
        <v>51</v>
      </c>
      <c r="O107">
        <f t="shared" si="16"/>
        <v>105.5</v>
      </c>
      <c r="P107">
        <f t="shared" si="17"/>
        <v>0.105</v>
      </c>
      <c r="Q107">
        <f t="shared" si="18"/>
        <v>-1.2535654384704511</v>
      </c>
      <c r="R107">
        <f t="shared" si="19"/>
        <v>-1.2444356949611051</v>
      </c>
      <c r="Z107" s="32">
        <v>49</v>
      </c>
      <c r="AA107">
        <f t="shared" si="20"/>
        <v>110</v>
      </c>
      <c r="AB107">
        <f t="shared" si="21"/>
        <v>0.1095</v>
      </c>
      <c r="AC107">
        <f t="shared" si="22"/>
        <v>-1.2291915402298943</v>
      </c>
      <c r="AD107">
        <f t="shared" si="23"/>
        <v>-1.2539109027250639</v>
      </c>
    </row>
    <row r="108" spans="1:30" x14ac:dyDescent="0.25">
      <c r="A108" s="32">
        <v>47</v>
      </c>
      <c r="B108">
        <f t="shared" si="12"/>
        <v>102</v>
      </c>
      <c r="C108">
        <f t="shared" si="13"/>
        <v>0.10150000000000001</v>
      </c>
      <c r="D108">
        <f t="shared" si="14"/>
        <v>-1.2730508450459186</v>
      </c>
      <c r="E108">
        <f t="shared" si="15"/>
        <v>-1.2589130888402915</v>
      </c>
      <c r="N108" s="32">
        <v>51</v>
      </c>
      <c r="O108">
        <f t="shared" si="16"/>
        <v>105.5</v>
      </c>
      <c r="P108">
        <f t="shared" si="17"/>
        <v>0.105</v>
      </c>
      <c r="Q108">
        <f t="shared" si="18"/>
        <v>-1.2535654384704511</v>
      </c>
      <c r="R108">
        <f t="shared" si="19"/>
        <v>-1.2444356949611051</v>
      </c>
      <c r="Z108" s="32">
        <v>49</v>
      </c>
      <c r="AA108">
        <f t="shared" si="20"/>
        <v>110</v>
      </c>
      <c r="AB108">
        <f t="shared" si="21"/>
        <v>0.1095</v>
      </c>
      <c r="AC108">
        <f t="shared" si="22"/>
        <v>-1.2291915402298943</v>
      </c>
      <c r="AD108">
        <f t="shared" si="23"/>
        <v>-1.2539109027250639</v>
      </c>
    </row>
    <row r="109" spans="1:30" x14ac:dyDescent="0.25">
      <c r="A109" s="32">
        <v>48</v>
      </c>
      <c r="B109">
        <f t="shared" si="12"/>
        <v>113</v>
      </c>
      <c r="C109">
        <f t="shared" si="13"/>
        <v>0.1125</v>
      </c>
      <c r="D109">
        <f t="shared" si="14"/>
        <v>-1.2133396224885178</v>
      </c>
      <c r="E109">
        <f t="shared" si="15"/>
        <v>-1.192963427315838</v>
      </c>
      <c r="N109" s="32">
        <v>51</v>
      </c>
      <c r="O109">
        <f t="shared" si="16"/>
        <v>105.5</v>
      </c>
      <c r="P109">
        <f t="shared" si="17"/>
        <v>0.105</v>
      </c>
      <c r="Q109">
        <f t="shared" si="18"/>
        <v>-1.2535654384704511</v>
      </c>
      <c r="R109">
        <f t="shared" si="19"/>
        <v>-1.2444356949611051</v>
      </c>
      <c r="Z109" s="32">
        <v>49</v>
      </c>
      <c r="AA109">
        <f t="shared" si="20"/>
        <v>110</v>
      </c>
      <c r="AB109">
        <f t="shared" si="21"/>
        <v>0.1095</v>
      </c>
      <c r="AC109">
        <f t="shared" si="22"/>
        <v>-1.2291915402298943</v>
      </c>
      <c r="AD109">
        <f t="shared" si="23"/>
        <v>-1.2539109027250639</v>
      </c>
    </row>
    <row r="110" spans="1:30" x14ac:dyDescent="0.25">
      <c r="A110" s="32">
        <v>48</v>
      </c>
      <c r="B110">
        <f t="shared" si="12"/>
        <v>113</v>
      </c>
      <c r="C110">
        <f t="shared" si="13"/>
        <v>0.1125</v>
      </c>
      <c r="D110">
        <f t="shared" si="14"/>
        <v>-1.2133396224885178</v>
      </c>
      <c r="E110">
        <f t="shared" si="15"/>
        <v>-1.192963427315838</v>
      </c>
      <c r="N110" s="32">
        <v>51</v>
      </c>
      <c r="O110">
        <f t="shared" si="16"/>
        <v>105.5</v>
      </c>
      <c r="P110">
        <f t="shared" si="17"/>
        <v>0.105</v>
      </c>
      <c r="Q110">
        <f t="shared" si="18"/>
        <v>-1.2535654384704511</v>
      </c>
      <c r="R110">
        <f t="shared" si="19"/>
        <v>-1.2444356949611051</v>
      </c>
      <c r="Z110" s="32">
        <v>49</v>
      </c>
      <c r="AA110">
        <f t="shared" si="20"/>
        <v>110</v>
      </c>
      <c r="AB110">
        <f t="shared" si="21"/>
        <v>0.1095</v>
      </c>
      <c r="AC110">
        <f t="shared" si="22"/>
        <v>-1.2291915402298943</v>
      </c>
      <c r="AD110">
        <f t="shared" si="23"/>
        <v>-1.2539109027250639</v>
      </c>
    </row>
    <row r="111" spans="1:30" x14ac:dyDescent="0.25">
      <c r="A111" s="32">
        <v>48</v>
      </c>
      <c r="B111">
        <f t="shared" si="12"/>
        <v>113</v>
      </c>
      <c r="C111">
        <f t="shared" si="13"/>
        <v>0.1125</v>
      </c>
      <c r="D111">
        <f t="shared" si="14"/>
        <v>-1.2133396224885178</v>
      </c>
      <c r="E111">
        <f t="shared" si="15"/>
        <v>-1.192963427315838</v>
      </c>
      <c r="N111" s="32">
        <v>51</v>
      </c>
      <c r="O111">
        <f t="shared" si="16"/>
        <v>105.5</v>
      </c>
      <c r="P111">
        <f t="shared" si="17"/>
        <v>0.105</v>
      </c>
      <c r="Q111">
        <f t="shared" si="18"/>
        <v>-1.2535654384704511</v>
      </c>
      <c r="R111">
        <f t="shared" si="19"/>
        <v>-1.2444356949611051</v>
      </c>
      <c r="Z111" s="32">
        <v>49</v>
      </c>
      <c r="AA111">
        <f t="shared" si="20"/>
        <v>110</v>
      </c>
      <c r="AB111">
        <f t="shared" si="21"/>
        <v>0.1095</v>
      </c>
      <c r="AC111">
        <f t="shared" si="22"/>
        <v>-1.2291915402298943</v>
      </c>
      <c r="AD111">
        <f t="shared" si="23"/>
        <v>-1.2539109027250639</v>
      </c>
    </row>
    <row r="112" spans="1:30" x14ac:dyDescent="0.25">
      <c r="A112" s="32">
        <v>48</v>
      </c>
      <c r="B112">
        <f t="shared" si="12"/>
        <v>113</v>
      </c>
      <c r="C112">
        <f t="shared" si="13"/>
        <v>0.1125</v>
      </c>
      <c r="D112">
        <f t="shared" si="14"/>
        <v>-1.2133396224885178</v>
      </c>
      <c r="E112">
        <f t="shared" si="15"/>
        <v>-1.192963427315838</v>
      </c>
      <c r="N112" s="32">
        <v>51</v>
      </c>
      <c r="O112">
        <f t="shared" si="16"/>
        <v>105.5</v>
      </c>
      <c r="P112">
        <f t="shared" si="17"/>
        <v>0.105</v>
      </c>
      <c r="Q112">
        <f t="shared" si="18"/>
        <v>-1.2535654384704511</v>
      </c>
      <c r="R112">
        <f t="shared" si="19"/>
        <v>-1.2444356949611051</v>
      </c>
      <c r="Z112" s="32">
        <v>49</v>
      </c>
      <c r="AA112">
        <f t="shared" si="20"/>
        <v>110</v>
      </c>
      <c r="AB112">
        <f t="shared" si="21"/>
        <v>0.1095</v>
      </c>
      <c r="AC112">
        <f t="shared" si="22"/>
        <v>-1.2291915402298943</v>
      </c>
      <c r="AD112">
        <f t="shared" si="23"/>
        <v>-1.2539109027250639</v>
      </c>
    </row>
    <row r="113" spans="1:30" x14ac:dyDescent="0.25">
      <c r="A113" s="32">
        <v>48</v>
      </c>
      <c r="B113">
        <f t="shared" si="12"/>
        <v>113</v>
      </c>
      <c r="C113">
        <f t="shared" si="13"/>
        <v>0.1125</v>
      </c>
      <c r="D113">
        <f t="shared" si="14"/>
        <v>-1.2133396224885178</v>
      </c>
      <c r="E113">
        <f t="shared" si="15"/>
        <v>-1.192963427315838</v>
      </c>
      <c r="N113" s="32">
        <v>51</v>
      </c>
      <c r="O113">
        <f t="shared" si="16"/>
        <v>105.5</v>
      </c>
      <c r="P113">
        <f t="shared" si="17"/>
        <v>0.105</v>
      </c>
      <c r="Q113">
        <f t="shared" si="18"/>
        <v>-1.2535654384704511</v>
      </c>
      <c r="R113">
        <f t="shared" si="19"/>
        <v>-1.2444356949611051</v>
      </c>
      <c r="Z113" s="32">
        <v>49</v>
      </c>
      <c r="AA113">
        <f t="shared" si="20"/>
        <v>110</v>
      </c>
      <c r="AB113">
        <f t="shared" si="21"/>
        <v>0.1095</v>
      </c>
      <c r="AC113">
        <f t="shared" si="22"/>
        <v>-1.2291915402298943</v>
      </c>
      <c r="AD113">
        <f t="shared" si="23"/>
        <v>-1.2539109027250639</v>
      </c>
    </row>
    <row r="114" spans="1:30" x14ac:dyDescent="0.25">
      <c r="A114" s="32">
        <v>48</v>
      </c>
      <c r="B114">
        <f t="shared" si="12"/>
        <v>113</v>
      </c>
      <c r="C114">
        <f t="shared" si="13"/>
        <v>0.1125</v>
      </c>
      <c r="D114">
        <f t="shared" si="14"/>
        <v>-1.2133396224885178</v>
      </c>
      <c r="E114">
        <f t="shared" si="15"/>
        <v>-1.192963427315838</v>
      </c>
      <c r="N114" s="32">
        <v>51</v>
      </c>
      <c r="O114">
        <f t="shared" si="16"/>
        <v>105.5</v>
      </c>
      <c r="P114">
        <f t="shared" si="17"/>
        <v>0.105</v>
      </c>
      <c r="Q114">
        <f t="shared" si="18"/>
        <v>-1.2535654384704511</v>
      </c>
      <c r="R114">
        <f t="shared" si="19"/>
        <v>-1.2444356949611051</v>
      </c>
      <c r="Z114" s="32">
        <v>49</v>
      </c>
      <c r="AA114">
        <f t="shared" si="20"/>
        <v>110</v>
      </c>
      <c r="AB114">
        <f t="shared" si="21"/>
        <v>0.1095</v>
      </c>
      <c r="AC114">
        <f t="shared" si="22"/>
        <v>-1.2291915402298943</v>
      </c>
      <c r="AD114">
        <f t="shared" si="23"/>
        <v>-1.2539109027250639</v>
      </c>
    </row>
    <row r="115" spans="1:30" x14ac:dyDescent="0.25">
      <c r="A115" s="32">
        <v>48</v>
      </c>
      <c r="B115">
        <f t="shared" si="12"/>
        <v>113</v>
      </c>
      <c r="C115">
        <f t="shared" si="13"/>
        <v>0.1125</v>
      </c>
      <c r="D115">
        <f t="shared" si="14"/>
        <v>-1.2133396224885178</v>
      </c>
      <c r="E115">
        <f t="shared" si="15"/>
        <v>-1.192963427315838</v>
      </c>
      <c r="N115" s="32">
        <v>52</v>
      </c>
      <c r="O115">
        <f t="shared" si="16"/>
        <v>121.5</v>
      </c>
      <c r="P115">
        <f t="shared" si="17"/>
        <v>0.121</v>
      </c>
      <c r="Q115">
        <f t="shared" si="18"/>
        <v>-1.1700024075004791</v>
      </c>
      <c r="R115">
        <f t="shared" si="19"/>
        <v>-1.1759434447018116</v>
      </c>
      <c r="Z115" s="32">
        <v>49</v>
      </c>
      <c r="AA115">
        <f t="shared" si="20"/>
        <v>110</v>
      </c>
      <c r="AB115">
        <f t="shared" si="21"/>
        <v>0.1095</v>
      </c>
      <c r="AC115">
        <f t="shared" si="22"/>
        <v>-1.2291915402298943</v>
      </c>
      <c r="AD115">
        <f t="shared" si="23"/>
        <v>-1.2539109027250639</v>
      </c>
    </row>
    <row r="116" spans="1:30" x14ac:dyDescent="0.25">
      <c r="A116" s="32">
        <v>48</v>
      </c>
      <c r="B116">
        <f t="shared" si="12"/>
        <v>113</v>
      </c>
      <c r="C116">
        <f t="shared" si="13"/>
        <v>0.1125</v>
      </c>
      <c r="D116">
        <f t="shared" si="14"/>
        <v>-1.2133396224885178</v>
      </c>
      <c r="E116">
        <f t="shared" si="15"/>
        <v>-1.192963427315838</v>
      </c>
      <c r="N116" s="32">
        <v>52</v>
      </c>
      <c r="O116">
        <f t="shared" si="16"/>
        <v>121.5</v>
      </c>
      <c r="P116">
        <f t="shared" si="17"/>
        <v>0.121</v>
      </c>
      <c r="Q116">
        <f t="shared" si="18"/>
        <v>-1.1700024075004791</v>
      </c>
      <c r="R116">
        <f t="shared" si="19"/>
        <v>-1.1759434447018116</v>
      </c>
      <c r="Z116" s="32">
        <v>50</v>
      </c>
      <c r="AA116">
        <f t="shared" si="20"/>
        <v>119.5</v>
      </c>
      <c r="AB116">
        <f t="shared" si="21"/>
        <v>0.11899999999999999</v>
      </c>
      <c r="AC116">
        <f t="shared" si="22"/>
        <v>-1.1800005403477298</v>
      </c>
      <c r="AD116">
        <f t="shared" si="23"/>
        <v>-1.1881026261046659</v>
      </c>
    </row>
    <row r="117" spans="1:30" x14ac:dyDescent="0.25">
      <c r="A117" s="32">
        <v>48</v>
      </c>
      <c r="B117">
        <f t="shared" si="12"/>
        <v>113</v>
      </c>
      <c r="C117">
        <f t="shared" si="13"/>
        <v>0.1125</v>
      </c>
      <c r="D117">
        <f t="shared" si="14"/>
        <v>-1.2133396224885178</v>
      </c>
      <c r="E117">
        <f t="shared" si="15"/>
        <v>-1.192963427315838</v>
      </c>
      <c r="N117" s="32">
        <v>52</v>
      </c>
      <c r="O117">
        <f t="shared" si="16"/>
        <v>121.5</v>
      </c>
      <c r="P117">
        <f t="shared" si="17"/>
        <v>0.121</v>
      </c>
      <c r="Q117">
        <f t="shared" si="18"/>
        <v>-1.1700024075004791</v>
      </c>
      <c r="R117">
        <f t="shared" si="19"/>
        <v>-1.1759434447018116</v>
      </c>
      <c r="Z117" s="32">
        <v>50</v>
      </c>
      <c r="AA117">
        <f t="shared" si="20"/>
        <v>119.5</v>
      </c>
      <c r="AB117">
        <f t="shared" si="21"/>
        <v>0.11899999999999999</v>
      </c>
      <c r="AC117">
        <f t="shared" si="22"/>
        <v>-1.1800005403477298</v>
      </c>
      <c r="AD117">
        <f t="shared" si="23"/>
        <v>-1.1881026261046659</v>
      </c>
    </row>
    <row r="118" spans="1:30" x14ac:dyDescent="0.25">
      <c r="A118" s="32">
        <v>48</v>
      </c>
      <c r="B118">
        <f t="shared" si="12"/>
        <v>113</v>
      </c>
      <c r="C118">
        <f t="shared" si="13"/>
        <v>0.1125</v>
      </c>
      <c r="D118">
        <f t="shared" si="14"/>
        <v>-1.2133396224885178</v>
      </c>
      <c r="E118">
        <f t="shared" si="15"/>
        <v>-1.192963427315838</v>
      </c>
      <c r="N118" s="32">
        <v>52</v>
      </c>
      <c r="O118">
        <f t="shared" si="16"/>
        <v>121.5</v>
      </c>
      <c r="P118">
        <f t="shared" si="17"/>
        <v>0.121</v>
      </c>
      <c r="Q118">
        <f t="shared" si="18"/>
        <v>-1.1700024075004791</v>
      </c>
      <c r="R118">
        <f t="shared" si="19"/>
        <v>-1.1759434447018116</v>
      </c>
      <c r="Z118" s="32">
        <v>50</v>
      </c>
      <c r="AA118">
        <f t="shared" si="20"/>
        <v>119.5</v>
      </c>
      <c r="AB118">
        <f t="shared" si="21"/>
        <v>0.11899999999999999</v>
      </c>
      <c r="AC118">
        <f t="shared" si="22"/>
        <v>-1.1800005403477298</v>
      </c>
      <c r="AD118">
        <f t="shared" si="23"/>
        <v>-1.1881026261046659</v>
      </c>
    </row>
    <row r="119" spans="1:30" x14ac:dyDescent="0.25">
      <c r="A119" s="32">
        <v>48</v>
      </c>
      <c r="B119">
        <f t="shared" si="12"/>
        <v>113</v>
      </c>
      <c r="C119">
        <f t="shared" si="13"/>
        <v>0.1125</v>
      </c>
      <c r="D119">
        <f t="shared" si="14"/>
        <v>-1.2133396224885178</v>
      </c>
      <c r="E119">
        <f t="shared" si="15"/>
        <v>-1.192963427315838</v>
      </c>
      <c r="N119" s="32">
        <v>52</v>
      </c>
      <c r="O119">
        <f t="shared" si="16"/>
        <v>121.5</v>
      </c>
      <c r="P119">
        <f t="shared" si="17"/>
        <v>0.121</v>
      </c>
      <c r="Q119">
        <f t="shared" si="18"/>
        <v>-1.1700024075004791</v>
      </c>
      <c r="R119">
        <f t="shared" si="19"/>
        <v>-1.1759434447018116</v>
      </c>
      <c r="Z119" s="32">
        <v>50</v>
      </c>
      <c r="AA119">
        <f t="shared" si="20"/>
        <v>119.5</v>
      </c>
      <c r="AB119">
        <f t="shared" si="21"/>
        <v>0.11899999999999999</v>
      </c>
      <c r="AC119">
        <f t="shared" si="22"/>
        <v>-1.1800005403477298</v>
      </c>
      <c r="AD119">
        <f t="shared" si="23"/>
        <v>-1.1881026261046659</v>
      </c>
    </row>
    <row r="120" spans="1:30" x14ac:dyDescent="0.25">
      <c r="A120" s="32">
        <v>49</v>
      </c>
      <c r="B120">
        <f t="shared" si="12"/>
        <v>127</v>
      </c>
      <c r="C120">
        <f t="shared" si="13"/>
        <v>0.1265</v>
      </c>
      <c r="D120">
        <f t="shared" si="14"/>
        <v>-1.1430929525910274</v>
      </c>
      <c r="E120">
        <f t="shared" si="15"/>
        <v>-1.1270137657913846</v>
      </c>
      <c r="N120" s="32">
        <v>52</v>
      </c>
      <c r="O120">
        <f t="shared" si="16"/>
        <v>121.5</v>
      </c>
      <c r="P120">
        <f t="shared" si="17"/>
        <v>0.121</v>
      </c>
      <c r="Q120">
        <f t="shared" si="18"/>
        <v>-1.1700024075004791</v>
      </c>
      <c r="R120">
        <f t="shared" si="19"/>
        <v>-1.1759434447018116</v>
      </c>
      <c r="Z120" s="32">
        <v>50</v>
      </c>
      <c r="AA120">
        <f t="shared" si="20"/>
        <v>119.5</v>
      </c>
      <c r="AB120">
        <f t="shared" si="21"/>
        <v>0.11899999999999999</v>
      </c>
      <c r="AC120">
        <f t="shared" si="22"/>
        <v>-1.1800005403477298</v>
      </c>
      <c r="AD120">
        <f t="shared" si="23"/>
        <v>-1.1881026261046659</v>
      </c>
    </row>
    <row r="121" spans="1:30" x14ac:dyDescent="0.25">
      <c r="A121" s="32">
        <v>49</v>
      </c>
      <c r="B121">
        <f t="shared" si="12"/>
        <v>127</v>
      </c>
      <c r="C121">
        <f t="shared" si="13"/>
        <v>0.1265</v>
      </c>
      <c r="D121">
        <f t="shared" si="14"/>
        <v>-1.1430929525910274</v>
      </c>
      <c r="E121">
        <f t="shared" si="15"/>
        <v>-1.1270137657913846</v>
      </c>
      <c r="N121" s="32">
        <v>52</v>
      </c>
      <c r="O121">
        <f t="shared" si="16"/>
        <v>121.5</v>
      </c>
      <c r="P121">
        <f t="shared" si="17"/>
        <v>0.121</v>
      </c>
      <c r="Q121">
        <f t="shared" si="18"/>
        <v>-1.1700024075004791</v>
      </c>
      <c r="R121">
        <f t="shared" si="19"/>
        <v>-1.1759434447018116</v>
      </c>
      <c r="Z121" s="32">
        <v>50</v>
      </c>
      <c r="AA121">
        <f t="shared" si="20"/>
        <v>119.5</v>
      </c>
      <c r="AB121">
        <f t="shared" si="21"/>
        <v>0.11899999999999999</v>
      </c>
      <c r="AC121">
        <f t="shared" si="22"/>
        <v>-1.1800005403477298</v>
      </c>
      <c r="AD121">
        <f t="shared" si="23"/>
        <v>-1.1881026261046659</v>
      </c>
    </row>
    <row r="122" spans="1:30" x14ac:dyDescent="0.25">
      <c r="A122" s="32">
        <v>49</v>
      </c>
      <c r="B122">
        <f t="shared" si="12"/>
        <v>127</v>
      </c>
      <c r="C122">
        <f t="shared" si="13"/>
        <v>0.1265</v>
      </c>
      <c r="D122">
        <f t="shared" si="14"/>
        <v>-1.1430929525910274</v>
      </c>
      <c r="E122">
        <f t="shared" si="15"/>
        <v>-1.1270137657913846</v>
      </c>
      <c r="N122" s="32">
        <v>52</v>
      </c>
      <c r="O122">
        <f t="shared" si="16"/>
        <v>121.5</v>
      </c>
      <c r="P122">
        <f t="shared" si="17"/>
        <v>0.121</v>
      </c>
      <c r="Q122">
        <f t="shared" si="18"/>
        <v>-1.1700024075004791</v>
      </c>
      <c r="R122">
        <f t="shared" si="19"/>
        <v>-1.1759434447018116</v>
      </c>
      <c r="Z122" s="32">
        <v>50</v>
      </c>
      <c r="AA122">
        <f t="shared" si="20"/>
        <v>119.5</v>
      </c>
      <c r="AB122">
        <f t="shared" si="21"/>
        <v>0.11899999999999999</v>
      </c>
      <c r="AC122">
        <f t="shared" si="22"/>
        <v>-1.1800005403477298</v>
      </c>
      <c r="AD122">
        <f t="shared" si="23"/>
        <v>-1.1881026261046659</v>
      </c>
    </row>
    <row r="123" spans="1:30" x14ac:dyDescent="0.25">
      <c r="A123" s="32">
        <v>49</v>
      </c>
      <c r="B123">
        <f t="shared" si="12"/>
        <v>127</v>
      </c>
      <c r="C123">
        <f t="shared" si="13"/>
        <v>0.1265</v>
      </c>
      <c r="D123">
        <f t="shared" si="14"/>
        <v>-1.1430929525910274</v>
      </c>
      <c r="E123">
        <f t="shared" si="15"/>
        <v>-1.1270137657913846</v>
      </c>
      <c r="N123" s="32">
        <v>52</v>
      </c>
      <c r="O123">
        <f t="shared" si="16"/>
        <v>121.5</v>
      </c>
      <c r="P123">
        <f t="shared" si="17"/>
        <v>0.121</v>
      </c>
      <c r="Q123">
        <f t="shared" si="18"/>
        <v>-1.1700024075004791</v>
      </c>
      <c r="R123">
        <f t="shared" si="19"/>
        <v>-1.1759434447018116</v>
      </c>
      <c r="Z123" s="32">
        <v>50</v>
      </c>
      <c r="AA123">
        <f t="shared" si="20"/>
        <v>119.5</v>
      </c>
      <c r="AB123">
        <f t="shared" si="21"/>
        <v>0.11899999999999999</v>
      </c>
      <c r="AC123">
        <f t="shared" si="22"/>
        <v>-1.1800005403477298</v>
      </c>
      <c r="AD123">
        <f t="shared" si="23"/>
        <v>-1.1881026261046659</v>
      </c>
    </row>
    <row r="124" spans="1:30" x14ac:dyDescent="0.25">
      <c r="A124" s="32">
        <v>49</v>
      </c>
      <c r="B124">
        <f t="shared" si="12"/>
        <v>127</v>
      </c>
      <c r="C124">
        <f t="shared" si="13"/>
        <v>0.1265</v>
      </c>
      <c r="D124">
        <f t="shared" si="14"/>
        <v>-1.1430929525910274</v>
      </c>
      <c r="E124">
        <f t="shared" si="15"/>
        <v>-1.1270137657913846</v>
      </c>
      <c r="N124" s="32">
        <v>52</v>
      </c>
      <c r="O124">
        <f t="shared" si="16"/>
        <v>121.5</v>
      </c>
      <c r="P124">
        <f t="shared" si="17"/>
        <v>0.121</v>
      </c>
      <c r="Q124">
        <f t="shared" si="18"/>
        <v>-1.1700024075004791</v>
      </c>
      <c r="R124">
        <f t="shared" si="19"/>
        <v>-1.1759434447018116</v>
      </c>
      <c r="Z124" s="32">
        <v>50</v>
      </c>
      <c r="AA124">
        <f t="shared" si="20"/>
        <v>119.5</v>
      </c>
      <c r="AB124">
        <f t="shared" si="21"/>
        <v>0.11899999999999999</v>
      </c>
      <c r="AC124">
        <f t="shared" si="22"/>
        <v>-1.1800005403477298</v>
      </c>
      <c r="AD124">
        <f t="shared" si="23"/>
        <v>-1.1881026261046659</v>
      </c>
    </row>
    <row r="125" spans="1:30" x14ac:dyDescent="0.25">
      <c r="A125" s="32">
        <v>49</v>
      </c>
      <c r="B125">
        <f t="shared" si="12"/>
        <v>127</v>
      </c>
      <c r="C125">
        <f t="shared" si="13"/>
        <v>0.1265</v>
      </c>
      <c r="D125">
        <f t="shared" si="14"/>
        <v>-1.1430929525910274</v>
      </c>
      <c r="E125">
        <f t="shared" si="15"/>
        <v>-1.1270137657913846</v>
      </c>
      <c r="N125" s="32">
        <v>52</v>
      </c>
      <c r="O125">
        <f t="shared" si="16"/>
        <v>121.5</v>
      </c>
      <c r="P125">
        <f t="shared" si="17"/>
        <v>0.121</v>
      </c>
      <c r="Q125">
        <f t="shared" si="18"/>
        <v>-1.1700024075004791</v>
      </c>
      <c r="R125">
        <f t="shared" si="19"/>
        <v>-1.1759434447018116</v>
      </c>
      <c r="Z125" s="32">
        <v>50</v>
      </c>
      <c r="AA125">
        <f t="shared" si="20"/>
        <v>119.5</v>
      </c>
      <c r="AB125">
        <f t="shared" si="21"/>
        <v>0.11899999999999999</v>
      </c>
      <c r="AC125">
        <f t="shared" si="22"/>
        <v>-1.1800005403477298</v>
      </c>
      <c r="AD125">
        <f t="shared" si="23"/>
        <v>-1.1881026261046659</v>
      </c>
    </row>
    <row r="126" spans="1:30" x14ac:dyDescent="0.25">
      <c r="A126" s="32">
        <v>49</v>
      </c>
      <c r="B126">
        <f t="shared" si="12"/>
        <v>127</v>
      </c>
      <c r="C126">
        <f t="shared" si="13"/>
        <v>0.1265</v>
      </c>
      <c r="D126">
        <f t="shared" si="14"/>
        <v>-1.1430929525910274</v>
      </c>
      <c r="E126">
        <f t="shared" si="15"/>
        <v>-1.1270137657913846</v>
      </c>
      <c r="N126" s="32">
        <v>52</v>
      </c>
      <c r="O126">
        <f t="shared" si="16"/>
        <v>121.5</v>
      </c>
      <c r="P126">
        <f t="shared" si="17"/>
        <v>0.121</v>
      </c>
      <c r="Q126">
        <f t="shared" si="18"/>
        <v>-1.1700024075004791</v>
      </c>
      <c r="R126">
        <f t="shared" si="19"/>
        <v>-1.1759434447018116</v>
      </c>
      <c r="Z126" s="32">
        <v>51</v>
      </c>
      <c r="AA126">
        <f t="shared" si="20"/>
        <v>133</v>
      </c>
      <c r="AB126">
        <f t="shared" si="21"/>
        <v>0.13250000000000001</v>
      </c>
      <c r="AC126">
        <f t="shared" si="22"/>
        <v>-1.1146510149326594</v>
      </c>
      <c r="AD126">
        <f t="shared" si="23"/>
        <v>-1.1222943494842679</v>
      </c>
    </row>
    <row r="127" spans="1:30" x14ac:dyDescent="0.25">
      <c r="A127" s="32">
        <v>49</v>
      </c>
      <c r="B127">
        <f t="shared" si="12"/>
        <v>127</v>
      </c>
      <c r="C127">
        <f t="shared" si="13"/>
        <v>0.1265</v>
      </c>
      <c r="D127">
        <f t="shared" si="14"/>
        <v>-1.1430929525910274</v>
      </c>
      <c r="E127">
        <f t="shared" si="15"/>
        <v>-1.1270137657913846</v>
      </c>
      <c r="N127" s="32">
        <v>52</v>
      </c>
      <c r="O127">
        <f t="shared" si="16"/>
        <v>121.5</v>
      </c>
      <c r="P127">
        <f t="shared" si="17"/>
        <v>0.121</v>
      </c>
      <c r="Q127">
        <f t="shared" si="18"/>
        <v>-1.1700024075004791</v>
      </c>
      <c r="R127">
        <f t="shared" si="19"/>
        <v>-1.1759434447018116</v>
      </c>
      <c r="Z127" s="32">
        <v>51</v>
      </c>
      <c r="AA127">
        <f t="shared" si="20"/>
        <v>133</v>
      </c>
      <c r="AB127">
        <f t="shared" si="21"/>
        <v>0.13250000000000001</v>
      </c>
      <c r="AC127">
        <f t="shared" si="22"/>
        <v>-1.1146510149326594</v>
      </c>
      <c r="AD127">
        <f t="shared" si="23"/>
        <v>-1.1222943494842679</v>
      </c>
    </row>
    <row r="128" spans="1:30" x14ac:dyDescent="0.25">
      <c r="A128" s="32">
        <v>49</v>
      </c>
      <c r="B128">
        <f t="shared" si="12"/>
        <v>127</v>
      </c>
      <c r="C128">
        <f t="shared" si="13"/>
        <v>0.1265</v>
      </c>
      <c r="D128">
        <f t="shared" si="14"/>
        <v>-1.1430929525910274</v>
      </c>
      <c r="E128">
        <f t="shared" si="15"/>
        <v>-1.1270137657913846</v>
      </c>
      <c r="N128" s="32">
        <v>52</v>
      </c>
      <c r="O128">
        <f t="shared" si="16"/>
        <v>121.5</v>
      </c>
      <c r="P128">
        <f t="shared" si="17"/>
        <v>0.121</v>
      </c>
      <c r="Q128">
        <f t="shared" si="18"/>
        <v>-1.1700024075004791</v>
      </c>
      <c r="R128">
        <f t="shared" si="19"/>
        <v>-1.1759434447018116</v>
      </c>
      <c r="Z128" s="32">
        <v>51</v>
      </c>
      <c r="AA128">
        <f t="shared" si="20"/>
        <v>133</v>
      </c>
      <c r="AB128">
        <f t="shared" si="21"/>
        <v>0.13250000000000001</v>
      </c>
      <c r="AC128">
        <f t="shared" si="22"/>
        <v>-1.1146510149326594</v>
      </c>
      <c r="AD128">
        <f t="shared" si="23"/>
        <v>-1.1222943494842679</v>
      </c>
    </row>
    <row r="129" spans="1:30" x14ac:dyDescent="0.25">
      <c r="A129" s="32">
        <v>49</v>
      </c>
      <c r="B129">
        <f t="shared" si="12"/>
        <v>127</v>
      </c>
      <c r="C129">
        <f t="shared" si="13"/>
        <v>0.1265</v>
      </c>
      <c r="D129">
        <f t="shared" si="14"/>
        <v>-1.1430929525910274</v>
      </c>
      <c r="E129">
        <f t="shared" si="15"/>
        <v>-1.1270137657913846</v>
      </c>
      <c r="N129" s="32">
        <v>52</v>
      </c>
      <c r="O129">
        <f t="shared" si="16"/>
        <v>121.5</v>
      </c>
      <c r="P129">
        <f t="shared" si="17"/>
        <v>0.121</v>
      </c>
      <c r="Q129">
        <f t="shared" si="18"/>
        <v>-1.1700024075004791</v>
      </c>
      <c r="R129">
        <f t="shared" si="19"/>
        <v>-1.1759434447018116</v>
      </c>
      <c r="Z129" s="32">
        <v>51</v>
      </c>
      <c r="AA129">
        <f t="shared" si="20"/>
        <v>133</v>
      </c>
      <c r="AB129">
        <f t="shared" si="21"/>
        <v>0.13250000000000001</v>
      </c>
      <c r="AC129">
        <f t="shared" si="22"/>
        <v>-1.1146510149326594</v>
      </c>
      <c r="AD129">
        <f t="shared" si="23"/>
        <v>-1.1222943494842679</v>
      </c>
    </row>
    <row r="130" spans="1:30" x14ac:dyDescent="0.25">
      <c r="A130" s="32">
        <v>49</v>
      </c>
      <c r="B130">
        <f t="shared" si="12"/>
        <v>127</v>
      </c>
      <c r="C130">
        <f t="shared" si="13"/>
        <v>0.1265</v>
      </c>
      <c r="D130">
        <f t="shared" si="14"/>
        <v>-1.1430929525910274</v>
      </c>
      <c r="E130">
        <f t="shared" si="15"/>
        <v>-1.1270137657913846</v>
      </c>
      <c r="N130" s="32">
        <v>52</v>
      </c>
      <c r="O130">
        <f t="shared" si="16"/>
        <v>121.5</v>
      </c>
      <c r="P130">
        <f t="shared" si="17"/>
        <v>0.121</v>
      </c>
      <c r="Q130">
        <f t="shared" si="18"/>
        <v>-1.1700024075004791</v>
      </c>
      <c r="R130">
        <f t="shared" si="19"/>
        <v>-1.1759434447018116</v>
      </c>
      <c r="Z130" s="32">
        <v>51</v>
      </c>
      <c r="AA130">
        <f t="shared" si="20"/>
        <v>133</v>
      </c>
      <c r="AB130">
        <f t="shared" si="21"/>
        <v>0.13250000000000001</v>
      </c>
      <c r="AC130">
        <f t="shared" si="22"/>
        <v>-1.1146510149326594</v>
      </c>
      <c r="AD130">
        <f t="shared" si="23"/>
        <v>-1.1222943494842679</v>
      </c>
    </row>
    <row r="131" spans="1:30" x14ac:dyDescent="0.25">
      <c r="A131" s="32">
        <v>49</v>
      </c>
      <c r="B131">
        <f t="shared" ref="B131:B194" si="24">_xlfn.RANK.AVG(A131,$A$2:$A$1001,1)</f>
        <v>127</v>
      </c>
      <c r="C131">
        <f t="shared" ref="C131:C194" si="25">(B131-0.5)/COUNTA($A$2:$A$1001)</f>
        <v>0.1265</v>
      </c>
      <c r="D131">
        <f t="shared" ref="D131:D194" si="26">_xlfn.NORM.S.INV(C131)</f>
        <v>-1.1430929525910274</v>
      </c>
      <c r="E131">
        <f t="shared" ref="E131:E194" si="27">STANDARDIZE(A131,AVERAGE($A$2:$A$1001),_xlfn.STDEV.S($A$2:$A$1001))</f>
        <v>-1.1270137657913846</v>
      </c>
      <c r="N131" s="32">
        <v>53</v>
      </c>
      <c r="O131">
        <f t="shared" ref="O131:O194" si="28">_xlfn.RANK.AVG(N131,$N$2:$N$1001,1)</f>
        <v>136</v>
      </c>
      <c r="P131">
        <f t="shared" ref="P131:P194" si="29">(O131-0.5)/COUNTA($N$2:$N$1001)</f>
        <v>0.13550000000000001</v>
      </c>
      <c r="Q131">
        <f t="shared" ref="Q131:Q194" si="30">_xlfn.NORM.S.INV(P131)</f>
        <v>-1.1007625841705075</v>
      </c>
      <c r="R131">
        <f t="shared" ref="R131:R194" si="31">STANDARDIZE(N131,AVERAGE($N$2:$N$1001),_xlfn.STDEV.S($N$2:$N$1001))</f>
        <v>-1.107451194442518</v>
      </c>
      <c r="Z131" s="32">
        <v>51</v>
      </c>
      <c r="AA131">
        <f t="shared" ref="AA131:AA194" si="32">_xlfn.RANK.AVG(Z131,$Z$2:$Z$1001,1)</f>
        <v>133</v>
      </c>
      <c r="AB131">
        <f t="shared" ref="AB131:AB194" si="33">(AA131-0.5)/COUNTA($Z$2:$Z$1001)</f>
        <v>0.13250000000000001</v>
      </c>
      <c r="AC131">
        <f t="shared" ref="AC131:AC194" si="34">_xlfn.NORM.S.INV(AB131)</f>
        <v>-1.1146510149326594</v>
      </c>
      <c r="AD131">
        <f t="shared" ref="AD131:AD194" si="35">STANDARDIZE(Z131,AVERAGE($Z$2:$Z$1001),_xlfn.STDEV.S($Z$2:$Z$1001))</f>
        <v>-1.1222943494842679</v>
      </c>
    </row>
    <row r="132" spans="1:30" x14ac:dyDescent="0.25">
      <c r="A132" s="32">
        <v>49</v>
      </c>
      <c r="B132">
        <f t="shared" si="24"/>
        <v>127</v>
      </c>
      <c r="C132">
        <f t="shared" si="25"/>
        <v>0.1265</v>
      </c>
      <c r="D132">
        <f t="shared" si="26"/>
        <v>-1.1430929525910274</v>
      </c>
      <c r="E132">
        <f t="shared" si="27"/>
        <v>-1.1270137657913846</v>
      </c>
      <c r="N132" s="32">
        <v>53</v>
      </c>
      <c r="O132">
        <f t="shared" si="28"/>
        <v>136</v>
      </c>
      <c r="P132">
        <f t="shared" si="29"/>
        <v>0.13550000000000001</v>
      </c>
      <c r="Q132">
        <f t="shared" si="30"/>
        <v>-1.1007625841705075</v>
      </c>
      <c r="R132">
        <f t="shared" si="31"/>
        <v>-1.107451194442518</v>
      </c>
      <c r="Z132" s="32">
        <v>51</v>
      </c>
      <c r="AA132">
        <f t="shared" si="32"/>
        <v>133</v>
      </c>
      <c r="AB132">
        <f t="shared" si="33"/>
        <v>0.13250000000000001</v>
      </c>
      <c r="AC132">
        <f t="shared" si="34"/>
        <v>-1.1146510149326594</v>
      </c>
      <c r="AD132">
        <f t="shared" si="35"/>
        <v>-1.1222943494842679</v>
      </c>
    </row>
    <row r="133" spans="1:30" x14ac:dyDescent="0.25">
      <c r="A133" s="32">
        <v>49</v>
      </c>
      <c r="B133">
        <f t="shared" si="24"/>
        <v>127</v>
      </c>
      <c r="C133">
        <f t="shared" si="25"/>
        <v>0.1265</v>
      </c>
      <c r="D133">
        <f t="shared" si="26"/>
        <v>-1.1430929525910274</v>
      </c>
      <c r="E133">
        <f t="shared" si="27"/>
        <v>-1.1270137657913846</v>
      </c>
      <c r="N133" s="32">
        <v>53</v>
      </c>
      <c r="O133">
        <f t="shared" si="28"/>
        <v>136</v>
      </c>
      <c r="P133">
        <f t="shared" si="29"/>
        <v>0.13550000000000001</v>
      </c>
      <c r="Q133">
        <f t="shared" si="30"/>
        <v>-1.1007625841705075</v>
      </c>
      <c r="R133">
        <f t="shared" si="31"/>
        <v>-1.107451194442518</v>
      </c>
      <c r="Z133" s="32">
        <v>51</v>
      </c>
      <c r="AA133">
        <f t="shared" si="32"/>
        <v>133</v>
      </c>
      <c r="AB133">
        <f t="shared" si="33"/>
        <v>0.13250000000000001</v>
      </c>
      <c r="AC133">
        <f t="shared" si="34"/>
        <v>-1.1146510149326594</v>
      </c>
      <c r="AD133">
        <f t="shared" si="35"/>
        <v>-1.1222943494842679</v>
      </c>
    </row>
    <row r="134" spans="1:30" x14ac:dyDescent="0.25">
      <c r="A134" s="32">
        <v>49</v>
      </c>
      <c r="B134">
        <f t="shared" si="24"/>
        <v>127</v>
      </c>
      <c r="C134">
        <f t="shared" si="25"/>
        <v>0.1265</v>
      </c>
      <c r="D134">
        <f t="shared" si="26"/>
        <v>-1.1430929525910274</v>
      </c>
      <c r="E134">
        <f t="shared" si="27"/>
        <v>-1.1270137657913846</v>
      </c>
      <c r="N134" s="32">
        <v>53</v>
      </c>
      <c r="O134">
        <f t="shared" si="28"/>
        <v>136</v>
      </c>
      <c r="P134">
        <f t="shared" si="29"/>
        <v>0.13550000000000001</v>
      </c>
      <c r="Q134">
        <f t="shared" si="30"/>
        <v>-1.1007625841705075</v>
      </c>
      <c r="R134">
        <f t="shared" si="31"/>
        <v>-1.107451194442518</v>
      </c>
      <c r="Z134" s="32">
        <v>51</v>
      </c>
      <c r="AA134">
        <f t="shared" si="32"/>
        <v>133</v>
      </c>
      <c r="AB134">
        <f t="shared" si="33"/>
        <v>0.13250000000000001</v>
      </c>
      <c r="AC134">
        <f t="shared" si="34"/>
        <v>-1.1146510149326594</v>
      </c>
      <c r="AD134">
        <f t="shared" si="35"/>
        <v>-1.1222943494842679</v>
      </c>
    </row>
    <row r="135" spans="1:30" x14ac:dyDescent="0.25">
      <c r="A135" s="32">
        <v>49</v>
      </c>
      <c r="B135">
        <f t="shared" si="24"/>
        <v>127</v>
      </c>
      <c r="C135">
        <f t="shared" si="25"/>
        <v>0.1265</v>
      </c>
      <c r="D135">
        <f t="shared" si="26"/>
        <v>-1.1430929525910274</v>
      </c>
      <c r="E135">
        <f t="shared" si="27"/>
        <v>-1.1270137657913846</v>
      </c>
      <c r="N135" s="32">
        <v>53</v>
      </c>
      <c r="O135">
        <f t="shared" si="28"/>
        <v>136</v>
      </c>
      <c r="P135">
        <f t="shared" si="29"/>
        <v>0.13550000000000001</v>
      </c>
      <c r="Q135">
        <f t="shared" si="30"/>
        <v>-1.1007625841705075</v>
      </c>
      <c r="R135">
        <f t="shared" si="31"/>
        <v>-1.107451194442518</v>
      </c>
      <c r="Z135" s="32">
        <v>51</v>
      </c>
      <c r="AA135">
        <f t="shared" si="32"/>
        <v>133</v>
      </c>
      <c r="AB135">
        <f t="shared" si="33"/>
        <v>0.13250000000000001</v>
      </c>
      <c r="AC135">
        <f t="shared" si="34"/>
        <v>-1.1146510149326594</v>
      </c>
      <c r="AD135">
        <f t="shared" si="35"/>
        <v>-1.1222943494842679</v>
      </c>
    </row>
    <row r="136" spans="1:30" x14ac:dyDescent="0.25">
      <c r="A136" s="32">
        <v>49</v>
      </c>
      <c r="B136">
        <f t="shared" si="24"/>
        <v>127</v>
      </c>
      <c r="C136">
        <f t="shared" si="25"/>
        <v>0.1265</v>
      </c>
      <c r="D136">
        <f t="shared" si="26"/>
        <v>-1.1430929525910274</v>
      </c>
      <c r="E136">
        <f t="shared" si="27"/>
        <v>-1.1270137657913846</v>
      </c>
      <c r="N136" s="32">
        <v>53</v>
      </c>
      <c r="O136">
        <f t="shared" si="28"/>
        <v>136</v>
      </c>
      <c r="P136">
        <f t="shared" si="29"/>
        <v>0.13550000000000001</v>
      </c>
      <c r="Q136">
        <f t="shared" si="30"/>
        <v>-1.1007625841705075</v>
      </c>
      <c r="R136">
        <f t="shared" si="31"/>
        <v>-1.107451194442518</v>
      </c>
      <c r="Z136" s="32">
        <v>51</v>
      </c>
      <c r="AA136">
        <f t="shared" si="32"/>
        <v>133</v>
      </c>
      <c r="AB136">
        <f t="shared" si="33"/>
        <v>0.13250000000000001</v>
      </c>
      <c r="AC136">
        <f t="shared" si="34"/>
        <v>-1.1146510149326594</v>
      </c>
      <c r="AD136">
        <f t="shared" si="35"/>
        <v>-1.1222943494842679</v>
      </c>
    </row>
    <row r="137" spans="1:30" x14ac:dyDescent="0.25">
      <c r="A137" s="32">
        <v>50</v>
      </c>
      <c r="B137">
        <f t="shared" si="24"/>
        <v>143</v>
      </c>
      <c r="C137">
        <f t="shared" si="25"/>
        <v>0.14249999999999999</v>
      </c>
      <c r="D137">
        <f t="shared" si="26"/>
        <v>-1.0691546270064722</v>
      </c>
      <c r="E137">
        <f t="shared" si="27"/>
        <v>-1.0610641042669313</v>
      </c>
      <c r="N137" s="32">
        <v>53</v>
      </c>
      <c r="O137">
        <f t="shared" si="28"/>
        <v>136</v>
      </c>
      <c r="P137">
        <f t="shared" si="29"/>
        <v>0.13550000000000001</v>
      </c>
      <c r="Q137">
        <f t="shared" si="30"/>
        <v>-1.1007625841705075</v>
      </c>
      <c r="R137">
        <f t="shared" si="31"/>
        <v>-1.107451194442518</v>
      </c>
      <c r="Z137" s="32">
        <v>51</v>
      </c>
      <c r="AA137">
        <f t="shared" si="32"/>
        <v>133</v>
      </c>
      <c r="AB137">
        <f t="shared" si="33"/>
        <v>0.13250000000000001</v>
      </c>
      <c r="AC137">
        <f t="shared" si="34"/>
        <v>-1.1146510149326594</v>
      </c>
      <c r="AD137">
        <f t="shared" si="35"/>
        <v>-1.1222943494842679</v>
      </c>
    </row>
    <row r="138" spans="1:30" x14ac:dyDescent="0.25">
      <c r="A138" s="32">
        <v>50</v>
      </c>
      <c r="B138">
        <f t="shared" si="24"/>
        <v>143</v>
      </c>
      <c r="C138">
        <f t="shared" si="25"/>
        <v>0.14249999999999999</v>
      </c>
      <c r="D138">
        <f t="shared" si="26"/>
        <v>-1.0691546270064722</v>
      </c>
      <c r="E138">
        <f t="shared" si="27"/>
        <v>-1.0610641042669313</v>
      </c>
      <c r="N138" s="32">
        <v>53</v>
      </c>
      <c r="O138">
        <f t="shared" si="28"/>
        <v>136</v>
      </c>
      <c r="P138">
        <f t="shared" si="29"/>
        <v>0.13550000000000001</v>
      </c>
      <c r="Q138">
        <f t="shared" si="30"/>
        <v>-1.1007625841705075</v>
      </c>
      <c r="R138">
        <f t="shared" si="31"/>
        <v>-1.107451194442518</v>
      </c>
      <c r="Z138" s="32">
        <v>51</v>
      </c>
      <c r="AA138">
        <f t="shared" si="32"/>
        <v>133</v>
      </c>
      <c r="AB138">
        <f t="shared" si="33"/>
        <v>0.13250000000000001</v>
      </c>
      <c r="AC138">
        <f t="shared" si="34"/>
        <v>-1.1146510149326594</v>
      </c>
      <c r="AD138">
        <f t="shared" si="35"/>
        <v>-1.1222943494842679</v>
      </c>
    </row>
    <row r="139" spans="1:30" x14ac:dyDescent="0.25">
      <c r="A139" s="32">
        <v>50</v>
      </c>
      <c r="B139">
        <f t="shared" si="24"/>
        <v>143</v>
      </c>
      <c r="C139">
        <f t="shared" si="25"/>
        <v>0.14249999999999999</v>
      </c>
      <c r="D139">
        <f t="shared" si="26"/>
        <v>-1.0691546270064722</v>
      </c>
      <c r="E139">
        <f t="shared" si="27"/>
        <v>-1.0610641042669313</v>
      </c>
      <c r="N139" s="32">
        <v>53</v>
      </c>
      <c r="O139">
        <f t="shared" si="28"/>
        <v>136</v>
      </c>
      <c r="P139">
        <f t="shared" si="29"/>
        <v>0.13550000000000001</v>
      </c>
      <c r="Q139">
        <f t="shared" si="30"/>
        <v>-1.1007625841705075</v>
      </c>
      <c r="R139">
        <f t="shared" si="31"/>
        <v>-1.107451194442518</v>
      </c>
      <c r="Z139" s="32">
        <v>51</v>
      </c>
      <c r="AA139">
        <f t="shared" si="32"/>
        <v>133</v>
      </c>
      <c r="AB139">
        <f t="shared" si="33"/>
        <v>0.13250000000000001</v>
      </c>
      <c r="AC139">
        <f t="shared" si="34"/>
        <v>-1.1146510149326594</v>
      </c>
      <c r="AD139">
        <f t="shared" si="35"/>
        <v>-1.1222943494842679</v>
      </c>
    </row>
    <row r="140" spans="1:30" x14ac:dyDescent="0.25">
      <c r="A140" s="32">
        <v>50</v>
      </c>
      <c r="B140">
        <f t="shared" si="24"/>
        <v>143</v>
      </c>
      <c r="C140">
        <f t="shared" si="25"/>
        <v>0.14249999999999999</v>
      </c>
      <c r="D140">
        <f t="shared" si="26"/>
        <v>-1.0691546270064722</v>
      </c>
      <c r="E140">
        <f t="shared" si="27"/>
        <v>-1.0610641042669313</v>
      </c>
      <c r="N140" s="32">
        <v>53</v>
      </c>
      <c r="O140">
        <f t="shared" si="28"/>
        <v>136</v>
      </c>
      <c r="P140">
        <f t="shared" si="29"/>
        <v>0.13550000000000001</v>
      </c>
      <c r="Q140">
        <f t="shared" si="30"/>
        <v>-1.1007625841705075</v>
      </c>
      <c r="R140">
        <f t="shared" si="31"/>
        <v>-1.107451194442518</v>
      </c>
      <c r="Z140" s="32">
        <v>51</v>
      </c>
      <c r="AA140">
        <f t="shared" si="32"/>
        <v>133</v>
      </c>
      <c r="AB140">
        <f t="shared" si="33"/>
        <v>0.13250000000000001</v>
      </c>
      <c r="AC140">
        <f t="shared" si="34"/>
        <v>-1.1146510149326594</v>
      </c>
      <c r="AD140">
        <f t="shared" si="35"/>
        <v>-1.1222943494842679</v>
      </c>
    </row>
    <row r="141" spans="1:30" x14ac:dyDescent="0.25">
      <c r="A141" s="32">
        <v>50</v>
      </c>
      <c r="B141">
        <f t="shared" si="24"/>
        <v>143</v>
      </c>
      <c r="C141">
        <f t="shared" si="25"/>
        <v>0.14249999999999999</v>
      </c>
      <c r="D141">
        <f t="shared" si="26"/>
        <v>-1.0691546270064722</v>
      </c>
      <c r="E141">
        <f t="shared" si="27"/>
        <v>-1.0610641042669313</v>
      </c>
      <c r="N141" s="32">
        <v>53</v>
      </c>
      <c r="O141">
        <f t="shared" si="28"/>
        <v>136</v>
      </c>
      <c r="P141">
        <f t="shared" si="29"/>
        <v>0.13550000000000001</v>
      </c>
      <c r="Q141">
        <f t="shared" si="30"/>
        <v>-1.1007625841705075</v>
      </c>
      <c r="R141">
        <f t="shared" si="31"/>
        <v>-1.107451194442518</v>
      </c>
      <c r="Z141" s="32">
        <v>51</v>
      </c>
      <c r="AA141">
        <f t="shared" si="32"/>
        <v>133</v>
      </c>
      <c r="AB141">
        <f t="shared" si="33"/>
        <v>0.13250000000000001</v>
      </c>
      <c r="AC141">
        <f t="shared" si="34"/>
        <v>-1.1146510149326594</v>
      </c>
      <c r="AD141">
        <f t="shared" si="35"/>
        <v>-1.1222943494842679</v>
      </c>
    </row>
    <row r="142" spans="1:30" x14ac:dyDescent="0.25">
      <c r="A142" s="32">
        <v>50</v>
      </c>
      <c r="B142">
        <f t="shared" si="24"/>
        <v>143</v>
      </c>
      <c r="C142">
        <f t="shared" si="25"/>
        <v>0.14249999999999999</v>
      </c>
      <c r="D142">
        <f t="shared" si="26"/>
        <v>-1.0691546270064722</v>
      </c>
      <c r="E142">
        <f t="shared" si="27"/>
        <v>-1.0610641042669313</v>
      </c>
      <c r="N142" s="32">
        <v>53</v>
      </c>
      <c r="O142">
        <f t="shared" si="28"/>
        <v>136</v>
      </c>
      <c r="P142">
        <f t="shared" si="29"/>
        <v>0.13550000000000001</v>
      </c>
      <c r="Q142">
        <f t="shared" si="30"/>
        <v>-1.1007625841705075</v>
      </c>
      <c r="R142">
        <f t="shared" si="31"/>
        <v>-1.107451194442518</v>
      </c>
      <c r="Z142" s="32">
        <v>51</v>
      </c>
      <c r="AA142">
        <f t="shared" si="32"/>
        <v>133</v>
      </c>
      <c r="AB142">
        <f t="shared" si="33"/>
        <v>0.13250000000000001</v>
      </c>
      <c r="AC142">
        <f t="shared" si="34"/>
        <v>-1.1146510149326594</v>
      </c>
      <c r="AD142">
        <f t="shared" si="35"/>
        <v>-1.1222943494842679</v>
      </c>
    </row>
    <row r="143" spans="1:30" x14ac:dyDescent="0.25">
      <c r="A143" s="32">
        <v>50</v>
      </c>
      <c r="B143">
        <f t="shared" si="24"/>
        <v>143</v>
      </c>
      <c r="C143">
        <f t="shared" si="25"/>
        <v>0.14249999999999999</v>
      </c>
      <c r="D143">
        <f t="shared" si="26"/>
        <v>-1.0691546270064722</v>
      </c>
      <c r="E143">
        <f t="shared" si="27"/>
        <v>-1.0610641042669313</v>
      </c>
      <c r="N143" s="32">
        <v>53</v>
      </c>
      <c r="O143">
        <f t="shared" si="28"/>
        <v>136</v>
      </c>
      <c r="P143">
        <f t="shared" si="29"/>
        <v>0.13550000000000001</v>
      </c>
      <c r="Q143">
        <f t="shared" si="30"/>
        <v>-1.1007625841705075</v>
      </c>
      <c r="R143">
        <f t="shared" si="31"/>
        <v>-1.107451194442518</v>
      </c>
      <c r="Z143" s="32">
        <v>52</v>
      </c>
      <c r="AA143">
        <f t="shared" si="32"/>
        <v>151.5</v>
      </c>
      <c r="AB143">
        <f t="shared" si="33"/>
        <v>0.151</v>
      </c>
      <c r="AC143">
        <f t="shared" si="34"/>
        <v>-1.0321539579593055</v>
      </c>
      <c r="AD143">
        <f t="shared" si="35"/>
        <v>-1.0564860728638699</v>
      </c>
    </row>
    <row r="144" spans="1:30" x14ac:dyDescent="0.25">
      <c r="A144" s="32">
        <v>50</v>
      </c>
      <c r="B144">
        <f t="shared" si="24"/>
        <v>143</v>
      </c>
      <c r="C144">
        <f t="shared" si="25"/>
        <v>0.14249999999999999</v>
      </c>
      <c r="D144">
        <f t="shared" si="26"/>
        <v>-1.0691546270064722</v>
      </c>
      <c r="E144">
        <f t="shared" si="27"/>
        <v>-1.0610641042669313</v>
      </c>
      <c r="N144" s="32">
        <v>54</v>
      </c>
      <c r="O144">
        <f t="shared" si="28"/>
        <v>151.5</v>
      </c>
      <c r="P144">
        <f t="shared" si="29"/>
        <v>0.151</v>
      </c>
      <c r="Q144">
        <f t="shared" si="30"/>
        <v>-1.0321539579593055</v>
      </c>
      <c r="R144">
        <f t="shared" si="31"/>
        <v>-1.0389589441832243</v>
      </c>
      <c r="Z144" s="32">
        <v>52</v>
      </c>
      <c r="AA144">
        <f t="shared" si="32"/>
        <v>151.5</v>
      </c>
      <c r="AB144">
        <f t="shared" si="33"/>
        <v>0.151</v>
      </c>
      <c r="AC144">
        <f t="shared" si="34"/>
        <v>-1.0321539579593055</v>
      </c>
      <c r="AD144">
        <f t="shared" si="35"/>
        <v>-1.0564860728638699</v>
      </c>
    </row>
    <row r="145" spans="1:30" x14ac:dyDescent="0.25">
      <c r="A145" s="32">
        <v>50</v>
      </c>
      <c r="B145">
        <f t="shared" si="24"/>
        <v>143</v>
      </c>
      <c r="C145">
        <f t="shared" si="25"/>
        <v>0.14249999999999999</v>
      </c>
      <c r="D145">
        <f t="shared" si="26"/>
        <v>-1.0691546270064722</v>
      </c>
      <c r="E145">
        <f t="shared" si="27"/>
        <v>-1.0610641042669313</v>
      </c>
      <c r="N145" s="32">
        <v>54</v>
      </c>
      <c r="O145">
        <f t="shared" si="28"/>
        <v>151.5</v>
      </c>
      <c r="P145">
        <f t="shared" si="29"/>
        <v>0.151</v>
      </c>
      <c r="Q145">
        <f t="shared" si="30"/>
        <v>-1.0321539579593055</v>
      </c>
      <c r="R145">
        <f t="shared" si="31"/>
        <v>-1.0389589441832243</v>
      </c>
      <c r="Z145" s="32">
        <v>52</v>
      </c>
      <c r="AA145">
        <f t="shared" si="32"/>
        <v>151.5</v>
      </c>
      <c r="AB145">
        <f t="shared" si="33"/>
        <v>0.151</v>
      </c>
      <c r="AC145">
        <f t="shared" si="34"/>
        <v>-1.0321539579593055</v>
      </c>
      <c r="AD145">
        <f t="shared" si="35"/>
        <v>-1.0564860728638699</v>
      </c>
    </row>
    <row r="146" spans="1:30" x14ac:dyDescent="0.25">
      <c r="A146" s="32">
        <v>50</v>
      </c>
      <c r="B146">
        <f t="shared" si="24"/>
        <v>143</v>
      </c>
      <c r="C146">
        <f t="shared" si="25"/>
        <v>0.14249999999999999</v>
      </c>
      <c r="D146">
        <f t="shared" si="26"/>
        <v>-1.0691546270064722</v>
      </c>
      <c r="E146">
        <f t="shared" si="27"/>
        <v>-1.0610641042669313</v>
      </c>
      <c r="N146" s="32">
        <v>54</v>
      </c>
      <c r="O146">
        <f t="shared" si="28"/>
        <v>151.5</v>
      </c>
      <c r="P146">
        <f t="shared" si="29"/>
        <v>0.151</v>
      </c>
      <c r="Q146">
        <f t="shared" si="30"/>
        <v>-1.0321539579593055</v>
      </c>
      <c r="R146">
        <f t="shared" si="31"/>
        <v>-1.0389589441832243</v>
      </c>
      <c r="Z146" s="32">
        <v>52</v>
      </c>
      <c r="AA146">
        <f t="shared" si="32"/>
        <v>151.5</v>
      </c>
      <c r="AB146">
        <f t="shared" si="33"/>
        <v>0.151</v>
      </c>
      <c r="AC146">
        <f t="shared" si="34"/>
        <v>-1.0321539579593055</v>
      </c>
      <c r="AD146">
        <f t="shared" si="35"/>
        <v>-1.0564860728638699</v>
      </c>
    </row>
    <row r="147" spans="1:30" x14ac:dyDescent="0.25">
      <c r="A147" s="32">
        <v>50</v>
      </c>
      <c r="B147">
        <f t="shared" si="24"/>
        <v>143</v>
      </c>
      <c r="C147">
        <f t="shared" si="25"/>
        <v>0.14249999999999999</v>
      </c>
      <c r="D147">
        <f t="shared" si="26"/>
        <v>-1.0691546270064722</v>
      </c>
      <c r="E147">
        <f t="shared" si="27"/>
        <v>-1.0610641042669313</v>
      </c>
      <c r="N147" s="32">
        <v>54</v>
      </c>
      <c r="O147">
        <f t="shared" si="28"/>
        <v>151.5</v>
      </c>
      <c r="P147">
        <f t="shared" si="29"/>
        <v>0.151</v>
      </c>
      <c r="Q147">
        <f t="shared" si="30"/>
        <v>-1.0321539579593055</v>
      </c>
      <c r="R147">
        <f t="shared" si="31"/>
        <v>-1.0389589441832243</v>
      </c>
      <c r="Z147" s="32">
        <v>52</v>
      </c>
      <c r="AA147">
        <f t="shared" si="32"/>
        <v>151.5</v>
      </c>
      <c r="AB147">
        <f t="shared" si="33"/>
        <v>0.151</v>
      </c>
      <c r="AC147">
        <f t="shared" si="34"/>
        <v>-1.0321539579593055</v>
      </c>
      <c r="AD147">
        <f t="shared" si="35"/>
        <v>-1.0564860728638699</v>
      </c>
    </row>
    <row r="148" spans="1:30" x14ac:dyDescent="0.25">
      <c r="A148" s="32">
        <v>50</v>
      </c>
      <c r="B148">
        <f t="shared" si="24"/>
        <v>143</v>
      </c>
      <c r="C148">
        <f t="shared" si="25"/>
        <v>0.14249999999999999</v>
      </c>
      <c r="D148">
        <f t="shared" si="26"/>
        <v>-1.0691546270064722</v>
      </c>
      <c r="E148">
        <f t="shared" si="27"/>
        <v>-1.0610641042669313</v>
      </c>
      <c r="N148" s="32">
        <v>54</v>
      </c>
      <c r="O148">
        <f t="shared" si="28"/>
        <v>151.5</v>
      </c>
      <c r="P148">
        <f t="shared" si="29"/>
        <v>0.151</v>
      </c>
      <c r="Q148">
        <f t="shared" si="30"/>
        <v>-1.0321539579593055</v>
      </c>
      <c r="R148">
        <f t="shared" si="31"/>
        <v>-1.0389589441832243</v>
      </c>
      <c r="Z148" s="32">
        <v>52</v>
      </c>
      <c r="AA148">
        <f t="shared" si="32"/>
        <v>151.5</v>
      </c>
      <c r="AB148">
        <f t="shared" si="33"/>
        <v>0.151</v>
      </c>
      <c r="AC148">
        <f t="shared" si="34"/>
        <v>-1.0321539579593055</v>
      </c>
      <c r="AD148">
        <f t="shared" si="35"/>
        <v>-1.0564860728638699</v>
      </c>
    </row>
    <row r="149" spans="1:30" x14ac:dyDescent="0.25">
      <c r="A149" s="32">
        <v>50</v>
      </c>
      <c r="B149">
        <f t="shared" si="24"/>
        <v>143</v>
      </c>
      <c r="C149">
        <f t="shared" si="25"/>
        <v>0.14249999999999999</v>
      </c>
      <c r="D149">
        <f t="shared" si="26"/>
        <v>-1.0691546270064722</v>
      </c>
      <c r="E149">
        <f t="shared" si="27"/>
        <v>-1.0610641042669313</v>
      </c>
      <c r="N149" s="32">
        <v>54</v>
      </c>
      <c r="O149">
        <f t="shared" si="28"/>
        <v>151.5</v>
      </c>
      <c r="P149">
        <f t="shared" si="29"/>
        <v>0.151</v>
      </c>
      <c r="Q149">
        <f t="shared" si="30"/>
        <v>-1.0321539579593055</v>
      </c>
      <c r="R149">
        <f t="shared" si="31"/>
        <v>-1.0389589441832243</v>
      </c>
      <c r="Z149" s="32">
        <v>52</v>
      </c>
      <c r="AA149">
        <f t="shared" si="32"/>
        <v>151.5</v>
      </c>
      <c r="AB149">
        <f t="shared" si="33"/>
        <v>0.151</v>
      </c>
      <c r="AC149">
        <f t="shared" si="34"/>
        <v>-1.0321539579593055</v>
      </c>
      <c r="AD149">
        <f t="shared" si="35"/>
        <v>-1.0564860728638699</v>
      </c>
    </row>
    <row r="150" spans="1:30" x14ac:dyDescent="0.25">
      <c r="A150" s="32">
        <v>50</v>
      </c>
      <c r="B150">
        <f t="shared" si="24"/>
        <v>143</v>
      </c>
      <c r="C150">
        <f t="shared" si="25"/>
        <v>0.14249999999999999</v>
      </c>
      <c r="D150">
        <f t="shared" si="26"/>
        <v>-1.0691546270064722</v>
      </c>
      <c r="E150">
        <f t="shared" si="27"/>
        <v>-1.0610641042669313</v>
      </c>
      <c r="N150" s="32">
        <v>54</v>
      </c>
      <c r="O150">
        <f t="shared" si="28"/>
        <v>151.5</v>
      </c>
      <c r="P150">
        <f t="shared" si="29"/>
        <v>0.151</v>
      </c>
      <c r="Q150">
        <f t="shared" si="30"/>
        <v>-1.0321539579593055</v>
      </c>
      <c r="R150">
        <f t="shared" si="31"/>
        <v>-1.0389589441832243</v>
      </c>
      <c r="Z150" s="32">
        <v>52</v>
      </c>
      <c r="AA150">
        <f t="shared" si="32"/>
        <v>151.5</v>
      </c>
      <c r="AB150">
        <f t="shared" si="33"/>
        <v>0.151</v>
      </c>
      <c r="AC150">
        <f t="shared" si="34"/>
        <v>-1.0321539579593055</v>
      </c>
      <c r="AD150">
        <f t="shared" si="35"/>
        <v>-1.0564860728638699</v>
      </c>
    </row>
    <row r="151" spans="1:30" x14ac:dyDescent="0.25">
      <c r="A151" s="32">
        <v>50</v>
      </c>
      <c r="B151">
        <f t="shared" si="24"/>
        <v>143</v>
      </c>
      <c r="C151">
        <f t="shared" si="25"/>
        <v>0.14249999999999999</v>
      </c>
      <c r="D151">
        <f t="shared" si="26"/>
        <v>-1.0691546270064722</v>
      </c>
      <c r="E151">
        <f t="shared" si="27"/>
        <v>-1.0610641042669313</v>
      </c>
      <c r="N151" s="32">
        <v>54</v>
      </c>
      <c r="O151">
        <f t="shared" si="28"/>
        <v>151.5</v>
      </c>
      <c r="P151">
        <f t="shared" si="29"/>
        <v>0.151</v>
      </c>
      <c r="Q151">
        <f t="shared" si="30"/>
        <v>-1.0321539579593055</v>
      </c>
      <c r="R151">
        <f t="shared" si="31"/>
        <v>-1.0389589441832243</v>
      </c>
      <c r="Z151" s="32">
        <v>52</v>
      </c>
      <c r="AA151">
        <f t="shared" si="32"/>
        <v>151.5</v>
      </c>
      <c r="AB151">
        <f t="shared" si="33"/>
        <v>0.151</v>
      </c>
      <c r="AC151">
        <f t="shared" si="34"/>
        <v>-1.0321539579593055</v>
      </c>
      <c r="AD151">
        <f t="shared" si="35"/>
        <v>-1.0564860728638699</v>
      </c>
    </row>
    <row r="152" spans="1:30" x14ac:dyDescent="0.25">
      <c r="A152" s="32">
        <v>51</v>
      </c>
      <c r="B152">
        <f t="shared" si="24"/>
        <v>156</v>
      </c>
      <c r="C152">
        <f t="shared" si="25"/>
        <v>0.1555</v>
      </c>
      <c r="D152">
        <f t="shared" si="26"/>
        <v>-1.0131259597958924</v>
      </c>
      <c r="E152">
        <f t="shared" si="27"/>
        <v>-0.99511444274247773</v>
      </c>
      <c r="N152" s="32">
        <v>54</v>
      </c>
      <c r="O152">
        <f t="shared" si="28"/>
        <v>151.5</v>
      </c>
      <c r="P152">
        <f t="shared" si="29"/>
        <v>0.151</v>
      </c>
      <c r="Q152">
        <f t="shared" si="30"/>
        <v>-1.0321539579593055</v>
      </c>
      <c r="R152">
        <f t="shared" si="31"/>
        <v>-1.0389589441832243</v>
      </c>
      <c r="Z152" s="32">
        <v>52</v>
      </c>
      <c r="AA152">
        <f t="shared" si="32"/>
        <v>151.5</v>
      </c>
      <c r="AB152">
        <f t="shared" si="33"/>
        <v>0.151</v>
      </c>
      <c r="AC152">
        <f t="shared" si="34"/>
        <v>-1.0321539579593055</v>
      </c>
      <c r="AD152">
        <f t="shared" si="35"/>
        <v>-1.0564860728638699</v>
      </c>
    </row>
    <row r="153" spans="1:30" x14ac:dyDescent="0.25">
      <c r="A153" s="32">
        <v>51</v>
      </c>
      <c r="B153">
        <f t="shared" si="24"/>
        <v>156</v>
      </c>
      <c r="C153">
        <f t="shared" si="25"/>
        <v>0.1555</v>
      </c>
      <c r="D153">
        <f t="shared" si="26"/>
        <v>-1.0131259597958924</v>
      </c>
      <c r="E153">
        <f t="shared" si="27"/>
        <v>-0.99511444274247773</v>
      </c>
      <c r="N153" s="32">
        <v>54</v>
      </c>
      <c r="O153">
        <f t="shared" si="28"/>
        <v>151.5</v>
      </c>
      <c r="P153">
        <f t="shared" si="29"/>
        <v>0.151</v>
      </c>
      <c r="Q153">
        <f t="shared" si="30"/>
        <v>-1.0321539579593055</v>
      </c>
      <c r="R153">
        <f t="shared" si="31"/>
        <v>-1.0389589441832243</v>
      </c>
      <c r="Z153" s="32">
        <v>52</v>
      </c>
      <c r="AA153">
        <f t="shared" si="32"/>
        <v>151.5</v>
      </c>
      <c r="AB153">
        <f t="shared" si="33"/>
        <v>0.151</v>
      </c>
      <c r="AC153">
        <f t="shared" si="34"/>
        <v>-1.0321539579593055</v>
      </c>
      <c r="AD153">
        <f t="shared" si="35"/>
        <v>-1.0564860728638699</v>
      </c>
    </row>
    <row r="154" spans="1:30" x14ac:dyDescent="0.25">
      <c r="A154" s="32">
        <v>51</v>
      </c>
      <c r="B154">
        <f t="shared" si="24"/>
        <v>156</v>
      </c>
      <c r="C154">
        <f t="shared" si="25"/>
        <v>0.1555</v>
      </c>
      <c r="D154">
        <f t="shared" si="26"/>
        <v>-1.0131259597958924</v>
      </c>
      <c r="E154">
        <f t="shared" si="27"/>
        <v>-0.99511444274247773</v>
      </c>
      <c r="N154" s="32">
        <v>54</v>
      </c>
      <c r="O154">
        <f t="shared" si="28"/>
        <v>151.5</v>
      </c>
      <c r="P154">
        <f t="shared" si="29"/>
        <v>0.151</v>
      </c>
      <c r="Q154">
        <f t="shared" si="30"/>
        <v>-1.0321539579593055</v>
      </c>
      <c r="R154">
        <f t="shared" si="31"/>
        <v>-1.0389589441832243</v>
      </c>
      <c r="Z154" s="32">
        <v>52</v>
      </c>
      <c r="AA154">
        <f t="shared" si="32"/>
        <v>151.5</v>
      </c>
      <c r="AB154">
        <f t="shared" si="33"/>
        <v>0.151</v>
      </c>
      <c r="AC154">
        <f t="shared" si="34"/>
        <v>-1.0321539579593055</v>
      </c>
      <c r="AD154">
        <f t="shared" si="35"/>
        <v>-1.0564860728638699</v>
      </c>
    </row>
    <row r="155" spans="1:30" x14ac:dyDescent="0.25">
      <c r="A155" s="32">
        <v>51</v>
      </c>
      <c r="B155">
        <f t="shared" si="24"/>
        <v>156</v>
      </c>
      <c r="C155">
        <f t="shared" si="25"/>
        <v>0.1555</v>
      </c>
      <c r="D155">
        <f t="shared" si="26"/>
        <v>-1.0131259597958924</v>
      </c>
      <c r="E155">
        <f t="shared" si="27"/>
        <v>-0.99511444274247773</v>
      </c>
      <c r="N155" s="32">
        <v>54</v>
      </c>
      <c r="O155">
        <f t="shared" si="28"/>
        <v>151.5</v>
      </c>
      <c r="P155">
        <f t="shared" si="29"/>
        <v>0.151</v>
      </c>
      <c r="Q155">
        <f t="shared" si="30"/>
        <v>-1.0321539579593055</v>
      </c>
      <c r="R155">
        <f t="shared" si="31"/>
        <v>-1.0389589441832243</v>
      </c>
      <c r="Z155" s="32">
        <v>52</v>
      </c>
      <c r="AA155">
        <f t="shared" si="32"/>
        <v>151.5</v>
      </c>
      <c r="AB155">
        <f t="shared" si="33"/>
        <v>0.151</v>
      </c>
      <c r="AC155">
        <f t="shared" si="34"/>
        <v>-1.0321539579593055</v>
      </c>
      <c r="AD155">
        <f t="shared" si="35"/>
        <v>-1.0564860728638699</v>
      </c>
    </row>
    <row r="156" spans="1:30" x14ac:dyDescent="0.25">
      <c r="A156" s="32">
        <v>51</v>
      </c>
      <c r="B156">
        <f t="shared" si="24"/>
        <v>156</v>
      </c>
      <c r="C156">
        <f t="shared" si="25"/>
        <v>0.1555</v>
      </c>
      <c r="D156">
        <f t="shared" si="26"/>
        <v>-1.0131259597958924</v>
      </c>
      <c r="E156">
        <f t="shared" si="27"/>
        <v>-0.99511444274247773</v>
      </c>
      <c r="N156" s="32">
        <v>54</v>
      </c>
      <c r="O156">
        <f t="shared" si="28"/>
        <v>151.5</v>
      </c>
      <c r="P156">
        <f t="shared" si="29"/>
        <v>0.151</v>
      </c>
      <c r="Q156">
        <f t="shared" si="30"/>
        <v>-1.0321539579593055</v>
      </c>
      <c r="R156">
        <f t="shared" si="31"/>
        <v>-1.0389589441832243</v>
      </c>
      <c r="Z156" s="32">
        <v>52</v>
      </c>
      <c r="AA156">
        <f t="shared" si="32"/>
        <v>151.5</v>
      </c>
      <c r="AB156">
        <f t="shared" si="33"/>
        <v>0.151</v>
      </c>
      <c r="AC156">
        <f t="shared" si="34"/>
        <v>-1.0321539579593055</v>
      </c>
      <c r="AD156">
        <f t="shared" si="35"/>
        <v>-1.0564860728638699</v>
      </c>
    </row>
    <row r="157" spans="1:30" x14ac:dyDescent="0.25">
      <c r="A157" s="32">
        <v>51</v>
      </c>
      <c r="B157">
        <f t="shared" si="24"/>
        <v>156</v>
      </c>
      <c r="C157">
        <f t="shared" si="25"/>
        <v>0.1555</v>
      </c>
      <c r="D157">
        <f t="shared" si="26"/>
        <v>-1.0131259597958924</v>
      </c>
      <c r="E157">
        <f t="shared" si="27"/>
        <v>-0.99511444274247773</v>
      </c>
      <c r="N157" s="32">
        <v>54</v>
      </c>
      <c r="O157">
        <f t="shared" si="28"/>
        <v>151.5</v>
      </c>
      <c r="P157">
        <f t="shared" si="29"/>
        <v>0.151</v>
      </c>
      <c r="Q157">
        <f t="shared" si="30"/>
        <v>-1.0321539579593055</v>
      </c>
      <c r="R157">
        <f t="shared" si="31"/>
        <v>-1.0389589441832243</v>
      </c>
      <c r="Z157" s="32">
        <v>52</v>
      </c>
      <c r="AA157">
        <f t="shared" si="32"/>
        <v>151.5</v>
      </c>
      <c r="AB157">
        <f t="shared" si="33"/>
        <v>0.151</v>
      </c>
      <c r="AC157">
        <f t="shared" si="34"/>
        <v>-1.0321539579593055</v>
      </c>
      <c r="AD157">
        <f t="shared" si="35"/>
        <v>-1.0564860728638699</v>
      </c>
    </row>
    <row r="158" spans="1:30" x14ac:dyDescent="0.25">
      <c r="A158" s="32">
        <v>51</v>
      </c>
      <c r="B158">
        <f t="shared" si="24"/>
        <v>156</v>
      </c>
      <c r="C158">
        <f t="shared" si="25"/>
        <v>0.1555</v>
      </c>
      <c r="D158">
        <f t="shared" si="26"/>
        <v>-1.0131259597958924</v>
      </c>
      <c r="E158">
        <f t="shared" si="27"/>
        <v>-0.99511444274247773</v>
      </c>
      <c r="N158" s="32">
        <v>54</v>
      </c>
      <c r="O158">
        <f t="shared" si="28"/>
        <v>151.5</v>
      </c>
      <c r="P158">
        <f t="shared" si="29"/>
        <v>0.151</v>
      </c>
      <c r="Q158">
        <f t="shared" si="30"/>
        <v>-1.0321539579593055</v>
      </c>
      <c r="R158">
        <f t="shared" si="31"/>
        <v>-1.0389589441832243</v>
      </c>
      <c r="Z158" s="32">
        <v>52</v>
      </c>
      <c r="AA158">
        <f t="shared" si="32"/>
        <v>151.5</v>
      </c>
      <c r="AB158">
        <f t="shared" si="33"/>
        <v>0.151</v>
      </c>
      <c r="AC158">
        <f t="shared" si="34"/>
        <v>-1.0321539579593055</v>
      </c>
      <c r="AD158">
        <f t="shared" si="35"/>
        <v>-1.0564860728638699</v>
      </c>
    </row>
    <row r="159" spans="1:30" x14ac:dyDescent="0.25">
      <c r="A159" s="32">
        <v>51</v>
      </c>
      <c r="B159">
        <f t="shared" si="24"/>
        <v>156</v>
      </c>
      <c r="C159">
        <f t="shared" si="25"/>
        <v>0.1555</v>
      </c>
      <c r="D159">
        <f t="shared" si="26"/>
        <v>-1.0131259597958924</v>
      </c>
      <c r="E159">
        <f t="shared" si="27"/>
        <v>-0.99511444274247773</v>
      </c>
      <c r="N159" s="32">
        <v>54</v>
      </c>
      <c r="O159">
        <f t="shared" si="28"/>
        <v>151.5</v>
      </c>
      <c r="P159">
        <f t="shared" si="29"/>
        <v>0.151</v>
      </c>
      <c r="Q159">
        <f t="shared" si="30"/>
        <v>-1.0321539579593055</v>
      </c>
      <c r="R159">
        <f t="shared" si="31"/>
        <v>-1.0389589441832243</v>
      </c>
      <c r="Z159" s="32">
        <v>52</v>
      </c>
      <c r="AA159">
        <f t="shared" si="32"/>
        <v>151.5</v>
      </c>
      <c r="AB159">
        <f t="shared" si="33"/>
        <v>0.151</v>
      </c>
      <c r="AC159">
        <f t="shared" si="34"/>
        <v>-1.0321539579593055</v>
      </c>
      <c r="AD159">
        <f t="shared" si="35"/>
        <v>-1.0564860728638699</v>
      </c>
    </row>
    <row r="160" spans="1:30" x14ac:dyDescent="0.25">
      <c r="A160" s="32">
        <v>51</v>
      </c>
      <c r="B160">
        <f t="shared" si="24"/>
        <v>156</v>
      </c>
      <c r="C160">
        <f t="shared" si="25"/>
        <v>0.1555</v>
      </c>
      <c r="D160">
        <f t="shared" si="26"/>
        <v>-1.0131259597958924</v>
      </c>
      <c r="E160">
        <f t="shared" si="27"/>
        <v>-0.99511444274247773</v>
      </c>
      <c r="N160" s="32">
        <v>54</v>
      </c>
      <c r="O160">
        <f t="shared" si="28"/>
        <v>151.5</v>
      </c>
      <c r="P160">
        <f t="shared" si="29"/>
        <v>0.151</v>
      </c>
      <c r="Q160">
        <f t="shared" si="30"/>
        <v>-1.0321539579593055</v>
      </c>
      <c r="R160">
        <f t="shared" si="31"/>
        <v>-1.0389589441832243</v>
      </c>
      <c r="Z160" s="32">
        <v>52</v>
      </c>
      <c r="AA160">
        <f t="shared" si="32"/>
        <v>151.5</v>
      </c>
      <c r="AB160">
        <f t="shared" si="33"/>
        <v>0.151</v>
      </c>
      <c r="AC160">
        <f t="shared" si="34"/>
        <v>-1.0321539579593055</v>
      </c>
      <c r="AD160">
        <f t="shared" si="35"/>
        <v>-1.0564860728638699</v>
      </c>
    </row>
    <row r="161" spans="1:30" x14ac:dyDescent="0.25">
      <c r="A161" s="32">
        <v>51</v>
      </c>
      <c r="B161">
        <f t="shared" si="24"/>
        <v>156</v>
      </c>
      <c r="C161">
        <f t="shared" si="25"/>
        <v>0.1555</v>
      </c>
      <c r="D161">
        <f t="shared" si="26"/>
        <v>-1.0131259597958924</v>
      </c>
      <c r="E161">
        <f t="shared" si="27"/>
        <v>-0.99511444274247773</v>
      </c>
      <c r="N161" s="32">
        <v>54</v>
      </c>
      <c r="O161">
        <f t="shared" si="28"/>
        <v>151.5</v>
      </c>
      <c r="P161">
        <f t="shared" si="29"/>
        <v>0.151</v>
      </c>
      <c r="Q161">
        <f t="shared" si="30"/>
        <v>-1.0321539579593055</v>
      </c>
      <c r="R161">
        <f t="shared" si="31"/>
        <v>-1.0389589441832243</v>
      </c>
      <c r="Z161" s="32">
        <v>52</v>
      </c>
      <c r="AA161">
        <f t="shared" si="32"/>
        <v>151.5</v>
      </c>
      <c r="AB161">
        <f t="shared" si="33"/>
        <v>0.151</v>
      </c>
      <c r="AC161">
        <f t="shared" si="34"/>
        <v>-1.0321539579593055</v>
      </c>
      <c r="AD161">
        <f t="shared" si="35"/>
        <v>-1.0564860728638699</v>
      </c>
    </row>
    <row r="162" spans="1:30" x14ac:dyDescent="0.25">
      <c r="A162" s="32">
        <v>51</v>
      </c>
      <c r="B162">
        <f t="shared" si="24"/>
        <v>156</v>
      </c>
      <c r="C162">
        <f t="shared" si="25"/>
        <v>0.1555</v>
      </c>
      <c r="D162">
        <f t="shared" si="26"/>
        <v>-1.0131259597958924</v>
      </c>
      <c r="E162">
        <f t="shared" si="27"/>
        <v>-0.99511444274247773</v>
      </c>
      <c r="N162" s="32">
        <v>55</v>
      </c>
      <c r="O162">
        <f t="shared" si="28"/>
        <v>168.5</v>
      </c>
      <c r="P162">
        <f t="shared" si="29"/>
        <v>0.16800000000000001</v>
      </c>
      <c r="Q162">
        <f t="shared" si="30"/>
        <v>-0.96209875391314137</v>
      </c>
      <c r="R162">
        <f t="shared" si="31"/>
        <v>-0.97046669392393081</v>
      </c>
      <c r="Z162" s="32">
        <v>52</v>
      </c>
      <c r="AA162">
        <f t="shared" si="32"/>
        <v>151.5</v>
      </c>
      <c r="AB162">
        <f t="shared" si="33"/>
        <v>0.151</v>
      </c>
      <c r="AC162">
        <f t="shared" si="34"/>
        <v>-1.0321539579593055</v>
      </c>
      <c r="AD162">
        <f t="shared" si="35"/>
        <v>-1.0564860728638699</v>
      </c>
    </row>
    <row r="163" spans="1:30" x14ac:dyDescent="0.25">
      <c r="A163" s="32">
        <v>52</v>
      </c>
      <c r="B163">
        <f t="shared" si="24"/>
        <v>170.5</v>
      </c>
      <c r="C163">
        <f t="shared" si="25"/>
        <v>0.17</v>
      </c>
      <c r="D163">
        <f t="shared" si="26"/>
        <v>-0.95416525314619549</v>
      </c>
      <c r="E163">
        <f t="shared" si="27"/>
        <v>-0.92916478121802437</v>
      </c>
      <c r="N163" s="32">
        <v>55</v>
      </c>
      <c r="O163">
        <f t="shared" si="28"/>
        <v>168.5</v>
      </c>
      <c r="P163">
        <f t="shared" si="29"/>
        <v>0.16800000000000001</v>
      </c>
      <c r="Q163">
        <f t="shared" si="30"/>
        <v>-0.96209875391314137</v>
      </c>
      <c r="R163">
        <f t="shared" si="31"/>
        <v>-0.97046669392393081</v>
      </c>
      <c r="Z163" s="32">
        <v>53</v>
      </c>
      <c r="AA163">
        <f t="shared" si="32"/>
        <v>170</v>
      </c>
      <c r="AB163">
        <f t="shared" si="33"/>
        <v>0.16950000000000001</v>
      </c>
      <c r="AC163">
        <f t="shared" si="34"/>
        <v>-0.95614298579742218</v>
      </c>
      <c r="AD163">
        <f t="shared" si="35"/>
        <v>-0.99067779624347174</v>
      </c>
    </row>
    <row r="164" spans="1:30" x14ac:dyDescent="0.25">
      <c r="A164" s="32">
        <v>52</v>
      </c>
      <c r="B164">
        <f t="shared" si="24"/>
        <v>170.5</v>
      </c>
      <c r="C164">
        <f t="shared" si="25"/>
        <v>0.17</v>
      </c>
      <c r="D164">
        <f t="shared" si="26"/>
        <v>-0.95416525314619549</v>
      </c>
      <c r="E164">
        <f t="shared" si="27"/>
        <v>-0.92916478121802437</v>
      </c>
      <c r="N164" s="32">
        <v>55</v>
      </c>
      <c r="O164">
        <f t="shared" si="28"/>
        <v>168.5</v>
      </c>
      <c r="P164">
        <f t="shared" si="29"/>
        <v>0.16800000000000001</v>
      </c>
      <c r="Q164">
        <f t="shared" si="30"/>
        <v>-0.96209875391314137</v>
      </c>
      <c r="R164">
        <f t="shared" si="31"/>
        <v>-0.97046669392393081</v>
      </c>
      <c r="Z164" s="32">
        <v>53</v>
      </c>
      <c r="AA164">
        <f t="shared" si="32"/>
        <v>170</v>
      </c>
      <c r="AB164">
        <f t="shared" si="33"/>
        <v>0.16950000000000001</v>
      </c>
      <c r="AC164">
        <f t="shared" si="34"/>
        <v>-0.95614298579742218</v>
      </c>
      <c r="AD164">
        <f t="shared" si="35"/>
        <v>-0.99067779624347174</v>
      </c>
    </row>
    <row r="165" spans="1:30" x14ac:dyDescent="0.25">
      <c r="A165" s="32">
        <v>52</v>
      </c>
      <c r="B165">
        <f t="shared" si="24"/>
        <v>170.5</v>
      </c>
      <c r="C165">
        <f t="shared" si="25"/>
        <v>0.17</v>
      </c>
      <c r="D165">
        <f t="shared" si="26"/>
        <v>-0.95416525314619549</v>
      </c>
      <c r="E165">
        <f t="shared" si="27"/>
        <v>-0.92916478121802437</v>
      </c>
      <c r="N165" s="32">
        <v>55</v>
      </c>
      <c r="O165">
        <f t="shared" si="28"/>
        <v>168.5</v>
      </c>
      <c r="P165">
        <f t="shared" si="29"/>
        <v>0.16800000000000001</v>
      </c>
      <c r="Q165">
        <f t="shared" si="30"/>
        <v>-0.96209875391314137</v>
      </c>
      <c r="R165">
        <f t="shared" si="31"/>
        <v>-0.97046669392393081</v>
      </c>
      <c r="Z165" s="32">
        <v>53</v>
      </c>
      <c r="AA165">
        <f t="shared" si="32"/>
        <v>170</v>
      </c>
      <c r="AB165">
        <f t="shared" si="33"/>
        <v>0.16950000000000001</v>
      </c>
      <c r="AC165">
        <f t="shared" si="34"/>
        <v>-0.95614298579742218</v>
      </c>
      <c r="AD165">
        <f t="shared" si="35"/>
        <v>-0.99067779624347174</v>
      </c>
    </row>
    <row r="166" spans="1:30" x14ac:dyDescent="0.25">
      <c r="A166" s="32">
        <v>52</v>
      </c>
      <c r="B166">
        <f t="shared" si="24"/>
        <v>170.5</v>
      </c>
      <c r="C166">
        <f t="shared" si="25"/>
        <v>0.17</v>
      </c>
      <c r="D166">
        <f t="shared" si="26"/>
        <v>-0.95416525314619549</v>
      </c>
      <c r="E166">
        <f t="shared" si="27"/>
        <v>-0.92916478121802437</v>
      </c>
      <c r="N166" s="32">
        <v>55</v>
      </c>
      <c r="O166">
        <f t="shared" si="28"/>
        <v>168.5</v>
      </c>
      <c r="P166">
        <f t="shared" si="29"/>
        <v>0.16800000000000001</v>
      </c>
      <c r="Q166">
        <f t="shared" si="30"/>
        <v>-0.96209875391314137</v>
      </c>
      <c r="R166">
        <f t="shared" si="31"/>
        <v>-0.97046669392393081</v>
      </c>
      <c r="Z166" s="32">
        <v>53</v>
      </c>
      <c r="AA166">
        <f t="shared" si="32"/>
        <v>170</v>
      </c>
      <c r="AB166">
        <f t="shared" si="33"/>
        <v>0.16950000000000001</v>
      </c>
      <c r="AC166">
        <f t="shared" si="34"/>
        <v>-0.95614298579742218</v>
      </c>
      <c r="AD166">
        <f t="shared" si="35"/>
        <v>-0.99067779624347174</v>
      </c>
    </row>
    <row r="167" spans="1:30" x14ac:dyDescent="0.25">
      <c r="A167" s="32">
        <v>52</v>
      </c>
      <c r="B167">
        <f t="shared" si="24"/>
        <v>170.5</v>
      </c>
      <c r="C167">
        <f t="shared" si="25"/>
        <v>0.17</v>
      </c>
      <c r="D167">
        <f t="shared" si="26"/>
        <v>-0.95416525314619549</v>
      </c>
      <c r="E167">
        <f t="shared" si="27"/>
        <v>-0.92916478121802437</v>
      </c>
      <c r="N167" s="32">
        <v>55</v>
      </c>
      <c r="O167">
        <f t="shared" si="28"/>
        <v>168.5</v>
      </c>
      <c r="P167">
        <f t="shared" si="29"/>
        <v>0.16800000000000001</v>
      </c>
      <c r="Q167">
        <f t="shared" si="30"/>
        <v>-0.96209875391314137</v>
      </c>
      <c r="R167">
        <f t="shared" si="31"/>
        <v>-0.97046669392393081</v>
      </c>
      <c r="Z167" s="32">
        <v>53</v>
      </c>
      <c r="AA167">
        <f t="shared" si="32"/>
        <v>170</v>
      </c>
      <c r="AB167">
        <f t="shared" si="33"/>
        <v>0.16950000000000001</v>
      </c>
      <c r="AC167">
        <f t="shared" si="34"/>
        <v>-0.95614298579742218</v>
      </c>
      <c r="AD167">
        <f t="shared" si="35"/>
        <v>-0.99067779624347174</v>
      </c>
    </row>
    <row r="168" spans="1:30" x14ac:dyDescent="0.25">
      <c r="A168" s="32">
        <v>52</v>
      </c>
      <c r="B168">
        <f t="shared" si="24"/>
        <v>170.5</v>
      </c>
      <c r="C168">
        <f t="shared" si="25"/>
        <v>0.17</v>
      </c>
      <c r="D168">
        <f t="shared" si="26"/>
        <v>-0.95416525314619549</v>
      </c>
      <c r="E168">
        <f t="shared" si="27"/>
        <v>-0.92916478121802437</v>
      </c>
      <c r="N168" s="32">
        <v>55</v>
      </c>
      <c r="O168">
        <f t="shared" si="28"/>
        <v>168.5</v>
      </c>
      <c r="P168">
        <f t="shared" si="29"/>
        <v>0.16800000000000001</v>
      </c>
      <c r="Q168">
        <f t="shared" si="30"/>
        <v>-0.96209875391314137</v>
      </c>
      <c r="R168">
        <f t="shared" si="31"/>
        <v>-0.97046669392393081</v>
      </c>
      <c r="Z168" s="32">
        <v>53</v>
      </c>
      <c r="AA168">
        <f t="shared" si="32"/>
        <v>170</v>
      </c>
      <c r="AB168">
        <f t="shared" si="33"/>
        <v>0.16950000000000001</v>
      </c>
      <c r="AC168">
        <f t="shared" si="34"/>
        <v>-0.95614298579742218</v>
      </c>
      <c r="AD168">
        <f t="shared" si="35"/>
        <v>-0.99067779624347174</v>
      </c>
    </row>
    <row r="169" spans="1:30" x14ac:dyDescent="0.25">
      <c r="A169" s="32">
        <v>52</v>
      </c>
      <c r="B169">
        <f t="shared" si="24"/>
        <v>170.5</v>
      </c>
      <c r="C169">
        <f t="shared" si="25"/>
        <v>0.17</v>
      </c>
      <c r="D169">
        <f t="shared" si="26"/>
        <v>-0.95416525314619549</v>
      </c>
      <c r="E169">
        <f t="shared" si="27"/>
        <v>-0.92916478121802437</v>
      </c>
      <c r="N169" s="32">
        <v>55</v>
      </c>
      <c r="O169">
        <f t="shared" si="28"/>
        <v>168.5</v>
      </c>
      <c r="P169">
        <f t="shared" si="29"/>
        <v>0.16800000000000001</v>
      </c>
      <c r="Q169">
        <f t="shared" si="30"/>
        <v>-0.96209875391314137</v>
      </c>
      <c r="R169">
        <f t="shared" si="31"/>
        <v>-0.97046669392393081</v>
      </c>
      <c r="Z169" s="32">
        <v>53</v>
      </c>
      <c r="AA169">
        <f t="shared" si="32"/>
        <v>170</v>
      </c>
      <c r="AB169">
        <f t="shared" si="33"/>
        <v>0.16950000000000001</v>
      </c>
      <c r="AC169">
        <f t="shared" si="34"/>
        <v>-0.95614298579742218</v>
      </c>
      <c r="AD169">
        <f t="shared" si="35"/>
        <v>-0.99067779624347174</v>
      </c>
    </row>
    <row r="170" spans="1:30" x14ac:dyDescent="0.25">
      <c r="A170" s="32">
        <v>52</v>
      </c>
      <c r="B170">
        <f t="shared" si="24"/>
        <v>170.5</v>
      </c>
      <c r="C170">
        <f t="shared" si="25"/>
        <v>0.17</v>
      </c>
      <c r="D170">
        <f t="shared" si="26"/>
        <v>-0.95416525314619549</v>
      </c>
      <c r="E170">
        <f t="shared" si="27"/>
        <v>-0.92916478121802437</v>
      </c>
      <c r="N170" s="32">
        <v>55</v>
      </c>
      <c r="O170">
        <f t="shared" si="28"/>
        <v>168.5</v>
      </c>
      <c r="P170">
        <f t="shared" si="29"/>
        <v>0.16800000000000001</v>
      </c>
      <c r="Q170">
        <f t="shared" si="30"/>
        <v>-0.96209875391314137</v>
      </c>
      <c r="R170">
        <f t="shared" si="31"/>
        <v>-0.97046669392393081</v>
      </c>
      <c r="Z170" s="32">
        <v>53</v>
      </c>
      <c r="AA170">
        <f t="shared" si="32"/>
        <v>170</v>
      </c>
      <c r="AB170">
        <f t="shared" si="33"/>
        <v>0.16950000000000001</v>
      </c>
      <c r="AC170">
        <f t="shared" si="34"/>
        <v>-0.95614298579742218</v>
      </c>
      <c r="AD170">
        <f t="shared" si="35"/>
        <v>-0.99067779624347174</v>
      </c>
    </row>
    <row r="171" spans="1:30" x14ac:dyDescent="0.25">
      <c r="A171" s="32">
        <v>52</v>
      </c>
      <c r="B171">
        <f t="shared" si="24"/>
        <v>170.5</v>
      </c>
      <c r="C171">
        <f t="shared" si="25"/>
        <v>0.17</v>
      </c>
      <c r="D171">
        <f t="shared" si="26"/>
        <v>-0.95416525314619549</v>
      </c>
      <c r="E171">
        <f t="shared" si="27"/>
        <v>-0.92916478121802437</v>
      </c>
      <c r="N171" s="32">
        <v>55</v>
      </c>
      <c r="O171">
        <f t="shared" si="28"/>
        <v>168.5</v>
      </c>
      <c r="P171">
        <f t="shared" si="29"/>
        <v>0.16800000000000001</v>
      </c>
      <c r="Q171">
        <f t="shared" si="30"/>
        <v>-0.96209875391314137</v>
      </c>
      <c r="R171">
        <f t="shared" si="31"/>
        <v>-0.97046669392393081</v>
      </c>
      <c r="Z171" s="32">
        <v>53</v>
      </c>
      <c r="AA171">
        <f t="shared" si="32"/>
        <v>170</v>
      </c>
      <c r="AB171">
        <f t="shared" si="33"/>
        <v>0.16950000000000001</v>
      </c>
      <c r="AC171">
        <f t="shared" si="34"/>
        <v>-0.95614298579742218</v>
      </c>
      <c r="AD171">
        <f t="shared" si="35"/>
        <v>-0.99067779624347174</v>
      </c>
    </row>
    <row r="172" spans="1:30" x14ac:dyDescent="0.25">
      <c r="A172" s="32">
        <v>52</v>
      </c>
      <c r="B172">
        <f t="shared" si="24"/>
        <v>170.5</v>
      </c>
      <c r="C172">
        <f t="shared" si="25"/>
        <v>0.17</v>
      </c>
      <c r="D172">
        <f t="shared" si="26"/>
        <v>-0.95416525314619549</v>
      </c>
      <c r="E172">
        <f t="shared" si="27"/>
        <v>-0.92916478121802437</v>
      </c>
      <c r="N172" s="32">
        <v>55</v>
      </c>
      <c r="O172">
        <f t="shared" si="28"/>
        <v>168.5</v>
      </c>
      <c r="P172">
        <f t="shared" si="29"/>
        <v>0.16800000000000001</v>
      </c>
      <c r="Q172">
        <f t="shared" si="30"/>
        <v>-0.96209875391314137</v>
      </c>
      <c r="R172">
        <f t="shared" si="31"/>
        <v>-0.97046669392393081</v>
      </c>
      <c r="Z172" s="32">
        <v>53</v>
      </c>
      <c r="AA172">
        <f t="shared" si="32"/>
        <v>170</v>
      </c>
      <c r="AB172">
        <f t="shared" si="33"/>
        <v>0.16950000000000001</v>
      </c>
      <c r="AC172">
        <f t="shared" si="34"/>
        <v>-0.95614298579742218</v>
      </c>
      <c r="AD172">
        <f t="shared" si="35"/>
        <v>-0.99067779624347174</v>
      </c>
    </row>
    <row r="173" spans="1:30" x14ac:dyDescent="0.25">
      <c r="A173" s="32">
        <v>52</v>
      </c>
      <c r="B173">
        <f t="shared" si="24"/>
        <v>170.5</v>
      </c>
      <c r="C173">
        <f t="shared" si="25"/>
        <v>0.17</v>
      </c>
      <c r="D173">
        <f t="shared" si="26"/>
        <v>-0.95416525314619549</v>
      </c>
      <c r="E173">
        <f t="shared" si="27"/>
        <v>-0.92916478121802437</v>
      </c>
      <c r="N173" s="32">
        <v>55</v>
      </c>
      <c r="O173">
        <f t="shared" si="28"/>
        <v>168.5</v>
      </c>
      <c r="P173">
        <f t="shared" si="29"/>
        <v>0.16800000000000001</v>
      </c>
      <c r="Q173">
        <f t="shared" si="30"/>
        <v>-0.96209875391314137</v>
      </c>
      <c r="R173">
        <f t="shared" si="31"/>
        <v>-0.97046669392393081</v>
      </c>
      <c r="Z173" s="32">
        <v>53</v>
      </c>
      <c r="AA173">
        <f t="shared" si="32"/>
        <v>170</v>
      </c>
      <c r="AB173">
        <f t="shared" si="33"/>
        <v>0.16950000000000001</v>
      </c>
      <c r="AC173">
        <f t="shared" si="34"/>
        <v>-0.95614298579742218</v>
      </c>
      <c r="AD173">
        <f t="shared" si="35"/>
        <v>-0.99067779624347174</v>
      </c>
    </row>
    <row r="174" spans="1:30" x14ac:dyDescent="0.25">
      <c r="A174" s="32">
        <v>52</v>
      </c>
      <c r="B174">
        <f t="shared" si="24"/>
        <v>170.5</v>
      </c>
      <c r="C174">
        <f t="shared" si="25"/>
        <v>0.17</v>
      </c>
      <c r="D174">
        <f t="shared" si="26"/>
        <v>-0.95416525314619549</v>
      </c>
      <c r="E174">
        <f t="shared" si="27"/>
        <v>-0.92916478121802437</v>
      </c>
      <c r="N174" s="32">
        <v>55</v>
      </c>
      <c r="O174">
        <f t="shared" si="28"/>
        <v>168.5</v>
      </c>
      <c r="P174">
        <f t="shared" si="29"/>
        <v>0.16800000000000001</v>
      </c>
      <c r="Q174">
        <f t="shared" si="30"/>
        <v>-0.96209875391314137</v>
      </c>
      <c r="R174">
        <f t="shared" si="31"/>
        <v>-0.97046669392393081</v>
      </c>
      <c r="Z174" s="32">
        <v>53</v>
      </c>
      <c r="AA174">
        <f t="shared" si="32"/>
        <v>170</v>
      </c>
      <c r="AB174">
        <f t="shared" si="33"/>
        <v>0.16950000000000001</v>
      </c>
      <c r="AC174">
        <f t="shared" si="34"/>
        <v>-0.95614298579742218</v>
      </c>
      <c r="AD174">
        <f t="shared" si="35"/>
        <v>-0.99067779624347174</v>
      </c>
    </row>
    <row r="175" spans="1:30" x14ac:dyDescent="0.25">
      <c r="A175" s="32">
        <v>52</v>
      </c>
      <c r="B175">
        <f t="shared" si="24"/>
        <v>170.5</v>
      </c>
      <c r="C175">
        <f t="shared" si="25"/>
        <v>0.17</v>
      </c>
      <c r="D175">
        <f t="shared" si="26"/>
        <v>-0.95416525314619549</v>
      </c>
      <c r="E175">
        <f t="shared" si="27"/>
        <v>-0.92916478121802437</v>
      </c>
      <c r="N175" s="32">
        <v>55</v>
      </c>
      <c r="O175">
        <f t="shared" si="28"/>
        <v>168.5</v>
      </c>
      <c r="P175">
        <f t="shared" si="29"/>
        <v>0.16800000000000001</v>
      </c>
      <c r="Q175">
        <f t="shared" si="30"/>
        <v>-0.96209875391314137</v>
      </c>
      <c r="R175">
        <f t="shared" si="31"/>
        <v>-0.97046669392393081</v>
      </c>
      <c r="Z175" s="32">
        <v>53</v>
      </c>
      <c r="AA175">
        <f t="shared" si="32"/>
        <v>170</v>
      </c>
      <c r="AB175">
        <f t="shared" si="33"/>
        <v>0.16950000000000001</v>
      </c>
      <c r="AC175">
        <f t="shared" si="34"/>
        <v>-0.95614298579742218</v>
      </c>
      <c r="AD175">
        <f t="shared" si="35"/>
        <v>-0.99067779624347174</v>
      </c>
    </row>
    <row r="176" spans="1:30" x14ac:dyDescent="0.25">
      <c r="A176" s="32">
        <v>52</v>
      </c>
      <c r="B176">
        <f t="shared" si="24"/>
        <v>170.5</v>
      </c>
      <c r="C176">
        <f t="shared" si="25"/>
        <v>0.17</v>
      </c>
      <c r="D176">
        <f t="shared" si="26"/>
        <v>-0.95416525314619549</v>
      </c>
      <c r="E176">
        <f t="shared" si="27"/>
        <v>-0.92916478121802437</v>
      </c>
      <c r="N176" s="32">
        <v>55</v>
      </c>
      <c r="O176">
        <f t="shared" si="28"/>
        <v>168.5</v>
      </c>
      <c r="P176">
        <f t="shared" si="29"/>
        <v>0.16800000000000001</v>
      </c>
      <c r="Q176">
        <f t="shared" si="30"/>
        <v>-0.96209875391314137</v>
      </c>
      <c r="R176">
        <f t="shared" si="31"/>
        <v>-0.97046669392393081</v>
      </c>
      <c r="Z176" s="32">
        <v>53</v>
      </c>
      <c r="AA176">
        <f t="shared" si="32"/>
        <v>170</v>
      </c>
      <c r="AB176">
        <f t="shared" si="33"/>
        <v>0.16950000000000001</v>
      </c>
      <c r="AC176">
        <f t="shared" si="34"/>
        <v>-0.95614298579742218</v>
      </c>
      <c r="AD176">
        <f t="shared" si="35"/>
        <v>-0.99067779624347174</v>
      </c>
    </row>
    <row r="177" spans="1:30" x14ac:dyDescent="0.25">
      <c r="A177" s="32">
        <v>52</v>
      </c>
      <c r="B177">
        <f t="shared" si="24"/>
        <v>170.5</v>
      </c>
      <c r="C177">
        <f t="shared" si="25"/>
        <v>0.17</v>
      </c>
      <c r="D177">
        <f t="shared" si="26"/>
        <v>-0.95416525314619549</v>
      </c>
      <c r="E177">
        <f t="shared" si="27"/>
        <v>-0.92916478121802437</v>
      </c>
      <c r="N177" s="32">
        <v>55</v>
      </c>
      <c r="O177">
        <f t="shared" si="28"/>
        <v>168.5</v>
      </c>
      <c r="P177">
        <f t="shared" si="29"/>
        <v>0.16800000000000001</v>
      </c>
      <c r="Q177">
        <f t="shared" si="30"/>
        <v>-0.96209875391314137</v>
      </c>
      <c r="R177">
        <f t="shared" si="31"/>
        <v>-0.97046669392393081</v>
      </c>
      <c r="Z177" s="32">
        <v>53</v>
      </c>
      <c r="AA177">
        <f t="shared" si="32"/>
        <v>170</v>
      </c>
      <c r="AB177">
        <f t="shared" si="33"/>
        <v>0.16950000000000001</v>
      </c>
      <c r="AC177">
        <f t="shared" si="34"/>
        <v>-0.95614298579742218</v>
      </c>
      <c r="AD177">
        <f t="shared" si="35"/>
        <v>-0.99067779624347174</v>
      </c>
    </row>
    <row r="178" spans="1:30" x14ac:dyDescent="0.25">
      <c r="A178" s="32">
        <v>52</v>
      </c>
      <c r="B178">
        <f t="shared" si="24"/>
        <v>170.5</v>
      </c>
      <c r="C178">
        <f t="shared" si="25"/>
        <v>0.17</v>
      </c>
      <c r="D178">
        <f t="shared" si="26"/>
        <v>-0.95416525314619549</v>
      </c>
      <c r="E178">
        <f t="shared" si="27"/>
        <v>-0.92916478121802437</v>
      </c>
      <c r="N178" s="32">
        <v>56</v>
      </c>
      <c r="O178">
        <f t="shared" si="28"/>
        <v>184.5</v>
      </c>
      <c r="P178">
        <f t="shared" si="29"/>
        <v>0.184</v>
      </c>
      <c r="Q178">
        <f t="shared" si="30"/>
        <v>-0.90022598570143386</v>
      </c>
      <c r="R178">
        <f t="shared" si="31"/>
        <v>-0.90197444366463719</v>
      </c>
      <c r="Z178" s="32">
        <v>53</v>
      </c>
      <c r="AA178">
        <f t="shared" si="32"/>
        <v>170</v>
      </c>
      <c r="AB178">
        <f t="shared" si="33"/>
        <v>0.16950000000000001</v>
      </c>
      <c r="AC178">
        <f t="shared" si="34"/>
        <v>-0.95614298579742218</v>
      </c>
      <c r="AD178">
        <f t="shared" si="35"/>
        <v>-0.99067779624347174</v>
      </c>
    </row>
    <row r="179" spans="1:30" x14ac:dyDescent="0.25">
      <c r="A179" s="32">
        <v>52</v>
      </c>
      <c r="B179">
        <f t="shared" si="24"/>
        <v>170.5</v>
      </c>
      <c r="C179">
        <f t="shared" si="25"/>
        <v>0.17</v>
      </c>
      <c r="D179">
        <f t="shared" si="26"/>
        <v>-0.95416525314619549</v>
      </c>
      <c r="E179">
        <f t="shared" si="27"/>
        <v>-0.92916478121802437</v>
      </c>
      <c r="N179" s="32">
        <v>56</v>
      </c>
      <c r="O179">
        <f t="shared" si="28"/>
        <v>184.5</v>
      </c>
      <c r="P179">
        <f t="shared" si="29"/>
        <v>0.184</v>
      </c>
      <c r="Q179">
        <f t="shared" si="30"/>
        <v>-0.90022598570143386</v>
      </c>
      <c r="R179">
        <f t="shared" si="31"/>
        <v>-0.90197444366463719</v>
      </c>
      <c r="Z179" s="32">
        <v>53</v>
      </c>
      <c r="AA179">
        <f t="shared" si="32"/>
        <v>170</v>
      </c>
      <c r="AB179">
        <f t="shared" si="33"/>
        <v>0.16950000000000001</v>
      </c>
      <c r="AC179">
        <f t="shared" si="34"/>
        <v>-0.95614298579742218</v>
      </c>
      <c r="AD179">
        <f t="shared" si="35"/>
        <v>-0.99067779624347174</v>
      </c>
    </row>
    <row r="180" spans="1:30" x14ac:dyDescent="0.25">
      <c r="A180" s="32">
        <v>52</v>
      </c>
      <c r="B180">
        <f t="shared" si="24"/>
        <v>170.5</v>
      </c>
      <c r="C180">
        <f t="shared" si="25"/>
        <v>0.17</v>
      </c>
      <c r="D180">
        <f t="shared" si="26"/>
        <v>-0.95416525314619549</v>
      </c>
      <c r="E180">
        <f t="shared" si="27"/>
        <v>-0.92916478121802437</v>
      </c>
      <c r="N180" s="32">
        <v>56</v>
      </c>
      <c r="O180">
        <f t="shared" si="28"/>
        <v>184.5</v>
      </c>
      <c r="P180">
        <f t="shared" si="29"/>
        <v>0.184</v>
      </c>
      <c r="Q180">
        <f t="shared" si="30"/>
        <v>-0.90022598570143386</v>
      </c>
      <c r="R180">
        <f t="shared" si="31"/>
        <v>-0.90197444366463719</v>
      </c>
      <c r="Z180" s="32">
        <v>54</v>
      </c>
      <c r="AA180">
        <f t="shared" si="32"/>
        <v>191</v>
      </c>
      <c r="AB180">
        <f t="shared" si="33"/>
        <v>0.1905</v>
      </c>
      <c r="AC180">
        <f t="shared" si="34"/>
        <v>-0.87605524767288345</v>
      </c>
      <c r="AD180">
        <f t="shared" si="35"/>
        <v>-0.92486951962307373</v>
      </c>
    </row>
    <row r="181" spans="1:30" x14ac:dyDescent="0.25">
      <c r="A181" s="32">
        <v>53</v>
      </c>
      <c r="B181">
        <f t="shared" si="24"/>
        <v>191.5</v>
      </c>
      <c r="C181">
        <f t="shared" si="25"/>
        <v>0.191</v>
      </c>
      <c r="D181">
        <f t="shared" si="26"/>
        <v>-0.87421716486648293</v>
      </c>
      <c r="E181">
        <f t="shared" si="27"/>
        <v>-0.8632151196935709</v>
      </c>
      <c r="N181" s="32">
        <v>56</v>
      </c>
      <c r="O181">
        <f t="shared" si="28"/>
        <v>184.5</v>
      </c>
      <c r="P181">
        <f t="shared" si="29"/>
        <v>0.184</v>
      </c>
      <c r="Q181">
        <f t="shared" si="30"/>
        <v>-0.90022598570143386</v>
      </c>
      <c r="R181">
        <f t="shared" si="31"/>
        <v>-0.90197444366463719</v>
      </c>
      <c r="Z181" s="32">
        <v>54</v>
      </c>
      <c r="AA181">
        <f t="shared" si="32"/>
        <v>191</v>
      </c>
      <c r="AB181">
        <f t="shared" si="33"/>
        <v>0.1905</v>
      </c>
      <c r="AC181">
        <f t="shared" si="34"/>
        <v>-0.87605524767288345</v>
      </c>
      <c r="AD181">
        <f t="shared" si="35"/>
        <v>-0.92486951962307373</v>
      </c>
    </row>
    <row r="182" spans="1:30" x14ac:dyDescent="0.25">
      <c r="A182" s="32">
        <v>53</v>
      </c>
      <c r="B182">
        <f t="shared" si="24"/>
        <v>191.5</v>
      </c>
      <c r="C182">
        <f t="shared" si="25"/>
        <v>0.191</v>
      </c>
      <c r="D182">
        <f t="shared" si="26"/>
        <v>-0.87421716486648293</v>
      </c>
      <c r="E182">
        <f t="shared" si="27"/>
        <v>-0.8632151196935709</v>
      </c>
      <c r="N182" s="32">
        <v>56</v>
      </c>
      <c r="O182">
        <f t="shared" si="28"/>
        <v>184.5</v>
      </c>
      <c r="P182">
        <f t="shared" si="29"/>
        <v>0.184</v>
      </c>
      <c r="Q182">
        <f t="shared" si="30"/>
        <v>-0.90022598570143386</v>
      </c>
      <c r="R182">
        <f t="shared" si="31"/>
        <v>-0.90197444366463719</v>
      </c>
      <c r="Z182" s="32">
        <v>54</v>
      </c>
      <c r="AA182">
        <f t="shared" si="32"/>
        <v>191</v>
      </c>
      <c r="AB182">
        <f t="shared" si="33"/>
        <v>0.1905</v>
      </c>
      <c r="AC182">
        <f t="shared" si="34"/>
        <v>-0.87605524767288345</v>
      </c>
      <c r="AD182">
        <f t="shared" si="35"/>
        <v>-0.92486951962307373</v>
      </c>
    </row>
    <row r="183" spans="1:30" x14ac:dyDescent="0.25">
      <c r="A183" s="32">
        <v>53</v>
      </c>
      <c r="B183">
        <f t="shared" si="24"/>
        <v>191.5</v>
      </c>
      <c r="C183">
        <f t="shared" si="25"/>
        <v>0.191</v>
      </c>
      <c r="D183">
        <f t="shared" si="26"/>
        <v>-0.87421716486648293</v>
      </c>
      <c r="E183">
        <f t="shared" si="27"/>
        <v>-0.8632151196935709</v>
      </c>
      <c r="N183" s="32">
        <v>56</v>
      </c>
      <c r="O183">
        <f t="shared" si="28"/>
        <v>184.5</v>
      </c>
      <c r="P183">
        <f t="shared" si="29"/>
        <v>0.184</v>
      </c>
      <c r="Q183">
        <f t="shared" si="30"/>
        <v>-0.90022598570143386</v>
      </c>
      <c r="R183">
        <f t="shared" si="31"/>
        <v>-0.90197444366463719</v>
      </c>
      <c r="Z183" s="32">
        <v>54</v>
      </c>
      <c r="AA183">
        <f t="shared" si="32"/>
        <v>191</v>
      </c>
      <c r="AB183">
        <f t="shared" si="33"/>
        <v>0.1905</v>
      </c>
      <c r="AC183">
        <f t="shared" si="34"/>
        <v>-0.87605524767288345</v>
      </c>
      <c r="AD183">
        <f t="shared" si="35"/>
        <v>-0.92486951962307373</v>
      </c>
    </row>
    <row r="184" spans="1:30" x14ac:dyDescent="0.25">
      <c r="A184" s="32">
        <v>53</v>
      </c>
      <c r="B184">
        <f t="shared" si="24"/>
        <v>191.5</v>
      </c>
      <c r="C184">
        <f t="shared" si="25"/>
        <v>0.191</v>
      </c>
      <c r="D184">
        <f t="shared" si="26"/>
        <v>-0.87421716486648293</v>
      </c>
      <c r="E184">
        <f t="shared" si="27"/>
        <v>-0.8632151196935709</v>
      </c>
      <c r="N184" s="32">
        <v>56</v>
      </c>
      <c r="O184">
        <f t="shared" si="28"/>
        <v>184.5</v>
      </c>
      <c r="P184">
        <f t="shared" si="29"/>
        <v>0.184</v>
      </c>
      <c r="Q184">
        <f t="shared" si="30"/>
        <v>-0.90022598570143386</v>
      </c>
      <c r="R184">
        <f t="shared" si="31"/>
        <v>-0.90197444366463719</v>
      </c>
      <c r="Z184" s="32">
        <v>54</v>
      </c>
      <c r="AA184">
        <f t="shared" si="32"/>
        <v>191</v>
      </c>
      <c r="AB184">
        <f t="shared" si="33"/>
        <v>0.1905</v>
      </c>
      <c r="AC184">
        <f t="shared" si="34"/>
        <v>-0.87605524767288345</v>
      </c>
      <c r="AD184">
        <f t="shared" si="35"/>
        <v>-0.92486951962307373</v>
      </c>
    </row>
    <row r="185" spans="1:30" x14ac:dyDescent="0.25">
      <c r="A185" s="32">
        <v>53</v>
      </c>
      <c r="B185">
        <f t="shared" si="24"/>
        <v>191.5</v>
      </c>
      <c r="C185">
        <f t="shared" si="25"/>
        <v>0.191</v>
      </c>
      <c r="D185">
        <f t="shared" si="26"/>
        <v>-0.87421716486648293</v>
      </c>
      <c r="E185">
        <f t="shared" si="27"/>
        <v>-0.8632151196935709</v>
      </c>
      <c r="N185" s="32">
        <v>56</v>
      </c>
      <c r="O185">
        <f t="shared" si="28"/>
        <v>184.5</v>
      </c>
      <c r="P185">
        <f t="shared" si="29"/>
        <v>0.184</v>
      </c>
      <c r="Q185">
        <f t="shared" si="30"/>
        <v>-0.90022598570143386</v>
      </c>
      <c r="R185">
        <f t="shared" si="31"/>
        <v>-0.90197444366463719</v>
      </c>
      <c r="Z185" s="32">
        <v>54</v>
      </c>
      <c r="AA185">
        <f t="shared" si="32"/>
        <v>191</v>
      </c>
      <c r="AB185">
        <f t="shared" si="33"/>
        <v>0.1905</v>
      </c>
      <c r="AC185">
        <f t="shared" si="34"/>
        <v>-0.87605524767288345</v>
      </c>
      <c r="AD185">
        <f t="shared" si="35"/>
        <v>-0.92486951962307373</v>
      </c>
    </row>
    <row r="186" spans="1:30" x14ac:dyDescent="0.25">
      <c r="A186" s="32">
        <v>53</v>
      </c>
      <c r="B186">
        <f t="shared" si="24"/>
        <v>191.5</v>
      </c>
      <c r="C186">
        <f t="shared" si="25"/>
        <v>0.191</v>
      </c>
      <c r="D186">
        <f t="shared" si="26"/>
        <v>-0.87421716486648293</v>
      </c>
      <c r="E186">
        <f t="shared" si="27"/>
        <v>-0.8632151196935709</v>
      </c>
      <c r="N186" s="32">
        <v>56</v>
      </c>
      <c r="O186">
        <f t="shared" si="28"/>
        <v>184.5</v>
      </c>
      <c r="P186">
        <f t="shared" si="29"/>
        <v>0.184</v>
      </c>
      <c r="Q186">
        <f t="shared" si="30"/>
        <v>-0.90022598570143386</v>
      </c>
      <c r="R186">
        <f t="shared" si="31"/>
        <v>-0.90197444366463719</v>
      </c>
      <c r="Z186" s="32">
        <v>54</v>
      </c>
      <c r="AA186">
        <f t="shared" si="32"/>
        <v>191</v>
      </c>
      <c r="AB186">
        <f t="shared" si="33"/>
        <v>0.1905</v>
      </c>
      <c r="AC186">
        <f t="shared" si="34"/>
        <v>-0.87605524767288345</v>
      </c>
      <c r="AD186">
        <f t="shared" si="35"/>
        <v>-0.92486951962307373</v>
      </c>
    </row>
    <row r="187" spans="1:30" x14ac:dyDescent="0.25">
      <c r="A187" s="32">
        <v>53</v>
      </c>
      <c r="B187">
        <f t="shared" si="24"/>
        <v>191.5</v>
      </c>
      <c r="C187">
        <f t="shared" si="25"/>
        <v>0.191</v>
      </c>
      <c r="D187">
        <f t="shared" si="26"/>
        <v>-0.87421716486648293</v>
      </c>
      <c r="E187">
        <f t="shared" si="27"/>
        <v>-0.8632151196935709</v>
      </c>
      <c r="N187" s="32">
        <v>56</v>
      </c>
      <c r="O187">
        <f t="shared" si="28"/>
        <v>184.5</v>
      </c>
      <c r="P187">
        <f t="shared" si="29"/>
        <v>0.184</v>
      </c>
      <c r="Q187">
        <f t="shared" si="30"/>
        <v>-0.90022598570143386</v>
      </c>
      <c r="R187">
        <f t="shared" si="31"/>
        <v>-0.90197444366463719</v>
      </c>
      <c r="Z187" s="32">
        <v>54</v>
      </c>
      <c r="AA187">
        <f t="shared" si="32"/>
        <v>191</v>
      </c>
      <c r="AB187">
        <f t="shared" si="33"/>
        <v>0.1905</v>
      </c>
      <c r="AC187">
        <f t="shared" si="34"/>
        <v>-0.87605524767288345</v>
      </c>
      <c r="AD187">
        <f t="shared" si="35"/>
        <v>-0.92486951962307373</v>
      </c>
    </row>
    <row r="188" spans="1:30" x14ac:dyDescent="0.25">
      <c r="A188" s="32">
        <v>53</v>
      </c>
      <c r="B188">
        <f t="shared" si="24"/>
        <v>191.5</v>
      </c>
      <c r="C188">
        <f t="shared" si="25"/>
        <v>0.191</v>
      </c>
      <c r="D188">
        <f t="shared" si="26"/>
        <v>-0.87421716486648293</v>
      </c>
      <c r="E188">
        <f t="shared" si="27"/>
        <v>-0.8632151196935709</v>
      </c>
      <c r="N188" s="32">
        <v>56</v>
      </c>
      <c r="O188">
        <f t="shared" si="28"/>
        <v>184.5</v>
      </c>
      <c r="P188">
        <f t="shared" si="29"/>
        <v>0.184</v>
      </c>
      <c r="Q188">
        <f t="shared" si="30"/>
        <v>-0.90022598570143386</v>
      </c>
      <c r="R188">
        <f t="shared" si="31"/>
        <v>-0.90197444366463719</v>
      </c>
      <c r="Z188" s="32">
        <v>54</v>
      </c>
      <c r="AA188">
        <f t="shared" si="32"/>
        <v>191</v>
      </c>
      <c r="AB188">
        <f t="shared" si="33"/>
        <v>0.1905</v>
      </c>
      <c r="AC188">
        <f t="shared" si="34"/>
        <v>-0.87605524767288345</v>
      </c>
      <c r="AD188">
        <f t="shared" si="35"/>
        <v>-0.92486951962307373</v>
      </c>
    </row>
    <row r="189" spans="1:30" x14ac:dyDescent="0.25">
      <c r="A189" s="32">
        <v>53</v>
      </c>
      <c r="B189">
        <f t="shared" si="24"/>
        <v>191.5</v>
      </c>
      <c r="C189">
        <f t="shared" si="25"/>
        <v>0.191</v>
      </c>
      <c r="D189">
        <f t="shared" si="26"/>
        <v>-0.87421716486648293</v>
      </c>
      <c r="E189">
        <f t="shared" si="27"/>
        <v>-0.8632151196935709</v>
      </c>
      <c r="N189" s="32">
        <v>56</v>
      </c>
      <c r="O189">
        <f t="shared" si="28"/>
        <v>184.5</v>
      </c>
      <c r="P189">
        <f t="shared" si="29"/>
        <v>0.184</v>
      </c>
      <c r="Q189">
        <f t="shared" si="30"/>
        <v>-0.90022598570143386</v>
      </c>
      <c r="R189">
        <f t="shared" si="31"/>
        <v>-0.90197444366463719</v>
      </c>
      <c r="Z189" s="32">
        <v>54</v>
      </c>
      <c r="AA189">
        <f t="shared" si="32"/>
        <v>191</v>
      </c>
      <c r="AB189">
        <f t="shared" si="33"/>
        <v>0.1905</v>
      </c>
      <c r="AC189">
        <f t="shared" si="34"/>
        <v>-0.87605524767288345</v>
      </c>
      <c r="AD189">
        <f t="shared" si="35"/>
        <v>-0.92486951962307373</v>
      </c>
    </row>
    <row r="190" spans="1:30" x14ac:dyDescent="0.25">
      <c r="A190" s="32">
        <v>53</v>
      </c>
      <c r="B190">
        <f t="shared" si="24"/>
        <v>191.5</v>
      </c>
      <c r="C190">
        <f t="shared" si="25"/>
        <v>0.191</v>
      </c>
      <c r="D190">
        <f t="shared" si="26"/>
        <v>-0.87421716486648293</v>
      </c>
      <c r="E190">
        <f t="shared" si="27"/>
        <v>-0.8632151196935709</v>
      </c>
      <c r="N190" s="32">
        <v>56</v>
      </c>
      <c r="O190">
        <f t="shared" si="28"/>
        <v>184.5</v>
      </c>
      <c r="P190">
        <f t="shared" si="29"/>
        <v>0.184</v>
      </c>
      <c r="Q190">
        <f t="shared" si="30"/>
        <v>-0.90022598570143386</v>
      </c>
      <c r="R190">
        <f t="shared" si="31"/>
        <v>-0.90197444366463719</v>
      </c>
      <c r="Z190" s="32">
        <v>54</v>
      </c>
      <c r="AA190">
        <f t="shared" si="32"/>
        <v>191</v>
      </c>
      <c r="AB190">
        <f t="shared" si="33"/>
        <v>0.1905</v>
      </c>
      <c r="AC190">
        <f t="shared" si="34"/>
        <v>-0.87605524767288345</v>
      </c>
      <c r="AD190">
        <f t="shared" si="35"/>
        <v>-0.92486951962307373</v>
      </c>
    </row>
    <row r="191" spans="1:30" x14ac:dyDescent="0.25">
      <c r="A191" s="32">
        <v>53</v>
      </c>
      <c r="B191">
        <f t="shared" si="24"/>
        <v>191.5</v>
      </c>
      <c r="C191">
        <f t="shared" si="25"/>
        <v>0.191</v>
      </c>
      <c r="D191">
        <f t="shared" si="26"/>
        <v>-0.87421716486648293</v>
      </c>
      <c r="E191">
        <f t="shared" si="27"/>
        <v>-0.8632151196935709</v>
      </c>
      <c r="N191" s="32">
        <v>56</v>
      </c>
      <c r="O191">
        <f t="shared" si="28"/>
        <v>184.5</v>
      </c>
      <c r="P191">
        <f t="shared" si="29"/>
        <v>0.184</v>
      </c>
      <c r="Q191">
        <f t="shared" si="30"/>
        <v>-0.90022598570143386</v>
      </c>
      <c r="R191">
        <f t="shared" si="31"/>
        <v>-0.90197444366463719</v>
      </c>
      <c r="Z191" s="32">
        <v>54</v>
      </c>
      <c r="AA191">
        <f t="shared" si="32"/>
        <v>191</v>
      </c>
      <c r="AB191">
        <f t="shared" si="33"/>
        <v>0.1905</v>
      </c>
      <c r="AC191">
        <f t="shared" si="34"/>
        <v>-0.87605524767288345</v>
      </c>
      <c r="AD191">
        <f t="shared" si="35"/>
        <v>-0.92486951962307373</v>
      </c>
    </row>
    <row r="192" spans="1:30" x14ac:dyDescent="0.25">
      <c r="A192" s="32">
        <v>53</v>
      </c>
      <c r="B192">
        <f t="shared" si="24"/>
        <v>191.5</v>
      </c>
      <c r="C192">
        <f t="shared" si="25"/>
        <v>0.191</v>
      </c>
      <c r="D192">
        <f t="shared" si="26"/>
        <v>-0.87421716486648293</v>
      </c>
      <c r="E192">
        <f t="shared" si="27"/>
        <v>-0.8632151196935709</v>
      </c>
      <c r="N192" s="32">
        <v>56</v>
      </c>
      <c r="O192">
        <f t="shared" si="28"/>
        <v>184.5</v>
      </c>
      <c r="P192">
        <f t="shared" si="29"/>
        <v>0.184</v>
      </c>
      <c r="Q192">
        <f t="shared" si="30"/>
        <v>-0.90022598570143386</v>
      </c>
      <c r="R192">
        <f t="shared" si="31"/>
        <v>-0.90197444366463719</v>
      </c>
      <c r="Z192" s="32">
        <v>54</v>
      </c>
      <c r="AA192">
        <f t="shared" si="32"/>
        <v>191</v>
      </c>
      <c r="AB192">
        <f t="shared" si="33"/>
        <v>0.1905</v>
      </c>
      <c r="AC192">
        <f t="shared" si="34"/>
        <v>-0.87605524767288345</v>
      </c>
      <c r="AD192">
        <f t="shared" si="35"/>
        <v>-0.92486951962307373</v>
      </c>
    </row>
    <row r="193" spans="1:30" x14ac:dyDescent="0.25">
      <c r="A193" s="32">
        <v>53</v>
      </c>
      <c r="B193">
        <f t="shared" si="24"/>
        <v>191.5</v>
      </c>
      <c r="C193">
        <f t="shared" si="25"/>
        <v>0.191</v>
      </c>
      <c r="D193">
        <f t="shared" si="26"/>
        <v>-0.87421716486648293</v>
      </c>
      <c r="E193">
        <f t="shared" si="27"/>
        <v>-0.8632151196935709</v>
      </c>
      <c r="N193" s="32">
        <v>56</v>
      </c>
      <c r="O193">
        <f t="shared" si="28"/>
        <v>184.5</v>
      </c>
      <c r="P193">
        <f t="shared" si="29"/>
        <v>0.184</v>
      </c>
      <c r="Q193">
        <f t="shared" si="30"/>
        <v>-0.90022598570143386</v>
      </c>
      <c r="R193">
        <f t="shared" si="31"/>
        <v>-0.90197444366463719</v>
      </c>
      <c r="Z193" s="32">
        <v>54</v>
      </c>
      <c r="AA193">
        <f t="shared" si="32"/>
        <v>191</v>
      </c>
      <c r="AB193">
        <f t="shared" si="33"/>
        <v>0.1905</v>
      </c>
      <c r="AC193">
        <f t="shared" si="34"/>
        <v>-0.87605524767288345</v>
      </c>
      <c r="AD193">
        <f t="shared" si="35"/>
        <v>-0.92486951962307373</v>
      </c>
    </row>
    <row r="194" spans="1:30" x14ac:dyDescent="0.25">
      <c r="A194" s="32">
        <v>53</v>
      </c>
      <c r="B194">
        <f t="shared" si="24"/>
        <v>191.5</v>
      </c>
      <c r="C194">
        <f t="shared" si="25"/>
        <v>0.191</v>
      </c>
      <c r="D194">
        <f t="shared" si="26"/>
        <v>-0.87421716486648293</v>
      </c>
      <c r="E194">
        <f t="shared" si="27"/>
        <v>-0.8632151196935709</v>
      </c>
      <c r="N194" s="32">
        <v>57</v>
      </c>
      <c r="O194">
        <f t="shared" si="28"/>
        <v>201</v>
      </c>
      <c r="P194">
        <f t="shared" si="29"/>
        <v>0.20050000000000001</v>
      </c>
      <c r="Q194">
        <f t="shared" si="30"/>
        <v>-0.83983661634484308</v>
      </c>
      <c r="R194">
        <f t="shared" si="31"/>
        <v>-0.83348219340534357</v>
      </c>
      <c r="Z194" s="32">
        <v>54</v>
      </c>
      <c r="AA194">
        <f t="shared" si="32"/>
        <v>191</v>
      </c>
      <c r="AB194">
        <f t="shared" si="33"/>
        <v>0.1905</v>
      </c>
      <c r="AC194">
        <f t="shared" si="34"/>
        <v>-0.87605524767288345</v>
      </c>
      <c r="AD194">
        <f t="shared" si="35"/>
        <v>-0.92486951962307373</v>
      </c>
    </row>
    <row r="195" spans="1:30" x14ac:dyDescent="0.25">
      <c r="A195" s="32">
        <v>53</v>
      </c>
      <c r="B195">
        <f t="shared" ref="B195:B258" si="36">_xlfn.RANK.AVG(A195,$A$2:$A$1001,1)</f>
        <v>191.5</v>
      </c>
      <c r="C195">
        <f t="shared" ref="C195:C258" si="37">(B195-0.5)/COUNTA($A$2:$A$1001)</f>
        <v>0.191</v>
      </c>
      <c r="D195">
        <f t="shared" ref="D195:D258" si="38">_xlfn.NORM.S.INV(C195)</f>
        <v>-0.87421716486648293</v>
      </c>
      <c r="E195">
        <f t="shared" ref="E195:E258" si="39">STANDARDIZE(A195,AVERAGE($A$2:$A$1001),_xlfn.STDEV.S($A$2:$A$1001))</f>
        <v>-0.8632151196935709</v>
      </c>
      <c r="N195" s="32">
        <v>57</v>
      </c>
      <c r="O195">
        <f t="shared" ref="O195:O258" si="40">_xlfn.RANK.AVG(N195,$N$2:$N$1001,1)</f>
        <v>201</v>
      </c>
      <c r="P195">
        <f t="shared" ref="P195:P258" si="41">(O195-0.5)/COUNTA($N$2:$N$1001)</f>
        <v>0.20050000000000001</v>
      </c>
      <c r="Q195">
        <f t="shared" ref="Q195:Q258" si="42">_xlfn.NORM.S.INV(P195)</f>
        <v>-0.83983661634484308</v>
      </c>
      <c r="R195">
        <f t="shared" ref="R195:R258" si="43">STANDARDIZE(N195,AVERAGE($N$2:$N$1001),_xlfn.STDEV.S($N$2:$N$1001))</f>
        <v>-0.83348219340534357</v>
      </c>
      <c r="Z195" s="32">
        <v>54</v>
      </c>
      <c r="AA195">
        <f t="shared" ref="AA195:AA258" si="44">_xlfn.RANK.AVG(Z195,$Z$2:$Z$1001,1)</f>
        <v>191</v>
      </c>
      <c r="AB195">
        <f t="shared" ref="AB195:AB258" si="45">(AA195-0.5)/COUNTA($Z$2:$Z$1001)</f>
        <v>0.1905</v>
      </c>
      <c r="AC195">
        <f t="shared" ref="AC195:AC258" si="46">_xlfn.NORM.S.INV(AB195)</f>
        <v>-0.87605524767288345</v>
      </c>
      <c r="AD195">
        <f t="shared" ref="AD195:AD258" si="47">STANDARDIZE(Z195,AVERAGE($Z$2:$Z$1001),_xlfn.STDEV.S($Z$2:$Z$1001))</f>
        <v>-0.92486951962307373</v>
      </c>
    </row>
    <row r="196" spans="1:30" x14ac:dyDescent="0.25">
      <c r="A196" s="32">
        <v>53</v>
      </c>
      <c r="B196">
        <f t="shared" si="36"/>
        <v>191.5</v>
      </c>
      <c r="C196">
        <f t="shared" si="37"/>
        <v>0.191</v>
      </c>
      <c r="D196">
        <f t="shared" si="38"/>
        <v>-0.87421716486648293</v>
      </c>
      <c r="E196">
        <f t="shared" si="39"/>
        <v>-0.8632151196935709</v>
      </c>
      <c r="N196" s="32">
        <v>57</v>
      </c>
      <c r="O196">
        <f t="shared" si="40"/>
        <v>201</v>
      </c>
      <c r="P196">
        <f t="shared" si="41"/>
        <v>0.20050000000000001</v>
      </c>
      <c r="Q196">
        <f t="shared" si="42"/>
        <v>-0.83983661634484308</v>
      </c>
      <c r="R196">
        <f t="shared" si="43"/>
        <v>-0.83348219340534357</v>
      </c>
      <c r="Z196" s="32">
        <v>54</v>
      </c>
      <c r="AA196">
        <f t="shared" si="44"/>
        <v>191</v>
      </c>
      <c r="AB196">
        <f t="shared" si="45"/>
        <v>0.1905</v>
      </c>
      <c r="AC196">
        <f t="shared" si="46"/>
        <v>-0.87605524767288345</v>
      </c>
      <c r="AD196">
        <f t="shared" si="47"/>
        <v>-0.92486951962307373</v>
      </c>
    </row>
    <row r="197" spans="1:30" x14ac:dyDescent="0.25">
      <c r="A197" s="32">
        <v>53</v>
      </c>
      <c r="B197">
        <f t="shared" si="36"/>
        <v>191.5</v>
      </c>
      <c r="C197">
        <f t="shared" si="37"/>
        <v>0.191</v>
      </c>
      <c r="D197">
        <f t="shared" si="38"/>
        <v>-0.87421716486648293</v>
      </c>
      <c r="E197">
        <f t="shared" si="39"/>
        <v>-0.8632151196935709</v>
      </c>
      <c r="N197" s="32">
        <v>57</v>
      </c>
      <c r="O197">
        <f t="shared" si="40"/>
        <v>201</v>
      </c>
      <c r="P197">
        <f t="shared" si="41"/>
        <v>0.20050000000000001</v>
      </c>
      <c r="Q197">
        <f t="shared" si="42"/>
        <v>-0.83983661634484308</v>
      </c>
      <c r="R197">
        <f t="shared" si="43"/>
        <v>-0.83348219340534357</v>
      </c>
      <c r="Z197" s="32">
        <v>54</v>
      </c>
      <c r="AA197">
        <f t="shared" si="44"/>
        <v>191</v>
      </c>
      <c r="AB197">
        <f t="shared" si="45"/>
        <v>0.1905</v>
      </c>
      <c r="AC197">
        <f t="shared" si="46"/>
        <v>-0.87605524767288345</v>
      </c>
      <c r="AD197">
        <f t="shared" si="47"/>
        <v>-0.92486951962307373</v>
      </c>
    </row>
    <row r="198" spans="1:30" x14ac:dyDescent="0.25">
      <c r="A198" s="32">
        <v>53</v>
      </c>
      <c r="B198">
        <f t="shared" si="36"/>
        <v>191.5</v>
      </c>
      <c r="C198">
        <f t="shared" si="37"/>
        <v>0.191</v>
      </c>
      <c r="D198">
        <f t="shared" si="38"/>
        <v>-0.87421716486648293</v>
      </c>
      <c r="E198">
        <f t="shared" si="39"/>
        <v>-0.8632151196935709</v>
      </c>
      <c r="N198" s="32">
        <v>57</v>
      </c>
      <c r="O198">
        <f t="shared" si="40"/>
        <v>201</v>
      </c>
      <c r="P198">
        <f t="shared" si="41"/>
        <v>0.20050000000000001</v>
      </c>
      <c r="Q198">
        <f t="shared" si="42"/>
        <v>-0.83983661634484308</v>
      </c>
      <c r="R198">
        <f t="shared" si="43"/>
        <v>-0.83348219340534357</v>
      </c>
      <c r="Z198" s="32">
        <v>54</v>
      </c>
      <c r="AA198">
        <f t="shared" si="44"/>
        <v>191</v>
      </c>
      <c r="AB198">
        <f t="shared" si="45"/>
        <v>0.1905</v>
      </c>
      <c r="AC198">
        <f t="shared" si="46"/>
        <v>-0.87605524767288345</v>
      </c>
      <c r="AD198">
        <f t="shared" si="47"/>
        <v>-0.92486951962307373</v>
      </c>
    </row>
    <row r="199" spans="1:30" x14ac:dyDescent="0.25">
      <c r="A199" s="32">
        <v>53</v>
      </c>
      <c r="B199">
        <f t="shared" si="36"/>
        <v>191.5</v>
      </c>
      <c r="C199">
        <f t="shared" si="37"/>
        <v>0.191</v>
      </c>
      <c r="D199">
        <f t="shared" si="38"/>
        <v>-0.87421716486648293</v>
      </c>
      <c r="E199">
        <f t="shared" si="39"/>
        <v>-0.8632151196935709</v>
      </c>
      <c r="N199" s="32">
        <v>57</v>
      </c>
      <c r="O199">
        <f t="shared" si="40"/>
        <v>201</v>
      </c>
      <c r="P199">
        <f t="shared" si="41"/>
        <v>0.20050000000000001</v>
      </c>
      <c r="Q199">
        <f t="shared" si="42"/>
        <v>-0.83983661634484308</v>
      </c>
      <c r="R199">
        <f t="shared" si="43"/>
        <v>-0.83348219340534357</v>
      </c>
      <c r="Z199" s="32">
        <v>54</v>
      </c>
      <c r="AA199">
        <f t="shared" si="44"/>
        <v>191</v>
      </c>
      <c r="AB199">
        <f t="shared" si="45"/>
        <v>0.1905</v>
      </c>
      <c r="AC199">
        <f t="shared" si="46"/>
        <v>-0.87605524767288345</v>
      </c>
      <c r="AD199">
        <f t="shared" si="47"/>
        <v>-0.92486951962307373</v>
      </c>
    </row>
    <row r="200" spans="1:30" x14ac:dyDescent="0.25">
      <c r="A200" s="32">
        <v>53</v>
      </c>
      <c r="B200">
        <f t="shared" si="36"/>
        <v>191.5</v>
      </c>
      <c r="C200">
        <f t="shared" si="37"/>
        <v>0.191</v>
      </c>
      <c r="D200">
        <f t="shared" si="38"/>
        <v>-0.87421716486648293</v>
      </c>
      <c r="E200">
        <f t="shared" si="39"/>
        <v>-0.8632151196935709</v>
      </c>
      <c r="N200" s="32">
        <v>57</v>
      </c>
      <c r="O200">
        <f t="shared" si="40"/>
        <v>201</v>
      </c>
      <c r="P200">
        <f t="shared" si="41"/>
        <v>0.20050000000000001</v>
      </c>
      <c r="Q200">
        <f t="shared" si="42"/>
        <v>-0.83983661634484308</v>
      </c>
      <c r="R200">
        <f t="shared" si="43"/>
        <v>-0.83348219340534357</v>
      </c>
      <c r="Z200" s="32">
        <v>54</v>
      </c>
      <c r="AA200">
        <f t="shared" si="44"/>
        <v>191</v>
      </c>
      <c r="AB200">
        <f t="shared" si="45"/>
        <v>0.1905</v>
      </c>
      <c r="AC200">
        <f t="shared" si="46"/>
        <v>-0.87605524767288345</v>
      </c>
      <c r="AD200">
        <f t="shared" si="47"/>
        <v>-0.92486951962307373</v>
      </c>
    </row>
    <row r="201" spans="1:30" x14ac:dyDescent="0.25">
      <c r="A201" s="32">
        <v>53</v>
      </c>
      <c r="B201">
        <f t="shared" si="36"/>
        <v>191.5</v>
      </c>
      <c r="C201">
        <f t="shared" si="37"/>
        <v>0.191</v>
      </c>
      <c r="D201">
        <f t="shared" si="38"/>
        <v>-0.87421716486648293</v>
      </c>
      <c r="E201">
        <f t="shared" si="39"/>
        <v>-0.8632151196935709</v>
      </c>
      <c r="N201" s="32">
        <v>57</v>
      </c>
      <c r="O201">
        <f t="shared" si="40"/>
        <v>201</v>
      </c>
      <c r="P201">
        <f t="shared" si="41"/>
        <v>0.20050000000000001</v>
      </c>
      <c r="Q201">
        <f t="shared" si="42"/>
        <v>-0.83983661634484308</v>
      </c>
      <c r="R201">
        <f t="shared" si="43"/>
        <v>-0.83348219340534357</v>
      </c>
      <c r="Z201" s="32">
        <v>54</v>
      </c>
      <c r="AA201">
        <f t="shared" si="44"/>
        <v>191</v>
      </c>
      <c r="AB201">
        <f t="shared" si="45"/>
        <v>0.1905</v>
      </c>
      <c r="AC201">
        <f t="shared" si="46"/>
        <v>-0.87605524767288345</v>
      </c>
      <c r="AD201">
        <f t="shared" si="47"/>
        <v>-0.92486951962307373</v>
      </c>
    </row>
    <row r="202" spans="1:30" x14ac:dyDescent="0.25">
      <c r="A202" s="32">
        <v>53</v>
      </c>
      <c r="B202">
        <f t="shared" si="36"/>
        <v>191.5</v>
      </c>
      <c r="C202">
        <f t="shared" si="37"/>
        <v>0.191</v>
      </c>
      <c r="D202">
        <f t="shared" si="38"/>
        <v>-0.87421716486648293</v>
      </c>
      <c r="E202">
        <f t="shared" si="39"/>
        <v>-0.8632151196935709</v>
      </c>
      <c r="N202" s="32">
        <v>57</v>
      </c>
      <c r="O202">
        <f t="shared" si="40"/>
        <v>201</v>
      </c>
      <c r="P202">
        <f t="shared" si="41"/>
        <v>0.20050000000000001</v>
      </c>
      <c r="Q202">
        <f t="shared" si="42"/>
        <v>-0.83983661634484308</v>
      </c>
      <c r="R202">
        <f t="shared" si="43"/>
        <v>-0.83348219340534357</v>
      </c>
      <c r="Z202" s="32">
        <v>54</v>
      </c>
      <c r="AA202">
        <f t="shared" si="44"/>
        <v>191</v>
      </c>
      <c r="AB202">
        <f t="shared" si="45"/>
        <v>0.1905</v>
      </c>
      <c r="AC202">
        <f t="shared" si="46"/>
        <v>-0.87605524767288345</v>
      </c>
      <c r="AD202">
        <f t="shared" si="47"/>
        <v>-0.92486951962307373</v>
      </c>
    </row>
    <row r="203" spans="1:30" x14ac:dyDescent="0.25">
      <c r="A203" s="32">
        <v>53</v>
      </c>
      <c r="B203">
        <f t="shared" si="36"/>
        <v>191.5</v>
      </c>
      <c r="C203">
        <f t="shared" si="37"/>
        <v>0.191</v>
      </c>
      <c r="D203">
        <f t="shared" si="38"/>
        <v>-0.87421716486648293</v>
      </c>
      <c r="E203">
        <f t="shared" si="39"/>
        <v>-0.8632151196935709</v>
      </c>
      <c r="N203" s="32">
        <v>57</v>
      </c>
      <c r="O203">
        <f t="shared" si="40"/>
        <v>201</v>
      </c>
      <c r="P203">
        <f t="shared" si="41"/>
        <v>0.20050000000000001</v>
      </c>
      <c r="Q203">
        <f t="shared" si="42"/>
        <v>-0.83983661634484308</v>
      </c>
      <c r="R203">
        <f t="shared" si="43"/>
        <v>-0.83348219340534357</v>
      </c>
      <c r="Z203" s="32">
        <v>54</v>
      </c>
      <c r="AA203">
        <f t="shared" si="44"/>
        <v>191</v>
      </c>
      <c r="AB203">
        <f t="shared" si="45"/>
        <v>0.1905</v>
      </c>
      <c r="AC203">
        <f t="shared" si="46"/>
        <v>-0.87605524767288345</v>
      </c>
      <c r="AD203">
        <f t="shared" si="47"/>
        <v>-0.92486951962307373</v>
      </c>
    </row>
    <row r="204" spans="1:30" x14ac:dyDescent="0.25">
      <c r="A204" s="32">
        <v>53</v>
      </c>
      <c r="B204">
        <f t="shared" si="36"/>
        <v>191.5</v>
      </c>
      <c r="C204">
        <f t="shared" si="37"/>
        <v>0.191</v>
      </c>
      <c r="D204">
        <f t="shared" si="38"/>
        <v>-0.87421716486648293</v>
      </c>
      <c r="E204">
        <f t="shared" si="39"/>
        <v>-0.8632151196935709</v>
      </c>
      <c r="N204" s="32">
        <v>57</v>
      </c>
      <c r="O204">
        <f t="shared" si="40"/>
        <v>201</v>
      </c>
      <c r="P204">
        <f t="shared" si="41"/>
        <v>0.20050000000000001</v>
      </c>
      <c r="Q204">
        <f t="shared" si="42"/>
        <v>-0.83983661634484308</v>
      </c>
      <c r="R204">
        <f t="shared" si="43"/>
        <v>-0.83348219340534357</v>
      </c>
      <c r="Z204" s="32">
        <v>54</v>
      </c>
      <c r="AA204">
        <f t="shared" si="44"/>
        <v>191</v>
      </c>
      <c r="AB204">
        <f t="shared" si="45"/>
        <v>0.1905</v>
      </c>
      <c r="AC204">
        <f t="shared" si="46"/>
        <v>-0.87605524767288345</v>
      </c>
      <c r="AD204">
        <f t="shared" si="47"/>
        <v>-0.92486951962307373</v>
      </c>
    </row>
    <row r="205" spans="1:30" x14ac:dyDescent="0.25">
      <c r="A205" s="32">
        <v>54</v>
      </c>
      <c r="B205">
        <f t="shared" si="36"/>
        <v>212.5</v>
      </c>
      <c r="C205">
        <f t="shared" si="37"/>
        <v>0.21199999999999999</v>
      </c>
      <c r="D205">
        <f t="shared" si="38"/>
        <v>-0.79950094313273623</v>
      </c>
      <c r="E205">
        <f t="shared" si="39"/>
        <v>-0.79726545816911742</v>
      </c>
      <c r="N205" s="32">
        <v>57</v>
      </c>
      <c r="O205">
        <f t="shared" si="40"/>
        <v>201</v>
      </c>
      <c r="P205">
        <f t="shared" si="41"/>
        <v>0.20050000000000001</v>
      </c>
      <c r="Q205">
        <f t="shared" si="42"/>
        <v>-0.83983661634484308</v>
      </c>
      <c r="R205">
        <f t="shared" si="43"/>
        <v>-0.83348219340534357</v>
      </c>
      <c r="Z205" s="32">
        <v>55</v>
      </c>
      <c r="AA205">
        <f t="shared" si="44"/>
        <v>210.5</v>
      </c>
      <c r="AB205">
        <f t="shared" si="45"/>
        <v>0.21</v>
      </c>
      <c r="AC205">
        <f t="shared" si="46"/>
        <v>-0.80642124701824058</v>
      </c>
      <c r="AD205">
        <f t="shared" si="47"/>
        <v>-0.85906124300267572</v>
      </c>
    </row>
    <row r="206" spans="1:30" x14ac:dyDescent="0.25">
      <c r="A206" s="32">
        <v>54</v>
      </c>
      <c r="B206">
        <f t="shared" si="36"/>
        <v>212.5</v>
      </c>
      <c r="C206">
        <f t="shared" si="37"/>
        <v>0.21199999999999999</v>
      </c>
      <c r="D206">
        <f t="shared" si="38"/>
        <v>-0.79950094313273623</v>
      </c>
      <c r="E206">
        <f t="shared" si="39"/>
        <v>-0.79726545816911742</v>
      </c>
      <c r="N206" s="32">
        <v>57</v>
      </c>
      <c r="O206">
        <f t="shared" si="40"/>
        <v>201</v>
      </c>
      <c r="P206">
        <f t="shared" si="41"/>
        <v>0.20050000000000001</v>
      </c>
      <c r="Q206">
        <f t="shared" si="42"/>
        <v>-0.83983661634484308</v>
      </c>
      <c r="R206">
        <f t="shared" si="43"/>
        <v>-0.83348219340534357</v>
      </c>
      <c r="Z206" s="32">
        <v>55</v>
      </c>
      <c r="AA206">
        <f t="shared" si="44"/>
        <v>210.5</v>
      </c>
      <c r="AB206">
        <f t="shared" si="45"/>
        <v>0.21</v>
      </c>
      <c r="AC206">
        <f t="shared" si="46"/>
        <v>-0.80642124701824058</v>
      </c>
      <c r="AD206">
        <f t="shared" si="47"/>
        <v>-0.85906124300267572</v>
      </c>
    </row>
    <row r="207" spans="1:30" x14ac:dyDescent="0.25">
      <c r="A207" s="32">
        <v>54</v>
      </c>
      <c r="B207">
        <f t="shared" si="36"/>
        <v>212.5</v>
      </c>
      <c r="C207">
        <f t="shared" si="37"/>
        <v>0.21199999999999999</v>
      </c>
      <c r="D207">
        <f t="shared" si="38"/>
        <v>-0.79950094313273623</v>
      </c>
      <c r="E207">
        <f t="shared" si="39"/>
        <v>-0.79726545816911742</v>
      </c>
      <c r="N207" s="32">
        <v>57</v>
      </c>
      <c r="O207">
        <f t="shared" si="40"/>
        <v>201</v>
      </c>
      <c r="P207">
        <f t="shared" si="41"/>
        <v>0.20050000000000001</v>
      </c>
      <c r="Q207">
        <f t="shared" si="42"/>
        <v>-0.83983661634484308</v>
      </c>
      <c r="R207">
        <f t="shared" si="43"/>
        <v>-0.83348219340534357</v>
      </c>
      <c r="Z207" s="32">
        <v>55</v>
      </c>
      <c r="AA207">
        <f t="shared" si="44"/>
        <v>210.5</v>
      </c>
      <c r="AB207">
        <f t="shared" si="45"/>
        <v>0.21</v>
      </c>
      <c r="AC207">
        <f t="shared" si="46"/>
        <v>-0.80642124701824058</v>
      </c>
      <c r="AD207">
        <f t="shared" si="47"/>
        <v>-0.85906124300267572</v>
      </c>
    </row>
    <row r="208" spans="1:30" x14ac:dyDescent="0.25">
      <c r="A208" s="32">
        <v>54</v>
      </c>
      <c r="B208">
        <f t="shared" si="36"/>
        <v>212.5</v>
      </c>
      <c r="C208">
        <f t="shared" si="37"/>
        <v>0.21199999999999999</v>
      </c>
      <c r="D208">
        <f t="shared" si="38"/>
        <v>-0.79950094313273623</v>
      </c>
      <c r="E208">
        <f t="shared" si="39"/>
        <v>-0.79726545816911742</v>
      </c>
      <c r="N208" s="32">
        <v>57</v>
      </c>
      <c r="O208">
        <f t="shared" si="40"/>
        <v>201</v>
      </c>
      <c r="P208">
        <f t="shared" si="41"/>
        <v>0.20050000000000001</v>
      </c>
      <c r="Q208">
        <f t="shared" si="42"/>
        <v>-0.83983661634484308</v>
      </c>
      <c r="R208">
        <f t="shared" si="43"/>
        <v>-0.83348219340534357</v>
      </c>
      <c r="Z208" s="32">
        <v>55</v>
      </c>
      <c r="AA208">
        <f t="shared" si="44"/>
        <v>210.5</v>
      </c>
      <c r="AB208">
        <f t="shared" si="45"/>
        <v>0.21</v>
      </c>
      <c r="AC208">
        <f t="shared" si="46"/>
        <v>-0.80642124701824058</v>
      </c>
      <c r="AD208">
        <f t="shared" si="47"/>
        <v>-0.85906124300267572</v>
      </c>
    </row>
    <row r="209" spans="1:30" x14ac:dyDescent="0.25">
      <c r="A209" s="32">
        <v>54</v>
      </c>
      <c r="B209">
        <f t="shared" si="36"/>
        <v>212.5</v>
      </c>
      <c r="C209">
        <f t="shared" si="37"/>
        <v>0.21199999999999999</v>
      </c>
      <c r="D209">
        <f t="shared" si="38"/>
        <v>-0.79950094313273623</v>
      </c>
      <c r="E209">
        <f t="shared" si="39"/>
        <v>-0.79726545816911742</v>
      </c>
      <c r="N209" s="32">
        <v>57</v>
      </c>
      <c r="O209">
        <f t="shared" si="40"/>
        <v>201</v>
      </c>
      <c r="P209">
        <f t="shared" si="41"/>
        <v>0.20050000000000001</v>
      </c>
      <c r="Q209">
        <f t="shared" si="42"/>
        <v>-0.83983661634484308</v>
      </c>
      <c r="R209">
        <f t="shared" si="43"/>
        <v>-0.83348219340534357</v>
      </c>
      <c r="Z209" s="32">
        <v>55</v>
      </c>
      <c r="AA209">
        <f t="shared" si="44"/>
        <v>210.5</v>
      </c>
      <c r="AB209">
        <f t="shared" si="45"/>
        <v>0.21</v>
      </c>
      <c r="AC209">
        <f t="shared" si="46"/>
        <v>-0.80642124701824058</v>
      </c>
      <c r="AD209">
        <f t="shared" si="47"/>
        <v>-0.85906124300267572</v>
      </c>
    </row>
    <row r="210" spans="1:30" x14ac:dyDescent="0.25">
      <c r="A210" s="32">
        <v>54</v>
      </c>
      <c r="B210">
        <f t="shared" si="36"/>
        <v>212.5</v>
      </c>
      <c r="C210">
        <f t="shared" si="37"/>
        <v>0.21199999999999999</v>
      </c>
      <c r="D210">
        <f t="shared" si="38"/>
        <v>-0.79950094313273623</v>
      </c>
      <c r="E210">
        <f t="shared" si="39"/>
        <v>-0.79726545816911742</v>
      </c>
      <c r="N210" s="32">
        <v>57</v>
      </c>
      <c r="O210">
        <f t="shared" si="40"/>
        <v>201</v>
      </c>
      <c r="P210">
        <f t="shared" si="41"/>
        <v>0.20050000000000001</v>
      </c>
      <c r="Q210">
        <f t="shared" si="42"/>
        <v>-0.83983661634484308</v>
      </c>
      <c r="R210">
        <f t="shared" si="43"/>
        <v>-0.83348219340534357</v>
      </c>
      <c r="Z210" s="32">
        <v>55</v>
      </c>
      <c r="AA210">
        <f t="shared" si="44"/>
        <v>210.5</v>
      </c>
      <c r="AB210">
        <f t="shared" si="45"/>
        <v>0.21</v>
      </c>
      <c r="AC210">
        <f t="shared" si="46"/>
        <v>-0.80642124701824058</v>
      </c>
      <c r="AD210">
        <f t="shared" si="47"/>
        <v>-0.85906124300267572</v>
      </c>
    </row>
    <row r="211" spans="1:30" x14ac:dyDescent="0.25">
      <c r="A211" s="32">
        <v>54</v>
      </c>
      <c r="B211">
        <f t="shared" si="36"/>
        <v>212.5</v>
      </c>
      <c r="C211">
        <f t="shared" si="37"/>
        <v>0.21199999999999999</v>
      </c>
      <c r="D211">
        <f t="shared" si="38"/>
        <v>-0.79950094313273623</v>
      </c>
      <c r="E211">
        <f t="shared" si="39"/>
        <v>-0.79726545816911742</v>
      </c>
      <c r="N211" s="32">
        <v>58</v>
      </c>
      <c r="O211">
        <f t="shared" si="40"/>
        <v>223.5</v>
      </c>
      <c r="P211">
        <f t="shared" si="41"/>
        <v>0.223</v>
      </c>
      <c r="Q211">
        <f t="shared" si="42"/>
        <v>-0.76210054099506697</v>
      </c>
      <c r="R211">
        <f t="shared" si="43"/>
        <v>-0.76498994314604996</v>
      </c>
      <c r="Z211" s="32">
        <v>55</v>
      </c>
      <c r="AA211">
        <f t="shared" si="44"/>
        <v>210.5</v>
      </c>
      <c r="AB211">
        <f t="shared" si="45"/>
        <v>0.21</v>
      </c>
      <c r="AC211">
        <f t="shared" si="46"/>
        <v>-0.80642124701824058</v>
      </c>
      <c r="AD211">
        <f t="shared" si="47"/>
        <v>-0.85906124300267572</v>
      </c>
    </row>
    <row r="212" spans="1:30" x14ac:dyDescent="0.25">
      <c r="A212" s="32">
        <v>54</v>
      </c>
      <c r="B212">
        <f t="shared" si="36"/>
        <v>212.5</v>
      </c>
      <c r="C212">
        <f t="shared" si="37"/>
        <v>0.21199999999999999</v>
      </c>
      <c r="D212">
        <f t="shared" si="38"/>
        <v>-0.79950094313273623</v>
      </c>
      <c r="E212">
        <f t="shared" si="39"/>
        <v>-0.79726545816911742</v>
      </c>
      <c r="N212" s="32">
        <v>58</v>
      </c>
      <c r="O212">
        <f t="shared" si="40"/>
        <v>223.5</v>
      </c>
      <c r="P212">
        <f t="shared" si="41"/>
        <v>0.223</v>
      </c>
      <c r="Q212">
        <f t="shared" si="42"/>
        <v>-0.76210054099506697</v>
      </c>
      <c r="R212">
        <f t="shared" si="43"/>
        <v>-0.76498994314604996</v>
      </c>
      <c r="Z212" s="32">
        <v>55</v>
      </c>
      <c r="AA212">
        <f t="shared" si="44"/>
        <v>210.5</v>
      </c>
      <c r="AB212">
        <f t="shared" si="45"/>
        <v>0.21</v>
      </c>
      <c r="AC212">
        <f t="shared" si="46"/>
        <v>-0.80642124701824058</v>
      </c>
      <c r="AD212">
        <f t="shared" si="47"/>
        <v>-0.85906124300267572</v>
      </c>
    </row>
    <row r="213" spans="1:30" x14ac:dyDescent="0.25">
      <c r="A213" s="32">
        <v>54</v>
      </c>
      <c r="B213">
        <f t="shared" si="36"/>
        <v>212.5</v>
      </c>
      <c r="C213">
        <f t="shared" si="37"/>
        <v>0.21199999999999999</v>
      </c>
      <c r="D213">
        <f t="shared" si="38"/>
        <v>-0.79950094313273623</v>
      </c>
      <c r="E213">
        <f t="shared" si="39"/>
        <v>-0.79726545816911742</v>
      </c>
      <c r="N213" s="32">
        <v>58</v>
      </c>
      <c r="O213">
        <f t="shared" si="40"/>
        <v>223.5</v>
      </c>
      <c r="P213">
        <f t="shared" si="41"/>
        <v>0.223</v>
      </c>
      <c r="Q213">
        <f t="shared" si="42"/>
        <v>-0.76210054099506697</v>
      </c>
      <c r="R213">
        <f t="shared" si="43"/>
        <v>-0.76498994314604996</v>
      </c>
      <c r="Z213" s="32">
        <v>55</v>
      </c>
      <c r="AA213">
        <f t="shared" si="44"/>
        <v>210.5</v>
      </c>
      <c r="AB213">
        <f t="shared" si="45"/>
        <v>0.21</v>
      </c>
      <c r="AC213">
        <f t="shared" si="46"/>
        <v>-0.80642124701824058</v>
      </c>
      <c r="AD213">
        <f t="shared" si="47"/>
        <v>-0.85906124300267572</v>
      </c>
    </row>
    <row r="214" spans="1:30" x14ac:dyDescent="0.25">
      <c r="A214" s="32">
        <v>54</v>
      </c>
      <c r="B214">
        <f t="shared" si="36"/>
        <v>212.5</v>
      </c>
      <c r="C214">
        <f t="shared" si="37"/>
        <v>0.21199999999999999</v>
      </c>
      <c r="D214">
        <f t="shared" si="38"/>
        <v>-0.79950094313273623</v>
      </c>
      <c r="E214">
        <f t="shared" si="39"/>
        <v>-0.79726545816911742</v>
      </c>
      <c r="N214" s="32">
        <v>58</v>
      </c>
      <c r="O214">
        <f t="shared" si="40"/>
        <v>223.5</v>
      </c>
      <c r="P214">
        <f t="shared" si="41"/>
        <v>0.223</v>
      </c>
      <c r="Q214">
        <f t="shared" si="42"/>
        <v>-0.76210054099506697</v>
      </c>
      <c r="R214">
        <f t="shared" si="43"/>
        <v>-0.76498994314604996</v>
      </c>
      <c r="Z214" s="32">
        <v>55</v>
      </c>
      <c r="AA214">
        <f t="shared" si="44"/>
        <v>210.5</v>
      </c>
      <c r="AB214">
        <f t="shared" si="45"/>
        <v>0.21</v>
      </c>
      <c r="AC214">
        <f t="shared" si="46"/>
        <v>-0.80642124701824058</v>
      </c>
      <c r="AD214">
        <f t="shared" si="47"/>
        <v>-0.85906124300267572</v>
      </c>
    </row>
    <row r="215" spans="1:30" x14ac:dyDescent="0.25">
      <c r="A215" s="32">
        <v>54</v>
      </c>
      <c r="B215">
        <f t="shared" si="36"/>
        <v>212.5</v>
      </c>
      <c r="C215">
        <f t="shared" si="37"/>
        <v>0.21199999999999999</v>
      </c>
      <c r="D215">
        <f t="shared" si="38"/>
        <v>-0.79950094313273623</v>
      </c>
      <c r="E215">
        <f t="shared" si="39"/>
        <v>-0.79726545816911742</v>
      </c>
      <c r="N215" s="32">
        <v>58</v>
      </c>
      <c r="O215">
        <f t="shared" si="40"/>
        <v>223.5</v>
      </c>
      <c r="P215">
        <f t="shared" si="41"/>
        <v>0.223</v>
      </c>
      <c r="Q215">
        <f t="shared" si="42"/>
        <v>-0.76210054099506697</v>
      </c>
      <c r="R215">
        <f t="shared" si="43"/>
        <v>-0.76498994314604996</v>
      </c>
      <c r="Z215" s="32">
        <v>55</v>
      </c>
      <c r="AA215">
        <f t="shared" si="44"/>
        <v>210.5</v>
      </c>
      <c r="AB215">
        <f t="shared" si="45"/>
        <v>0.21</v>
      </c>
      <c r="AC215">
        <f t="shared" si="46"/>
        <v>-0.80642124701824058</v>
      </c>
      <c r="AD215">
        <f t="shared" si="47"/>
        <v>-0.85906124300267572</v>
      </c>
    </row>
    <row r="216" spans="1:30" x14ac:dyDescent="0.25">
      <c r="A216" s="32">
        <v>54</v>
      </c>
      <c r="B216">
        <f t="shared" si="36"/>
        <v>212.5</v>
      </c>
      <c r="C216">
        <f t="shared" si="37"/>
        <v>0.21199999999999999</v>
      </c>
      <c r="D216">
        <f t="shared" si="38"/>
        <v>-0.79950094313273623</v>
      </c>
      <c r="E216">
        <f t="shared" si="39"/>
        <v>-0.79726545816911742</v>
      </c>
      <c r="N216" s="32">
        <v>58</v>
      </c>
      <c r="O216">
        <f t="shared" si="40"/>
        <v>223.5</v>
      </c>
      <c r="P216">
        <f t="shared" si="41"/>
        <v>0.223</v>
      </c>
      <c r="Q216">
        <f t="shared" si="42"/>
        <v>-0.76210054099506697</v>
      </c>
      <c r="R216">
        <f t="shared" si="43"/>
        <v>-0.76498994314604996</v>
      </c>
      <c r="Z216" s="32">
        <v>55</v>
      </c>
      <c r="AA216">
        <f t="shared" si="44"/>
        <v>210.5</v>
      </c>
      <c r="AB216">
        <f t="shared" si="45"/>
        <v>0.21</v>
      </c>
      <c r="AC216">
        <f t="shared" si="46"/>
        <v>-0.80642124701824058</v>
      </c>
      <c r="AD216">
        <f t="shared" si="47"/>
        <v>-0.85906124300267572</v>
      </c>
    </row>
    <row r="217" spans="1:30" x14ac:dyDescent="0.25">
      <c r="A217" s="32">
        <v>54</v>
      </c>
      <c r="B217">
        <f t="shared" si="36"/>
        <v>212.5</v>
      </c>
      <c r="C217">
        <f t="shared" si="37"/>
        <v>0.21199999999999999</v>
      </c>
      <c r="D217">
        <f t="shared" si="38"/>
        <v>-0.79950094313273623</v>
      </c>
      <c r="E217">
        <f t="shared" si="39"/>
        <v>-0.79726545816911742</v>
      </c>
      <c r="N217" s="32">
        <v>58</v>
      </c>
      <c r="O217">
        <f t="shared" si="40"/>
        <v>223.5</v>
      </c>
      <c r="P217">
        <f t="shared" si="41"/>
        <v>0.223</v>
      </c>
      <c r="Q217">
        <f t="shared" si="42"/>
        <v>-0.76210054099506697</v>
      </c>
      <c r="R217">
        <f t="shared" si="43"/>
        <v>-0.76498994314604996</v>
      </c>
      <c r="Z217" s="32">
        <v>55</v>
      </c>
      <c r="AA217">
        <f t="shared" si="44"/>
        <v>210.5</v>
      </c>
      <c r="AB217">
        <f t="shared" si="45"/>
        <v>0.21</v>
      </c>
      <c r="AC217">
        <f t="shared" si="46"/>
        <v>-0.80642124701824058</v>
      </c>
      <c r="AD217">
        <f t="shared" si="47"/>
        <v>-0.85906124300267572</v>
      </c>
    </row>
    <row r="218" spans="1:30" x14ac:dyDescent="0.25">
      <c r="A218" s="32">
        <v>54</v>
      </c>
      <c r="B218">
        <f t="shared" si="36"/>
        <v>212.5</v>
      </c>
      <c r="C218">
        <f t="shared" si="37"/>
        <v>0.21199999999999999</v>
      </c>
      <c r="D218">
        <f t="shared" si="38"/>
        <v>-0.79950094313273623</v>
      </c>
      <c r="E218">
        <f t="shared" si="39"/>
        <v>-0.79726545816911742</v>
      </c>
      <c r="N218" s="32">
        <v>58</v>
      </c>
      <c r="O218">
        <f t="shared" si="40"/>
        <v>223.5</v>
      </c>
      <c r="P218">
        <f t="shared" si="41"/>
        <v>0.223</v>
      </c>
      <c r="Q218">
        <f t="shared" si="42"/>
        <v>-0.76210054099506697</v>
      </c>
      <c r="R218">
        <f t="shared" si="43"/>
        <v>-0.76498994314604996</v>
      </c>
      <c r="Z218" s="32">
        <v>55</v>
      </c>
      <c r="AA218">
        <f t="shared" si="44"/>
        <v>210.5</v>
      </c>
      <c r="AB218">
        <f t="shared" si="45"/>
        <v>0.21</v>
      </c>
      <c r="AC218">
        <f t="shared" si="46"/>
        <v>-0.80642124701824058</v>
      </c>
      <c r="AD218">
        <f t="shared" si="47"/>
        <v>-0.85906124300267572</v>
      </c>
    </row>
    <row r="219" spans="1:30" x14ac:dyDescent="0.25">
      <c r="A219" s="32">
        <v>54</v>
      </c>
      <c r="B219">
        <f t="shared" si="36"/>
        <v>212.5</v>
      </c>
      <c r="C219">
        <f t="shared" si="37"/>
        <v>0.21199999999999999</v>
      </c>
      <c r="D219">
        <f t="shared" si="38"/>
        <v>-0.79950094313273623</v>
      </c>
      <c r="E219">
        <f t="shared" si="39"/>
        <v>-0.79726545816911742</v>
      </c>
      <c r="N219" s="32">
        <v>58</v>
      </c>
      <c r="O219">
        <f t="shared" si="40"/>
        <v>223.5</v>
      </c>
      <c r="P219">
        <f t="shared" si="41"/>
        <v>0.223</v>
      </c>
      <c r="Q219">
        <f t="shared" si="42"/>
        <v>-0.76210054099506697</v>
      </c>
      <c r="R219">
        <f t="shared" si="43"/>
        <v>-0.76498994314604996</v>
      </c>
      <c r="Z219" s="32">
        <v>56</v>
      </c>
      <c r="AA219">
        <f t="shared" si="44"/>
        <v>224.5</v>
      </c>
      <c r="AB219">
        <f t="shared" si="45"/>
        <v>0.224</v>
      </c>
      <c r="AC219">
        <f t="shared" si="46"/>
        <v>-0.75875354450437071</v>
      </c>
      <c r="AD219">
        <f t="shared" si="47"/>
        <v>-0.79325296638227771</v>
      </c>
    </row>
    <row r="220" spans="1:30" x14ac:dyDescent="0.25">
      <c r="A220" s="32">
        <v>54</v>
      </c>
      <c r="B220">
        <f t="shared" si="36"/>
        <v>212.5</v>
      </c>
      <c r="C220">
        <f t="shared" si="37"/>
        <v>0.21199999999999999</v>
      </c>
      <c r="D220">
        <f t="shared" si="38"/>
        <v>-0.79950094313273623</v>
      </c>
      <c r="E220">
        <f t="shared" si="39"/>
        <v>-0.79726545816911742</v>
      </c>
      <c r="N220" s="32">
        <v>58</v>
      </c>
      <c r="O220">
        <f t="shared" si="40"/>
        <v>223.5</v>
      </c>
      <c r="P220">
        <f t="shared" si="41"/>
        <v>0.223</v>
      </c>
      <c r="Q220">
        <f t="shared" si="42"/>
        <v>-0.76210054099506697</v>
      </c>
      <c r="R220">
        <f t="shared" si="43"/>
        <v>-0.76498994314604996</v>
      </c>
      <c r="Z220" s="32">
        <v>56</v>
      </c>
      <c r="AA220">
        <f t="shared" si="44"/>
        <v>224.5</v>
      </c>
      <c r="AB220">
        <f t="shared" si="45"/>
        <v>0.224</v>
      </c>
      <c r="AC220">
        <f t="shared" si="46"/>
        <v>-0.75875354450437071</v>
      </c>
      <c r="AD220">
        <f t="shared" si="47"/>
        <v>-0.79325296638227771</v>
      </c>
    </row>
    <row r="221" spans="1:30" x14ac:dyDescent="0.25">
      <c r="A221" s="32">
        <v>54</v>
      </c>
      <c r="B221">
        <f t="shared" si="36"/>
        <v>212.5</v>
      </c>
      <c r="C221">
        <f t="shared" si="37"/>
        <v>0.21199999999999999</v>
      </c>
      <c r="D221">
        <f t="shared" si="38"/>
        <v>-0.79950094313273623</v>
      </c>
      <c r="E221">
        <f t="shared" si="39"/>
        <v>-0.79726545816911742</v>
      </c>
      <c r="N221" s="32">
        <v>58</v>
      </c>
      <c r="O221">
        <f t="shared" si="40"/>
        <v>223.5</v>
      </c>
      <c r="P221">
        <f t="shared" si="41"/>
        <v>0.223</v>
      </c>
      <c r="Q221">
        <f t="shared" si="42"/>
        <v>-0.76210054099506697</v>
      </c>
      <c r="R221">
        <f t="shared" si="43"/>
        <v>-0.76498994314604996</v>
      </c>
      <c r="Z221" s="32">
        <v>56</v>
      </c>
      <c r="AA221">
        <f t="shared" si="44"/>
        <v>224.5</v>
      </c>
      <c r="AB221">
        <f t="shared" si="45"/>
        <v>0.224</v>
      </c>
      <c r="AC221">
        <f t="shared" si="46"/>
        <v>-0.75875354450437071</v>
      </c>
      <c r="AD221">
        <f t="shared" si="47"/>
        <v>-0.79325296638227771</v>
      </c>
    </row>
    <row r="222" spans="1:30" x14ac:dyDescent="0.25">
      <c r="A222" s="32">
        <v>54</v>
      </c>
      <c r="B222">
        <f t="shared" si="36"/>
        <v>212.5</v>
      </c>
      <c r="C222">
        <f t="shared" si="37"/>
        <v>0.21199999999999999</v>
      </c>
      <c r="D222">
        <f t="shared" si="38"/>
        <v>-0.79950094313273623</v>
      </c>
      <c r="E222">
        <f t="shared" si="39"/>
        <v>-0.79726545816911742</v>
      </c>
      <c r="N222" s="32">
        <v>58</v>
      </c>
      <c r="O222">
        <f t="shared" si="40"/>
        <v>223.5</v>
      </c>
      <c r="P222">
        <f t="shared" si="41"/>
        <v>0.223</v>
      </c>
      <c r="Q222">
        <f t="shared" si="42"/>
        <v>-0.76210054099506697</v>
      </c>
      <c r="R222">
        <f t="shared" si="43"/>
        <v>-0.76498994314604996</v>
      </c>
      <c r="Z222" s="32">
        <v>56</v>
      </c>
      <c r="AA222">
        <f t="shared" si="44"/>
        <v>224.5</v>
      </c>
      <c r="AB222">
        <f t="shared" si="45"/>
        <v>0.224</v>
      </c>
      <c r="AC222">
        <f t="shared" si="46"/>
        <v>-0.75875354450437071</v>
      </c>
      <c r="AD222">
        <f t="shared" si="47"/>
        <v>-0.79325296638227771</v>
      </c>
    </row>
    <row r="223" spans="1:30" x14ac:dyDescent="0.25">
      <c r="A223" s="32">
        <v>55</v>
      </c>
      <c r="B223">
        <f t="shared" si="36"/>
        <v>230.5</v>
      </c>
      <c r="C223">
        <f t="shared" si="37"/>
        <v>0.23</v>
      </c>
      <c r="D223">
        <f t="shared" si="38"/>
        <v>-0.73884684918521393</v>
      </c>
      <c r="E223">
        <f t="shared" si="39"/>
        <v>-0.73131579664466406</v>
      </c>
      <c r="N223" s="32">
        <v>58</v>
      </c>
      <c r="O223">
        <f t="shared" si="40"/>
        <v>223.5</v>
      </c>
      <c r="P223">
        <f t="shared" si="41"/>
        <v>0.223</v>
      </c>
      <c r="Q223">
        <f t="shared" si="42"/>
        <v>-0.76210054099506697</v>
      </c>
      <c r="R223">
        <f t="shared" si="43"/>
        <v>-0.76498994314604996</v>
      </c>
      <c r="Z223" s="32">
        <v>56</v>
      </c>
      <c r="AA223">
        <f t="shared" si="44"/>
        <v>224.5</v>
      </c>
      <c r="AB223">
        <f t="shared" si="45"/>
        <v>0.224</v>
      </c>
      <c r="AC223">
        <f t="shared" si="46"/>
        <v>-0.75875354450437071</v>
      </c>
      <c r="AD223">
        <f t="shared" si="47"/>
        <v>-0.79325296638227771</v>
      </c>
    </row>
    <row r="224" spans="1:30" x14ac:dyDescent="0.25">
      <c r="A224" s="32">
        <v>55</v>
      </c>
      <c r="B224">
        <f t="shared" si="36"/>
        <v>230.5</v>
      </c>
      <c r="C224">
        <f t="shared" si="37"/>
        <v>0.23</v>
      </c>
      <c r="D224">
        <f t="shared" si="38"/>
        <v>-0.73884684918521393</v>
      </c>
      <c r="E224">
        <f t="shared" si="39"/>
        <v>-0.73131579664466406</v>
      </c>
      <c r="N224" s="32">
        <v>58</v>
      </c>
      <c r="O224">
        <f t="shared" si="40"/>
        <v>223.5</v>
      </c>
      <c r="P224">
        <f t="shared" si="41"/>
        <v>0.223</v>
      </c>
      <c r="Q224">
        <f t="shared" si="42"/>
        <v>-0.76210054099506697</v>
      </c>
      <c r="R224">
        <f t="shared" si="43"/>
        <v>-0.76498994314604996</v>
      </c>
      <c r="Z224" s="32">
        <v>56</v>
      </c>
      <c r="AA224">
        <f t="shared" si="44"/>
        <v>224.5</v>
      </c>
      <c r="AB224">
        <f t="shared" si="45"/>
        <v>0.224</v>
      </c>
      <c r="AC224">
        <f t="shared" si="46"/>
        <v>-0.75875354450437071</v>
      </c>
      <c r="AD224">
        <f t="shared" si="47"/>
        <v>-0.79325296638227771</v>
      </c>
    </row>
    <row r="225" spans="1:30" x14ac:dyDescent="0.25">
      <c r="A225" s="32">
        <v>55</v>
      </c>
      <c r="B225">
        <f t="shared" si="36"/>
        <v>230.5</v>
      </c>
      <c r="C225">
        <f t="shared" si="37"/>
        <v>0.23</v>
      </c>
      <c r="D225">
        <f t="shared" si="38"/>
        <v>-0.73884684918521393</v>
      </c>
      <c r="E225">
        <f t="shared" si="39"/>
        <v>-0.73131579664466406</v>
      </c>
      <c r="N225" s="32">
        <v>58</v>
      </c>
      <c r="O225">
        <f t="shared" si="40"/>
        <v>223.5</v>
      </c>
      <c r="P225">
        <f t="shared" si="41"/>
        <v>0.223</v>
      </c>
      <c r="Q225">
        <f t="shared" si="42"/>
        <v>-0.76210054099506697</v>
      </c>
      <c r="R225">
        <f t="shared" si="43"/>
        <v>-0.76498994314604996</v>
      </c>
      <c r="Z225" s="32">
        <v>56</v>
      </c>
      <c r="AA225">
        <f t="shared" si="44"/>
        <v>224.5</v>
      </c>
      <c r="AB225">
        <f t="shared" si="45"/>
        <v>0.224</v>
      </c>
      <c r="AC225">
        <f t="shared" si="46"/>
        <v>-0.75875354450437071</v>
      </c>
      <c r="AD225">
        <f t="shared" si="47"/>
        <v>-0.79325296638227771</v>
      </c>
    </row>
    <row r="226" spans="1:30" x14ac:dyDescent="0.25">
      <c r="A226" s="32">
        <v>55</v>
      </c>
      <c r="B226">
        <f t="shared" si="36"/>
        <v>230.5</v>
      </c>
      <c r="C226">
        <f t="shared" si="37"/>
        <v>0.23</v>
      </c>
      <c r="D226">
        <f t="shared" si="38"/>
        <v>-0.73884684918521393</v>
      </c>
      <c r="E226">
        <f t="shared" si="39"/>
        <v>-0.73131579664466406</v>
      </c>
      <c r="N226" s="32">
        <v>58</v>
      </c>
      <c r="O226">
        <f t="shared" si="40"/>
        <v>223.5</v>
      </c>
      <c r="P226">
        <f t="shared" si="41"/>
        <v>0.223</v>
      </c>
      <c r="Q226">
        <f t="shared" si="42"/>
        <v>-0.76210054099506697</v>
      </c>
      <c r="R226">
        <f t="shared" si="43"/>
        <v>-0.76498994314604996</v>
      </c>
      <c r="Z226" s="32">
        <v>56</v>
      </c>
      <c r="AA226">
        <f t="shared" si="44"/>
        <v>224.5</v>
      </c>
      <c r="AB226">
        <f t="shared" si="45"/>
        <v>0.224</v>
      </c>
      <c r="AC226">
        <f t="shared" si="46"/>
        <v>-0.75875354450437071</v>
      </c>
      <c r="AD226">
        <f t="shared" si="47"/>
        <v>-0.79325296638227771</v>
      </c>
    </row>
    <row r="227" spans="1:30" x14ac:dyDescent="0.25">
      <c r="A227" s="32">
        <v>55</v>
      </c>
      <c r="B227">
        <f t="shared" si="36"/>
        <v>230.5</v>
      </c>
      <c r="C227">
        <f t="shared" si="37"/>
        <v>0.23</v>
      </c>
      <c r="D227">
        <f t="shared" si="38"/>
        <v>-0.73884684918521393</v>
      </c>
      <c r="E227">
        <f t="shared" si="39"/>
        <v>-0.73131579664466406</v>
      </c>
      <c r="N227" s="32">
        <v>58</v>
      </c>
      <c r="O227">
        <f t="shared" si="40"/>
        <v>223.5</v>
      </c>
      <c r="P227">
        <f t="shared" si="41"/>
        <v>0.223</v>
      </c>
      <c r="Q227">
        <f t="shared" si="42"/>
        <v>-0.76210054099506697</v>
      </c>
      <c r="R227">
        <f t="shared" si="43"/>
        <v>-0.76498994314604996</v>
      </c>
      <c r="Z227" s="32">
        <v>56</v>
      </c>
      <c r="AA227">
        <f t="shared" si="44"/>
        <v>224.5</v>
      </c>
      <c r="AB227">
        <f t="shared" si="45"/>
        <v>0.224</v>
      </c>
      <c r="AC227">
        <f t="shared" si="46"/>
        <v>-0.75875354450437071</v>
      </c>
      <c r="AD227">
        <f t="shared" si="47"/>
        <v>-0.79325296638227771</v>
      </c>
    </row>
    <row r="228" spans="1:30" x14ac:dyDescent="0.25">
      <c r="A228" s="32">
        <v>55</v>
      </c>
      <c r="B228">
        <f t="shared" si="36"/>
        <v>230.5</v>
      </c>
      <c r="C228">
        <f t="shared" si="37"/>
        <v>0.23</v>
      </c>
      <c r="D228">
        <f t="shared" si="38"/>
        <v>-0.73884684918521393</v>
      </c>
      <c r="E228">
        <f t="shared" si="39"/>
        <v>-0.73131579664466406</v>
      </c>
      <c r="N228" s="32">
        <v>58</v>
      </c>
      <c r="O228">
        <f t="shared" si="40"/>
        <v>223.5</v>
      </c>
      <c r="P228">
        <f t="shared" si="41"/>
        <v>0.223</v>
      </c>
      <c r="Q228">
        <f t="shared" si="42"/>
        <v>-0.76210054099506697</v>
      </c>
      <c r="R228">
        <f t="shared" si="43"/>
        <v>-0.76498994314604996</v>
      </c>
      <c r="Z228" s="32">
        <v>56</v>
      </c>
      <c r="AA228">
        <f t="shared" si="44"/>
        <v>224.5</v>
      </c>
      <c r="AB228">
        <f t="shared" si="45"/>
        <v>0.224</v>
      </c>
      <c r="AC228">
        <f t="shared" si="46"/>
        <v>-0.75875354450437071</v>
      </c>
      <c r="AD228">
        <f t="shared" si="47"/>
        <v>-0.79325296638227771</v>
      </c>
    </row>
    <row r="229" spans="1:30" x14ac:dyDescent="0.25">
      <c r="A229" s="32">
        <v>55</v>
      </c>
      <c r="B229">
        <f t="shared" si="36"/>
        <v>230.5</v>
      </c>
      <c r="C229">
        <f t="shared" si="37"/>
        <v>0.23</v>
      </c>
      <c r="D229">
        <f t="shared" si="38"/>
        <v>-0.73884684918521393</v>
      </c>
      <c r="E229">
        <f t="shared" si="39"/>
        <v>-0.73131579664466406</v>
      </c>
      <c r="N229" s="32">
        <v>58</v>
      </c>
      <c r="O229">
        <f t="shared" si="40"/>
        <v>223.5</v>
      </c>
      <c r="P229">
        <f t="shared" si="41"/>
        <v>0.223</v>
      </c>
      <c r="Q229">
        <f t="shared" si="42"/>
        <v>-0.76210054099506697</v>
      </c>
      <c r="R229">
        <f t="shared" si="43"/>
        <v>-0.76498994314604996</v>
      </c>
      <c r="Z229" s="32">
        <v>56</v>
      </c>
      <c r="AA229">
        <f t="shared" si="44"/>
        <v>224.5</v>
      </c>
      <c r="AB229">
        <f t="shared" si="45"/>
        <v>0.224</v>
      </c>
      <c r="AC229">
        <f t="shared" si="46"/>
        <v>-0.75875354450437071</v>
      </c>
      <c r="AD229">
        <f t="shared" si="47"/>
        <v>-0.79325296638227771</v>
      </c>
    </row>
    <row r="230" spans="1:30" x14ac:dyDescent="0.25">
      <c r="A230" s="32">
        <v>55</v>
      </c>
      <c r="B230">
        <f t="shared" si="36"/>
        <v>230.5</v>
      </c>
      <c r="C230">
        <f t="shared" si="37"/>
        <v>0.23</v>
      </c>
      <c r="D230">
        <f t="shared" si="38"/>
        <v>-0.73884684918521393</v>
      </c>
      <c r="E230">
        <f t="shared" si="39"/>
        <v>-0.73131579664466406</v>
      </c>
      <c r="N230" s="32">
        <v>58</v>
      </c>
      <c r="O230">
        <f t="shared" si="40"/>
        <v>223.5</v>
      </c>
      <c r="P230">
        <f t="shared" si="41"/>
        <v>0.223</v>
      </c>
      <c r="Q230">
        <f t="shared" si="42"/>
        <v>-0.76210054099506697</v>
      </c>
      <c r="R230">
        <f t="shared" si="43"/>
        <v>-0.76498994314604996</v>
      </c>
      <c r="Z230" s="32">
        <v>56</v>
      </c>
      <c r="AA230">
        <f t="shared" si="44"/>
        <v>224.5</v>
      </c>
      <c r="AB230">
        <f t="shared" si="45"/>
        <v>0.224</v>
      </c>
      <c r="AC230">
        <f t="shared" si="46"/>
        <v>-0.75875354450437071</v>
      </c>
      <c r="AD230">
        <f t="shared" si="47"/>
        <v>-0.79325296638227771</v>
      </c>
    </row>
    <row r="231" spans="1:30" x14ac:dyDescent="0.25">
      <c r="A231" s="32">
        <v>55</v>
      </c>
      <c r="B231">
        <f t="shared" si="36"/>
        <v>230.5</v>
      </c>
      <c r="C231">
        <f t="shared" si="37"/>
        <v>0.23</v>
      </c>
      <c r="D231">
        <f t="shared" si="38"/>
        <v>-0.73884684918521393</v>
      </c>
      <c r="E231">
        <f t="shared" si="39"/>
        <v>-0.73131579664466406</v>
      </c>
      <c r="N231" s="32">
        <v>58</v>
      </c>
      <c r="O231">
        <f t="shared" si="40"/>
        <v>223.5</v>
      </c>
      <c r="P231">
        <f t="shared" si="41"/>
        <v>0.223</v>
      </c>
      <c r="Q231">
        <f t="shared" si="42"/>
        <v>-0.76210054099506697</v>
      </c>
      <c r="R231">
        <f t="shared" si="43"/>
        <v>-0.76498994314604996</v>
      </c>
      <c r="Z231" s="32">
        <v>56</v>
      </c>
      <c r="AA231">
        <f t="shared" si="44"/>
        <v>224.5</v>
      </c>
      <c r="AB231">
        <f t="shared" si="45"/>
        <v>0.224</v>
      </c>
      <c r="AC231">
        <f t="shared" si="46"/>
        <v>-0.75875354450437071</v>
      </c>
      <c r="AD231">
        <f t="shared" si="47"/>
        <v>-0.79325296638227771</v>
      </c>
    </row>
    <row r="232" spans="1:30" x14ac:dyDescent="0.25">
      <c r="A232" s="32">
        <v>55</v>
      </c>
      <c r="B232">
        <f t="shared" si="36"/>
        <v>230.5</v>
      </c>
      <c r="C232">
        <f t="shared" si="37"/>
        <v>0.23</v>
      </c>
      <c r="D232">
        <f t="shared" si="38"/>
        <v>-0.73884684918521393</v>
      </c>
      <c r="E232">
        <f t="shared" si="39"/>
        <v>-0.73131579664466406</v>
      </c>
      <c r="N232" s="32">
        <v>58</v>
      </c>
      <c r="O232">
        <f t="shared" si="40"/>
        <v>223.5</v>
      </c>
      <c r="P232">
        <f t="shared" si="41"/>
        <v>0.223</v>
      </c>
      <c r="Q232">
        <f t="shared" si="42"/>
        <v>-0.76210054099506697</v>
      </c>
      <c r="R232">
        <f t="shared" si="43"/>
        <v>-0.76498994314604996</v>
      </c>
      <c r="Z232" s="32">
        <v>56</v>
      </c>
      <c r="AA232">
        <f t="shared" si="44"/>
        <v>224.5</v>
      </c>
      <c r="AB232">
        <f t="shared" si="45"/>
        <v>0.224</v>
      </c>
      <c r="AC232">
        <f t="shared" si="46"/>
        <v>-0.75875354450437071</v>
      </c>
      <c r="AD232">
        <f t="shared" si="47"/>
        <v>-0.79325296638227771</v>
      </c>
    </row>
    <row r="233" spans="1:30" x14ac:dyDescent="0.25">
      <c r="A233" s="32">
        <v>55</v>
      </c>
      <c r="B233">
        <f t="shared" si="36"/>
        <v>230.5</v>
      </c>
      <c r="C233">
        <f t="shared" si="37"/>
        <v>0.23</v>
      </c>
      <c r="D233">
        <f t="shared" si="38"/>
        <v>-0.73884684918521393</v>
      </c>
      <c r="E233">
        <f t="shared" si="39"/>
        <v>-0.73131579664466406</v>
      </c>
      <c r="N233" s="32">
        <v>58</v>
      </c>
      <c r="O233">
        <f t="shared" si="40"/>
        <v>223.5</v>
      </c>
      <c r="P233">
        <f t="shared" si="41"/>
        <v>0.223</v>
      </c>
      <c r="Q233">
        <f t="shared" si="42"/>
        <v>-0.76210054099506697</v>
      </c>
      <c r="R233">
        <f t="shared" si="43"/>
        <v>-0.76498994314604996</v>
      </c>
      <c r="Z233" s="32">
        <v>57</v>
      </c>
      <c r="AA233">
        <f t="shared" si="44"/>
        <v>241</v>
      </c>
      <c r="AB233">
        <f t="shared" si="45"/>
        <v>0.24049999999999999</v>
      </c>
      <c r="AC233">
        <f t="shared" si="46"/>
        <v>-0.70469510217364362</v>
      </c>
      <c r="AD233">
        <f t="shared" si="47"/>
        <v>-0.7274446897618797</v>
      </c>
    </row>
    <row r="234" spans="1:30" x14ac:dyDescent="0.25">
      <c r="A234" s="32">
        <v>55</v>
      </c>
      <c r="B234">
        <f t="shared" si="36"/>
        <v>230.5</v>
      </c>
      <c r="C234">
        <f t="shared" si="37"/>
        <v>0.23</v>
      </c>
      <c r="D234">
        <f t="shared" si="38"/>
        <v>-0.73884684918521393</v>
      </c>
      <c r="E234">
        <f t="shared" si="39"/>
        <v>-0.73131579664466406</v>
      </c>
      <c r="N234" s="32">
        <v>58</v>
      </c>
      <c r="O234">
        <f t="shared" si="40"/>
        <v>223.5</v>
      </c>
      <c r="P234">
        <f t="shared" si="41"/>
        <v>0.223</v>
      </c>
      <c r="Q234">
        <f t="shared" si="42"/>
        <v>-0.76210054099506697</v>
      </c>
      <c r="R234">
        <f t="shared" si="43"/>
        <v>-0.76498994314604996</v>
      </c>
      <c r="Z234" s="32">
        <v>57</v>
      </c>
      <c r="AA234">
        <f t="shared" si="44"/>
        <v>241</v>
      </c>
      <c r="AB234">
        <f t="shared" si="45"/>
        <v>0.24049999999999999</v>
      </c>
      <c r="AC234">
        <f t="shared" si="46"/>
        <v>-0.70469510217364362</v>
      </c>
      <c r="AD234">
        <f t="shared" si="47"/>
        <v>-0.7274446897618797</v>
      </c>
    </row>
    <row r="235" spans="1:30" x14ac:dyDescent="0.25">
      <c r="A235" s="32">
        <v>55</v>
      </c>
      <c r="B235">
        <f t="shared" si="36"/>
        <v>230.5</v>
      </c>
      <c r="C235">
        <f t="shared" si="37"/>
        <v>0.23</v>
      </c>
      <c r="D235">
        <f t="shared" si="38"/>
        <v>-0.73884684918521393</v>
      </c>
      <c r="E235">
        <f t="shared" si="39"/>
        <v>-0.73131579664466406</v>
      </c>
      <c r="N235" s="32">
        <v>58</v>
      </c>
      <c r="O235">
        <f t="shared" si="40"/>
        <v>223.5</v>
      </c>
      <c r="P235">
        <f t="shared" si="41"/>
        <v>0.223</v>
      </c>
      <c r="Q235">
        <f t="shared" si="42"/>
        <v>-0.76210054099506697</v>
      </c>
      <c r="R235">
        <f t="shared" si="43"/>
        <v>-0.76498994314604996</v>
      </c>
      <c r="Z235" s="32">
        <v>57</v>
      </c>
      <c r="AA235">
        <f t="shared" si="44"/>
        <v>241</v>
      </c>
      <c r="AB235">
        <f t="shared" si="45"/>
        <v>0.24049999999999999</v>
      </c>
      <c r="AC235">
        <f t="shared" si="46"/>
        <v>-0.70469510217364362</v>
      </c>
      <c r="AD235">
        <f t="shared" si="47"/>
        <v>-0.7274446897618797</v>
      </c>
    </row>
    <row r="236" spans="1:30" x14ac:dyDescent="0.25">
      <c r="A236" s="32">
        <v>55</v>
      </c>
      <c r="B236">
        <f t="shared" si="36"/>
        <v>230.5</v>
      </c>
      <c r="C236">
        <f t="shared" si="37"/>
        <v>0.23</v>
      </c>
      <c r="D236">
        <f t="shared" si="38"/>
        <v>-0.73884684918521393</v>
      </c>
      <c r="E236">
        <f t="shared" si="39"/>
        <v>-0.73131579664466406</v>
      </c>
      <c r="N236" s="32">
        <v>58</v>
      </c>
      <c r="O236">
        <f t="shared" si="40"/>
        <v>223.5</v>
      </c>
      <c r="P236">
        <f t="shared" si="41"/>
        <v>0.223</v>
      </c>
      <c r="Q236">
        <f t="shared" si="42"/>
        <v>-0.76210054099506697</v>
      </c>
      <c r="R236">
        <f t="shared" si="43"/>
        <v>-0.76498994314604996</v>
      </c>
      <c r="Z236" s="32">
        <v>57</v>
      </c>
      <c r="AA236">
        <f t="shared" si="44"/>
        <v>241</v>
      </c>
      <c r="AB236">
        <f t="shared" si="45"/>
        <v>0.24049999999999999</v>
      </c>
      <c r="AC236">
        <f t="shared" si="46"/>
        <v>-0.70469510217364362</v>
      </c>
      <c r="AD236">
        <f t="shared" si="47"/>
        <v>-0.7274446897618797</v>
      </c>
    </row>
    <row r="237" spans="1:30" x14ac:dyDescent="0.25">
      <c r="A237" s="32">
        <v>55</v>
      </c>
      <c r="B237">
        <f t="shared" si="36"/>
        <v>230.5</v>
      </c>
      <c r="C237">
        <f t="shared" si="37"/>
        <v>0.23</v>
      </c>
      <c r="D237">
        <f t="shared" si="38"/>
        <v>-0.73884684918521393</v>
      </c>
      <c r="E237">
        <f t="shared" si="39"/>
        <v>-0.73131579664466406</v>
      </c>
      <c r="N237" s="32">
        <v>58</v>
      </c>
      <c r="O237">
        <f t="shared" si="40"/>
        <v>223.5</v>
      </c>
      <c r="P237">
        <f t="shared" si="41"/>
        <v>0.223</v>
      </c>
      <c r="Q237">
        <f t="shared" si="42"/>
        <v>-0.76210054099506697</v>
      </c>
      <c r="R237">
        <f t="shared" si="43"/>
        <v>-0.76498994314604996</v>
      </c>
      <c r="Z237" s="32">
        <v>57</v>
      </c>
      <c r="AA237">
        <f t="shared" si="44"/>
        <v>241</v>
      </c>
      <c r="AB237">
        <f t="shared" si="45"/>
        <v>0.24049999999999999</v>
      </c>
      <c r="AC237">
        <f t="shared" si="46"/>
        <v>-0.70469510217364362</v>
      </c>
      <c r="AD237">
        <f t="shared" si="47"/>
        <v>-0.7274446897618797</v>
      </c>
    </row>
    <row r="238" spans="1:30" x14ac:dyDescent="0.25">
      <c r="A238" s="32">
        <v>55</v>
      </c>
      <c r="B238">
        <f t="shared" si="36"/>
        <v>230.5</v>
      </c>
      <c r="C238">
        <f t="shared" si="37"/>
        <v>0.23</v>
      </c>
      <c r="D238">
        <f t="shared" si="38"/>
        <v>-0.73884684918521393</v>
      </c>
      <c r="E238">
        <f t="shared" si="39"/>
        <v>-0.73131579664466406</v>
      </c>
      <c r="N238" s="32">
        <v>58</v>
      </c>
      <c r="O238">
        <f t="shared" si="40"/>
        <v>223.5</v>
      </c>
      <c r="P238">
        <f t="shared" si="41"/>
        <v>0.223</v>
      </c>
      <c r="Q238">
        <f t="shared" si="42"/>
        <v>-0.76210054099506697</v>
      </c>
      <c r="R238">
        <f t="shared" si="43"/>
        <v>-0.76498994314604996</v>
      </c>
      <c r="Z238" s="32">
        <v>57</v>
      </c>
      <c r="AA238">
        <f t="shared" si="44"/>
        <v>241</v>
      </c>
      <c r="AB238">
        <f t="shared" si="45"/>
        <v>0.24049999999999999</v>
      </c>
      <c r="AC238">
        <f t="shared" si="46"/>
        <v>-0.70469510217364362</v>
      </c>
      <c r="AD238">
        <f t="shared" si="47"/>
        <v>-0.7274446897618797</v>
      </c>
    </row>
    <row r="239" spans="1:30" x14ac:dyDescent="0.25">
      <c r="A239" s="32">
        <v>55</v>
      </c>
      <c r="B239">
        <f t="shared" si="36"/>
        <v>230.5</v>
      </c>
      <c r="C239">
        <f t="shared" si="37"/>
        <v>0.23</v>
      </c>
      <c r="D239">
        <f t="shared" si="38"/>
        <v>-0.73884684918521393</v>
      </c>
      <c r="E239">
        <f t="shared" si="39"/>
        <v>-0.73131579664466406</v>
      </c>
      <c r="N239" s="32">
        <v>59</v>
      </c>
      <c r="O239">
        <f t="shared" si="40"/>
        <v>246</v>
      </c>
      <c r="P239">
        <f t="shared" si="41"/>
        <v>0.2455</v>
      </c>
      <c r="Q239">
        <f t="shared" si="42"/>
        <v>-0.6887191861363624</v>
      </c>
      <c r="R239">
        <f t="shared" si="43"/>
        <v>-0.69649769288675634</v>
      </c>
      <c r="Z239" s="32">
        <v>57</v>
      </c>
      <c r="AA239">
        <f t="shared" si="44"/>
        <v>241</v>
      </c>
      <c r="AB239">
        <f t="shared" si="45"/>
        <v>0.24049999999999999</v>
      </c>
      <c r="AC239">
        <f t="shared" si="46"/>
        <v>-0.70469510217364362</v>
      </c>
      <c r="AD239">
        <f t="shared" si="47"/>
        <v>-0.7274446897618797</v>
      </c>
    </row>
    <row r="240" spans="1:30" x14ac:dyDescent="0.25">
      <c r="A240" s="32">
        <v>55</v>
      </c>
      <c r="B240">
        <f t="shared" si="36"/>
        <v>230.5</v>
      </c>
      <c r="C240">
        <f t="shared" si="37"/>
        <v>0.23</v>
      </c>
      <c r="D240">
        <f t="shared" si="38"/>
        <v>-0.73884684918521393</v>
      </c>
      <c r="E240">
        <f t="shared" si="39"/>
        <v>-0.73131579664466406</v>
      </c>
      <c r="N240" s="32">
        <v>59</v>
      </c>
      <c r="O240">
        <f t="shared" si="40"/>
        <v>246</v>
      </c>
      <c r="P240">
        <f t="shared" si="41"/>
        <v>0.2455</v>
      </c>
      <c r="Q240">
        <f t="shared" si="42"/>
        <v>-0.6887191861363624</v>
      </c>
      <c r="R240">
        <f t="shared" si="43"/>
        <v>-0.69649769288675634</v>
      </c>
      <c r="Z240" s="32">
        <v>57</v>
      </c>
      <c r="AA240">
        <f t="shared" si="44"/>
        <v>241</v>
      </c>
      <c r="AB240">
        <f t="shared" si="45"/>
        <v>0.24049999999999999</v>
      </c>
      <c r="AC240">
        <f t="shared" si="46"/>
        <v>-0.70469510217364362</v>
      </c>
      <c r="AD240">
        <f t="shared" si="47"/>
        <v>-0.7274446897618797</v>
      </c>
    </row>
    <row r="241" spans="1:30" x14ac:dyDescent="0.25">
      <c r="A241" s="32">
        <v>56</v>
      </c>
      <c r="B241">
        <f t="shared" si="36"/>
        <v>244</v>
      </c>
      <c r="C241">
        <f t="shared" si="37"/>
        <v>0.24349999999999999</v>
      </c>
      <c r="D241">
        <f t="shared" si="38"/>
        <v>-0.69508824664090041</v>
      </c>
      <c r="E241">
        <f t="shared" si="39"/>
        <v>-0.66536613512021059</v>
      </c>
      <c r="N241" s="32">
        <v>59</v>
      </c>
      <c r="O241">
        <f t="shared" si="40"/>
        <v>246</v>
      </c>
      <c r="P241">
        <f t="shared" si="41"/>
        <v>0.2455</v>
      </c>
      <c r="Q241">
        <f t="shared" si="42"/>
        <v>-0.6887191861363624</v>
      </c>
      <c r="R241">
        <f t="shared" si="43"/>
        <v>-0.69649769288675634</v>
      </c>
      <c r="Z241" s="32">
        <v>57</v>
      </c>
      <c r="AA241">
        <f t="shared" si="44"/>
        <v>241</v>
      </c>
      <c r="AB241">
        <f t="shared" si="45"/>
        <v>0.24049999999999999</v>
      </c>
      <c r="AC241">
        <f t="shared" si="46"/>
        <v>-0.70469510217364362</v>
      </c>
      <c r="AD241">
        <f t="shared" si="47"/>
        <v>-0.7274446897618797</v>
      </c>
    </row>
    <row r="242" spans="1:30" x14ac:dyDescent="0.25">
      <c r="A242" s="32">
        <v>56</v>
      </c>
      <c r="B242">
        <f t="shared" si="36"/>
        <v>244</v>
      </c>
      <c r="C242">
        <f t="shared" si="37"/>
        <v>0.24349999999999999</v>
      </c>
      <c r="D242">
        <f t="shared" si="38"/>
        <v>-0.69508824664090041</v>
      </c>
      <c r="E242">
        <f t="shared" si="39"/>
        <v>-0.66536613512021059</v>
      </c>
      <c r="N242" s="32">
        <v>59</v>
      </c>
      <c r="O242">
        <f t="shared" si="40"/>
        <v>246</v>
      </c>
      <c r="P242">
        <f t="shared" si="41"/>
        <v>0.2455</v>
      </c>
      <c r="Q242">
        <f t="shared" si="42"/>
        <v>-0.6887191861363624</v>
      </c>
      <c r="R242">
        <f t="shared" si="43"/>
        <v>-0.69649769288675634</v>
      </c>
      <c r="Z242" s="32">
        <v>57</v>
      </c>
      <c r="AA242">
        <f t="shared" si="44"/>
        <v>241</v>
      </c>
      <c r="AB242">
        <f t="shared" si="45"/>
        <v>0.24049999999999999</v>
      </c>
      <c r="AC242">
        <f t="shared" si="46"/>
        <v>-0.70469510217364362</v>
      </c>
      <c r="AD242">
        <f t="shared" si="47"/>
        <v>-0.7274446897618797</v>
      </c>
    </row>
    <row r="243" spans="1:30" x14ac:dyDescent="0.25">
      <c r="A243" s="32">
        <v>56</v>
      </c>
      <c r="B243">
        <f t="shared" si="36"/>
        <v>244</v>
      </c>
      <c r="C243">
        <f t="shared" si="37"/>
        <v>0.24349999999999999</v>
      </c>
      <c r="D243">
        <f t="shared" si="38"/>
        <v>-0.69508824664090041</v>
      </c>
      <c r="E243">
        <f t="shared" si="39"/>
        <v>-0.66536613512021059</v>
      </c>
      <c r="N243" s="32">
        <v>59</v>
      </c>
      <c r="O243">
        <f t="shared" si="40"/>
        <v>246</v>
      </c>
      <c r="P243">
        <f t="shared" si="41"/>
        <v>0.2455</v>
      </c>
      <c r="Q243">
        <f t="shared" si="42"/>
        <v>-0.6887191861363624</v>
      </c>
      <c r="R243">
        <f t="shared" si="43"/>
        <v>-0.69649769288675634</v>
      </c>
      <c r="Z243" s="32">
        <v>57</v>
      </c>
      <c r="AA243">
        <f t="shared" si="44"/>
        <v>241</v>
      </c>
      <c r="AB243">
        <f t="shared" si="45"/>
        <v>0.24049999999999999</v>
      </c>
      <c r="AC243">
        <f t="shared" si="46"/>
        <v>-0.70469510217364362</v>
      </c>
      <c r="AD243">
        <f t="shared" si="47"/>
        <v>-0.7274446897618797</v>
      </c>
    </row>
    <row r="244" spans="1:30" x14ac:dyDescent="0.25">
      <c r="A244" s="32">
        <v>56</v>
      </c>
      <c r="B244">
        <f t="shared" si="36"/>
        <v>244</v>
      </c>
      <c r="C244">
        <f t="shared" si="37"/>
        <v>0.24349999999999999</v>
      </c>
      <c r="D244">
        <f t="shared" si="38"/>
        <v>-0.69508824664090041</v>
      </c>
      <c r="E244">
        <f t="shared" si="39"/>
        <v>-0.66536613512021059</v>
      </c>
      <c r="N244" s="32">
        <v>59</v>
      </c>
      <c r="O244">
        <f t="shared" si="40"/>
        <v>246</v>
      </c>
      <c r="P244">
        <f t="shared" si="41"/>
        <v>0.2455</v>
      </c>
      <c r="Q244">
        <f t="shared" si="42"/>
        <v>-0.6887191861363624</v>
      </c>
      <c r="R244">
        <f t="shared" si="43"/>
        <v>-0.69649769288675634</v>
      </c>
      <c r="Z244" s="32">
        <v>57</v>
      </c>
      <c r="AA244">
        <f t="shared" si="44"/>
        <v>241</v>
      </c>
      <c r="AB244">
        <f t="shared" si="45"/>
        <v>0.24049999999999999</v>
      </c>
      <c r="AC244">
        <f t="shared" si="46"/>
        <v>-0.70469510217364362</v>
      </c>
      <c r="AD244">
        <f t="shared" si="47"/>
        <v>-0.7274446897618797</v>
      </c>
    </row>
    <row r="245" spans="1:30" x14ac:dyDescent="0.25">
      <c r="A245" s="32">
        <v>56</v>
      </c>
      <c r="B245">
        <f t="shared" si="36"/>
        <v>244</v>
      </c>
      <c r="C245">
        <f t="shared" si="37"/>
        <v>0.24349999999999999</v>
      </c>
      <c r="D245">
        <f t="shared" si="38"/>
        <v>-0.69508824664090041</v>
      </c>
      <c r="E245">
        <f t="shared" si="39"/>
        <v>-0.66536613512021059</v>
      </c>
      <c r="N245" s="32">
        <v>59</v>
      </c>
      <c r="O245">
        <f t="shared" si="40"/>
        <v>246</v>
      </c>
      <c r="P245">
        <f t="shared" si="41"/>
        <v>0.2455</v>
      </c>
      <c r="Q245">
        <f t="shared" si="42"/>
        <v>-0.6887191861363624</v>
      </c>
      <c r="R245">
        <f t="shared" si="43"/>
        <v>-0.69649769288675634</v>
      </c>
      <c r="Z245" s="32">
        <v>57</v>
      </c>
      <c r="AA245">
        <f t="shared" si="44"/>
        <v>241</v>
      </c>
      <c r="AB245">
        <f t="shared" si="45"/>
        <v>0.24049999999999999</v>
      </c>
      <c r="AC245">
        <f t="shared" si="46"/>
        <v>-0.70469510217364362</v>
      </c>
      <c r="AD245">
        <f t="shared" si="47"/>
        <v>-0.7274446897618797</v>
      </c>
    </row>
    <row r="246" spans="1:30" x14ac:dyDescent="0.25">
      <c r="A246" s="32">
        <v>56</v>
      </c>
      <c r="B246">
        <f t="shared" si="36"/>
        <v>244</v>
      </c>
      <c r="C246">
        <f t="shared" si="37"/>
        <v>0.24349999999999999</v>
      </c>
      <c r="D246">
        <f t="shared" si="38"/>
        <v>-0.69508824664090041</v>
      </c>
      <c r="E246">
        <f t="shared" si="39"/>
        <v>-0.66536613512021059</v>
      </c>
      <c r="N246" s="32">
        <v>59</v>
      </c>
      <c r="O246">
        <f t="shared" si="40"/>
        <v>246</v>
      </c>
      <c r="P246">
        <f t="shared" si="41"/>
        <v>0.2455</v>
      </c>
      <c r="Q246">
        <f t="shared" si="42"/>
        <v>-0.6887191861363624</v>
      </c>
      <c r="R246">
        <f t="shared" si="43"/>
        <v>-0.69649769288675634</v>
      </c>
      <c r="Z246" s="32">
        <v>57</v>
      </c>
      <c r="AA246">
        <f t="shared" si="44"/>
        <v>241</v>
      </c>
      <c r="AB246">
        <f t="shared" si="45"/>
        <v>0.24049999999999999</v>
      </c>
      <c r="AC246">
        <f t="shared" si="46"/>
        <v>-0.70469510217364362</v>
      </c>
      <c r="AD246">
        <f t="shared" si="47"/>
        <v>-0.7274446897618797</v>
      </c>
    </row>
    <row r="247" spans="1:30" x14ac:dyDescent="0.25">
      <c r="A247" s="32">
        <v>56</v>
      </c>
      <c r="B247">
        <f t="shared" si="36"/>
        <v>244</v>
      </c>
      <c r="C247">
        <f t="shared" si="37"/>
        <v>0.24349999999999999</v>
      </c>
      <c r="D247">
        <f t="shared" si="38"/>
        <v>-0.69508824664090041</v>
      </c>
      <c r="E247">
        <f t="shared" si="39"/>
        <v>-0.66536613512021059</v>
      </c>
      <c r="N247" s="32">
        <v>59</v>
      </c>
      <c r="O247">
        <f t="shared" si="40"/>
        <v>246</v>
      </c>
      <c r="P247">
        <f t="shared" si="41"/>
        <v>0.2455</v>
      </c>
      <c r="Q247">
        <f t="shared" si="42"/>
        <v>-0.6887191861363624</v>
      </c>
      <c r="R247">
        <f t="shared" si="43"/>
        <v>-0.69649769288675634</v>
      </c>
      <c r="Z247" s="32">
        <v>57</v>
      </c>
      <c r="AA247">
        <f t="shared" si="44"/>
        <v>241</v>
      </c>
      <c r="AB247">
        <f t="shared" si="45"/>
        <v>0.24049999999999999</v>
      </c>
      <c r="AC247">
        <f t="shared" si="46"/>
        <v>-0.70469510217364362</v>
      </c>
      <c r="AD247">
        <f t="shared" si="47"/>
        <v>-0.7274446897618797</v>
      </c>
    </row>
    <row r="248" spans="1:30" x14ac:dyDescent="0.25">
      <c r="A248" s="32">
        <v>56</v>
      </c>
      <c r="B248">
        <f t="shared" si="36"/>
        <v>244</v>
      </c>
      <c r="C248">
        <f t="shared" si="37"/>
        <v>0.24349999999999999</v>
      </c>
      <c r="D248">
        <f t="shared" si="38"/>
        <v>-0.69508824664090041</v>
      </c>
      <c r="E248">
        <f t="shared" si="39"/>
        <v>-0.66536613512021059</v>
      </c>
      <c r="N248" s="32">
        <v>59</v>
      </c>
      <c r="O248">
        <f t="shared" si="40"/>
        <v>246</v>
      </c>
      <c r="P248">
        <f t="shared" si="41"/>
        <v>0.2455</v>
      </c>
      <c r="Q248">
        <f t="shared" si="42"/>
        <v>-0.6887191861363624</v>
      </c>
      <c r="R248">
        <f t="shared" si="43"/>
        <v>-0.69649769288675634</v>
      </c>
      <c r="Z248" s="32">
        <v>57</v>
      </c>
      <c r="AA248">
        <f t="shared" si="44"/>
        <v>241</v>
      </c>
      <c r="AB248">
        <f t="shared" si="45"/>
        <v>0.24049999999999999</v>
      </c>
      <c r="AC248">
        <f t="shared" si="46"/>
        <v>-0.70469510217364362</v>
      </c>
      <c r="AD248">
        <f t="shared" si="47"/>
        <v>-0.7274446897618797</v>
      </c>
    </row>
    <row r="249" spans="1:30" x14ac:dyDescent="0.25">
      <c r="A249" s="32">
        <v>56</v>
      </c>
      <c r="B249">
        <f t="shared" si="36"/>
        <v>244</v>
      </c>
      <c r="C249">
        <f t="shared" si="37"/>
        <v>0.24349999999999999</v>
      </c>
      <c r="D249">
        <f t="shared" si="38"/>
        <v>-0.69508824664090041</v>
      </c>
      <c r="E249">
        <f t="shared" si="39"/>
        <v>-0.66536613512021059</v>
      </c>
      <c r="N249" s="32">
        <v>59</v>
      </c>
      <c r="O249">
        <f t="shared" si="40"/>
        <v>246</v>
      </c>
      <c r="P249">
        <f t="shared" si="41"/>
        <v>0.2455</v>
      </c>
      <c r="Q249">
        <f t="shared" si="42"/>
        <v>-0.6887191861363624</v>
      </c>
      <c r="R249">
        <f t="shared" si="43"/>
        <v>-0.69649769288675634</v>
      </c>
      <c r="Z249" s="32">
        <v>57</v>
      </c>
      <c r="AA249">
        <f t="shared" si="44"/>
        <v>241</v>
      </c>
      <c r="AB249">
        <f t="shared" si="45"/>
        <v>0.24049999999999999</v>
      </c>
      <c r="AC249">
        <f t="shared" si="46"/>
        <v>-0.70469510217364362</v>
      </c>
      <c r="AD249">
        <f t="shared" si="47"/>
        <v>-0.7274446897618797</v>
      </c>
    </row>
    <row r="250" spans="1:30" x14ac:dyDescent="0.25">
      <c r="A250" s="32">
        <v>57</v>
      </c>
      <c r="B250">
        <f t="shared" si="36"/>
        <v>257.5</v>
      </c>
      <c r="C250">
        <f t="shared" si="37"/>
        <v>0.25700000000000001</v>
      </c>
      <c r="D250">
        <f t="shared" si="38"/>
        <v>-0.6526219983478011</v>
      </c>
      <c r="E250">
        <f t="shared" si="39"/>
        <v>-0.59941647359575723</v>
      </c>
      <c r="N250" s="32">
        <v>59</v>
      </c>
      <c r="O250">
        <f t="shared" si="40"/>
        <v>246</v>
      </c>
      <c r="P250">
        <f t="shared" si="41"/>
        <v>0.2455</v>
      </c>
      <c r="Q250">
        <f t="shared" si="42"/>
        <v>-0.6887191861363624</v>
      </c>
      <c r="R250">
        <f t="shared" si="43"/>
        <v>-0.69649769288675634</v>
      </c>
      <c r="Z250" s="32">
        <v>57</v>
      </c>
      <c r="AA250">
        <f t="shared" si="44"/>
        <v>241</v>
      </c>
      <c r="AB250">
        <f t="shared" si="45"/>
        <v>0.24049999999999999</v>
      </c>
      <c r="AC250">
        <f t="shared" si="46"/>
        <v>-0.70469510217364362</v>
      </c>
      <c r="AD250">
        <f t="shared" si="47"/>
        <v>-0.7274446897618797</v>
      </c>
    </row>
    <row r="251" spans="1:30" x14ac:dyDescent="0.25">
      <c r="A251" s="32">
        <v>57</v>
      </c>
      <c r="B251">
        <f t="shared" si="36"/>
        <v>257.5</v>
      </c>
      <c r="C251">
        <f t="shared" si="37"/>
        <v>0.25700000000000001</v>
      </c>
      <c r="D251">
        <f t="shared" si="38"/>
        <v>-0.6526219983478011</v>
      </c>
      <c r="E251">
        <f t="shared" si="39"/>
        <v>-0.59941647359575723</v>
      </c>
      <c r="N251" s="32">
        <v>59</v>
      </c>
      <c r="O251">
        <f t="shared" si="40"/>
        <v>246</v>
      </c>
      <c r="P251">
        <f t="shared" si="41"/>
        <v>0.2455</v>
      </c>
      <c r="Q251">
        <f t="shared" si="42"/>
        <v>-0.6887191861363624</v>
      </c>
      <c r="R251">
        <f t="shared" si="43"/>
        <v>-0.69649769288675634</v>
      </c>
      <c r="Z251" s="32">
        <v>57</v>
      </c>
      <c r="AA251">
        <f t="shared" si="44"/>
        <v>241</v>
      </c>
      <c r="AB251">
        <f t="shared" si="45"/>
        <v>0.24049999999999999</v>
      </c>
      <c r="AC251">
        <f t="shared" si="46"/>
        <v>-0.70469510217364362</v>
      </c>
      <c r="AD251">
        <f t="shared" si="47"/>
        <v>-0.7274446897618797</v>
      </c>
    </row>
    <row r="252" spans="1:30" x14ac:dyDescent="0.25">
      <c r="A252" s="32">
        <v>57</v>
      </c>
      <c r="B252">
        <f t="shared" si="36"/>
        <v>257.5</v>
      </c>
      <c r="C252">
        <f t="shared" si="37"/>
        <v>0.25700000000000001</v>
      </c>
      <c r="D252">
        <f t="shared" si="38"/>
        <v>-0.6526219983478011</v>
      </c>
      <c r="E252">
        <f t="shared" si="39"/>
        <v>-0.59941647359575723</v>
      </c>
      <c r="N252" s="32">
        <v>59</v>
      </c>
      <c r="O252">
        <f t="shared" si="40"/>
        <v>246</v>
      </c>
      <c r="P252">
        <f t="shared" si="41"/>
        <v>0.2455</v>
      </c>
      <c r="Q252">
        <f t="shared" si="42"/>
        <v>-0.6887191861363624</v>
      </c>
      <c r="R252">
        <f t="shared" si="43"/>
        <v>-0.69649769288675634</v>
      </c>
      <c r="Z252" s="32">
        <v>58</v>
      </c>
      <c r="AA252">
        <f t="shared" si="44"/>
        <v>259.5</v>
      </c>
      <c r="AB252">
        <f t="shared" si="45"/>
        <v>0.25900000000000001</v>
      </c>
      <c r="AC252">
        <f t="shared" si="46"/>
        <v>-0.64643141632440781</v>
      </c>
      <c r="AD252">
        <f t="shared" si="47"/>
        <v>-0.66163641314148169</v>
      </c>
    </row>
    <row r="253" spans="1:30" x14ac:dyDescent="0.25">
      <c r="A253" s="32">
        <v>57</v>
      </c>
      <c r="B253">
        <f t="shared" si="36"/>
        <v>257.5</v>
      </c>
      <c r="C253">
        <f t="shared" si="37"/>
        <v>0.25700000000000001</v>
      </c>
      <c r="D253">
        <f t="shared" si="38"/>
        <v>-0.6526219983478011</v>
      </c>
      <c r="E253">
        <f t="shared" si="39"/>
        <v>-0.59941647359575723</v>
      </c>
      <c r="N253" s="32">
        <v>59</v>
      </c>
      <c r="O253">
        <f t="shared" si="40"/>
        <v>246</v>
      </c>
      <c r="P253">
        <f t="shared" si="41"/>
        <v>0.2455</v>
      </c>
      <c r="Q253">
        <f t="shared" si="42"/>
        <v>-0.6887191861363624</v>
      </c>
      <c r="R253">
        <f t="shared" si="43"/>
        <v>-0.69649769288675634</v>
      </c>
      <c r="Z253" s="32">
        <v>58</v>
      </c>
      <c r="AA253">
        <f t="shared" si="44"/>
        <v>259.5</v>
      </c>
      <c r="AB253">
        <f t="shared" si="45"/>
        <v>0.25900000000000001</v>
      </c>
      <c r="AC253">
        <f t="shared" si="46"/>
        <v>-0.64643141632440781</v>
      </c>
      <c r="AD253">
        <f t="shared" si="47"/>
        <v>-0.66163641314148169</v>
      </c>
    </row>
    <row r="254" spans="1:30" x14ac:dyDescent="0.25">
      <c r="A254" s="32">
        <v>57</v>
      </c>
      <c r="B254">
        <f t="shared" si="36"/>
        <v>257.5</v>
      </c>
      <c r="C254">
        <f t="shared" si="37"/>
        <v>0.25700000000000001</v>
      </c>
      <c r="D254">
        <f t="shared" si="38"/>
        <v>-0.6526219983478011</v>
      </c>
      <c r="E254">
        <f t="shared" si="39"/>
        <v>-0.59941647359575723</v>
      </c>
      <c r="N254" s="32">
        <v>59</v>
      </c>
      <c r="O254">
        <f t="shared" si="40"/>
        <v>246</v>
      </c>
      <c r="P254">
        <f t="shared" si="41"/>
        <v>0.2455</v>
      </c>
      <c r="Q254">
        <f t="shared" si="42"/>
        <v>-0.6887191861363624</v>
      </c>
      <c r="R254">
        <f t="shared" si="43"/>
        <v>-0.69649769288675634</v>
      </c>
      <c r="Z254" s="32">
        <v>58</v>
      </c>
      <c r="AA254">
        <f t="shared" si="44"/>
        <v>259.5</v>
      </c>
      <c r="AB254">
        <f t="shared" si="45"/>
        <v>0.25900000000000001</v>
      </c>
      <c r="AC254">
        <f t="shared" si="46"/>
        <v>-0.64643141632440781</v>
      </c>
      <c r="AD254">
        <f t="shared" si="47"/>
        <v>-0.66163641314148169</v>
      </c>
    </row>
    <row r="255" spans="1:30" x14ac:dyDescent="0.25">
      <c r="A255" s="32">
        <v>57</v>
      </c>
      <c r="B255">
        <f t="shared" si="36"/>
        <v>257.5</v>
      </c>
      <c r="C255">
        <f t="shared" si="37"/>
        <v>0.25700000000000001</v>
      </c>
      <c r="D255">
        <f t="shared" si="38"/>
        <v>-0.6526219983478011</v>
      </c>
      <c r="E255">
        <f t="shared" si="39"/>
        <v>-0.59941647359575723</v>
      </c>
      <c r="N255" s="32">
        <v>59</v>
      </c>
      <c r="O255">
        <f t="shared" si="40"/>
        <v>246</v>
      </c>
      <c r="P255">
        <f t="shared" si="41"/>
        <v>0.2455</v>
      </c>
      <c r="Q255">
        <f t="shared" si="42"/>
        <v>-0.6887191861363624</v>
      </c>
      <c r="R255">
        <f t="shared" si="43"/>
        <v>-0.69649769288675634</v>
      </c>
      <c r="Z255" s="32">
        <v>58</v>
      </c>
      <c r="AA255">
        <f t="shared" si="44"/>
        <v>259.5</v>
      </c>
      <c r="AB255">
        <f t="shared" si="45"/>
        <v>0.25900000000000001</v>
      </c>
      <c r="AC255">
        <f t="shared" si="46"/>
        <v>-0.64643141632440781</v>
      </c>
      <c r="AD255">
        <f t="shared" si="47"/>
        <v>-0.66163641314148169</v>
      </c>
    </row>
    <row r="256" spans="1:30" x14ac:dyDescent="0.25">
      <c r="A256" s="32">
        <v>57</v>
      </c>
      <c r="B256">
        <f t="shared" si="36"/>
        <v>257.5</v>
      </c>
      <c r="C256">
        <f t="shared" si="37"/>
        <v>0.25700000000000001</v>
      </c>
      <c r="D256">
        <f t="shared" si="38"/>
        <v>-0.6526219983478011</v>
      </c>
      <c r="E256">
        <f t="shared" si="39"/>
        <v>-0.59941647359575723</v>
      </c>
      <c r="N256" s="32">
        <v>60</v>
      </c>
      <c r="O256">
        <f t="shared" si="40"/>
        <v>265</v>
      </c>
      <c r="P256">
        <f t="shared" si="41"/>
        <v>0.26450000000000001</v>
      </c>
      <c r="Q256">
        <f t="shared" si="42"/>
        <v>-0.62953326185314051</v>
      </c>
      <c r="R256">
        <f t="shared" si="43"/>
        <v>-0.62800544262746283</v>
      </c>
      <c r="Z256" s="32">
        <v>58</v>
      </c>
      <c r="AA256">
        <f t="shared" si="44"/>
        <v>259.5</v>
      </c>
      <c r="AB256">
        <f t="shared" si="45"/>
        <v>0.25900000000000001</v>
      </c>
      <c r="AC256">
        <f t="shared" si="46"/>
        <v>-0.64643141632440781</v>
      </c>
      <c r="AD256">
        <f t="shared" si="47"/>
        <v>-0.66163641314148169</v>
      </c>
    </row>
    <row r="257" spans="1:30" x14ac:dyDescent="0.25">
      <c r="A257" s="32">
        <v>57</v>
      </c>
      <c r="B257">
        <f t="shared" si="36"/>
        <v>257.5</v>
      </c>
      <c r="C257">
        <f t="shared" si="37"/>
        <v>0.25700000000000001</v>
      </c>
      <c r="D257">
        <f t="shared" si="38"/>
        <v>-0.6526219983478011</v>
      </c>
      <c r="E257">
        <f t="shared" si="39"/>
        <v>-0.59941647359575723</v>
      </c>
      <c r="N257" s="32">
        <v>60</v>
      </c>
      <c r="O257">
        <f t="shared" si="40"/>
        <v>265</v>
      </c>
      <c r="P257">
        <f t="shared" si="41"/>
        <v>0.26450000000000001</v>
      </c>
      <c r="Q257">
        <f t="shared" si="42"/>
        <v>-0.62953326185314051</v>
      </c>
      <c r="R257">
        <f t="shared" si="43"/>
        <v>-0.62800544262746283</v>
      </c>
      <c r="Z257" s="32">
        <v>58</v>
      </c>
      <c r="AA257">
        <f t="shared" si="44"/>
        <v>259.5</v>
      </c>
      <c r="AB257">
        <f t="shared" si="45"/>
        <v>0.25900000000000001</v>
      </c>
      <c r="AC257">
        <f t="shared" si="46"/>
        <v>-0.64643141632440781</v>
      </c>
      <c r="AD257">
        <f t="shared" si="47"/>
        <v>-0.66163641314148169</v>
      </c>
    </row>
    <row r="258" spans="1:30" x14ac:dyDescent="0.25">
      <c r="A258" s="32">
        <v>57</v>
      </c>
      <c r="B258">
        <f t="shared" si="36"/>
        <v>257.5</v>
      </c>
      <c r="C258">
        <f t="shared" si="37"/>
        <v>0.25700000000000001</v>
      </c>
      <c r="D258">
        <f t="shared" si="38"/>
        <v>-0.6526219983478011</v>
      </c>
      <c r="E258">
        <f t="shared" si="39"/>
        <v>-0.59941647359575723</v>
      </c>
      <c r="N258" s="32">
        <v>60</v>
      </c>
      <c r="O258">
        <f t="shared" si="40"/>
        <v>265</v>
      </c>
      <c r="P258">
        <f t="shared" si="41"/>
        <v>0.26450000000000001</v>
      </c>
      <c r="Q258">
        <f t="shared" si="42"/>
        <v>-0.62953326185314051</v>
      </c>
      <c r="R258">
        <f t="shared" si="43"/>
        <v>-0.62800544262746283</v>
      </c>
      <c r="Z258" s="32">
        <v>58</v>
      </c>
      <c r="AA258">
        <f t="shared" si="44"/>
        <v>259.5</v>
      </c>
      <c r="AB258">
        <f t="shared" si="45"/>
        <v>0.25900000000000001</v>
      </c>
      <c r="AC258">
        <f t="shared" si="46"/>
        <v>-0.64643141632440781</v>
      </c>
      <c r="AD258">
        <f t="shared" si="47"/>
        <v>-0.66163641314148169</v>
      </c>
    </row>
    <row r="259" spans="1:30" x14ac:dyDescent="0.25">
      <c r="A259" s="32">
        <v>57</v>
      </c>
      <c r="B259">
        <f t="shared" ref="B259:B322" si="48">_xlfn.RANK.AVG(A259,$A$2:$A$1001,1)</f>
        <v>257.5</v>
      </c>
      <c r="C259">
        <f t="shared" ref="C259:C322" si="49">(B259-0.5)/COUNTA($A$2:$A$1001)</f>
        <v>0.25700000000000001</v>
      </c>
      <c r="D259">
        <f t="shared" ref="D259:D322" si="50">_xlfn.NORM.S.INV(C259)</f>
        <v>-0.6526219983478011</v>
      </c>
      <c r="E259">
        <f t="shared" ref="E259:E322" si="51">STANDARDIZE(A259,AVERAGE($A$2:$A$1001),_xlfn.STDEV.S($A$2:$A$1001))</f>
        <v>-0.59941647359575723</v>
      </c>
      <c r="N259" s="32">
        <v>60</v>
      </c>
      <c r="O259">
        <f t="shared" ref="O259:O322" si="52">_xlfn.RANK.AVG(N259,$N$2:$N$1001,1)</f>
        <v>265</v>
      </c>
      <c r="P259">
        <f t="shared" ref="P259:P322" si="53">(O259-0.5)/COUNTA($N$2:$N$1001)</f>
        <v>0.26450000000000001</v>
      </c>
      <c r="Q259">
        <f t="shared" ref="Q259:Q322" si="54">_xlfn.NORM.S.INV(P259)</f>
        <v>-0.62953326185314051</v>
      </c>
      <c r="R259">
        <f t="shared" ref="R259:R322" si="55">STANDARDIZE(N259,AVERAGE($N$2:$N$1001),_xlfn.STDEV.S($N$2:$N$1001))</f>
        <v>-0.62800544262746283</v>
      </c>
      <c r="Z259" s="32">
        <v>58</v>
      </c>
      <c r="AA259">
        <f t="shared" ref="AA259:AA322" si="56">_xlfn.RANK.AVG(Z259,$Z$2:$Z$1001,1)</f>
        <v>259.5</v>
      </c>
      <c r="AB259">
        <f t="shared" ref="AB259:AB322" si="57">(AA259-0.5)/COUNTA($Z$2:$Z$1001)</f>
        <v>0.25900000000000001</v>
      </c>
      <c r="AC259">
        <f t="shared" ref="AC259:AC322" si="58">_xlfn.NORM.S.INV(AB259)</f>
        <v>-0.64643141632440781</v>
      </c>
      <c r="AD259">
        <f t="shared" ref="AD259:AD322" si="59">STANDARDIZE(Z259,AVERAGE($Z$2:$Z$1001),_xlfn.STDEV.S($Z$2:$Z$1001))</f>
        <v>-0.66163641314148169</v>
      </c>
    </row>
    <row r="260" spans="1:30" x14ac:dyDescent="0.25">
      <c r="A260" s="32">
        <v>57</v>
      </c>
      <c r="B260">
        <f t="shared" si="48"/>
        <v>257.5</v>
      </c>
      <c r="C260">
        <f t="shared" si="49"/>
        <v>0.25700000000000001</v>
      </c>
      <c r="D260">
        <f t="shared" si="50"/>
        <v>-0.6526219983478011</v>
      </c>
      <c r="E260">
        <f t="shared" si="51"/>
        <v>-0.59941647359575723</v>
      </c>
      <c r="N260" s="32">
        <v>60</v>
      </c>
      <c r="O260">
        <f t="shared" si="52"/>
        <v>265</v>
      </c>
      <c r="P260">
        <f t="shared" si="53"/>
        <v>0.26450000000000001</v>
      </c>
      <c r="Q260">
        <f t="shared" si="54"/>
        <v>-0.62953326185314051</v>
      </c>
      <c r="R260">
        <f t="shared" si="55"/>
        <v>-0.62800544262746283</v>
      </c>
      <c r="Z260" s="32">
        <v>58</v>
      </c>
      <c r="AA260">
        <f t="shared" si="56"/>
        <v>259.5</v>
      </c>
      <c r="AB260">
        <f t="shared" si="57"/>
        <v>0.25900000000000001</v>
      </c>
      <c r="AC260">
        <f t="shared" si="58"/>
        <v>-0.64643141632440781</v>
      </c>
      <c r="AD260">
        <f t="shared" si="59"/>
        <v>-0.66163641314148169</v>
      </c>
    </row>
    <row r="261" spans="1:30" x14ac:dyDescent="0.25">
      <c r="A261" s="32">
        <v>57</v>
      </c>
      <c r="B261">
        <f t="shared" si="48"/>
        <v>257.5</v>
      </c>
      <c r="C261">
        <f t="shared" si="49"/>
        <v>0.25700000000000001</v>
      </c>
      <c r="D261">
        <f t="shared" si="50"/>
        <v>-0.6526219983478011</v>
      </c>
      <c r="E261">
        <f t="shared" si="51"/>
        <v>-0.59941647359575723</v>
      </c>
      <c r="N261" s="32">
        <v>60</v>
      </c>
      <c r="O261">
        <f t="shared" si="52"/>
        <v>265</v>
      </c>
      <c r="P261">
        <f t="shared" si="53"/>
        <v>0.26450000000000001</v>
      </c>
      <c r="Q261">
        <f t="shared" si="54"/>
        <v>-0.62953326185314051</v>
      </c>
      <c r="R261">
        <f t="shared" si="55"/>
        <v>-0.62800544262746283</v>
      </c>
      <c r="Z261" s="32">
        <v>58</v>
      </c>
      <c r="AA261">
        <f t="shared" si="56"/>
        <v>259.5</v>
      </c>
      <c r="AB261">
        <f t="shared" si="57"/>
        <v>0.25900000000000001</v>
      </c>
      <c r="AC261">
        <f t="shared" si="58"/>
        <v>-0.64643141632440781</v>
      </c>
      <c r="AD261">
        <f t="shared" si="59"/>
        <v>-0.66163641314148169</v>
      </c>
    </row>
    <row r="262" spans="1:30" x14ac:dyDescent="0.25">
      <c r="A262" s="32">
        <v>57</v>
      </c>
      <c r="B262">
        <f t="shared" si="48"/>
        <v>257.5</v>
      </c>
      <c r="C262">
        <f t="shared" si="49"/>
        <v>0.25700000000000001</v>
      </c>
      <c r="D262">
        <f t="shared" si="50"/>
        <v>-0.6526219983478011</v>
      </c>
      <c r="E262">
        <f t="shared" si="51"/>
        <v>-0.59941647359575723</v>
      </c>
      <c r="N262" s="32">
        <v>60</v>
      </c>
      <c r="O262">
        <f t="shared" si="52"/>
        <v>265</v>
      </c>
      <c r="P262">
        <f t="shared" si="53"/>
        <v>0.26450000000000001</v>
      </c>
      <c r="Q262">
        <f t="shared" si="54"/>
        <v>-0.62953326185314051</v>
      </c>
      <c r="R262">
        <f t="shared" si="55"/>
        <v>-0.62800544262746283</v>
      </c>
      <c r="Z262" s="32">
        <v>58</v>
      </c>
      <c r="AA262">
        <f t="shared" si="56"/>
        <v>259.5</v>
      </c>
      <c r="AB262">
        <f t="shared" si="57"/>
        <v>0.25900000000000001</v>
      </c>
      <c r="AC262">
        <f t="shared" si="58"/>
        <v>-0.64643141632440781</v>
      </c>
      <c r="AD262">
        <f t="shared" si="59"/>
        <v>-0.66163641314148169</v>
      </c>
    </row>
    <row r="263" spans="1:30" x14ac:dyDescent="0.25">
      <c r="A263" s="32">
        <v>57</v>
      </c>
      <c r="B263">
        <f t="shared" si="48"/>
        <v>257.5</v>
      </c>
      <c r="C263">
        <f t="shared" si="49"/>
        <v>0.25700000000000001</v>
      </c>
      <c r="D263">
        <f t="shared" si="50"/>
        <v>-0.6526219983478011</v>
      </c>
      <c r="E263">
        <f t="shared" si="51"/>
        <v>-0.59941647359575723</v>
      </c>
      <c r="N263" s="32">
        <v>60</v>
      </c>
      <c r="O263">
        <f t="shared" si="52"/>
        <v>265</v>
      </c>
      <c r="P263">
        <f t="shared" si="53"/>
        <v>0.26450000000000001</v>
      </c>
      <c r="Q263">
        <f t="shared" si="54"/>
        <v>-0.62953326185314051</v>
      </c>
      <c r="R263">
        <f t="shared" si="55"/>
        <v>-0.62800544262746283</v>
      </c>
      <c r="Z263" s="32">
        <v>58</v>
      </c>
      <c r="AA263">
        <f t="shared" si="56"/>
        <v>259.5</v>
      </c>
      <c r="AB263">
        <f t="shared" si="57"/>
        <v>0.25900000000000001</v>
      </c>
      <c r="AC263">
        <f t="shared" si="58"/>
        <v>-0.64643141632440781</v>
      </c>
      <c r="AD263">
        <f t="shared" si="59"/>
        <v>-0.66163641314148169</v>
      </c>
    </row>
    <row r="264" spans="1:30" x14ac:dyDescent="0.25">
      <c r="A264" s="32">
        <v>57</v>
      </c>
      <c r="B264">
        <f t="shared" si="48"/>
        <v>257.5</v>
      </c>
      <c r="C264">
        <f t="shared" si="49"/>
        <v>0.25700000000000001</v>
      </c>
      <c r="D264">
        <f t="shared" si="50"/>
        <v>-0.6526219983478011</v>
      </c>
      <c r="E264">
        <f t="shared" si="51"/>
        <v>-0.59941647359575723</v>
      </c>
      <c r="N264" s="32">
        <v>60</v>
      </c>
      <c r="O264">
        <f t="shared" si="52"/>
        <v>265</v>
      </c>
      <c r="P264">
        <f t="shared" si="53"/>
        <v>0.26450000000000001</v>
      </c>
      <c r="Q264">
        <f t="shared" si="54"/>
        <v>-0.62953326185314051</v>
      </c>
      <c r="R264">
        <f t="shared" si="55"/>
        <v>-0.62800544262746283</v>
      </c>
      <c r="Z264" s="32">
        <v>58</v>
      </c>
      <c r="AA264">
        <f t="shared" si="56"/>
        <v>259.5</v>
      </c>
      <c r="AB264">
        <f t="shared" si="57"/>
        <v>0.25900000000000001</v>
      </c>
      <c r="AC264">
        <f t="shared" si="58"/>
        <v>-0.64643141632440781</v>
      </c>
      <c r="AD264">
        <f t="shared" si="59"/>
        <v>-0.66163641314148169</v>
      </c>
    </row>
    <row r="265" spans="1:30" x14ac:dyDescent="0.25">
      <c r="A265" s="32">
        <v>57</v>
      </c>
      <c r="B265">
        <f t="shared" si="48"/>
        <v>257.5</v>
      </c>
      <c r="C265">
        <f t="shared" si="49"/>
        <v>0.25700000000000001</v>
      </c>
      <c r="D265">
        <f t="shared" si="50"/>
        <v>-0.6526219983478011</v>
      </c>
      <c r="E265">
        <f t="shared" si="51"/>
        <v>-0.59941647359575723</v>
      </c>
      <c r="N265" s="32">
        <v>60</v>
      </c>
      <c r="O265">
        <f t="shared" si="52"/>
        <v>265</v>
      </c>
      <c r="P265">
        <f t="shared" si="53"/>
        <v>0.26450000000000001</v>
      </c>
      <c r="Q265">
        <f t="shared" si="54"/>
        <v>-0.62953326185314051</v>
      </c>
      <c r="R265">
        <f t="shared" si="55"/>
        <v>-0.62800544262746283</v>
      </c>
      <c r="Z265" s="32">
        <v>58</v>
      </c>
      <c r="AA265">
        <f t="shared" si="56"/>
        <v>259.5</v>
      </c>
      <c r="AB265">
        <f t="shared" si="57"/>
        <v>0.25900000000000001</v>
      </c>
      <c r="AC265">
        <f t="shared" si="58"/>
        <v>-0.64643141632440781</v>
      </c>
      <c r="AD265">
        <f t="shared" si="59"/>
        <v>-0.66163641314148169</v>
      </c>
    </row>
    <row r="266" spans="1:30" x14ac:dyDescent="0.25">
      <c r="A266" s="32">
        <v>57</v>
      </c>
      <c r="B266">
        <f t="shared" si="48"/>
        <v>257.5</v>
      </c>
      <c r="C266">
        <f t="shared" si="49"/>
        <v>0.25700000000000001</v>
      </c>
      <c r="D266">
        <f t="shared" si="50"/>
        <v>-0.6526219983478011</v>
      </c>
      <c r="E266">
        <f t="shared" si="51"/>
        <v>-0.59941647359575723</v>
      </c>
      <c r="N266" s="32">
        <v>60</v>
      </c>
      <c r="O266">
        <f t="shared" si="52"/>
        <v>265</v>
      </c>
      <c r="P266">
        <f t="shared" si="53"/>
        <v>0.26450000000000001</v>
      </c>
      <c r="Q266">
        <f t="shared" si="54"/>
        <v>-0.62953326185314051</v>
      </c>
      <c r="R266">
        <f t="shared" si="55"/>
        <v>-0.62800544262746283</v>
      </c>
      <c r="Z266" s="32">
        <v>58</v>
      </c>
      <c r="AA266">
        <f t="shared" si="56"/>
        <v>259.5</v>
      </c>
      <c r="AB266">
        <f t="shared" si="57"/>
        <v>0.25900000000000001</v>
      </c>
      <c r="AC266">
        <f t="shared" si="58"/>
        <v>-0.64643141632440781</v>
      </c>
      <c r="AD266">
        <f t="shared" si="59"/>
        <v>-0.66163641314148169</v>
      </c>
    </row>
    <row r="267" spans="1:30" x14ac:dyDescent="0.25">
      <c r="A267" s="32">
        <v>57</v>
      </c>
      <c r="B267">
        <f t="shared" si="48"/>
        <v>257.5</v>
      </c>
      <c r="C267">
        <f t="shared" si="49"/>
        <v>0.25700000000000001</v>
      </c>
      <c r="D267">
        <f t="shared" si="50"/>
        <v>-0.6526219983478011</v>
      </c>
      <c r="E267">
        <f t="shared" si="51"/>
        <v>-0.59941647359575723</v>
      </c>
      <c r="N267" s="32">
        <v>60</v>
      </c>
      <c r="O267">
        <f t="shared" si="52"/>
        <v>265</v>
      </c>
      <c r="P267">
        <f t="shared" si="53"/>
        <v>0.26450000000000001</v>
      </c>
      <c r="Q267">
        <f t="shared" si="54"/>
        <v>-0.62953326185314051</v>
      </c>
      <c r="R267">
        <f t="shared" si="55"/>
        <v>-0.62800544262746283</v>
      </c>
      <c r="Z267" s="32">
        <v>58</v>
      </c>
      <c r="AA267">
        <f t="shared" si="56"/>
        <v>259.5</v>
      </c>
      <c r="AB267">
        <f t="shared" si="57"/>
        <v>0.25900000000000001</v>
      </c>
      <c r="AC267">
        <f t="shared" si="58"/>
        <v>-0.64643141632440781</v>
      </c>
      <c r="AD267">
        <f t="shared" si="59"/>
        <v>-0.66163641314148169</v>
      </c>
    </row>
    <row r="268" spans="1:30" x14ac:dyDescent="0.25">
      <c r="A268" s="32">
        <v>58</v>
      </c>
      <c r="B268">
        <f t="shared" si="48"/>
        <v>279</v>
      </c>
      <c r="C268">
        <f t="shared" si="49"/>
        <v>0.27850000000000003</v>
      </c>
      <c r="D268">
        <f t="shared" si="50"/>
        <v>-0.58730333754257502</v>
      </c>
      <c r="E268">
        <f t="shared" si="51"/>
        <v>-0.53346681207130375</v>
      </c>
      <c r="N268" s="32">
        <v>60</v>
      </c>
      <c r="O268">
        <f t="shared" si="52"/>
        <v>265</v>
      </c>
      <c r="P268">
        <f t="shared" si="53"/>
        <v>0.26450000000000001</v>
      </c>
      <c r="Q268">
        <f t="shared" si="54"/>
        <v>-0.62953326185314051</v>
      </c>
      <c r="R268">
        <f t="shared" si="55"/>
        <v>-0.62800544262746283</v>
      </c>
      <c r="Z268" s="32">
        <v>58</v>
      </c>
      <c r="AA268">
        <f t="shared" si="56"/>
        <v>259.5</v>
      </c>
      <c r="AB268">
        <f t="shared" si="57"/>
        <v>0.25900000000000001</v>
      </c>
      <c r="AC268">
        <f t="shared" si="58"/>
        <v>-0.64643141632440781</v>
      </c>
      <c r="AD268">
        <f t="shared" si="59"/>
        <v>-0.66163641314148169</v>
      </c>
    </row>
    <row r="269" spans="1:30" x14ac:dyDescent="0.25">
      <c r="A269" s="32">
        <v>58</v>
      </c>
      <c r="B269">
        <f t="shared" si="48"/>
        <v>279</v>
      </c>
      <c r="C269">
        <f t="shared" si="49"/>
        <v>0.27850000000000003</v>
      </c>
      <c r="D269">
        <f t="shared" si="50"/>
        <v>-0.58730333754257502</v>
      </c>
      <c r="E269">
        <f t="shared" si="51"/>
        <v>-0.53346681207130375</v>
      </c>
      <c r="N269" s="32">
        <v>60</v>
      </c>
      <c r="O269">
        <f t="shared" si="52"/>
        <v>265</v>
      </c>
      <c r="P269">
        <f t="shared" si="53"/>
        <v>0.26450000000000001</v>
      </c>
      <c r="Q269">
        <f t="shared" si="54"/>
        <v>-0.62953326185314051</v>
      </c>
      <c r="R269">
        <f t="shared" si="55"/>
        <v>-0.62800544262746283</v>
      </c>
      <c r="Z269" s="32">
        <v>58</v>
      </c>
      <c r="AA269">
        <f t="shared" si="56"/>
        <v>259.5</v>
      </c>
      <c r="AB269">
        <f t="shared" si="57"/>
        <v>0.25900000000000001</v>
      </c>
      <c r="AC269">
        <f t="shared" si="58"/>
        <v>-0.64643141632440781</v>
      </c>
      <c r="AD269">
        <f t="shared" si="59"/>
        <v>-0.66163641314148169</v>
      </c>
    </row>
    <row r="270" spans="1:30" x14ac:dyDescent="0.25">
      <c r="A270" s="32">
        <v>58</v>
      </c>
      <c r="B270">
        <f t="shared" si="48"/>
        <v>279</v>
      </c>
      <c r="C270">
        <f t="shared" si="49"/>
        <v>0.27850000000000003</v>
      </c>
      <c r="D270">
        <f t="shared" si="50"/>
        <v>-0.58730333754257502</v>
      </c>
      <c r="E270">
        <f t="shared" si="51"/>
        <v>-0.53346681207130375</v>
      </c>
      <c r="N270" s="32">
        <v>60</v>
      </c>
      <c r="O270">
        <f t="shared" si="52"/>
        <v>265</v>
      </c>
      <c r="P270">
        <f t="shared" si="53"/>
        <v>0.26450000000000001</v>
      </c>
      <c r="Q270">
        <f t="shared" si="54"/>
        <v>-0.62953326185314051</v>
      </c>
      <c r="R270">
        <f t="shared" si="55"/>
        <v>-0.62800544262746283</v>
      </c>
      <c r="Z270" s="32">
        <v>59</v>
      </c>
      <c r="AA270">
        <f t="shared" si="56"/>
        <v>275</v>
      </c>
      <c r="AB270">
        <f t="shared" si="57"/>
        <v>0.27450000000000002</v>
      </c>
      <c r="AC270">
        <f t="shared" si="58"/>
        <v>-0.5992592761370269</v>
      </c>
      <c r="AD270">
        <f t="shared" si="59"/>
        <v>-0.59582813652108368</v>
      </c>
    </row>
    <row r="271" spans="1:30" x14ac:dyDescent="0.25">
      <c r="A271" s="32">
        <v>58</v>
      </c>
      <c r="B271">
        <f t="shared" si="48"/>
        <v>279</v>
      </c>
      <c r="C271">
        <f t="shared" si="49"/>
        <v>0.27850000000000003</v>
      </c>
      <c r="D271">
        <f t="shared" si="50"/>
        <v>-0.58730333754257502</v>
      </c>
      <c r="E271">
        <f t="shared" si="51"/>
        <v>-0.53346681207130375</v>
      </c>
      <c r="N271" s="32">
        <v>60</v>
      </c>
      <c r="O271">
        <f t="shared" si="52"/>
        <v>265</v>
      </c>
      <c r="P271">
        <f t="shared" si="53"/>
        <v>0.26450000000000001</v>
      </c>
      <c r="Q271">
        <f t="shared" si="54"/>
        <v>-0.62953326185314051</v>
      </c>
      <c r="R271">
        <f t="shared" si="55"/>
        <v>-0.62800544262746283</v>
      </c>
      <c r="Z271" s="32">
        <v>59</v>
      </c>
      <c r="AA271">
        <f t="shared" si="56"/>
        <v>275</v>
      </c>
      <c r="AB271">
        <f t="shared" si="57"/>
        <v>0.27450000000000002</v>
      </c>
      <c r="AC271">
        <f t="shared" si="58"/>
        <v>-0.5992592761370269</v>
      </c>
      <c r="AD271">
        <f t="shared" si="59"/>
        <v>-0.59582813652108368</v>
      </c>
    </row>
    <row r="272" spans="1:30" x14ac:dyDescent="0.25">
      <c r="A272" s="32">
        <v>58</v>
      </c>
      <c r="B272">
        <f t="shared" si="48"/>
        <v>279</v>
      </c>
      <c r="C272">
        <f t="shared" si="49"/>
        <v>0.27850000000000003</v>
      </c>
      <c r="D272">
        <f t="shared" si="50"/>
        <v>-0.58730333754257502</v>
      </c>
      <c r="E272">
        <f t="shared" si="51"/>
        <v>-0.53346681207130375</v>
      </c>
      <c r="N272" s="32">
        <v>60</v>
      </c>
      <c r="O272">
        <f t="shared" si="52"/>
        <v>265</v>
      </c>
      <c r="P272">
        <f t="shared" si="53"/>
        <v>0.26450000000000001</v>
      </c>
      <c r="Q272">
        <f t="shared" si="54"/>
        <v>-0.62953326185314051</v>
      </c>
      <c r="R272">
        <f t="shared" si="55"/>
        <v>-0.62800544262746283</v>
      </c>
      <c r="Z272" s="32">
        <v>59</v>
      </c>
      <c r="AA272">
        <f t="shared" si="56"/>
        <v>275</v>
      </c>
      <c r="AB272">
        <f t="shared" si="57"/>
        <v>0.27450000000000002</v>
      </c>
      <c r="AC272">
        <f t="shared" si="58"/>
        <v>-0.5992592761370269</v>
      </c>
      <c r="AD272">
        <f t="shared" si="59"/>
        <v>-0.59582813652108368</v>
      </c>
    </row>
    <row r="273" spans="1:30" x14ac:dyDescent="0.25">
      <c r="A273" s="32">
        <v>58</v>
      </c>
      <c r="B273">
        <f t="shared" si="48"/>
        <v>279</v>
      </c>
      <c r="C273">
        <f t="shared" si="49"/>
        <v>0.27850000000000003</v>
      </c>
      <c r="D273">
        <f t="shared" si="50"/>
        <v>-0.58730333754257502</v>
      </c>
      <c r="E273">
        <f t="shared" si="51"/>
        <v>-0.53346681207130375</v>
      </c>
      <c r="N273" s="32">
        <v>60</v>
      </c>
      <c r="O273">
        <f t="shared" si="52"/>
        <v>265</v>
      </c>
      <c r="P273">
        <f t="shared" si="53"/>
        <v>0.26450000000000001</v>
      </c>
      <c r="Q273">
        <f t="shared" si="54"/>
        <v>-0.62953326185314051</v>
      </c>
      <c r="R273">
        <f t="shared" si="55"/>
        <v>-0.62800544262746283</v>
      </c>
      <c r="Z273" s="32">
        <v>59</v>
      </c>
      <c r="AA273">
        <f t="shared" si="56"/>
        <v>275</v>
      </c>
      <c r="AB273">
        <f t="shared" si="57"/>
        <v>0.27450000000000002</v>
      </c>
      <c r="AC273">
        <f t="shared" si="58"/>
        <v>-0.5992592761370269</v>
      </c>
      <c r="AD273">
        <f t="shared" si="59"/>
        <v>-0.59582813652108368</v>
      </c>
    </row>
    <row r="274" spans="1:30" x14ac:dyDescent="0.25">
      <c r="A274" s="32">
        <v>58</v>
      </c>
      <c r="B274">
        <f t="shared" si="48"/>
        <v>279</v>
      </c>
      <c r="C274">
        <f t="shared" si="49"/>
        <v>0.27850000000000003</v>
      </c>
      <c r="D274">
        <f t="shared" si="50"/>
        <v>-0.58730333754257502</v>
      </c>
      <c r="E274">
        <f t="shared" si="51"/>
        <v>-0.53346681207130375</v>
      </c>
      <c r="N274" s="32">
        <v>60</v>
      </c>
      <c r="O274">
        <f t="shared" si="52"/>
        <v>265</v>
      </c>
      <c r="P274">
        <f t="shared" si="53"/>
        <v>0.26450000000000001</v>
      </c>
      <c r="Q274">
        <f t="shared" si="54"/>
        <v>-0.62953326185314051</v>
      </c>
      <c r="R274">
        <f t="shared" si="55"/>
        <v>-0.62800544262746283</v>
      </c>
      <c r="Z274" s="32">
        <v>59</v>
      </c>
      <c r="AA274">
        <f t="shared" si="56"/>
        <v>275</v>
      </c>
      <c r="AB274">
        <f t="shared" si="57"/>
        <v>0.27450000000000002</v>
      </c>
      <c r="AC274">
        <f t="shared" si="58"/>
        <v>-0.5992592761370269</v>
      </c>
      <c r="AD274">
        <f t="shared" si="59"/>
        <v>-0.59582813652108368</v>
      </c>
    </row>
    <row r="275" spans="1:30" x14ac:dyDescent="0.25">
      <c r="A275" s="32">
        <v>58</v>
      </c>
      <c r="B275">
        <f t="shared" si="48"/>
        <v>279</v>
      </c>
      <c r="C275">
        <f t="shared" si="49"/>
        <v>0.27850000000000003</v>
      </c>
      <c r="D275">
        <f t="shared" si="50"/>
        <v>-0.58730333754257502</v>
      </c>
      <c r="E275">
        <f t="shared" si="51"/>
        <v>-0.53346681207130375</v>
      </c>
      <c r="N275" s="32">
        <v>60</v>
      </c>
      <c r="O275">
        <f t="shared" si="52"/>
        <v>265</v>
      </c>
      <c r="P275">
        <f t="shared" si="53"/>
        <v>0.26450000000000001</v>
      </c>
      <c r="Q275">
        <f t="shared" si="54"/>
        <v>-0.62953326185314051</v>
      </c>
      <c r="R275">
        <f t="shared" si="55"/>
        <v>-0.62800544262746283</v>
      </c>
      <c r="Z275" s="32">
        <v>59</v>
      </c>
      <c r="AA275">
        <f t="shared" si="56"/>
        <v>275</v>
      </c>
      <c r="AB275">
        <f t="shared" si="57"/>
        <v>0.27450000000000002</v>
      </c>
      <c r="AC275">
        <f t="shared" si="58"/>
        <v>-0.5992592761370269</v>
      </c>
      <c r="AD275">
        <f t="shared" si="59"/>
        <v>-0.59582813652108368</v>
      </c>
    </row>
    <row r="276" spans="1:30" x14ac:dyDescent="0.25">
      <c r="A276" s="32">
        <v>58</v>
      </c>
      <c r="B276">
        <f t="shared" si="48"/>
        <v>279</v>
      </c>
      <c r="C276">
        <f t="shared" si="49"/>
        <v>0.27850000000000003</v>
      </c>
      <c r="D276">
        <f t="shared" si="50"/>
        <v>-0.58730333754257502</v>
      </c>
      <c r="E276">
        <f t="shared" si="51"/>
        <v>-0.53346681207130375</v>
      </c>
      <c r="N276" s="32">
        <v>60</v>
      </c>
      <c r="O276">
        <f t="shared" si="52"/>
        <v>265</v>
      </c>
      <c r="P276">
        <f t="shared" si="53"/>
        <v>0.26450000000000001</v>
      </c>
      <c r="Q276">
        <f t="shared" si="54"/>
        <v>-0.62953326185314051</v>
      </c>
      <c r="R276">
        <f t="shared" si="55"/>
        <v>-0.62800544262746283</v>
      </c>
      <c r="Z276" s="32">
        <v>59</v>
      </c>
      <c r="AA276">
        <f t="shared" si="56"/>
        <v>275</v>
      </c>
      <c r="AB276">
        <f t="shared" si="57"/>
        <v>0.27450000000000002</v>
      </c>
      <c r="AC276">
        <f t="shared" si="58"/>
        <v>-0.5992592761370269</v>
      </c>
      <c r="AD276">
        <f t="shared" si="59"/>
        <v>-0.59582813652108368</v>
      </c>
    </row>
    <row r="277" spans="1:30" x14ac:dyDescent="0.25">
      <c r="A277" s="32">
        <v>58</v>
      </c>
      <c r="B277">
        <f t="shared" si="48"/>
        <v>279</v>
      </c>
      <c r="C277">
        <f t="shared" si="49"/>
        <v>0.27850000000000003</v>
      </c>
      <c r="D277">
        <f t="shared" si="50"/>
        <v>-0.58730333754257502</v>
      </c>
      <c r="E277">
        <f t="shared" si="51"/>
        <v>-0.53346681207130375</v>
      </c>
      <c r="N277" s="32">
        <v>61</v>
      </c>
      <c r="O277">
        <f t="shared" si="52"/>
        <v>287.5</v>
      </c>
      <c r="P277">
        <f t="shared" si="53"/>
        <v>0.28699999999999998</v>
      </c>
      <c r="Q277">
        <f t="shared" si="54"/>
        <v>-0.56217029225792647</v>
      </c>
      <c r="R277">
        <f t="shared" si="55"/>
        <v>-0.55951319236816921</v>
      </c>
      <c r="Z277" s="32">
        <v>59</v>
      </c>
      <c r="AA277">
        <f t="shared" si="56"/>
        <v>275</v>
      </c>
      <c r="AB277">
        <f t="shared" si="57"/>
        <v>0.27450000000000002</v>
      </c>
      <c r="AC277">
        <f t="shared" si="58"/>
        <v>-0.5992592761370269</v>
      </c>
      <c r="AD277">
        <f t="shared" si="59"/>
        <v>-0.59582813652108368</v>
      </c>
    </row>
    <row r="278" spans="1:30" x14ac:dyDescent="0.25">
      <c r="A278" s="32">
        <v>58</v>
      </c>
      <c r="B278">
        <f t="shared" si="48"/>
        <v>279</v>
      </c>
      <c r="C278">
        <f t="shared" si="49"/>
        <v>0.27850000000000003</v>
      </c>
      <c r="D278">
        <f t="shared" si="50"/>
        <v>-0.58730333754257502</v>
      </c>
      <c r="E278">
        <f t="shared" si="51"/>
        <v>-0.53346681207130375</v>
      </c>
      <c r="N278" s="32">
        <v>61</v>
      </c>
      <c r="O278">
        <f t="shared" si="52"/>
        <v>287.5</v>
      </c>
      <c r="P278">
        <f t="shared" si="53"/>
        <v>0.28699999999999998</v>
      </c>
      <c r="Q278">
        <f t="shared" si="54"/>
        <v>-0.56217029225792647</v>
      </c>
      <c r="R278">
        <f t="shared" si="55"/>
        <v>-0.55951319236816921</v>
      </c>
      <c r="Z278" s="32">
        <v>59</v>
      </c>
      <c r="AA278">
        <f t="shared" si="56"/>
        <v>275</v>
      </c>
      <c r="AB278">
        <f t="shared" si="57"/>
        <v>0.27450000000000002</v>
      </c>
      <c r="AC278">
        <f t="shared" si="58"/>
        <v>-0.5992592761370269</v>
      </c>
      <c r="AD278">
        <f t="shared" si="59"/>
        <v>-0.59582813652108368</v>
      </c>
    </row>
    <row r="279" spans="1:30" x14ac:dyDescent="0.25">
      <c r="A279" s="32">
        <v>58</v>
      </c>
      <c r="B279">
        <f t="shared" si="48"/>
        <v>279</v>
      </c>
      <c r="C279">
        <f t="shared" si="49"/>
        <v>0.27850000000000003</v>
      </c>
      <c r="D279">
        <f t="shared" si="50"/>
        <v>-0.58730333754257502</v>
      </c>
      <c r="E279">
        <f t="shared" si="51"/>
        <v>-0.53346681207130375</v>
      </c>
      <c r="N279" s="32">
        <v>61</v>
      </c>
      <c r="O279">
        <f t="shared" si="52"/>
        <v>287.5</v>
      </c>
      <c r="P279">
        <f t="shared" si="53"/>
        <v>0.28699999999999998</v>
      </c>
      <c r="Q279">
        <f t="shared" si="54"/>
        <v>-0.56217029225792647</v>
      </c>
      <c r="R279">
        <f t="shared" si="55"/>
        <v>-0.55951319236816921</v>
      </c>
      <c r="Z279" s="32">
        <v>59</v>
      </c>
      <c r="AA279">
        <f t="shared" si="56"/>
        <v>275</v>
      </c>
      <c r="AB279">
        <f t="shared" si="57"/>
        <v>0.27450000000000002</v>
      </c>
      <c r="AC279">
        <f t="shared" si="58"/>
        <v>-0.5992592761370269</v>
      </c>
      <c r="AD279">
        <f t="shared" si="59"/>
        <v>-0.59582813652108368</v>
      </c>
    </row>
    <row r="280" spans="1:30" x14ac:dyDescent="0.25">
      <c r="A280" s="32">
        <v>58</v>
      </c>
      <c r="B280">
        <f t="shared" si="48"/>
        <v>279</v>
      </c>
      <c r="C280">
        <f t="shared" si="49"/>
        <v>0.27850000000000003</v>
      </c>
      <c r="D280">
        <f t="shared" si="50"/>
        <v>-0.58730333754257502</v>
      </c>
      <c r="E280">
        <f t="shared" si="51"/>
        <v>-0.53346681207130375</v>
      </c>
      <c r="N280" s="32">
        <v>61</v>
      </c>
      <c r="O280">
        <f t="shared" si="52"/>
        <v>287.5</v>
      </c>
      <c r="P280">
        <f t="shared" si="53"/>
        <v>0.28699999999999998</v>
      </c>
      <c r="Q280">
        <f t="shared" si="54"/>
        <v>-0.56217029225792647</v>
      </c>
      <c r="R280">
        <f t="shared" si="55"/>
        <v>-0.55951319236816921</v>
      </c>
      <c r="Z280" s="32">
        <v>59</v>
      </c>
      <c r="AA280">
        <f t="shared" si="56"/>
        <v>275</v>
      </c>
      <c r="AB280">
        <f t="shared" si="57"/>
        <v>0.27450000000000002</v>
      </c>
      <c r="AC280">
        <f t="shared" si="58"/>
        <v>-0.5992592761370269</v>
      </c>
      <c r="AD280">
        <f t="shared" si="59"/>
        <v>-0.59582813652108368</v>
      </c>
    </row>
    <row r="281" spans="1:30" x14ac:dyDescent="0.25">
      <c r="A281" s="32">
        <v>58</v>
      </c>
      <c r="B281">
        <f t="shared" si="48"/>
        <v>279</v>
      </c>
      <c r="C281">
        <f t="shared" si="49"/>
        <v>0.27850000000000003</v>
      </c>
      <c r="D281">
        <f t="shared" si="50"/>
        <v>-0.58730333754257502</v>
      </c>
      <c r="E281">
        <f t="shared" si="51"/>
        <v>-0.53346681207130375</v>
      </c>
      <c r="N281" s="32">
        <v>61</v>
      </c>
      <c r="O281">
        <f t="shared" si="52"/>
        <v>287.5</v>
      </c>
      <c r="P281">
        <f t="shared" si="53"/>
        <v>0.28699999999999998</v>
      </c>
      <c r="Q281">
        <f t="shared" si="54"/>
        <v>-0.56217029225792647</v>
      </c>
      <c r="R281">
        <f t="shared" si="55"/>
        <v>-0.55951319236816921</v>
      </c>
      <c r="Z281" s="32">
        <v>59</v>
      </c>
      <c r="AA281">
        <f t="shared" si="56"/>
        <v>275</v>
      </c>
      <c r="AB281">
        <f t="shared" si="57"/>
        <v>0.27450000000000002</v>
      </c>
      <c r="AC281">
        <f t="shared" si="58"/>
        <v>-0.5992592761370269</v>
      </c>
      <c r="AD281">
        <f t="shared" si="59"/>
        <v>-0.59582813652108368</v>
      </c>
    </row>
    <row r="282" spans="1:30" x14ac:dyDescent="0.25">
      <c r="A282" s="32">
        <v>58</v>
      </c>
      <c r="B282">
        <f t="shared" si="48"/>
        <v>279</v>
      </c>
      <c r="C282">
        <f t="shared" si="49"/>
        <v>0.27850000000000003</v>
      </c>
      <c r="D282">
        <f t="shared" si="50"/>
        <v>-0.58730333754257502</v>
      </c>
      <c r="E282">
        <f t="shared" si="51"/>
        <v>-0.53346681207130375</v>
      </c>
      <c r="N282" s="32">
        <v>61</v>
      </c>
      <c r="O282">
        <f t="shared" si="52"/>
        <v>287.5</v>
      </c>
      <c r="P282">
        <f t="shared" si="53"/>
        <v>0.28699999999999998</v>
      </c>
      <c r="Q282">
        <f t="shared" si="54"/>
        <v>-0.56217029225792647</v>
      </c>
      <c r="R282">
        <f t="shared" si="55"/>
        <v>-0.55951319236816921</v>
      </c>
      <c r="Z282" s="32">
        <v>59</v>
      </c>
      <c r="AA282">
        <f t="shared" si="56"/>
        <v>275</v>
      </c>
      <c r="AB282">
        <f t="shared" si="57"/>
        <v>0.27450000000000002</v>
      </c>
      <c r="AC282">
        <f t="shared" si="58"/>
        <v>-0.5992592761370269</v>
      </c>
      <c r="AD282">
        <f t="shared" si="59"/>
        <v>-0.59582813652108368</v>
      </c>
    </row>
    <row r="283" spans="1:30" x14ac:dyDescent="0.25">
      <c r="A283" s="32">
        <v>58</v>
      </c>
      <c r="B283">
        <f t="shared" si="48"/>
        <v>279</v>
      </c>
      <c r="C283">
        <f t="shared" si="49"/>
        <v>0.27850000000000003</v>
      </c>
      <c r="D283">
        <f t="shared" si="50"/>
        <v>-0.58730333754257502</v>
      </c>
      <c r="E283">
        <f t="shared" si="51"/>
        <v>-0.53346681207130375</v>
      </c>
      <c r="N283" s="32">
        <v>61</v>
      </c>
      <c r="O283">
        <f t="shared" si="52"/>
        <v>287.5</v>
      </c>
      <c r="P283">
        <f t="shared" si="53"/>
        <v>0.28699999999999998</v>
      </c>
      <c r="Q283">
        <f t="shared" si="54"/>
        <v>-0.56217029225792647</v>
      </c>
      <c r="R283">
        <f t="shared" si="55"/>
        <v>-0.55951319236816921</v>
      </c>
      <c r="Z283" s="32">
        <v>60</v>
      </c>
      <c r="AA283">
        <f t="shared" si="56"/>
        <v>291.5</v>
      </c>
      <c r="AB283">
        <f t="shared" si="57"/>
        <v>0.29099999999999998</v>
      </c>
      <c r="AC283">
        <f t="shared" si="58"/>
        <v>-0.55046569502011278</v>
      </c>
      <c r="AD283">
        <f t="shared" si="59"/>
        <v>-0.53001985990068567</v>
      </c>
    </row>
    <row r="284" spans="1:30" x14ac:dyDescent="0.25">
      <c r="A284" s="32">
        <v>58</v>
      </c>
      <c r="B284">
        <f t="shared" si="48"/>
        <v>279</v>
      </c>
      <c r="C284">
        <f t="shared" si="49"/>
        <v>0.27850000000000003</v>
      </c>
      <c r="D284">
        <f t="shared" si="50"/>
        <v>-0.58730333754257502</v>
      </c>
      <c r="E284">
        <f t="shared" si="51"/>
        <v>-0.53346681207130375</v>
      </c>
      <c r="N284" s="32">
        <v>61</v>
      </c>
      <c r="O284">
        <f t="shared" si="52"/>
        <v>287.5</v>
      </c>
      <c r="P284">
        <f t="shared" si="53"/>
        <v>0.28699999999999998</v>
      </c>
      <c r="Q284">
        <f t="shared" si="54"/>
        <v>-0.56217029225792647</v>
      </c>
      <c r="R284">
        <f t="shared" si="55"/>
        <v>-0.55951319236816921</v>
      </c>
      <c r="Z284" s="32">
        <v>60</v>
      </c>
      <c r="AA284">
        <f t="shared" si="56"/>
        <v>291.5</v>
      </c>
      <c r="AB284">
        <f t="shared" si="57"/>
        <v>0.29099999999999998</v>
      </c>
      <c r="AC284">
        <f t="shared" si="58"/>
        <v>-0.55046569502011278</v>
      </c>
      <c r="AD284">
        <f t="shared" si="59"/>
        <v>-0.53001985990068567</v>
      </c>
    </row>
    <row r="285" spans="1:30" x14ac:dyDescent="0.25">
      <c r="A285" s="32">
        <v>58</v>
      </c>
      <c r="B285">
        <f t="shared" si="48"/>
        <v>279</v>
      </c>
      <c r="C285">
        <f t="shared" si="49"/>
        <v>0.27850000000000003</v>
      </c>
      <c r="D285">
        <f t="shared" si="50"/>
        <v>-0.58730333754257502</v>
      </c>
      <c r="E285">
        <f t="shared" si="51"/>
        <v>-0.53346681207130375</v>
      </c>
      <c r="N285" s="32">
        <v>61</v>
      </c>
      <c r="O285">
        <f t="shared" si="52"/>
        <v>287.5</v>
      </c>
      <c r="P285">
        <f t="shared" si="53"/>
        <v>0.28699999999999998</v>
      </c>
      <c r="Q285">
        <f t="shared" si="54"/>
        <v>-0.56217029225792647</v>
      </c>
      <c r="R285">
        <f t="shared" si="55"/>
        <v>-0.55951319236816921</v>
      </c>
      <c r="Z285" s="32">
        <v>60</v>
      </c>
      <c r="AA285">
        <f t="shared" si="56"/>
        <v>291.5</v>
      </c>
      <c r="AB285">
        <f t="shared" si="57"/>
        <v>0.29099999999999998</v>
      </c>
      <c r="AC285">
        <f t="shared" si="58"/>
        <v>-0.55046569502011278</v>
      </c>
      <c r="AD285">
        <f t="shared" si="59"/>
        <v>-0.53001985990068567</v>
      </c>
    </row>
    <row r="286" spans="1:30" x14ac:dyDescent="0.25">
      <c r="A286" s="32">
        <v>58</v>
      </c>
      <c r="B286">
        <f t="shared" si="48"/>
        <v>279</v>
      </c>
      <c r="C286">
        <f t="shared" si="49"/>
        <v>0.27850000000000003</v>
      </c>
      <c r="D286">
        <f t="shared" si="50"/>
        <v>-0.58730333754257502</v>
      </c>
      <c r="E286">
        <f t="shared" si="51"/>
        <v>-0.53346681207130375</v>
      </c>
      <c r="N286" s="32">
        <v>61</v>
      </c>
      <c r="O286">
        <f t="shared" si="52"/>
        <v>287.5</v>
      </c>
      <c r="P286">
        <f t="shared" si="53"/>
        <v>0.28699999999999998</v>
      </c>
      <c r="Q286">
        <f t="shared" si="54"/>
        <v>-0.56217029225792647</v>
      </c>
      <c r="R286">
        <f t="shared" si="55"/>
        <v>-0.55951319236816921</v>
      </c>
      <c r="Z286" s="32">
        <v>60</v>
      </c>
      <c r="AA286">
        <f t="shared" si="56"/>
        <v>291.5</v>
      </c>
      <c r="AB286">
        <f t="shared" si="57"/>
        <v>0.29099999999999998</v>
      </c>
      <c r="AC286">
        <f t="shared" si="58"/>
        <v>-0.55046569502011278</v>
      </c>
      <c r="AD286">
        <f t="shared" si="59"/>
        <v>-0.53001985990068567</v>
      </c>
    </row>
    <row r="287" spans="1:30" x14ac:dyDescent="0.25">
      <c r="A287" s="32">
        <v>58</v>
      </c>
      <c r="B287">
        <f t="shared" si="48"/>
        <v>279</v>
      </c>
      <c r="C287">
        <f t="shared" si="49"/>
        <v>0.27850000000000003</v>
      </c>
      <c r="D287">
        <f t="shared" si="50"/>
        <v>-0.58730333754257502</v>
      </c>
      <c r="E287">
        <f t="shared" si="51"/>
        <v>-0.53346681207130375</v>
      </c>
      <c r="N287" s="32">
        <v>61</v>
      </c>
      <c r="O287">
        <f t="shared" si="52"/>
        <v>287.5</v>
      </c>
      <c r="P287">
        <f t="shared" si="53"/>
        <v>0.28699999999999998</v>
      </c>
      <c r="Q287">
        <f t="shared" si="54"/>
        <v>-0.56217029225792647</v>
      </c>
      <c r="R287">
        <f t="shared" si="55"/>
        <v>-0.55951319236816921</v>
      </c>
      <c r="Z287" s="32">
        <v>60</v>
      </c>
      <c r="AA287">
        <f t="shared" si="56"/>
        <v>291.5</v>
      </c>
      <c r="AB287">
        <f t="shared" si="57"/>
        <v>0.29099999999999998</v>
      </c>
      <c r="AC287">
        <f t="shared" si="58"/>
        <v>-0.55046569502011278</v>
      </c>
      <c r="AD287">
        <f t="shared" si="59"/>
        <v>-0.53001985990068567</v>
      </c>
    </row>
    <row r="288" spans="1:30" x14ac:dyDescent="0.25">
      <c r="A288" s="32">
        <v>58</v>
      </c>
      <c r="B288">
        <f t="shared" si="48"/>
        <v>279</v>
      </c>
      <c r="C288">
        <f t="shared" si="49"/>
        <v>0.27850000000000003</v>
      </c>
      <c r="D288">
        <f t="shared" si="50"/>
        <v>-0.58730333754257502</v>
      </c>
      <c r="E288">
        <f t="shared" si="51"/>
        <v>-0.53346681207130375</v>
      </c>
      <c r="N288" s="32">
        <v>61</v>
      </c>
      <c r="O288">
        <f t="shared" si="52"/>
        <v>287.5</v>
      </c>
      <c r="P288">
        <f t="shared" si="53"/>
        <v>0.28699999999999998</v>
      </c>
      <c r="Q288">
        <f t="shared" si="54"/>
        <v>-0.56217029225792647</v>
      </c>
      <c r="R288">
        <f t="shared" si="55"/>
        <v>-0.55951319236816921</v>
      </c>
      <c r="Z288" s="32">
        <v>60</v>
      </c>
      <c r="AA288">
        <f t="shared" si="56"/>
        <v>291.5</v>
      </c>
      <c r="AB288">
        <f t="shared" si="57"/>
        <v>0.29099999999999998</v>
      </c>
      <c r="AC288">
        <f t="shared" si="58"/>
        <v>-0.55046569502011278</v>
      </c>
      <c r="AD288">
        <f t="shared" si="59"/>
        <v>-0.53001985990068567</v>
      </c>
    </row>
    <row r="289" spans="1:30" x14ac:dyDescent="0.25">
      <c r="A289" s="32">
        <v>58</v>
      </c>
      <c r="B289">
        <f t="shared" si="48"/>
        <v>279</v>
      </c>
      <c r="C289">
        <f t="shared" si="49"/>
        <v>0.27850000000000003</v>
      </c>
      <c r="D289">
        <f t="shared" si="50"/>
        <v>-0.58730333754257502</v>
      </c>
      <c r="E289">
        <f t="shared" si="51"/>
        <v>-0.53346681207130375</v>
      </c>
      <c r="N289" s="32">
        <v>61</v>
      </c>
      <c r="O289">
        <f t="shared" si="52"/>
        <v>287.5</v>
      </c>
      <c r="P289">
        <f t="shared" si="53"/>
        <v>0.28699999999999998</v>
      </c>
      <c r="Q289">
        <f t="shared" si="54"/>
        <v>-0.56217029225792647</v>
      </c>
      <c r="R289">
        <f t="shared" si="55"/>
        <v>-0.55951319236816921</v>
      </c>
      <c r="Z289" s="32">
        <v>60</v>
      </c>
      <c r="AA289">
        <f t="shared" si="56"/>
        <v>291.5</v>
      </c>
      <c r="AB289">
        <f t="shared" si="57"/>
        <v>0.29099999999999998</v>
      </c>
      <c r="AC289">
        <f t="shared" si="58"/>
        <v>-0.55046569502011278</v>
      </c>
      <c r="AD289">
        <f t="shared" si="59"/>
        <v>-0.53001985990068567</v>
      </c>
    </row>
    <row r="290" spans="1:30" x14ac:dyDescent="0.25">
      <c r="A290" s="32">
        <v>58</v>
      </c>
      <c r="B290">
        <f t="shared" si="48"/>
        <v>279</v>
      </c>
      <c r="C290">
        <f t="shared" si="49"/>
        <v>0.27850000000000003</v>
      </c>
      <c r="D290">
        <f t="shared" si="50"/>
        <v>-0.58730333754257502</v>
      </c>
      <c r="E290">
        <f t="shared" si="51"/>
        <v>-0.53346681207130375</v>
      </c>
      <c r="N290" s="32">
        <v>61</v>
      </c>
      <c r="O290">
        <f t="shared" si="52"/>
        <v>287.5</v>
      </c>
      <c r="P290">
        <f t="shared" si="53"/>
        <v>0.28699999999999998</v>
      </c>
      <c r="Q290">
        <f t="shared" si="54"/>
        <v>-0.56217029225792647</v>
      </c>
      <c r="R290">
        <f t="shared" si="55"/>
        <v>-0.55951319236816921</v>
      </c>
      <c r="Z290" s="32">
        <v>60</v>
      </c>
      <c r="AA290">
        <f t="shared" si="56"/>
        <v>291.5</v>
      </c>
      <c r="AB290">
        <f t="shared" si="57"/>
        <v>0.29099999999999998</v>
      </c>
      <c r="AC290">
        <f t="shared" si="58"/>
        <v>-0.55046569502011278</v>
      </c>
      <c r="AD290">
        <f t="shared" si="59"/>
        <v>-0.53001985990068567</v>
      </c>
    </row>
    <row r="291" spans="1:30" x14ac:dyDescent="0.25">
      <c r="A291" s="32">
        <v>58</v>
      </c>
      <c r="B291">
        <f t="shared" si="48"/>
        <v>279</v>
      </c>
      <c r="C291">
        <f t="shared" si="49"/>
        <v>0.27850000000000003</v>
      </c>
      <c r="D291">
        <f t="shared" si="50"/>
        <v>-0.58730333754257502</v>
      </c>
      <c r="E291">
        <f t="shared" si="51"/>
        <v>-0.53346681207130375</v>
      </c>
      <c r="N291" s="32">
        <v>61</v>
      </c>
      <c r="O291">
        <f t="shared" si="52"/>
        <v>287.5</v>
      </c>
      <c r="P291">
        <f t="shared" si="53"/>
        <v>0.28699999999999998</v>
      </c>
      <c r="Q291">
        <f t="shared" si="54"/>
        <v>-0.56217029225792647</v>
      </c>
      <c r="R291">
        <f t="shared" si="55"/>
        <v>-0.55951319236816921</v>
      </c>
      <c r="Z291" s="32">
        <v>60</v>
      </c>
      <c r="AA291">
        <f t="shared" si="56"/>
        <v>291.5</v>
      </c>
      <c r="AB291">
        <f t="shared" si="57"/>
        <v>0.29099999999999998</v>
      </c>
      <c r="AC291">
        <f t="shared" si="58"/>
        <v>-0.55046569502011278</v>
      </c>
      <c r="AD291">
        <f t="shared" si="59"/>
        <v>-0.53001985990068567</v>
      </c>
    </row>
    <row r="292" spans="1:30" x14ac:dyDescent="0.25">
      <c r="A292" s="32">
        <v>58</v>
      </c>
      <c r="B292">
        <f t="shared" si="48"/>
        <v>279</v>
      </c>
      <c r="C292">
        <f t="shared" si="49"/>
        <v>0.27850000000000003</v>
      </c>
      <c r="D292">
        <f t="shared" si="50"/>
        <v>-0.58730333754257502</v>
      </c>
      <c r="E292">
        <f t="shared" si="51"/>
        <v>-0.53346681207130375</v>
      </c>
      <c r="N292" s="32">
        <v>61</v>
      </c>
      <c r="O292">
        <f t="shared" si="52"/>
        <v>287.5</v>
      </c>
      <c r="P292">
        <f t="shared" si="53"/>
        <v>0.28699999999999998</v>
      </c>
      <c r="Q292">
        <f t="shared" si="54"/>
        <v>-0.56217029225792647</v>
      </c>
      <c r="R292">
        <f t="shared" si="55"/>
        <v>-0.55951319236816921</v>
      </c>
      <c r="Z292" s="32">
        <v>60</v>
      </c>
      <c r="AA292">
        <f t="shared" si="56"/>
        <v>291.5</v>
      </c>
      <c r="AB292">
        <f t="shared" si="57"/>
        <v>0.29099999999999998</v>
      </c>
      <c r="AC292">
        <f t="shared" si="58"/>
        <v>-0.55046569502011278</v>
      </c>
      <c r="AD292">
        <f t="shared" si="59"/>
        <v>-0.53001985990068567</v>
      </c>
    </row>
    <row r="293" spans="1:30" x14ac:dyDescent="0.25">
      <c r="A293" s="32">
        <v>59</v>
      </c>
      <c r="B293">
        <f t="shared" si="48"/>
        <v>307.5</v>
      </c>
      <c r="C293">
        <f t="shared" si="49"/>
        <v>0.307</v>
      </c>
      <c r="D293">
        <f t="shared" si="50"/>
        <v>-0.50437198623838164</v>
      </c>
      <c r="E293">
        <f t="shared" si="51"/>
        <v>-0.46751715054685028</v>
      </c>
      <c r="N293" s="32">
        <v>61</v>
      </c>
      <c r="O293">
        <f t="shared" si="52"/>
        <v>287.5</v>
      </c>
      <c r="P293">
        <f t="shared" si="53"/>
        <v>0.28699999999999998</v>
      </c>
      <c r="Q293">
        <f t="shared" si="54"/>
        <v>-0.56217029225792647</v>
      </c>
      <c r="R293">
        <f t="shared" si="55"/>
        <v>-0.55951319236816921</v>
      </c>
      <c r="Z293" s="32">
        <v>60</v>
      </c>
      <c r="AA293">
        <f t="shared" si="56"/>
        <v>291.5</v>
      </c>
      <c r="AB293">
        <f t="shared" si="57"/>
        <v>0.29099999999999998</v>
      </c>
      <c r="AC293">
        <f t="shared" si="58"/>
        <v>-0.55046569502011278</v>
      </c>
      <c r="AD293">
        <f t="shared" si="59"/>
        <v>-0.53001985990068567</v>
      </c>
    </row>
    <row r="294" spans="1:30" x14ac:dyDescent="0.25">
      <c r="A294" s="32">
        <v>59</v>
      </c>
      <c r="B294">
        <f t="shared" si="48"/>
        <v>307.5</v>
      </c>
      <c r="C294">
        <f t="shared" si="49"/>
        <v>0.307</v>
      </c>
      <c r="D294">
        <f t="shared" si="50"/>
        <v>-0.50437198623838164</v>
      </c>
      <c r="E294">
        <f t="shared" si="51"/>
        <v>-0.46751715054685028</v>
      </c>
      <c r="N294" s="32">
        <v>61</v>
      </c>
      <c r="O294">
        <f t="shared" si="52"/>
        <v>287.5</v>
      </c>
      <c r="P294">
        <f t="shared" si="53"/>
        <v>0.28699999999999998</v>
      </c>
      <c r="Q294">
        <f t="shared" si="54"/>
        <v>-0.56217029225792647</v>
      </c>
      <c r="R294">
        <f t="shared" si="55"/>
        <v>-0.55951319236816921</v>
      </c>
      <c r="Z294" s="32">
        <v>60</v>
      </c>
      <c r="AA294">
        <f t="shared" si="56"/>
        <v>291.5</v>
      </c>
      <c r="AB294">
        <f t="shared" si="57"/>
        <v>0.29099999999999998</v>
      </c>
      <c r="AC294">
        <f t="shared" si="58"/>
        <v>-0.55046569502011278</v>
      </c>
      <c r="AD294">
        <f t="shared" si="59"/>
        <v>-0.53001985990068567</v>
      </c>
    </row>
    <row r="295" spans="1:30" x14ac:dyDescent="0.25">
      <c r="A295" s="32">
        <v>59</v>
      </c>
      <c r="B295">
        <f t="shared" si="48"/>
        <v>307.5</v>
      </c>
      <c r="C295">
        <f t="shared" si="49"/>
        <v>0.307</v>
      </c>
      <c r="D295">
        <f t="shared" si="50"/>
        <v>-0.50437198623838164</v>
      </c>
      <c r="E295">
        <f t="shared" si="51"/>
        <v>-0.46751715054685028</v>
      </c>
      <c r="N295" s="32">
        <v>61</v>
      </c>
      <c r="O295">
        <f t="shared" si="52"/>
        <v>287.5</v>
      </c>
      <c r="P295">
        <f t="shared" si="53"/>
        <v>0.28699999999999998</v>
      </c>
      <c r="Q295">
        <f t="shared" si="54"/>
        <v>-0.56217029225792647</v>
      </c>
      <c r="R295">
        <f t="shared" si="55"/>
        <v>-0.55951319236816921</v>
      </c>
      <c r="Z295" s="32">
        <v>60</v>
      </c>
      <c r="AA295">
        <f t="shared" si="56"/>
        <v>291.5</v>
      </c>
      <c r="AB295">
        <f t="shared" si="57"/>
        <v>0.29099999999999998</v>
      </c>
      <c r="AC295">
        <f t="shared" si="58"/>
        <v>-0.55046569502011278</v>
      </c>
      <c r="AD295">
        <f t="shared" si="59"/>
        <v>-0.53001985990068567</v>
      </c>
    </row>
    <row r="296" spans="1:30" x14ac:dyDescent="0.25">
      <c r="A296" s="32">
        <v>59</v>
      </c>
      <c r="B296">
        <f t="shared" si="48"/>
        <v>307.5</v>
      </c>
      <c r="C296">
        <f t="shared" si="49"/>
        <v>0.307</v>
      </c>
      <c r="D296">
        <f t="shared" si="50"/>
        <v>-0.50437198623838164</v>
      </c>
      <c r="E296">
        <f t="shared" si="51"/>
        <v>-0.46751715054685028</v>
      </c>
      <c r="N296" s="32">
        <v>61</v>
      </c>
      <c r="O296">
        <f t="shared" si="52"/>
        <v>287.5</v>
      </c>
      <c r="P296">
        <f t="shared" si="53"/>
        <v>0.28699999999999998</v>
      </c>
      <c r="Q296">
        <f t="shared" si="54"/>
        <v>-0.56217029225792647</v>
      </c>
      <c r="R296">
        <f t="shared" si="55"/>
        <v>-0.55951319236816921</v>
      </c>
      <c r="Z296" s="32">
        <v>60</v>
      </c>
      <c r="AA296">
        <f t="shared" si="56"/>
        <v>291.5</v>
      </c>
      <c r="AB296">
        <f t="shared" si="57"/>
        <v>0.29099999999999998</v>
      </c>
      <c r="AC296">
        <f t="shared" si="58"/>
        <v>-0.55046569502011278</v>
      </c>
      <c r="AD296">
        <f t="shared" si="59"/>
        <v>-0.53001985990068567</v>
      </c>
    </row>
    <row r="297" spans="1:30" x14ac:dyDescent="0.25">
      <c r="A297" s="32">
        <v>59</v>
      </c>
      <c r="B297">
        <f t="shared" si="48"/>
        <v>307.5</v>
      </c>
      <c r="C297">
        <f t="shared" si="49"/>
        <v>0.307</v>
      </c>
      <c r="D297">
        <f t="shared" si="50"/>
        <v>-0.50437198623838164</v>
      </c>
      <c r="E297">
        <f t="shared" si="51"/>
        <v>-0.46751715054685028</v>
      </c>
      <c r="N297" s="32">
        <v>61</v>
      </c>
      <c r="O297">
        <f t="shared" si="52"/>
        <v>287.5</v>
      </c>
      <c r="P297">
        <f t="shared" si="53"/>
        <v>0.28699999999999998</v>
      </c>
      <c r="Q297">
        <f t="shared" si="54"/>
        <v>-0.56217029225792647</v>
      </c>
      <c r="R297">
        <f t="shared" si="55"/>
        <v>-0.55951319236816921</v>
      </c>
      <c r="Z297" s="32">
        <v>60</v>
      </c>
      <c r="AA297">
        <f t="shared" si="56"/>
        <v>291.5</v>
      </c>
      <c r="AB297">
        <f t="shared" si="57"/>
        <v>0.29099999999999998</v>
      </c>
      <c r="AC297">
        <f t="shared" si="58"/>
        <v>-0.55046569502011278</v>
      </c>
      <c r="AD297">
        <f t="shared" si="59"/>
        <v>-0.53001985990068567</v>
      </c>
    </row>
    <row r="298" spans="1:30" x14ac:dyDescent="0.25">
      <c r="A298" s="32">
        <v>59</v>
      </c>
      <c r="B298">
        <f t="shared" si="48"/>
        <v>307.5</v>
      </c>
      <c r="C298">
        <f t="shared" si="49"/>
        <v>0.307</v>
      </c>
      <c r="D298">
        <f t="shared" si="50"/>
        <v>-0.50437198623838164</v>
      </c>
      <c r="E298">
        <f t="shared" si="51"/>
        <v>-0.46751715054685028</v>
      </c>
      <c r="N298" s="32">
        <v>61</v>
      </c>
      <c r="O298">
        <f t="shared" si="52"/>
        <v>287.5</v>
      </c>
      <c r="P298">
        <f t="shared" si="53"/>
        <v>0.28699999999999998</v>
      </c>
      <c r="Q298">
        <f t="shared" si="54"/>
        <v>-0.56217029225792647</v>
      </c>
      <c r="R298">
        <f t="shared" si="55"/>
        <v>-0.55951319236816921</v>
      </c>
      <c r="Z298" s="32">
        <v>60</v>
      </c>
      <c r="AA298">
        <f t="shared" si="56"/>
        <v>291.5</v>
      </c>
      <c r="AB298">
        <f t="shared" si="57"/>
        <v>0.29099999999999998</v>
      </c>
      <c r="AC298">
        <f t="shared" si="58"/>
        <v>-0.55046569502011278</v>
      </c>
      <c r="AD298">
        <f t="shared" si="59"/>
        <v>-0.53001985990068567</v>
      </c>
    </row>
    <row r="299" spans="1:30" x14ac:dyDescent="0.25">
      <c r="A299" s="32">
        <v>59</v>
      </c>
      <c r="B299">
        <f t="shared" si="48"/>
        <v>307.5</v>
      </c>
      <c r="C299">
        <f t="shared" si="49"/>
        <v>0.307</v>
      </c>
      <c r="D299">
        <f t="shared" si="50"/>
        <v>-0.50437198623838164</v>
      </c>
      <c r="E299">
        <f t="shared" si="51"/>
        <v>-0.46751715054685028</v>
      </c>
      <c r="N299" s="32">
        <v>61</v>
      </c>
      <c r="O299">
        <f t="shared" si="52"/>
        <v>287.5</v>
      </c>
      <c r="P299">
        <f t="shared" si="53"/>
        <v>0.28699999999999998</v>
      </c>
      <c r="Q299">
        <f t="shared" si="54"/>
        <v>-0.56217029225792647</v>
      </c>
      <c r="R299">
        <f t="shared" si="55"/>
        <v>-0.55951319236816921</v>
      </c>
      <c r="Z299" s="32">
        <v>60</v>
      </c>
      <c r="AA299">
        <f t="shared" si="56"/>
        <v>291.5</v>
      </c>
      <c r="AB299">
        <f t="shared" si="57"/>
        <v>0.29099999999999998</v>
      </c>
      <c r="AC299">
        <f t="shared" si="58"/>
        <v>-0.55046569502011278</v>
      </c>
      <c r="AD299">
        <f t="shared" si="59"/>
        <v>-0.53001985990068567</v>
      </c>
    </row>
    <row r="300" spans="1:30" x14ac:dyDescent="0.25">
      <c r="A300" s="32">
        <v>59</v>
      </c>
      <c r="B300">
        <f t="shared" si="48"/>
        <v>307.5</v>
      </c>
      <c r="C300">
        <f t="shared" si="49"/>
        <v>0.307</v>
      </c>
      <c r="D300">
        <f t="shared" si="50"/>
        <v>-0.50437198623838164</v>
      </c>
      <c r="E300">
        <f t="shared" si="51"/>
        <v>-0.46751715054685028</v>
      </c>
      <c r="N300" s="32">
        <v>61</v>
      </c>
      <c r="O300">
        <f t="shared" si="52"/>
        <v>287.5</v>
      </c>
      <c r="P300">
        <f t="shared" si="53"/>
        <v>0.28699999999999998</v>
      </c>
      <c r="Q300">
        <f t="shared" si="54"/>
        <v>-0.56217029225792647</v>
      </c>
      <c r="R300">
        <f t="shared" si="55"/>
        <v>-0.55951319236816921</v>
      </c>
      <c r="Z300" s="32">
        <v>60</v>
      </c>
      <c r="AA300">
        <f t="shared" si="56"/>
        <v>291.5</v>
      </c>
      <c r="AB300">
        <f t="shared" si="57"/>
        <v>0.29099999999999998</v>
      </c>
      <c r="AC300">
        <f t="shared" si="58"/>
        <v>-0.55046569502011278</v>
      </c>
      <c r="AD300">
        <f t="shared" si="59"/>
        <v>-0.53001985990068567</v>
      </c>
    </row>
    <row r="301" spans="1:30" x14ac:dyDescent="0.25">
      <c r="A301" s="32">
        <v>59</v>
      </c>
      <c r="B301">
        <f t="shared" si="48"/>
        <v>307.5</v>
      </c>
      <c r="C301">
        <f t="shared" si="49"/>
        <v>0.307</v>
      </c>
      <c r="D301">
        <f t="shared" si="50"/>
        <v>-0.50437198623838164</v>
      </c>
      <c r="E301">
        <f t="shared" si="51"/>
        <v>-0.46751715054685028</v>
      </c>
      <c r="N301" s="32">
        <v>62</v>
      </c>
      <c r="O301">
        <f t="shared" si="52"/>
        <v>310.5</v>
      </c>
      <c r="P301">
        <f t="shared" si="53"/>
        <v>0.31</v>
      </c>
      <c r="Q301">
        <f t="shared" si="54"/>
        <v>-0.49585034734745354</v>
      </c>
      <c r="R301">
        <f t="shared" si="55"/>
        <v>-0.49102094210887559</v>
      </c>
      <c r="Z301" s="32">
        <v>60</v>
      </c>
      <c r="AA301">
        <f t="shared" si="56"/>
        <v>291.5</v>
      </c>
      <c r="AB301">
        <f t="shared" si="57"/>
        <v>0.29099999999999998</v>
      </c>
      <c r="AC301">
        <f t="shared" si="58"/>
        <v>-0.55046569502011278</v>
      </c>
      <c r="AD301">
        <f t="shared" si="59"/>
        <v>-0.53001985990068567</v>
      </c>
    </row>
    <row r="302" spans="1:30" x14ac:dyDescent="0.25">
      <c r="A302" s="32">
        <v>59</v>
      </c>
      <c r="B302">
        <f t="shared" si="48"/>
        <v>307.5</v>
      </c>
      <c r="C302">
        <f t="shared" si="49"/>
        <v>0.307</v>
      </c>
      <c r="D302">
        <f t="shared" si="50"/>
        <v>-0.50437198623838164</v>
      </c>
      <c r="E302">
        <f t="shared" si="51"/>
        <v>-0.46751715054685028</v>
      </c>
      <c r="N302" s="32">
        <v>62</v>
      </c>
      <c r="O302">
        <f t="shared" si="52"/>
        <v>310.5</v>
      </c>
      <c r="P302">
        <f t="shared" si="53"/>
        <v>0.31</v>
      </c>
      <c r="Q302">
        <f t="shared" si="54"/>
        <v>-0.49585034734745354</v>
      </c>
      <c r="R302">
        <f t="shared" si="55"/>
        <v>-0.49102094210887559</v>
      </c>
      <c r="Z302" s="32">
        <v>60</v>
      </c>
      <c r="AA302">
        <f t="shared" si="56"/>
        <v>291.5</v>
      </c>
      <c r="AB302">
        <f t="shared" si="57"/>
        <v>0.29099999999999998</v>
      </c>
      <c r="AC302">
        <f t="shared" si="58"/>
        <v>-0.55046569502011278</v>
      </c>
      <c r="AD302">
        <f t="shared" si="59"/>
        <v>-0.53001985990068567</v>
      </c>
    </row>
    <row r="303" spans="1:30" x14ac:dyDescent="0.25">
      <c r="A303" s="32">
        <v>59</v>
      </c>
      <c r="B303">
        <f t="shared" si="48"/>
        <v>307.5</v>
      </c>
      <c r="C303">
        <f t="shared" si="49"/>
        <v>0.307</v>
      </c>
      <c r="D303">
        <f t="shared" si="50"/>
        <v>-0.50437198623838164</v>
      </c>
      <c r="E303">
        <f t="shared" si="51"/>
        <v>-0.46751715054685028</v>
      </c>
      <c r="N303" s="32">
        <v>62</v>
      </c>
      <c r="O303">
        <f t="shared" si="52"/>
        <v>310.5</v>
      </c>
      <c r="P303">
        <f t="shared" si="53"/>
        <v>0.31</v>
      </c>
      <c r="Q303">
        <f t="shared" si="54"/>
        <v>-0.49585034734745354</v>
      </c>
      <c r="R303">
        <f t="shared" si="55"/>
        <v>-0.49102094210887559</v>
      </c>
      <c r="Z303" s="32">
        <v>61</v>
      </c>
      <c r="AA303">
        <f t="shared" si="56"/>
        <v>312</v>
      </c>
      <c r="AB303">
        <f t="shared" si="57"/>
        <v>0.3115</v>
      </c>
      <c r="AC303">
        <f t="shared" si="58"/>
        <v>-0.49160303144249357</v>
      </c>
      <c r="AD303">
        <f t="shared" si="59"/>
        <v>-0.46421158328028772</v>
      </c>
    </row>
    <row r="304" spans="1:30" x14ac:dyDescent="0.25">
      <c r="A304" s="32">
        <v>59</v>
      </c>
      <c r="B304">
        <f t="shared" si="48"/>
        <v>307.5</v>
      </c>
      <c r="C304">
        <f t="shared" si="49"/>
        <v>0.307</v>
      </c>
      <c r="D304">
        <f t="shared" si="50"/>
        <v>-0.50437198623838164</v>
      </c>
      <c r="E304">
        <f t="shared" si="51"/>
        <v>-0.46751715054685028</v>
      </c>
      <c r="N304" s="32">
        <v>62</v>
      </c>
      <c r="O304">
        <f t="shared" si="52"/>
        <v>310.5</v>
      </c>
      <c r="P304">
        <f t="shared" si="53"/>
        <v>0.31</v>
      </c>
      <c r="Q304">
        <f t="shared" si="54"/>
        <v>-0.49585034734745354</v>
      </c>
      <c r="R304">
        <f t="shared" si="55"/>
        <v>-0.49102094210887559</v>
      </c>
      <c r="Z304" s="32">
        <v>61</v>
      </c>
      <c r="AA304">
        <f t="shared" si="56"/>
        <v>312</v>
      </c>
      <c r="AB304">
        <f t="shared" si="57"/>
        <v>0.3115</v>
      </c>
      <c r="AC304">
        <f t="shared" si="58"/>
        <v>-0.49160303144249357</v>
      </c>
      <c r="AD304">
        <f t="shared" si="59"/>
        <v>-0.46421158328028772</v>
      </c>
    </row>
    <row r="305" spans="1:30" x14ac:dyDescent="0.25">
      <c r="A305" s="32">
        <v>59</v>
      </c>
      <c r="B305">
        <f t="shared" si="48"/>
        <v>307.5</v>
      </c>
      <c r="C305">
        <f t="shared" si="49"/>
        <v>0.307</v>
      </c>
      <c r="D305">
        <f t="shared" si="50"/>
        <v>-0.50437198623838164</v>
      </c>
      <c r="E305">
        <f t="shared" si="51"/>
        <v>-0.46751715054685028</v>
      </c>
      <c r="N305" s="32">
        <v>62</v>
      </c>
      <c r="O305">
        <f t="shared" si="52"/>
        <v>310.5</v>
      </c>
      <c r="P305">
        <f t="shared" si="53"/>
        <v>0.31</v>
      </c>
      <c r="Q305">
        <f t="shared" si="54"/>
        <v>-0.49585034734745354</v>
      </c>
      <c r="R305">
        <f t="shared" si="55"/>
        <v>-0.49102094210887559</v>
      </c>
      <c r="Z305" s="32">
        <v>61</v>
      </c>
      <c r="AA305">
        <f t="shared" si="56"/>
        <v>312</v>
      </c>
      <c r="AB305">
        <f t="shared" si="57"/>
        <v>0.3115</v>
      </c>
      <c r="AC305">
        <f t="shared" si="58"/>
        <v>-0.49160303144249357</v>
      </c>
      <c r="AD305">
        <f t="shared" si="59"/>
        <v>-0.46421158328028772</v>
      </c>
    </row>
    <row r="306" spans="1:30" x14ac:dyDescent="0.25">
      <c r="A306" s="32">
        <v>59</v>
      </c>
      <c r="B306">
        <f t="shared" si="48"/>
        <v>307.5</v>
      </c>
      <c r="C306">
        <f t="shared" si="49"/>
        <v>0.307</v>
      </c>
      <c r="D306">
        <f t="shared" si="50"/>
        <v>-0.50437198623838164</v>
      </c>
      <c r="E306">
        <f t="shared" si="51"/>
        <v>-0.46751715054685028</v>
      </c>
      <c r="N306" s="32">
        <v>62</v>
      </c>
      <c r="O306">
        <f t="shared" si="52"/>
        <v>310.5</v>
      </c>
      <c r="P306">
        <f t="shared" si="53"/>
        <v>0.31</v>
      </c>
      <c r="Q306">
        <f t="shared" si="54"/>
        <v>-0.49585034734745354</v>
      </c>
      <c r="R306">
        <f t="shared" si="55"/>
        <v>-0.49102094210887559</v>
      </c>
      <c r="Z306" s="32">
        <v>61</v>
      </c>
      <c r="AA306">
        <f t="shared" si="56"/>
        <v>312</v>
      </c>
      <c r="AB306">
        <f t="shared" si="57"/>
        <v>0.3115</v>
      </c>
      <c r="AC306">
        <f t="shared" si="58"/>
        <v>-0.49160303144249357</v>
      </c>
      <c r="AD306">
        <f t="shared" si="59"/>
        <v>-0.46421158328028772</v>
      </c>
    </row>
    <row r="307" spans="1:30" x14ac:dyDescent="0.25">
      <c r="A307" s="32">
        <v>59</v>
      </c>
      <c r="B307">
        <f t="shared" si="48"/>
        <v>307.5</v>
      </c>
      <c r="C307">
        <f t="shared" si="49"/>
        <v>0.307</v>
      </c>
      <c r="D307">
        <f t="shared" si="50"/>
        <v>-0.50437198623838164</v>
      </c>
      <c r="E307">
        <f t="shared" si="51"/>
        <v>-0.46751715054685028</v>
      </c>
      <c r="N307" s="32">
        <v>62</v>
      </c>
      <c r="O307">
        <f t="shared" si="52"/>
        <v>310.5</v>
      </c>
      <c r="P307">
        <f t="shared" si="53"/>
        <v>0.31</v>
      </c>
      <c r="Q307">
        <f t="shared" si="54"/>
        <v>-0.49585034734745354</v>
      </c>
      <c r="R307">
        <f t="shared" si="55"/>
        <v>-0.49102094210887559</v>
      </c>
      <c r="Z307" s="32">
        <v>61</v>
      </c>
      <c r="AA307">
        <f t="shared" si="56"/>
        <v>312</v>
      </c>
      <c r="AB307">
        <f t="shared" si="57"/>
        <v>0.3115</v>
      </c>
      <c r="AC307">
        <f t="shared" si="58"/>
        <v>-0.49160303144249357</v>
      </c>
      <c r="AD307">
        <f t="shared" si="59"/>
        <v>-0.46421158328028772</v>
      </c>
    </row>
    <row r="308" spans="1:30" x14ac:dyDescent="0.25">
      <c r="A308" s="32">
        <v>59</v>
      </c>
      <c r="B308">
        <f t="shared" si="48"/>
        <v>307.5</v>
      </c>
      <c r="C308">
        <f t="shared" si="49"/>
        <v>0.307</v>
      </c>
      <c r="D308">
        <f t="shared" si="50"/>
        <v>-0.50437198623838164</v>
      </c>
      <c r="E308">
        <f t="shared" si="51"/>
        <v>-0.46751715054685028</v>
      </c>
      <c r="N308" s="32">
        <v>62</v>
      </c>
      <c r="O308">
        <f t="shared" si="52"/>
        <v>310.5</v>
      </c>
      <c r="P308">
        <f t="shared" si="53"/>
        <v>0.31</v>
      </c>
      <c r="Q308">
        <f t="shared" si="54"/>
        <v>-0.49585034734745354</v>
      </c>
      <c r="R308">
        <f t="shared" si="55"/>
        <v>-0.49102094210887559</v>
      </c>
      <c r="Z308" s="32">
        <v>61</v>
      </c>
      <c r="AA308">
        <f t="shared" si="56"/>
        <v>312</v>
      </c>
      <c r="AB308">
        <f t="shared" si="57"/>
        <v>0.3115</v>
      </c>
      <c r="AC308">
        <f t="shared" si="58"/>
        <v>-0.49160303144249357</v>
      </c>
      <c r="AD308">
        <f t="shared" si="59"/>
        <v>-0.46421158328028772</v>
      </c>
    </row>
    <row r="309" spans="1:30" x14ac:dyDescent="0.25">
      <c r="A309" s="32">
        <v>59</v>
      </c>
      <c r="B309">
        <f t="shared" si="48"/>
        <v>307.5</v>
      </c>
      <c r="C309">
        <f t="shared" si="49"/>
        <v>0.307</v>
      </c>
      <c r="D309">
        <f t="shared" si="50"/>
        <v>-0.50437198623838164</v>
      </c>
      <c r="E309">
        <f t="shared" si="51"/>
        <v>-0.46751715054685028</v>
      </c>
      <c r="N309" s="32">
        <v>62</v>
      </c>
      <c r="O309">
        <f t="shared" si="52"/>
        <v>310.5</v>
      </c>
      <c r="P309">
        <f t="shared" si="53"/>
        <v>0.31</v>
      </c>
      <c r="Q309">
        <f t="shared" si="54"/>
        <v>-0.49585034734745354</v>
      </c>
      <c r="R309">
        <f t="shared" si="55"/>
        <v>-0.49102094210887559</v>
      </c>
      <c r="Z309" s="32">
        <v>61</v>
      </c>
      <c r="AA309">
        <f t="shared" si="56"/>
        <v>312</v>
      </c>
      <c r="AB309">
        <f t="shared" si="57"/>
        <v>0.3115</v>
      </c>
      <c r="AC309">
        <f t="shared" si="58"/>
        <v>-0.49160303144249357</v>
      </c>
      <c r="AD309">
        <f t="shared" si="59"/>
        <v>-0.46421158328028772</v>
      </c>
    </row>
    <row r="310" spans="1:30" x14ac:dyDescent="0.25">
      <c r="A310" s="32">
        <v>59</v>
      </c>
      <c r="B310">
        <f t="shared" si="48"/>
        <v>307.5</v>
      </c>
      <c r="C310">
        <f t="shared" si="49"/>
        <v>0.307</v>
      </c>
      <c r="D310">
        <f t="shared" si="50"/>
        <v>-0.50437198623838164</v>
      </c>
      <c r="E310">
        <f t="shared" si="51"/>
        <v>-0.46751715054685028</v>
      </c>
      <c r="N310" s="32">
        <v>62</v>
      </c>
      <c r="O310">
        <f t="shared" si="52"/>
        <v>310.5</v>
      </c>
      <c r="P310">
        <f t="shared" si="53"/>
        <v>0.31</v>
      </c>
      <c r="Q310">
        <f t="shared" si="54"/>
        <v>-0.49585034734745354</v>
      </c>
      <c r="R310">
        <f t="shared" si="55"/>
        <v>-0.49102094210887559</v>
      </c>
      <c r="Z310" s="32">
        <v>61</v>
      </c>
      <c r="AA310">
        <f t="shared" si="56"/>
        <v>312</v>
      </c>
      <c r="AB310">
        <f t="shared" si="57"/>
        <v>0.3115</v>
      </c>
      <c r="AC310">
        <f t="shared" si="58"/>
        <v>-0.49160303144249357</v>
      </c>
      <c r="AD310">
        <f t="shared" si="59"/>
        <v>-0.46421158328028772</v>
      </c>
    </row>
    <row r="311" spans="1:30" x14ac:dyDescent="0.25">
      <c r="A311" s="32">
        <v>59</v>
      </c>
      <c r="B311">
        <f t="shared" si="48"/>
        <v>307.5</v>
      </c>
      <c r="C311">
        <f t="shared" si="49"/>
        <v>0.307</v>
      </c>
      <c r="D311">
        <f t="shared" si="50"/>
        <v>-0.50437198623838164</v>
      </c>
      <c r="E311">
        <f t="shared" si="51"/>
        <v>-0.46751715054685028</v>
      </c>
      <c r="N311" s="32">
        <v>62</v>
      </c>
      <c r="O311">
        <f t="shared" si="52"/>
        <v>310.5</v>
      </c>
      <c r="P311">
        <f t="shared" si="53"/>
        <v>0.31</v>
      </c>
      <c r="Q311">
        <f t="shared" si="54"/>
        <v>-0.49585034734745354</v>
      </c>
      <c r="R311">
        <f t="shared" si="55"/>
        <v>-0.49102094210887559</v>
      </c>
      <c r="Z311" s="32">
        <v>61</v>
      </c>
      <c r="AA311">
        <f t="shared" si="56"/>
        <v>312</v>
      </c>
      <c r="AB311">
        <f t="shared" si="57"/>
        <v>0.3115</v>
      </c>
      <c r="AC311">
        <f t="shared" si="58"/>
        <v>-0.49160303144249357</v>
      </c>
      <c r="AD311">
        <f t="shared" si="59"/>
        <v>-0.46421158328028772</v>
      </c>
    </row>
    <row r="312" spans="1:30" x14ac:dyDescent="0.25">
      <c r="A312" s="32">
        <v>59</v>
      </c>
      <c r="B312">
        <f t="shared" si="48"/>
        <v>307.5</v>
      </c>
      <c r="C312">
        <f t="shared" si="49"/>
        <v>0.307</v>
      </c>
      <c r="D312">
        <f t="shared" si="50"/>
        <v>-0.50437198623838164</v>
      </c>
      <c r="E312">
        <f t="shared" si="51"/>
        <v>-0.46751715054685028</v>
      </c>
      <c r="N312" s="32">
        <v>62</v>
      </c>
      <c r="O312">
        <f t="shared" si="52"/>
        <v>310.5</v>
      </c>
      <c r="P312">
        <f t="shared" si="53"/>
        <v>0.31</v>
      </c>
      <c r="Q312">
        <f t="shared" si="54"/>
        <v>-0.49585034734745354</v>
      </c>
      <c r="R312">
        <f t="shared" si="55"/>
        <v>-0.49102094210887559</v>
      </c>
      <c r="Z312" s="32">
        <v>61</v>
      </c>
      <c r="AA312">
        <f t="shared" si="56"/>
        <v>312</v>
      </c>
      <c r="AB312">
        <f t="shared" si="57"/>
        <v>0.3115</v>
      </c>
      <c r="AC312">
        <f t="shared" si="58"/>
        <v>-0.49160303144249357</v>
      </c>
      <c r="AD312">
        <f t="shared" si="59"/>
        <v>-0.46421158328028772</v>
      </c>
    </row>
    <row r="313" spans="1:30" x14ac:dyDescent="0.25">
      <c r="A313" s="32">
        <v>59</v>
      </c>
      <c r="B313">
        <f t="shared" si="48"/>
        <v>307.5</v>
      </c>
      <c r="C313">
        <f t="shared" si="49"/>
        <v>0.307</v>
      </c>
      <c r="D313">
        <f t="shared" si="50"/>
        <v>-0.50437198623838164</v>
      </c>
      <c r="E313">
        <f t="shared" si="51"/>
        <v>-0.46751715054685028</v>
      </c>
      <c r="N313" s="32">
        <v>62</v>
      </c>
      <c r="O313">
        <f t="shared" si="52"/>
        <v>310.5</v>
      </c>
      <c r="P313">
        <f t="shared" si="53"/>
        <v>0.31</v>
      </c>
      <c r="Q313">
        <f t="shared" si="54"/>
        <v>-0.49585034734745354</v>
      </c>
      <c r="R313">
        <f t="shared" si="55"/>
        <v>-0.49102094210887559</v>
      </c>
      <c r="Z313" s="32">
        <v>61</v>
      </c>
      <c r="AA313">
        <f t="shared" si="56"/>
        <v>312</v>
      </c>
      <c r="AB313">
        <f t="shared" si="57"/>
        <v>0.3115</v>
      </c>
      <c r="AC313">
        <f t="shared" si="58"/>
        <v>-0.49160303144249357</v>
      </c>
      <c r="AD313">
        <f t="shared" si="59"/>
        <v>-0.46421158328028772</v>
      </c>
    </row>
    <row r="314" spans="1:30" x14ac:dyDescent="0.25">
      <c r="A314" s="32">
        <v>59</v>
      </c>
      <c r="B314">
        <f t="shared" si="48"/>
        <v>307.5</v>
      </c>
      <c r="C314">
        <f t="shared" si="49"/>
        <v>0.307</v>
      </c>
      <c r="D314">
        <f t="shared" si="50"/>
        <v>-0.50437198623838164</v>
      </c>
      <c r="E314">
        <f t="shared" si="51"/>
        <v>-0.46751715054685028</v>
      </c>
      <c r="N314" s="32">
        <v>62</v>
      </c>
      <c r="O314">
        <f t="shared" si="52"/>
        <v>310.5</v>
      </c>
      <c r="P314">
        <f t="shared" si="53"/>
        <v>0.31</v>
      </c>
      <c r="Q314">
        <f t="shared" si="54"/>
        <v>-0.49585034734745354</v>
      </c>
      <c r="R314">
        <f t="shared" si="55"/>
        <v>-0.49102094210887559</v>
      </c>
      <c r="Z314" s="32">
        <v>61</v>
      </c>
      <c r="AA314">
        <f t="shared" si="56"/>
        <v>312</v>
      </c>
      <c r="AB314">
        <f t="shared" si="57"/>
        <v>0.3115</v>
      </c>
      <c r="AC314">
        <f t="shared" si="58"/>
        <v>-0.49160303144249357</v>
      </c>
      <c r="AD314">
        <f t="shared" si="59"/>
        <v>-0.46421158328028772</v>
      </c>
    </row>
    <row r="315" spans="1:30" x14ac:dyDescent="0.25">
      <c r="A315" s="32">
        <v>59</v>
      </c>
      <c r="B315">
        <f t="shared" si="48"/>
        <v>307.5</v>
      </c>
      <c r="C315">
        <f t="shared" si="49"/>
        <v>0.307</v>
      </c>
      <c r="D315">
        <f t="shared" si="50"/>
        <v>-0.50437198623838164</v>
      </c>
      <c r="E315">
        <f t="shared" si="51"/>
        <v>-0.46751715054685028</v>
      </c>
      <c r="N315" s="32">
        <v>62</v>
      </c>
      <c r="O315">
        <f t="shared" si="52"/>
        <v>310.5</v>
      </c>
      <c r="P315">
        <f t="shared" si="53"/>
        <v>0.31</v>
      </c>
      <c r="Q315">
        <f t="shared" si="54"/>
        <v>-0.49585034734745354</v>
      </c>
      <c r="R315">
        <f t="shared" si="55"/>
        <v>-0.49102094210887559</v>
      </c>
      <c r="Z315" s="32">
        <v>61</v>
      </c>
      <c r="AA315">
        <f t="shared" si="56"/>
        <v>312</v>
      </c>
      <c r="AB315">
        <f t="shared" si="57"/>
        <v>0.3115</v>
      </c>
      <c r="AC315">
        <f t="shared" si="58"/>
        <v>-0.49160303144249357</v>
      </c>
      <c r="AD315">
        <f t="shared" si="59"/>
        <v>-0.46421158328028772</v>
      </c>
    </row>
    <row r="316" spans="1:30" x14ac:dyDescent="0.25">
      <c r="A316" s="32">
        <v>59</v>
      </c>
      <c r="B316">
        <f t="shared" si="48"/>
        <v>307.5</v>
      </c>
      <c r="C316">
        <f t="shared" si="49"/>
        <v>0.307</v>
      </c>
      <c r="D316">
        <f t="shared" si="50"/>
        <v>-0.50437198623838164</v>
      </c>
      <c r="E316">
        <f t="shared" si="51"/>
        <v>-0.46751715054685028</v>
      </c>
      <c r="N316" s="32">
        <v>62</v>
      </c>
      <c r="O316">
        <f t="shared" si="52"/>
        <v>310.5</v>
      </c>
      <c r="P316">
        <f t="shared" si="53"/>
        <v>0.31</v>
      </c>
      <c r="Q316">
        <f t="shared" si="54"/>
        <v>-0.49585034734745354</v>
      </c>
      <c r="R316">
        <f t="shared" si="55"/>
        <v>-0.49102094210887559</v>
      </c>
      <c r="Z316" s="32">
        <v>61</v>
      </c>
      <c r="AA316">
        <f t="shared" si="56"/>
        <v>312</v>
      </c>
      <c r="AB316">
        <f t="shared" si="57"/>
        <v>0.3115</v>
      </c>
      <c r="AC316">
        <f t="shared" si="58"/>
        <v>-0.49160303144249357</v>
      </c>
      <c r="AD316">
        <f t="shared" si="59"/>
        <v>-0.46421158328028772</v>
      </c>
    </row>
    <row r="317" spans="1:30" x14ac:dyDescent="0.25">
      <c r="A317" s="32">
        <v>59</v>
      </c>
      <c r="B317">
        <f t="shared" si="48"/>
        <v>307.5</v>
      </c>
      <c r="C317">
        <f t="shared" si="49"/>
        <v>0.307</v>
      </c>
      <c r="D317">
        <f t="shared" si="50"/>
        <v>-0.50437198623838164</v>
      </c>
      <c r="E317">
        <f t="shared" si="51"/>
        <v>-0.46751715054685028</v>
      </c>
      <c r="N317" s="32">
        <v>62</v>
      </c>
      <c r="O317">
        <f t="shared" si="52"/>
        <v>310.5</v>
      </c>
      <c r="P317">
        <f t="shared" si="53"/>
        <v>0.31</v>
      </c>
      <c r="Q317">
        <f t="shared" si="54"/>
        <v>-0.49585034734745354</v>
      </c>
      <c r="R317">
        <f t="shared" si="55"/>
        <v>-0.49102094210887559</v>
      </c>
      <c r="Z317" s="32">
        <v>61</v>
      </c>
      <c r="AA317">
        <f t="shared" si="56"/>
        <v>312</v>
      </c>
      <c r="AB317">
        <f t="shared" si="57"/>
        <v>0.3115</v>
      </c>
      <c r="AC317">
        <f t="shared" si="58"/>
        <v>-0.49160303144249357</v>
      </c>
      <c r="AD317">
        <f t="shared" si="59"/>
        <v>-0.46421158328028772</v>
      </c>
    </row>
    <row r="318" spans="1:30" x14ac:dyDescent="0.25">
      <c r="A318" s="32">
        <v>59</v>
      </c>
      <c r="B318">
        <f t="shared" si="48"/>
        <v>307.5</v>
      </c>
      <c r="C318">
        <f t="shared" si="49"/>
        <v>0.307</v>
      </c>
      <c r="D318">
        <f t="shared" si="50"/>
        <v>-0.50437198623838164</v>
      </c>
      <c r="E318">
        <f t="shared" si="51"/>
        <v>-0.46751715054685028</v>
      </c>
      <c r="N318" s="32">
        <v>62</v>
      </c>
      <c r="O318">
        <f t="shared" si="52"/>
        <v>310.5</v>
      </c>
      <c r="P318">
        <f t="shared" si="53"/>
        <v>0.31</v>
      </c>
      <c r="Q318">
        <f t="shared" si="54"/>
        <v>-0.49585034734745354</v>
      </c>
      <c r="R318">
        <f t="shared" si="55"/>
        <v>-0.49102094210887559</v>
      </c>
      <c r="Z318" s="32">
        <v>61</v>
      </c>
      <c r="AA318">
        <f t="shared" si="56"/>
        <v>312</v>
      </c>
      <c r="AB318">
        <f t="shared" si="57"/>
        <v>0.3115</v>
      </c>
      <c r="AC318">
        <f t="shared" si="58"/>
        <v>-0.49160303144249357</v>
      </c>
      <c r="AD318">
        <f t="shared" si="59"/>
        <v>-0.46421158328028772</v>
      </c>
    </row>
    <row r="319" spans="1:30" x14ac:dyDescent="0.25">
      <c r="A319" s="32">
        <v>59</v>
      </c>
      <c r="B319">
        <f t="shared" si="48"/>
        <v>307.5</v>
      </c>
      <c r="C319">
        <f t="shared" si="49"/>
        <v>0.307</v>
      </c>
      <c r="D319">
        <f t="shared" si="50"/>
        <v>-0.50437198623838164</v>
      </c>
      <c r="E319">
        <f t="shared" si="51"/>
        <v>-0.46751715054685028</v>
      </c>
      <c r="N319" s="32">
        <v>62</v>
      </c>
      <c r="O319">
        <f t="shared" si="52"/>
        <v>310.5</v>
      </c>
      <c r="P319">
        <f t="shared" si="53"/>
        <v>0.31</v>
      </c>
      <c r="Q319">
        <f t="shared" si="54"/>
        <v>-0.49585034734745354</v>
      </c>
      <c r="R319">
        <f t="shared" si="55"/>
        <v>-0.49102094210887559</v>
      </c>
      <c r="Z319" s="32">
        <v>61</v>
      </c>
      <c r="AA319">
        <f t="shared" si="56"/>
        <v>312</v>
      </c>
      <c r="AB319">
        <f t="shared" si="57"/>
        <v>0.3115</v>
      </c>
      <c r="AC319">
        <f t="shared" si="58"/>
        <v>-0.49160303144249357</v>
      </c>
      <c r="AD319">
        <f t="shared" si="59"/>
        <v>-0.46421158328028772</v>
      </c>
    </row>
    <row r="320" spans="1:30" x14ac:dyDescent="0.25">
      <c r="A320" s="32">
        <v>59</v>
      </c>
      <c r="B320">
        <f t="shared" si="48"/>
        <v>307.5</v>
      </c>
      <c r="C320">
        <f t="shared" si="49"/>
        <v>0.307</v>
      </c>
      <c r="D320">
        <f t="shared" si="50"/>
        <v>-0.50437198623838164</v>
      </c>
      <c r="E320">
        <f t="shared" si="51"/>
        <v>-0.46751715054685028</v>
      </c>
      <c r="N320" s="32">
        <v>62</v>
      </c>
      <c r="O320">
        <f t="shared" si="52"/>
        <v>310.5</v>
      </c>
      <c r="P320">
        <f t="shared" si="53"/>
        <v>0.31</v>
      </c>
      <c r="Q320">
        <f t="shared" si="54"/>
        <v>-0.49585034734745354</v>
      </c>
      <c r="R320">
        <f t="shared" si="55"/>
        <v>-0.49102094210887559</v>
      </c>
      <c r="Z320" s="32">
        <v>61</v>
      </c>
      <c r="AA320">
        <f t="shared" si="56"/>
        <v>312</v>
      </c>
      <c r="AB320">
        <f t="shared" si="57"/>
        <v>0.3115</v>
      </c>
      <c r="AC320">
        <f t="shared" si="58"/>
        <v>-0.49160303144249357</v>
      </c>
      <c r="AD320">
        <f t="shared" si="59"/>
        <v>-0.46421158328028772</v>
      </c>
    </row>
    <row r="321" spans="1:30" x14ac:dyDescent="0.25">
      <c r="A321" s="32">
        <v>59</v>
      </c>
      <c r="B321">
        <f t="shared" si="48"/>
        <v>307.5</v>
      </c>
      <c r="C321">
        <f t="shared" si="49"/>
        <v>0.307</v>
      </c>
      <c r="D321">
        <f t="shared" si="50"/>
        <v>-0.50437198623838164</v>
      </c>
      <c r="E321">
        <f t="shared" si="51"/>
        <v>-0.46751715054685028</v>
      </c>
      <c r="N321" s="32">
        <v>62</v>
      </c>
      <c r="O321">
        <f t="shared" si="52"/>
        <v>310.5</v>
      </c>
      <c r="P321">
        <f t="shared" si="53"/>
        <v>0.31</v>
      </c>
      <c r="Q321">
        <f t="shared" si="54"/>
        <v>-0.49585034734745354</v>
      </c>
      <c r="R321">
        <f t="shared" si="55"/>
        <v>-0.49102094210887559</v>
      </c>
      <c r="Z321" s="32">
        <v>61</v>
      </c>
      <c r="AA321">
        <f t="shared" si="56"/>
        <v>312</v>
      </c>
      <c r="AB321">
        <f t="shared" si="57"/>
        <v>0.3115</v>
      </c>
      <c r="AC321">
        <f t="shared" si="58"/>
        <v>-0.49160303144249357</v>
      </c>
      <c r="AD321">
        <f t="shared" si="59"/>
        <v>-0.46421158328028772</v>
      </c>
    </row>
    <row r="322" spans="1:30" x14ac:dyDescent="0.25">
      <c r="A322" s="32">
        <v>59</v>
      </c>
      <c r="B322">
        <f t="shared" si="48"/>
        <v>307.5</v>
      </c>
      <c r="C322">
        <f t="shared" si="49"/>
        <v>0.307</v>
      </c>
      <c r="D322">
        <f t="shared" si="50"/>
        <v>-0.50437198623838164</v>
      </c>
      <c r="E322">
        <f t="shared" si="51"/>
        <v>-0.46751715054685028</v>
      </c>
      <c r="N322" s="32">
        <v>62</v>
      </c>
      <c r="O322">
        <f t="shared" si="52"/>
        <v>310.5</v>
      </c>
      <c r="P322">
        <f t="shared" si="53"/>
        <v>0.31</v>
      </c>
      <c r="Q322">
        <f t="shared" si="54"/>
        <v>-0.49585034734745354</v>
      </c>
      <c r="R322">
        <f t="shared" si="55"/>
        <v>-0.49102094210887559</v>
      </c>
      <c r="Z322" s="32">
        <v>61</v>
      </c>
      <c r="AA322">
        <f t="shared" si="56"/>
        <v>312</v>
      </c>
      <c r="AB322">
        <f t="shared" si="57"/>
        <v>0.3115</v>
      </c>
      <c r="AC322">
        <f t="shared" si="58"/>
        <v>-0.49160303144249357</v>
      </c>
      <c r="AD322">
        <f t="shared" si="59"/>
        <v>-0.46421158328028772</v>
      </c>
    </row>
    <row r="323" spans="1:30" x14ac:dyDescent="0.25">
      <c r="A323" s="32">
        <v>59</v>
      </c>
      <c r="B323">
        <f t="shared" ref="B323:B386" si="60">_xlfn.RANK.AVG(A323,$A$2:$A$1001,1)</f>
        <v>307.5</v>
      </c>
      <c r="C323">
        <f t="shared" ref="C323:C386" si="61">(B323-0.5)/COUNTA($A$2:$A$1001)</f>
        <v>0.307</v>
      </c>
      <c r="D323">
        <f t="shared" ref="D323:D386" si="62">_xlfn.NORM.S.INV(C323)</f>
        <v>-0.50437198623838164</v>
      </c>
      <c r="E323">
        <f t="shared" ref="E323:E386" si="63">STANDARDIZE(A323,AVERAGE($A$2:$A$1001),_xlfn.STDEV.S($A$2:$A$1001))</f>
        <v>-0.46751715054685028</v>
      </c>
      <c r="N323" s="32">
        <v>63</v>
      </c>
      <c r="O323">
        <f t="shared" ref="O323:O386" si="64">_xlfn.RANK.AVG(N323,$N$2:$N$1001,1)</f>
        <v>331.5</v>
      </c>
      <c r="P323">
        <f t="shared" ref="P323:P386" si="65">(O323-0.5)/COUNTA($N$2:$N$1001)</f>
        <v>0.33100000000000002</v>
      </c>
      <c r="Q323">
        <f t="shared" ref="Q323:Q386" si="66">_xlfn.NORM.S.INV(P323)</f>
        <v>-0.43715354139172241</v>
      </c>
      <c r="R323">
        <f t="shared" ref="R323:R386" si="67">STANDARDIZE(N323,AVERAGE($N$2:$N$1001),_xlfn.STDEV.S($N$2:$N$1001))</f>
        <v>-0.42252869184958197</v>
      </c>
      <c r="Z323" s="32">
        <v>61</v>
      </c>
      <c r="AA323">
        <f t="shared" ref="AA323:AA386" si="68">_xlfn.RANK.AVG(Z323,$Z$2:$Z$1001,1)</f>
        <v>312</v>
      </c>
      <c r="AB323">
        <f t="shared" ref="AB323:AB386" si="69">(AA323-0.5)/COUNTA($Z$2:$Z$1001)</f>
        <v>0.3115</v>
      </c>
      <c r="AC323">
        <f t="shared" ref="AC323:AC386" si="70">_xlfn.NORM.S.INV(AB323)</f>
        <v>-0.49160303144249357</v>
      </c>
      <c r="AD323">
        <f t="shared" ref="AD323:AD386" si="71">STANDARDIZE(Z323,AVERAGE($Z$2:$Z$1001),_xlfn.STDEV.S($Z$2:$Z$1001))</f>
        <v>-0.46421158328028772</v>
      </c>
    </row>
    <row r="324" spans="1:30" x14ac:dyDescent="0.25">
      <c r="A324" s="32">
        <v>59</v>
      </c>
      <c r="B324">
        <f t="shared" si="60"/>
        <v>307.5</v>
      </c>
      <c r="C324">
        <f t="shared" si="61"/>
        <v>0.307</v>
      </c>
      <c r="D324">
        <f t="shared" si="62"/>
        <v>-0.50437198623838164</v>
      </c>
      <c r="E324">
        <f t="shared" si="63"/>
        <v>-0.46751715054685028</v>
      </c>
      <c r="N324" s="32">
        <v>63</v>
      </c>
      <c r="O324">
        <f t="shared" si="64"/>
        <v>331.5</v>
      </c>
      <c r="P324">
        <f t="shared" si="65"/>
        <v>0.33100000000000002</v>
      </c>
      <c r="Q324">
        <f t="shared" si="66"/>
        <v>-0.43715354139172241</v>
      </c>
      <c r="R324">
        <f t="shared" si="67"/>
        <v>-0.42252869184958197</v>
      </c>
      <c r="Z324" s="32">
        <v>62</v>
      </c>
      <c r="AA324">
        <f t="shared" si="68"/>
        <v>336</v>
      </c>
      <c r="AB324">
        <f t="shared" si="69"/>
        <v>0.33550000000000002</v>
      </c>
      <c r="AC324">
        <f t="shared" si="70"/>
        <v>-0.42477596553001545</v>
      </c>
      <c r="AD324">
        <f t="shared" si="71"/>
        <v>-0.39840330665988971</v>
      </c>
    </row>
    <row r="325" spans="1:30" x14ac:dyDescent="0.25">
      <c r="A325" s="32">
        <v>60</v>
      </c>
      <c r="B325">
        <f t="shared" si="60"/>
        <v>331.5</v>
      </c>
      <c r="C325">
        <f t="shared" si="61"/>
        <v>0.33100000000000002</v>
      </c>
      <c r="D325">
        <f t="shared" si="62"/>
        <v>-0.43715354139172241</v>
      </c>
      <c r="E325">
        <f t="shared" si="63"/>
        <v>-0.40156748902239686</v>
      </c>
      <c r="N325" s="32">
        <v>63</v>
      </c>
      <c r="O325">
        <f t="shared" si="64"/>
        <v>331.5</v>
      </c>
      <c r="P325">
        <f t="shared" si="65"/>
        <v>0.33100000000000002</v>
      </c>
      <c r="Q325">
        <f t="shared" si="66"/>
        <v>-0.43715354139172241</v>
      </c>
      <c r="R325">
        <f t="shared" si="67"/>
        <v>-0.42252869184958197</v>
      </c>
      <c r="Z325" s="32">
        <v>62</v>
      </c>
      <c r="AA325">
        <f t="shared" si="68"/>
        <v>336</v>
      </c>
      <c r="AB325">
        <f t="shared" si="69"/>
        <v>0.33550000000000002</v>
      </c>
      <c r="AC325">
        <f t="shared" si="70"/>
        <v>-0.42477596553001545</v>
      </c>
      <c r="AD325">
        <f t="shared" si="71"/>
        <v>-0.39840330665988971</v>
      </c>
    </row>
    <row r="326" spans="1:30" x14ac:dyDescent="0.25">
      <c r="A326" s="32">
        <v>60</v>
      </c>
      <c r="B326">
        <f t="shared" si="60"/>
        <v>331.5</v>
      </c>
      <c r="C326">
        <f t="shared" si="61"/>
        <v>0.33100000000000002</v>
      </c>
      <c r="D326">
        <f t="shared" si="62"/>
        <v>-0.43715354139172241</v>
      </c>
      <c r="E326">
        <f t="shared" si="63"/>
        <v>-0.40156748902239686</v>
      </c>
      <c r="N326" s="32">
        <v>63</v>
      </c>
      <c r="O326">
        <f t="shared" si="64"/>
        <v>331.5</v>
      </c>
      <c r="P326">
        <f t="shared" si="65"/>
        <v>0.33100000000000002</v>
      </c>
      <c r="Q326">
        <f t="shared" si="66"/>
        <v>-0.43715354139172241</v>
      </c>
      <c r="R326">
        <f t="shared" si="67"/>
        <v>-0.42252869184958197</v>
      </c>
      <c r="Z326" s="32">
        <v>62</v>
      </c>
      <c r="AA326">
        <f t="shared" si="68"/>
        <v>336</v>
      </c>
      <c r="AB326">
        <f t="shared" si="69"/>
        <v>0.33550000000000002</v>
      </c>
      <c r="AC326">
        <f t="shared" si="70"/>
        <v>-0.42477596553001545</v>
      </c>
      <c r="AD326">
        <f t="shared" si="71"/>
        <v>-0.39840330665988971</v>
      </c>
    </row>
    <row r="327" spans="1:30" x14ac:dyDescent="0.25">
      <c r="A327" s="32">
        <v>60</v>
      </c>
      <c r="B327">
        <f t="shared" si="60"/>
        <v>331.5</v>
      </c>
      <c r="C327">
        <f t="shared" si="61"/>
        <v>0.33100000000000002</v>
      </c>
      <c r="D327">
        <f t="shared" si="62"/>
        <v>-0.43715354139172241</v>
      </c>
      <c r="E327">
        <f t="shared" si="63"/>
        <v>-0.40156748902239686</v>
      </c>
      <c r="N327" s="32">
        <v>63</v>
      </c>
      <c r="O327">
        <f t="shared" si="64"/>
        <v>331.5</v>
      </c>
      <c r="P327">
        <f t="shared" si="65"/>
        <v>0.33100000000000002</v>
      </c>
      <c r="Q327">
        <f t="shared" si="66"/>
        <v>-0.43715354139172241</v>
      </c>
      <c r="R327">
        <f t="shared" si="67"/>
        <v>-0.42252869184958197</v>
      </c>
      <c r="Z327" s="32">
        <v>62</v>
      </c>
      <c r="AA327">
        <f t="shared" si="68"/>
        <v>336</v>
      </c>
      <c r="AB327">
        <f t="shared" si="69"/>
        <v>0.33550000000000002</v>
      </c>
      <c r="AC327">
        <f t="shared" si="70"/>
        <v>-0.42477596553001545</v>
      </c>
      <c r="AD327">
        <f t="shared" si="71"/>
        <v>-0.39840330665988971</v>
      </c>
    </row>
    <row r="328" spans="1:30" x14ac:dyDescent="0.25">
      <c r="A328" s="32">
        <v>60</v>
      </c>
      <c r="B328">
        <f t="shared" si="60"/>
        <v>331.5</v>
      </c>
      <c r="C328">
        <f t="shared" si="61"/>
        <v>0.33100000000000002</v>
      </c>
      <c r="D328">
        <f t="shared" si="62"/>
        <v>-0.43715354139172241</v>
      </c>
      <c r="E328">
        <f t="shared" si="63"/>
        <v>-0.40156748902239686</v>
      </c>
      <c r="N328" s="32">
        <v>63</v>
      </c>
      <c r="O328">
        <f t="shared" si="64"/>
        <v>331.5</v>
      </c>
      <c r="P328">
        <f t="shared" si="65"/>
        <v>0.33100000000000002</v>
      </c>
      <c r="Q328">
        <f t="shared" si="66"/>
        <v>-0.43715354139172241</v>
      </c>
      <c r="R328">
        <f t="shared" si="67"/>
        <v>-0.42252869184958197</v>
      </c>
      <c r="Z328" s="32">
        <v>62</v>
      </c>
      <c r="AA328">
        <f t="shared" si="68"/>
        <v>336</v>
      </c>
      <c r="AB328">
        <f t="shared" si="69"/>
        <v>0.33550000000000002</v>
      </c>
      <c r="AC328">
        <f t="shared" si="70"/>
        <v>-0.42477596553001545</v>
      </c>
      <c r="AD328">
        <f t="shared" si="71"/>
        <v>-0.39840330665988971</v>
      </c>
    </row>
    <row r="329" spans="1:30" x14ac:dyDescent="0.25">
      <c r="A329" s="32">
        <v>60</v>
      </c>
      <c r="B329">
        <f t="shared" si="60"/>
        <v>331.5</v>
      </c>
      <c r="C329">
        <f t="shared" si="61"/>
        <v>0.33100000000000002</v>
      </c>
      <c r="D329">
        <f t="shared" si="62"/>
        <v>-0.43715354139172241</v>
      </c>
      <c r="E329">
        <f t="shared" si="63"/>
        <v>-0.40156748902239686</v>
      </c>
      <c r="N329" s="32">
        <v>63</v>
      </c>
      <c r="O329">
        <f t="shared" si="64"/>
        <v>331.5</v>
      </c>
      <c r="P329">
        <f t="shared" si="65"/>
        <v>0.33100000000000002</v>
      </c>
      <c r="Q329">
        <f t="shared" si="66"/>
        <v>-0.43715354139172241</v>
      </c>
      <c r="R329">
        <f t="shared" si="67"/>
        <v>-0.42252869184958197</v>
      </c>
      <c r="Z329" s="32">
        <v>62</v>
      </c>
      <c r="AA329">
        <f t="shared" si="68"/>
        <v>336</v>
      </c>
      <c r="AB329">
        <f t="shared" si="69"/>
        <v>0.33550000000000002</v>
      </c>
      <c r="AC329">
        <f t="shared" si="70"/>
        <v>-0.42477596553001545</v>
      </c>
      <c r="AD329">
        <f t="shared" si="71"/>
        <v>-0.39840330665988971</v>
      </c>
    </row>
    <row r="330" spans="1:30" x14ac:dyDescent="0.25">
      <c r="A330" s="32">
        <v>60</v>
      </c>
      <c r="B330">
        <f t="shared" si="60"/>
        <v>331.5</v>
      </c>
      <c r="C330">
        <f t="shared" si="61"/>
        <v>0.33100000000000002</v>
      </c>
      <c r="D330">
        <f t="shared" si="62"/>
        <v>-0.43715354139172241</v>
      </c>
      <c r="E330">
        <f t="shared" si="63"/>
        <v>-0.40156748902239686</v>
      </c>
      <c r="N330" s="32">
        <v>63</v>
      </c>
      <c r="O330">
        <f t="shared" si="64"/>
        <v>331.5</v>
      </c>
      <c r="P330">
        <f t="shared" si="65"/>
        <v>0.33100000000000002</v>
      </c>
      <c r="Q330">
        <f t="shared" si="66"/>
        <v>-0.43715354139172241</v>
      </c>
      <c r="R330">
        <f t="shared" si="67"/>
        <v>-0.42252869184958197</v>
      </c>
      <c r="Z330" s="32">
        <v>62</v>
      </c>
      <c r="AA330">
        <f t="shared" si="68"/>
        <v>336</v>
      </c>
      <c r="AB330">
        <f t="shared" si="69"/>
        <v>0.33550000000000002</v>
      </c>
      <c r="AC330">
        <f t="shared" si="70"/>
        <v>-0.42477596553001545</v>
      </c>
      <c r="AD330">
        <f t="shared" si="71"/>
        <v>-0.39840330665988971</v>
      </c>
    </row>
    <row r="331" spans="1:30" x14ac:dyDescent="0.25">
      <c r="A331" s="32">
        <v>60</v>
      </c>
      <c r="B331">
        <f t="shared" si="60"/>
        <v>331.5</v>
      </c>
      <c r="C331">
        <f t="shared" si="61"/>
        <v>0.33100000000000002</v>
      </c>
      <c r="D331">
        <f t="shared" si="62"/>
        <v>-0.43715354139172241</v>
      </c>
      <c r="E331">
        <f t="shared" si="63"/>
        <v>-0.40156748902239686</v>
      </c>
      <c r="N331" s="32">
        <v>63</v>
      </c>
      <c r="O331">
        <f t="shared" si="64"/>
        <v>331.5</v>
      </c>
      <c r="P331">
        <f t="shared" si="65"/>
        <v>0.33100000000000002</v>
      </c>
      <c r="Q331">
        <f t="shared" si="66"/>
        <v>-0.43715354139172241</v>
      </c>
      <c r="R331">
        <f t="shared" si="67"/>
        <v>-0.42252869184958197</v>
      </c>
      <c r="Z331" s="32">
        <v>62</v>
      </c>
      <c r="AA331">
        <f t="shared" si="68"/>
        <v>336</v>
      </c>
      <c r="AB331">
        <f t="shared" si="69"/>
        <v>0.33550000000000002</v>
      </c>
      <c r="AC331">
        <f t="shared" si="70"/>
        <v>-0.42477596553001545</v>
      </c>
      <c r="AD331">
        <f t="shared" si="71"/>
        <v>-0.39840330665988971</v>
      </c>
    </row>
    <row r="332" spans="1:30" x14ac:dyDescent="0.25">
      <c r="A332" s="32">
        <v>60</v>
      </c>
      <c r="B332">
        <f t="shared" si="60"/>
        <v>331.5</v>
      </c>
      <c r="C332">
        <f t="shared" si="61"/>
        <v>0.33100000000000002</v>
      </c>
      <c r="D332">
        <f t="shared" si="62"/>
        <v>-0.43715354139172241</v>
      </c>
      <c r="E332">
        <f t="shared" si="63"/>
        <v>-0.40156748902239686</v>
      </c>
      <c r="N332" s="32">
        <v>63</v>
      </c>
      <c r="O332">
        <f t="shared" si="64"/>
        <v>331.5</v>
      </c>
      <c r="P332">
        <f t="shared" si="65"/>
        <v>0.33100000000000002</v>
      </c>
      <c r="Q332">
        <f t="shared" si="66"/>
        <v>-0.43715354139172241</v>
      </c>
      <c r="R332">
        <f t="shared" si="67"/>
        <v>-0.42252869184958197</v>
      </c>
      <c r="Z332" s="32">
        <v>62</v>
      </c>
      <c r="AA332">
        <f t="shared" si="68"/>
        <v>336</v>
      </c>
      <c r="AB332">
        <f t="shared" si="69"/>
        <v>0.33550000000000002</v>
      </c>
      <c r="AC332">
        <f t="shared" si="70"/>
        <v>-0.42477596553001545</v>
      </c>
      <c r="AD332">
        <f t="shared" si="71"/>
        <v>-0.39840330665988971</v>
      </c>
    </row>
    <row r="333" spans="1:30" x14ac:dyDescent="0.25">
      <c r="A333" s="32">
        <v>60</v>
      </c>
      <c r="B333">
        <f t="shared" si="60"/>
        <v>331.5</v>
      </c>
      <c r="C333">
        <f t="shared" si="61"/>
        <v>0.33100000000000002</v>
      </c>
      <c r="D333">
        <f t="shared" si="62"/>
        <v>-0.43715354139172241</v>
      </c>
      <c r="E333">
        <f t="shared" si="63"/>
        <v>-0.40156748902239686</v>
      </c>
      <c r="N333" s="32">
        <v>63</v>
      </c>
      <c r="O333">
        <f t="shared" si="64"/>
        <v>331.5</v>
      </c>
      <c r="P333">
        <f t="shared" si="65"/>
        <v>0.33100000000000002</v>
      </c>
      <c r="Q333">
        <f t="shared" si="66"/>
        <v>-0.43715354139172241</v>
      </c>
      <c r="R333">
        <f t="shared" si="67"/>
        <v>-0.42252869184958197</v>
      </c>
      <c r="Z333" s="32">
        <v>62</v>
      </c>
      <c r="AA333">
        <f t="shared" si="68"/>
        <v>336</v>
      </c>
      <c r="AB333">
        <f t="shared" si="69"/>
        <v>0.33550000000000002</v>
      </c>
      <c r="AC333">
        <f t="shared" si="70"/>
        <v>-0.42477596553001545</v>
      </c>
      <c r="AD333">
        <f t="shared" si="71"/>
        <v>-0.39840330665988971</v>
      </c>
    </row>
    <row r="334" spans="1:30" x14ac:dyDescent="0.25">
      <c r="A334" s="32">
        <v>60</v>
      </c>
      <c r="B334">
        <f t="shared" si="60"/>
        <v>331.5</v>
      </c>
      <c r="C334">
        <f t="shared" si="61"/>
        <v>0.33100000000000002</v>
      </c>
      <c r="D334">
        <f t="shared" si="62"/>
        <v>-0.43715354139172241</v>
      </c>
      <c r="E334">
        <f t="shared" si="63"/>
        <v>-0.40156748902239686</v>
      </c>
      <c r="N334" s="32">
        <v>63</v>
      </c>
      <c r="O334">
        <f t="shared" si="64"/>
        <v>331.5</v>
      </c>
      <c r="P334">
        <f t="shared" si="65"/>
        <v>0.33100000000000002</v>
      </c>
      <c r="Q334">
        <f t="shared" si="66"/>
        <v>-0.43715354139172241</v>
      </c>
      <c r="R334">
        <f t="shared" si="67"/>
        <v>-0.42252869184958197</v>
      </c>
      <c r="Z334" s="32">
        <v>62</v>
      </c>
      <c r="AA334">
        <f t="shared" si="68"/>
        <v>336</v>
      </c>
      <c r="AB334">
        <f t="shared" si="69"/>
        <v>0.33550000000000002</v>
      </c>
      <c r="AC334">
        <f t="shared" si="70"/>
        <v>-0.42477596553001545</v>
      </c>
      <c r="AD334">
        <f t="shared" si="71"/>
        <v>-0.39840330665988971</v>
      </c>
    </row>
    <row r="335" spans="1:30" x14ac:dyDescent="0.25">
      <c r="A335" s="32">
        <v>60</v>
      </c>
      <c r="B335">
        <f t="shared" si="60"/>
        <v>331.5</v>
      </c>
      <c r="C335">
        <f t="shared" si="61"/>
        <v>0.33100000000000002</v>
      </c>
      <c r="D335">
        <f t="shared" si="62"/>
        <v>-0.43715354139172241</v>
      </c>
      <c r="E335">
        <f t="shared" si="63"/>
        <v>-0.40156748902239686</v>
      </c>
      <c r="N335" s="32">
        <v>63</v>
      </c>
      <c r="O335">
        <f t="shared" si="64"/>
        <v>331.5</v>
      </c>
      <c r="P335">
        <f t="shared" si="65"/>
        <v>0.33100000000000002</v>
      </c>
      <c r="Q335">
        <f t="shared" si="66"/>
        <v>-0.43715354139172241</v>
      </c>
      <c r="R335">
        <f t="shared" si="67"/>
        <v>-0.42252869184958197</v>
      </c>
      <c r="Z335" s="32">
        <v>62</v>
      </c>
      <c r="AA335">
        <f t="shared" si="68"/>
        <v>336</v>
      </c>
      <c r="AB335">
        <f t="shared" si="69"/>
        <v>0.33550000000000002</v>
      </c>
      <c r="AC335">
        <f t="shared" si="70"/>
        <v>-0.42477596553001545</v>
      </c>
      <c r="AD335">
        <f t="shared" si="71"/>
        <v>-0.39840330665988971</v>
      </c>
    </row>
    <row r="336" spans="1:30" x14ac:dyDescent="0.25">
      <c r="A336" s="32">
        <v>60</v>
      </c>
      <c r="B336">
        <f t="shared" si="60"/>
        <v>331.5</v>
      </c>
      <c r="C336">
        <f t="shared" si="61"/>
        <v>0.33100000000000002</v>
      </c>
      <c r="D336">
        <f t="shared" si="62"/>
        <v>-0.43715354139172241</v>
      </c>
      <c r="E336">
        <f t="shared" si="63"/>
        <v>-0.40156748902239686</v>
      </c>
      <c r="N336" s="32">
        <v>63</v>
      </c>
      <c r="O336">
        <f t="shared" si="64"/>
        <v>331.5</v>
      </c>
      <c r="P336">
        <f t="shared" si="65"/>
        <v>0.33100000000000002</v>
      </c>
      <c r="Q336">
        <f t="shared" si="66"/>
        <v>-0.43715354139172241</v>
      </c>
      <c r="R336">
        <f t="shared" si="67"/>
        <v>-0.42252869184958197</v>
      </c>
      <c r="Z336" s="32">
        <v>62</v>
      </c>
      <c r="AA336">
        <f t="shared" si="68"/>
        <v>336</v>
      </c>
      <c r="AB336">
        <f t="shared" si="69"/>
        <v>0.33550000000000002</v>
      </c>
      <c r="AC336">
        <f t="shared" si="70"/>
        <v>-0.42477596553001545</v>
      </c>
      <c r="AD336">
        <f t="shared" si="71"/>
        <v>-0.39840330665988971</v>
      </c>
    </row>
    <row r="337" spans="1:30" x14ac:dyDescent="0.25">
      <c r="A337" s="32">
        <v>60</v>
      </c>
      <c r="B337">
        <f t="shared" si="60"/>
        <v>331.5</v>
      </c>
      <c r="C337">
        <f t="shared" si="61"/>
        <v>0.33100000000000002</v>
      </c>
      <c r="D337">
        <f t="shared" si="62"/>
        <v>-0.43715354139172241</v>
      </c>
      <c r="E337">
        <f t="shared" si="63"/>
        <v>-0.40156748902239686</v>
      </c>
      <c r="N337" s="32">
        <v>63</v>
      </c>
      <c r="O337">
        <f t="shared" si="64"/>
        <v>331.5</v>
      </c>
      <c r="P337">
        <f t="shared" si="65"/>
        <v>0.33100000000000002</v>
      </c>
      <c r="Q337">
        <f t="shared" si="66"/>
        <v>-0.43715354139172241</v>
      </c>
      <c r="R337">
        <f t="shared" si="67"/>
        <v>-0.42252869184958197</v>
      </c>
      <c r="Z337" s="32">
        <v>62</v>
      </c>
      <c r="AA337">
        <f t="shared" si="68"/>
        <v>336</v>
      </c>
      <c r="AB337">
        <f t="shared" si="69"/>
        <v>0.33550000000000002</v>
      </c>
      <c r="AC337">
        <f t="shared" si="70"/>
        <v>-0.42477596553001545</v>
      </c>
      <c r="AD337">
        <f t="shared" si="71"/>
        <v>-0.39840330665988971</v>
      </c>
    </row>
    <row r="338" spans="1:30" x14ac:dyDescent="0.25">
      <c r="A338" s="32">
        <v>60</v>
      </c>
      <c r="B338">
        <f t="shared" si="60"/>
        <v>331.5</v>
      </c>
      <c r="C338">
        <f t="shared" si="61"/>
        <v>0.33100000000000002</v>
      </c>
      <c r="D338">
        <f t="shared" si="62"/>
        <v>-0.43715354139172241</v>
      </c>
      <c r="E338">
        <f t="shared" si="63"/>
        <v>-0.40156748902239686</v>
      </c>
      <c r="N338" s="32">
        <v>63</v>
      </c>
      <c r="O338">
        <f t="shared" si="64"/>
        <v>331.5</v>
      </c>
      <c r="P338">
        <f t="shared" si="65"/>
        <v>0.33100000000000002</v>
      </c>
      <c r="Q338">
        <f t="shared" si="66"/>
        <v>-0.43715354139172241</v>
      </c>
      <c r="R338">
        <f t="shared" si="67"/>
        <v>-0.42252869184958197</v>
      </c>
      <c r="Z338" s="32">
        <v>62</v>
      </c>
      <c r="AA338">
        <f t="shared" si="68"/>
        <v>336</v>
      </c>
      <c r="AB338">
        <f t="shared" si="69"/>
        <v>0.33550000000000002</v>
      </c>
      <c r="AC338">
        <f t="shared" si="70"/>
        <v>-0.42477596553001545</v>
      </c>
      <c r="AD338">
        <f t="shared" si="71"/>
        <v>-0.39840330665988971</v>
      </c>
    </row>
    <row r="339" spans="1:30" x14ac:dyDescent="0.25">
      <c r="A339" s="32">
        <v>60</v>
      </c>
      <c r="B339">
        <f t="shared" si="60"/>
        <v>331.5</v>
      </c>
      <c r="C339">
        <f t="shared" si="61"/>
        <v>0.33100000000000002</v>
      </c>
      <c r="D339">
        <f t="shared" si="62"/>
        <v>-0.43715354139172241</v>
      </c>
      <c r="E339">
        <f t="shared" si="63"/>
        <v>-0.40156748902239686</v>
      </c>
      <c r="N339" s="32">
        <v>63</v>
      </c>
      <c r="O339">
        <f t="shared" si="64"/>
        <v>331.5</v>
      </c>
      <c r="P339">
        <f t="shared" si="65"/>
        <v>0.33100000000000002</v>
      </c>
      <c r="Q339">
        <f t="shared" si="66"/>
        <v>-0.43715354139172241</v>
      </c>
      <c r="R339">
        <f t="shared" si="67"/>
        <v>-0.42252869184958197</v>
      </c>
      <c r="Z339" s="32">
        <v>62</v>
      </c>
      <c r="AA339">
        <f t="shared" si="68"/>
        <v>336</v>
      </c>
      <c r="AB339">
        <f t="shared" si="69"/>
        <v>0.33550000000000002</v>
      </c>
      <c r="AC339">
        <f t="shared" si="70"/>
        <v>-0.42477596553001545</v>
      </c>
      <c r="AD339">
        <f t="shared" si="71"/>
        <v>-0.39840330665988971</v>
      </c>
    </row>
    <row r="340" spans="1:30" x14ac:dyDescent="0.25">
      <c r="A340" s="32">
        <v>60</v>
      </c>
      <c r="B340">
        <f t="shared" si="60"/>
        <v>331.5</v>
      </c>
      <c r="C340">
        <f t="shared" si="61"/>
        <v>0.33100000000000002</v>
      </c>
      <c r="D340">
        <f t="shared" si="62"/>
        <v>-0.43715354139172241</v>
      </c>
      <c r="E340">
        <f t="shared" si="63"/>
        <v>-0.40156748902239686</v>
      </c>
      <c r="N340" s="32">
        <v>63</v>
      </c>
      <c r="O340">
        <f t="shared" si="64"/>
        <v>331.5</v>
      </c>
      <c r="P340">
        <f t="shared" si="65"/>
        <v>0.33100000000000002</v>
      </c>
      <c r="Q340">
        <f t="shared" si="66"/>
        <v>-0.43715354139172241</v>
      </c>
      <c r="R340">
        <f t="shared" si="67"/>
        <v>-0.42252869184958197</v>
      </c>
      <c r="Z340" s="32">
        <v>62</v>
      </c>
      <c r="AA340">
        <f t="shared" si="68"/>
        <v>336</v>
      </c>
      <c r="AB340">
        <f t="shared" si="69"/>
        <v>0.33550000000000002</v>
      </c>
      <c r="AC340">
        <f t="shared" si="70"/>
        <v>-0.42477596553001545</v>
      </c>
      <c r="AD340">
        <f t="shared" si="71"/>
        <v>-0.39840330665988971</v>
      </c>
    </row>
    <row r="341" spans="1:30" x14ac:dyDescent="0.25">
      <c r="A341" s="32">
        <v>61</v>
      </c>
      <c r="B341">
        <f t="shared" si="60"/>
        <v>353</v>
      </c>
      <c r="C341">
        <f t="shared" si="61"/>
        <v>0.35249999999999998</v>
      </c>
      <c r="D341">
        <f t="shared" si="62"/>
        <v>-0.37857969874529823</v>
      </c>
      <c r="E341">
        <f t="shared" si="63"/>
        <v>-0.33561782749794344</v>
      </c>
      <c r="N341" s="32">
        <v>63</v>
      </c>
      <c r="O341">
        <f t="shared" si="64"/>
        <v>331.5</v>
      </c>
      <c r="P341">
        <f t="shared" si="65"/>
        <v>0.33100000000000002</v>
      </c>
      <c r="Q341">
        <f t="shared" si="66"/>
        <v>-0.43715354139172241</v>
      </c>
      <c r="R341">
        <f t="shared" si="67"/>
        <v>-0.42252869184958197</v>
      </c>
      <c r="Z341" s="32">
        <v>62</v>
      </c>
      <c r="AA341">
        <f t="shared" si="68"/>
        <v>336</v>
      </c>
      <c r="AB341">
        <f t="shared" si="69"/>
        <v>0.33550000000000002</v>
      </c>
      <c r="AC341">
        <f t="shared" si="70"/>
        <v>-0.42477596553001545</v>
      </c>
      <c r="AD341">
        <f t="shared" si="71"/>
        <v>-0.39840330665988971</v>
      </c>
    </row>
    <row r="342" spans="1:30" x14ac:dyDescent="0.25">
      <c r="A342" s="32">
        <v>61</v>
      </c>
      <c r="B342">
        <f t="shared" si="60"/>
        <v>353</v>
      </c>
      <c r="C342">
        <f t="shared" si="61"/>
        <v>0.35249999999999998</v>
      </c>
      <c r="D342">
        <f t="shared" si="62"/>
        <v>-0.37857969874529823</v>
      </c>
      <c r="E342">
        <f t="shared" si="63"/>
        <v>-0.33561782749794344</v>
      </c>
      <c r="N342" s="32">
        <v>63</v>
      </c>
      <c r="O342">
        <f t="shared" si="64"/>
        <v>331.5</v>
      </c>
      <c r="P342">
        <f t="shared" si="65"/>
        <v>0.33100000000000002</v>
      </c>
      <c r="Q342">
        <f t="shared" si="66"/>
        <v>-0.43715354139172241</v>
      </c>
      <c r="R342">
        <f t="shared" si="67"/>
        <v>-0.42252869184958197</v>
      </c>
      <c r="Z342" s="32">
        <v>62</v>
      </c>
      <c r="AA342">
        <f t="shared" si="68"/>
        <v>336</v>
      </c>
      <c r="AB342">
        <f t="shared" si="69"/>
        <v>0.33550000000000002</v>
      </c>
      <c r="AC342">
        <f t="shared" si="70"/>
        <v>-0.42477596553001545</v>
      </c>
      <c r="AD342">
        <f t="shared" si="71"/>
        <v>-0.39840330665988971</v>
      </c>
    </row>
    <row r="343" spans="1:30" x14ac:dyDescent="0.25">
      <c r="A343" s="32">
        <v>61</v>
      </c>
      <c r="B343">
        <f t="shared" si="60"/>
        <v>353</v>
      </c>
      <c r="C343">
        <f t="shared" si="61"/>
        <v>0.35249999999999998</v>
      </c>
      <c r="D343">
        <f t="shared" si="62"/>
        <v>-0.37857969874529823</v>
      </c>
      <c r="E343">
        <f t="shared" si="63"/>
        <v>-0.33561782749794344</v>
      </c>
      <c r="N343" s="32">
        <v>64</v>
      </c>
      <c r="O343">
        <f t="shared" si="64"/>
        <v>357.5</v>
      </c>
      <c r="P343">
        <f t="shared" si="65"/>
        <v>0.35699999999999998</v>
      </c>
      <c r="Q343">
        <f t="shared" si="66"/>
        <v>-0.36648929388943369</v>
      </c>
      <c r="R343">
        <f t="shared" si="67"/>
        <v>-0.35403644159028841</v>
      </c>
      <c r="Z343" s="32">
        <v>62</v>
      </c>
      <c r="AA343">
        <f t="shared" si="68"/>
        <v>336</v>
      </c>
      <c r="AB343">
        <f t="shared" si="69"/>
        <v>0.33550000000000002</v>
      </c>
      <c r="AC343">
        <f t="shared" si="70"/>
        <v>-0.42477596553001545</v>
      </c>
      <c r="AD343">
        <f t="shared" si="71"/>
        <v>-0.39840330665988971</v>
      </c>
    </row>
    <row r="344" spans="1:30" x14ac:dyDescent="0.25">
      <c r="A344" s="32">
        <v>61</v>
      </c>
      <c r="B344">
        <f t="shared" si="60"/>
        <v>353</v>
      </c>
      <c r="C344">
        <f t="shared" si="61"/>
        <v>0.35249999999999998</v>
      </c>
      <c r="D344">
        <f t="shared" si="62"/>
        <v>-0.37857969874529823</v>
      </c>
      <c r="E344">
        <f t="shared" si="63"/>
        <v>-0.33561782749794344</v>
      </c>
      <c r="N344" s="32">
        <v>64</v>
      </c>
      <c r="O344">
        <f t="shared" si="64"/>
        <v>357.5</v>
      </c>
      <c r="P344">
        <f t="shared" si="65"/>
        <v>0.35699999999999998</v>
      </c>
      <c r="Q344">
        <f t="shared" si="66"/>
        <v>-0.36648929388943369</v>
      </c>
      <c r="R344">
        <f t="shared" si="67"/>
        <v>-0.35403644159028841</v>
      </c>
      <c r="Z344" s="32">
        <v>62</v>
      </c>
      <c r="AA344">
        <f t="shared" si="68"/>
        <v>336</v>
      </c>
      <c r="AB344">
        <f t="shared" si="69"/>
        <v>0.33550000000000002</v>
      </c>
      <c r="AC344">
        <f t="shared" si="70"/>
        <v>-0.42477596553001545</v>
      </c>
      <c r="AD344">
        <f t="shared" si="71"/>
        <v>-0.39840330665988971</v>
      </c>
    </row>
    <row r="345" spans="1:30" x14ac:dyDescent="0.25">
      <c r="A345" s="32">
        <v>61</v>
      </c>
      <c r="B345">
        <f t="shared" si="60"/>
        <v>353</v>
      </c>
      <c r="C345">
        <f t="shared" si="61"/>
        <v>0.35249999999999998</v>
      </c>
      <c r="D345">
        <f t="shared" si="62"/>
        <v>-0.37857969874529823</v>
      </c>
      <c r="E345">
        <f t="shared" si="63"/>
        <v>-0.33561782749794344</v>
      </c>
      <c r="N345" s="32">
        <v>64</v>
      </c>
      <c r="O345">
        <f t="shared" si="64"/>
        <v>357.5</v>
      </c>
      <c r="P345">
        <f t="shared" si="65"/>
        <v>0.35699999999999998</v>
      </c>
      <c r="Q345">
        <f t="shared" si="66"/>
        <v>-0.36648929388943369</v>
      </c>
      <c r="R345">
        <f t="shared" si="67"/>
        <v>-0.35403644159028841</v>
      </c>
      <c r="Z345" s="32">
        <v>62</v>
      </c>
      <c r="AA345">
        <f t="shared" si="68"/>
        <v>336</v>
      </c>
      <c r="AB345">
        <f t="shared" si="69"/>
        <v>0.33550000000000002</v>
      </c>
      <c r="AC345">
        <f t="shared" si="70"/>
        <v>-0.42477596553001545</v>
      </c>
      <c r="AD345">
        <f t="shared" si="71"/>
        <v>-0.39840330665988971</v>
      </c>
    </row>
    <row r="346" spans="1:30" x14ac:dyDescent="0.25">
      <c r="A346" s="32">
        <v>61</v>
      </c>
      <c r="B346">
        <f t="shared" si="60"/>
        <v>353</v>
      </c>
      <c r="C346">
        <f t="shared" si="61"/>
        <v>0.35249999999999998</v>
      </c>
      <c r="D346">
        <f t="shared" si="62"/>
        <v>-0.37857969874529823</v>
      </c>
      <c r="E346">
        <f t="shared" si="63"/>
        <v>-0.33561782749794344</v>
      </c>
      <c r="N346" s="32">
        <v>64</v>
      </c>
      <c r="O346">
        <f t="shared" si="64"/>
        <v>357.5</v>
      </c>
      <c r="P346">
        <f t="shared" si="65"/>
        <v>0.35699999999999998</v>
      </c>
      <c r="Q346">
        <f t="shared" si="66"/>
        <v>-0.36648929388943369</v>
      </c>
      <c r="R346">
        <f t="shared" si="67"/>
        <v>-0.35403644159028841</v>
      </c>
      <c r="Z346" s="32">
        <v>62</v>
      </c>
      <c r="AA346">
        <f t="shared" si="68"/>
        <v>336</v>
      </c>
      <c r="AB346">
        <f t="shared" si="69"/>
        <v>0.33550000000000002</v>
      </c>
      <c r="AC346">
        <f t="shared" si="70"/>
        <v>-0.42477596553001545</v>
      </c>
      <c r="AD346">
        <f t="shared" si="71"/>
        <v>-0.39840330665988971</v>
      </c>
    </row>
    <row r="347" spans="1:30" x14ac:dyDescent="0.25">
      <c r="A347" s="32">
        <v>61</v>
      </c>
      <c r="B347">
        <f t="shared" si="60"/>
        <v>353</v>
      </c>
      <c r="C347">
        <f t="shared" si="61"/>
        <v>0.35249999999999998</v>
      </c>
      <c r="D347">
        <f t="shared" si="62"/>
        <v>-0.37857969874529823</v>
      </c>
      <c r="E347">
        <f t="shared" si="63"/>
        <v>-0.33561782749794344</v>
      </c>
      <c r="N347" s="32">
        <v>64</v>
      </c>
      <c r="O347">
        <f t="shared" si="64"/>
        <v>357.5</v>
      </c>
      <c r="P347">
        <f t="shared" si="65"/>
        <v>0.35699999999999998</v>
      </c>
      <c r="Q347">
        <f t="shared" si="66"/>
        <v>-0.36648929388943369</v>
      </c>
      <c r="R347">
        <f t="shared" si="67"/>
        <v>-0.35403644159028841</v>
      </c>
      <c r="Z347" s="32">
        <v>62</v>
      </c>
      <c r="AA347">
        <f t="shared" si="68"/>
        <v>336</v>
      </c>
      <c r="AB347">
        <f t="shared" si="69"/>
        <v>0.33550000000000002</v>
      </c>
      <c r="AC347">
        <f t="shared" si="70"/>
        <v>-0.42477596553001545</v>
      </c>
      <c r="AD347">
        <f t="shared" si="71"/>
        <v>-0.39840330665988971</v>
      </c>
    </row>
    <row r="348" spans="1:30" x14ac:dyDescent="0.25">
      <c r="A348" s="32">
        <v>61</v>
      </c>
      <c r="B348">
        <f t="shared" si="60"/>
        <v>353</v>
      </c>
      <c r="C348">
        <f t="shared" si="61"/>
        <v>0.35249999999999998</v>
      </c>
      <c r="D348">
        <f t="shared" si="62"/>
        <v>-0.37857969874529823</v>
      </c>
      <c r="E348">
        <f t="shared" si="63"/>
        <v>-0.33561782749794344</v>
      </c>
      <c r="N348" s="32">
        <v>64</v>
      </c>
      <c r="O348">
        <f t="shared" si="64"/>
        <v>357.5</v>
      </c>
      <c r="P348">
        <f t="shared" si="65"/>
        <v>0.35699999999999998</v>
      </c>
      <c r="Q348">
        <f t="shared" si="66"/>
        <v>-0.36648929388943369</v>
      </c>
      <c r="R348">
        <f t="shared" si="67"/>
        <v>-0.35403644159028841</v>
      </c>
      <c r="Z348" s="32">
        <v>62</v>
      </c>
      <c r="AA348">
        <f t="shared" si="68"/>
        <v>336</v>
      </c>
      <c r="AB348">
        <f t="shared" si="69"/>
        <v>0.33550000000000002</v>
      </c>
      <c r="AC348">
        <f t="shared" si="70"/>
        <v>-0.42477596553001545</v>
      </c>
      <c r="AD348">
        <f t="shared" si="71"/>
        <v>-0.39840330665988971</v>
      </c>
    </row>
    <row r="349" spans="1:30" x14ac:dyDescent="0.25">
      <c r="A349" s="32">
        <v>61</v>
      </c>
      <c r="B349">
        <f t="shared" si="60"/>
        <v>353</v>
      </c>
      <c r="C349">
        <f t="shared" si="61"/>
        <v>0.35249999999999998</v>
      </c>
      <c r="D349">
        <f t="shared" si="62"/>
        <v>-0.37857969874529823</v>
      </c>
      <c r="E349">
        <f t="shared" si="63"/>
        <v>-0.33561782749794344</v>
      </c>
      <c r="N349" s="32">
        <v>64</v>
      </c>
      <c r="O349">
        <f t="shared" si="64"/>
        <v>357.5</v>
      </c>
      <c r="P349">
        <f t="shared" si="65"/>
        <v>0.35699999999999998</v>
      </c>
      <c r="Q349">
        <f t="shared" si="66"/>
        <v>-0.36648929388943369</v>
      </c>
      <c r="R349">
        <f t="shared" si="67"/>
        <v>-0.35403644159028841</v>
      </c>
      <c r="Z349" s="32">
        <v>62</v>
      </c>
      <c r="AA349">
        <f t="shared" si="68"/>
        <v>336</v>
      </c>
      <c r="AB349">
        <f t="shared" si="69"/>
        <v>0.33550000000000002</v>
      </c>
      <c r="AC349">
        <f t="shared" si="70"/>
        <v>-0.42477596553001545</v>
      </c>
      <c r="AD349">
        <f t="shared" si="71"/>
        <v>-0.39840330665988971</v>
      </c>
    </row>
    <row r="350" spans="1:30" x14ac:dyDescent="0.25">
      <c r="A350" s="32">
        <v>61</v>
      </c>
      <c r="B350">
        <f t="shared" si="60"/>
        <v>353</v>
      </c>
      <c r="C350">
        <f t="shared" si="61"/>
        <v>0.35249999999999998</v>
      </c>
      <c r="D350">
        <f t="shared" si="62"/>
        <v>-0.37857969874529823</v>
      </c>
      <c r="E350">
        <f t="shared" si="63"/>
        <v>-0.33561782749794344</v>
      </c>
      <c r="N350" s="32">
        <v>64</v>
      </c>
      <c r="O350">
        <f t="shared" si="64"/>
        <v>357.5</v>
      </c>
      <c r="P350">
        <f t="shared" si="65"/>
        <v>0.35699999999999998</v>
      </c>
      <c r="Q350">
        <f t="shared" si="66"/>
        <v>-0.36648929388943369</v>
      </c>
      <c r="R350">
        <f t="shared" si="67"/>
        <v>-0.35403644159028841</v>
      </c>
      <c r="Z350" s="32">
        <v>62</v>
      </c>
      <c r="AA350">
        <f t="shared" si="68"/>
        <v>336</v>
      </c>
      <c r="AB350">
        <f t="shared" si="69"/>
        <v>0.33550000000000002</v>
      </c>
      <c r="AC350">
        <f t="shared" si="70"/>
        <v>-0.42477596553001545</v>
      </c>
      <c r="AD350">
        <f t="shared" si="71"/>
        <v>-0.39840330665988971</v>
      </c>
    </row>
    <row r="351" spans="1:30" x14ac:dyDescent="0.25">
      <c r="A351" s="32">
        <v>61</v>
      </c>
      <c r="B351">
        <f t="shared" si="60"/>
        <v>353</v>
      </c>
      <c r="C351">
        <f t="shared" si="61"/>
        <v>0.35249999999999998</v>
      </c>
      <c r="D351">
        <f t="shared" si="62"/>
        <v>-0.37857969874529823</v>
      </c>
      <c r="E351">
        <f t="shared" si="63"/>
        <v>-0.33561782749794344</v>
      </c>
      <c r="N351" s="32">
        <v>64</v>
      </c>
      <c r="O351">
        <f t="shared" si="64"/>
        <v>357.5</v>
      </c>
      <c r="P351">
        <f t="shared" si="65"/>
        <v>0.35699999999999998</v>
      </c>
      <c r="Q351">
        <f t="shared" si="66"/>
        <v>-0.36648929388943369</v>
      </c>
      <c r="R351">
        <f t="shared" si="67"/>
        <v>-0.35403644159028841</v>
      </c>
      <c r="Z351" s="32">
        <v>63</v>
      </c>
      <c r="AA351">
        <f t="shared" si="68"/>
        <v>357</v>
      </c>
      <c r="AB351">
        <f t="shared" si="69"/>
        <v>0.35649999999999998</v>
      </c>
      <c r="AC351">
        <f t="shared" si="70"/>
        <v>-0.36782999744835626</v>
      </c>
      <c r="AD351">
        <f t="shared" si="71"/>
        <v>-0.3325950300394917</v>
      </c>
    </row>
    <row r="352" spans="1:30" x14ac:dyDescent="0.25">
      <c r="A352" s="32">
        <v>61</v>
      </c>
      <c r="B352">
        <f t="shared" si="60"/>
        <v>353</v>
      </c>
      <c r="C352">
        <f t="shared" si="61"/>
        <v>0.35249999999999998</v>
      </c>
      <c r="D352">
        <f t="shared" si="62"/>
        <v>-0.37857969874529823</v>
      </c>
      <c r="E352">
        <f t="shared" si="63"/>
        <v>-0.33561782749794344</v>
      </c>
      <c r="N352" s="32">
        <v>64</v>
      </c>
      <c r="O352">
        <f t="shared" si="64"/>
        <v>357.5</v>
      </c>
      <c r="P352">
        <f t="shared" si="65"/>
        <v>0.35699999999999998</v>
      </c>
      <c r="Q352">
        <f t="shared" si="66"/>
        <v>-0.36648929388943369</v>
      </c>
      <c r="R352">
        <f t="shared" si="67"/>
        <v>-0.35403644159028841</v>
      </c>
      <c r="Z352" s="32">
        <v>63</v>
      </c>
      <c r="AA352">
        <f t="shared" si="68"/>
        <v>357</v>
      </c>
      <c r="AB352">
        <f t="shared" si="69"/>
        <v>0.35649999999999998</v>
      </c>
      <c r="AC352">
        <f t="shared" si="70"/>
        <v>-0.36782999744835626</v>
      </c>
      <c r="AD352">
        <f t="shared" si="71"/>
        <v>-0.3325950300394917</v>
      </c>
    </row>
    <row r="353" spans="1:30" x14ac:dyDescent="0.25">
      <c r="A353" s="32">
        <v>61</v>
      </c>
      <c r="B353">
        <f t="shared" si="60"/>
        <v>353</v>
      </c>
      <c r="C353">
        <f t="shared" si="61"/>
        <v>0.35249999999999998</v>
      </c>
      <c r="D353">
        <f t="shared" si="62"/>
        <v>-0.37857969874529823</v>
      </c>
      <c r="E353">
        <f t="shared" si="63"/>
        <v>-0.33561782749794344</v>
      </c>
      <c r="N353" s="32">
        <v>64</v>
      </c>
      <c r="O353">
        <f t="shared" si="64"/>
        <v>357.5</v>
      </c>
      <c r="P353">
        <f t="shared" si="65"/>
        <v>0.35699999999999998</v>
      </c>
      <c r="Q353">
        <f t="shared" si="66"/>
        <v>-0.36648929388943369</v>
      </c>
      <c r="R353">
        <f t="shared" si="67"/>
        <v>-0.35403644159028841</v>
      </c>
      <c r="Z353" s="32">
        <v>63</v>
      </c>
      <c r="AA353">
        <f t="shared" si="68"/>
        <v>357</v>
      </c>
      <c r="AB353">
        <f t="shared" si="69"/>
        <v>0.35649999999999998</v>
      </c>
      <c r="AC353">
        <f t="shared" si="70"/>
        <v>-0.36782999744835626</v>
      </c>
      <c r="AD353">
        <f t="shared" si="71"/>
        <v>-0.3325950300394917</v>
      </c>
    </row>
    <row r="354" spans="1:30" x14ac:dyDescent="0.25">
      <c r="A354" s="32">
        <v>61</v>
      </c>
      <c r="B354">
        <f t="shared" si="60"/>
        <v>353</v>
      </c>
      <c r="C354">
        <f t="shared" si="61"/>
        <v>0.35249999999999998</v>
      </c>
      <c r="D354">
        <f t="shared" si="62"/>
        <v>-0.37857969874529823</v>
      </c>
      <c r="E354">
        <f t="shared" si="63"/>
        <v>-0.33561782749794344</v>
      </c>
      <c r="N354" s="32">
        <v>64</v>
      </c>
      <c r="O354">
        <f t="shared" si="64"/>
        <v>357.5</v>
      </c>
      <c r="P354">
        <f t="shared" si="65"/>
        <v>0.35699999999999998</v>
      </c>
      <c r="Q354">
        <f t="shared" si="66"/>
        <v>-0.36648929388943369</v>
      </c>
      <c r="R354">
        <f t="shared" si="67"/>
        <v>-0.35403644159028841</v>
      </c>
      <c r="Z354" s="32">
        <v>63</v>
      </c>
      <c r="AA354">
        <f t="shared" si="68"/>
        <v>357</v>
      </c>
      <c r="AB354">
        <f t="shared" si="69"/>
        <v>0.35649999999999998</v>
      </c>
      <c r="AC354">
        <f t="shared" si="70"/>
        <v>-0.36782999744835626</v>
      </c>
      <c r="AD354">
        <f t="shared" si="71"/>
        <v>-0.3325950300394917</v>
      </c>
    </row>
    <row r="355" spans="1:30" x14ac:dyDescent="0.25">
      <c r="A355" s="32">
        <v>61</v>
      </c>
      <c r="B355">
        <f t="shared" si="60"/>
        <v>353</v>
      </c>
      <c r="C355">
        <f t="shared" si="61"/>
        <v>0.35249999999999998</v>
      </c>
      <c r="D355">
        <f t="shared" si="62"/>
        <v>-0.37857969874529823</v>
      </c>
      <c r="E355">
        <f t="shared" si="63"/>
        <v>-0.33561782749794344</v>
      </c>
      <c r="N355" s="32">
        <v>64</v>
      </c>
      <c r="O355">
        <f t="shared" si="64"/>
        <v>357.5</v>
      </c>
      <c r="P355">
        <f t="shared" si="65"/>
        <v>0.35699999999999998</v>
      </c>
      <c r="Q355">
        <f t="shared" si="66"/>
        <v>-0.36648929388943369</v>
      </c>
      <c r="R355">
        <f t="shared" si="67"/>
        <v>-0.35403644159028841</v>
      </c>
      <c r="Z355" s="32">
        <v>63</v>
      </c>
      <c r="AA355">
        <f t="shared" si="68"/>
        <v>357</v>
      </c>
      <c r="AB355">
        <f t="shared" si="69"/>
        <v>0.35649999999999998</v>
      </c>
      <c r="AC355">
        <f t="shared" si="70"/>
        <v>-0.36782999744835626</v>
      </c>
      <c r="AD355">
        <f t="shared" si="71"/>
        <v>-0.3325950300394917</v>
      </c>
    </row>
    <row r="356" spans="1:30" x14ac:dyDescent="0.25">
      <c r="A356" s="32">
        <v>61</v>
      </c>
      <c r="B356">
        <f t="shared" si="60"/>
        <v>353</v>
      </c>
      <c r="C356">
        <f t="shared" si="61"/>
        <v>0.35249999999999998</v>
      </c>
      <c r="D356">
        <f t="shared" si="62"/>
        <v>-0.37857969874529823</v>
      </c>
      <c r="E356">
        <f t="shared" si="63"/>
        <v>-0.33561782749794344</v>
      </c>
      <c r="N356" s="32">
        <v>64</v>
      </c>
      <c r="O356">
        <f t="shared" si="64"/>
        <v>357.5</v>
      </c>
      <c r="P356">
        <f t="shared" si="65"/>
        <v>0.35699999999999998</v>
      </c>
      <c r="Q356">
        <f t="shared" si="66"/>
        <v>-0.36648929388943369</v>
      </c>
      <c r="R356">
        <f t="shared" si="67"/>
        <v>-0.35403644159028841</v>
      </c>
      <c r="Z356" s="32">
        <v>63</v>
      </c>
      <c r="AA356">
        <f t="shared" si="68"/>
        <v>357</v>
      </c>
      <c r="AB356">
        <f t="shared" si="69"/>
        <v>0.35649999999999998</v>
      </c>
      <c r="AC356">
        <f t="shared" si="70"/>
        <v>-0.36782999744835626</v>
      </c>
      <c r="AD356">
        <f t="shared" si="71"/>
        <v>-0.3325950300394917</v>
      </c>
    </row>
    <row r="357" spans="1:30" x14ac:dyDescent="0.25">
      <c r="A357" s="32">
        <v>61</v>
      </c>
      <c r="B357">
        <f t="shared" si="60"/>
        <v>353</v>
      </c>
      <c r="C357">
        <f t="shared" si="61"/>
        <v>0.35249999999999998</v>
      </c>
      <c r="D357">
        <f t="shared" si="62"/>
        <v>-0.37857969874529823</v>
      </c>
      <c r="E357">
        <f t="shared" si="63"/>
        <v>-0.33561782749794344</v>
      </c>
      <c r="N357" s="32">
        <v>64</v>
      </c>
      <c r="O357">
        <f t="shared" si="64"/>
        <v>357.5</v>
      </c>
      <c r="P357">
        <f t="shared" si="65"/>
        <v>0.35699999999999998</v>
      </c>
      <c r="Q357">
        <f t="shared" si="66"/>
        <v>-0.36648929388943369</v>
      </c>
      <c r="R357">
        <f t="shared" si="67"/>
        <v>-0.35403644159028841</v>
      </c>
      <c r="Z357" s="32">
        <v>63</v>
      </c>
      <c r="AA357">
        <f t="shared" si="68"/>
        <v>357</v>
      </c>
      <c r="AB357">
        <f t="shared" si="69"/>
        <v>0.35649999999999998</v>
      </c>
      <c r="AC357">
        <f t="shared" si="70"/>
        <v>-0.36782999744835626</v>
      </c>
      <c r="AD357">
        <f t="shared" si="71"/>
        <v>-0.3325950300394917</v>
      </c>
    </row>
    <row r="358" spans="1:30" x14ac:dyDescent="0.25">
      <c r="A358" s="32">
        <v>61</v>
      </c>
      <c r="B358">
        <f t="shared" si="60"/>
        <v>353</v>
      </c>
      <c r="C358">
        <f t="shared" si="61"/>
        <v>0.35249999999999998</v>
      </c>
      <c r="D358">
        <f t="shared" si="62"/>
        <v>-0.37857969874529823</v>
      </c>
      <c r="E358">
        <f t="shared" si="63"/>
        <v>-0.33561782749794344</v>
      </c>
      <c r="N358" s="32">
        <v>64</v>
      </c>
      <c r="O358">
        <f t="shared" si="64"/>
        <v>357.5</v>
      </c>
      <c r="P358">
        <f t="shared" si="65"/>
        <v>0.35699999999999998</v>
      </c>
      <c r="Q358">
        <f t="shared" si="66"/>
        <v>-0.36648929388943369</v>
      </c>
      <c r="R358">
        <f t="shared" si="67"/>
        <v>-0.35403644159028841</v>
      </c>
      <c r="Z358" s="32">
        <v>63</v>
      </c>
      <c r="AA358">
        <f t="shared" si="68"/>
        <v>357</v>
      </c>
      <c r="AB358">
        <f t="shared" si="69"/>
        <v>0.35649999999999998</v>
      </c>
      <c r="AC358">
        <f t="shared" si="70"/>
        <v>-0.36782999744835626</v>
      </c>
      <c r="AD358">
        <f t="shared" si="71"/>
        <v>-0.3325950300394917</v>
      </c>
    </row>
    <row r="359" spans="1:30" x14ac:dyDescent="0.25">
      <c r="A359" s="32">
        <v>61</v>
      </c>
      <c r="B359">
        <f t="shared" si="60"/>
        <v>353</v>
      </c>
      <c r="C359">
        <f t="shared" si="61"/>
        <v>0.35249999999999998</v>
      </c>
      <c r="D359">
        <f t="shared" si="62"/>
        <v>-0.37857969874529823</v>
      </c>
      <c r="E359">
        <f t="shared" si="63"/>
        <v>-0.33561782749794344</v>
      </c>
      <c r="N359" s="32">
        <v>64</v>
      </c>
      <c r="O359">
        <f t="shared" si="64"/>
        <v>357.5</v>
      </c>
      <c r="P359">
        <f t="shared" si="65"/>
        <v>0.35699999999999998</v>
      </c>
      <c r="Q359">
        <f t="shared" si="66"/>
        <v>-0.36648929388943369</v>
      </c>
      <c r="R359">
        <f t="shared" si="67"/>
        <v>-0.35403644159028841</v>
      </c>
      <c r="Z359" s="32">
        <v>63</v>
      </c>
      <c r="AA359">
        <f t="shared" si="68"/>
        <v>357</v>
      </c>
      <c r="AB359">
        <f t="shared" si="69"/>
        <v>0.35649999999999998</v>
      </c>
      <c r="AC359">
        <f t="shared" si="70"/>
        <v>-0.36782999744835626</v>
      </c>
      <c r="AD359">
        <f t="shared" si="71"/>
        <v>-0.3325950300394917</v>
      </c>
    </row>
    <row r="360" spans="1:30" x14ac:dyDescent="0.25">
      <c r="A360" s="32">
        <v>61</v>
      </c>
      <c r="B360">
        <f t="shared" si="60"/>
        <v>353</v>
      </c>
      <c r="C360">
        <f t="shared" si="61"/>
        <v>0.35249999999999998</v>
      </c>
      <c r="D360">
        <f t="shared" si="62"/>
        <v>-0.37857969874529823</v>
      </c>
      <c r="E360">
        <f t="shared" si="63"/>
        <v>-0.33561782749794344</v>
      </c>
      <c r="N360" s="32">
        <v>64</v>
      </c>
      <c r="O360">
        <f t="shared" si="64"/>
        <v>357.5</v>
      </c>
      <c r="P360">
        <f t="shared" si="65"/>
        <v>0.35699999999999998</v>
      </c>
      <c r="Q360">
        <f t="shared" si="66"/>
        <v>-0.36648929388943369</v>
      </c>
      <c r="R360">
        <f t="shared" si="67"/>
        <v>-0.35403644159028841</v>
      </c>
      <c r="Z360" s="32">
        <v>63</v>
      </c>
      <c r="AA360">
        <f t="shared" si="68"/>
        <v>357</v>
      </c>
      <c r="AB360">
        <f t="shared" si="69"/>
        <v>0.35649999999999998</v>
      </c>
      <c r="AC360">
        <f t="shared" si="70"/>
        <v>-0.36782999744835626</v>
      </c>
      <c r="AD360">
        <f t="shared" si="71"/>
        <v>-0.3325950300394917</v>
      </c>
    </row>
    <row r="361" spans="1:30" x14ac:dyDescent="0.25">
      <c r="A361" s="32">
        <v>61</v>
      </c>
      <c r="B361">
        <f t="shared" si="60"/>
        <v>353</v>
      </c>
      <c r="C361">
        <f t="shared" si="61"/>
        <v>0.35249999999999998</v>
      </c>
      <c r="D361">
        <f t="shared" si="62"/>
        <v>-0.37857969874529823</v>
      </c>
      <c r="E361">
        <f t="shared" si="63"/>
        <v>-0.33561782749794344</v>
      </c>
      <c r="N361" s="32">
        <v>64</v>
      </c>
      <c r="O361">
        <f t="shared" si="64"/>
        <v>357.5</v>
      </c>
      <c r="P361">
        <f t="shared" si="65"/>
        <v>0.35699999999999998</v>
      </c>
      <c r="Q361">
        <f t="shared" si="66"/>
        <v>-0.36648929388943369</v>
      </c>
      <c r="R361">
        <f t="shared" si="67"/>
        <v>-0.35403644159028841</v>
      </c>
      <c r="Z361" s="32">
        <v>63</v>
      </c>
      <c r="AA361">
        <f t="shared" si="68"/>
        <v>357</v>
      </c>
      <c r="AB361">
        <f t="shared" si="69"/>
        <v>0.35649999999999998</v>
      </c>
      <c r="AC361">
        <f t="shared" si="70"/>
        <v>-0.36782999744835626</v>
      </c>
      <c r="AD361">
        <f t="shared" si="71"/>
        <v>-0.3325950300394917</v>
      </c>
    </row>
    <row r="362" spans="1:30" x14ac:dyDescent="0.25">
      <c r="A362" s="32">
        <v>61</v>
      </c>
      <c r="B362">
        <f t="shared" si="60"/>
        <v>353</v>
      </c>
      <c r="C362">
        <f t="shared" si="61"/>
        <v>0.35249999999999998</v>
      </c>
      <c r="D362">
        <f t="shared" si="62"/>
        <v>-0.37857969874529823</v>
      </c>
      <c r="E362">
        <f t="shared" si="63"/>
        <v>-0.33561782749794344</v>
      </c>
      <c r="N362" s="32">
        <v>64</v>
      </c>
      <c r="O362">
        <f t="shared" si="64"/>
        <v>357.5</v>
      </c>
      <c r="P362">
        <f t="shared" si="65"/>
        <v>0.35699999999999998</v>
      </c>
      <c r="Q362">
        <f t="shared" si="66"/>
        <v>-0.36648929388943369</v>
      </c>
      <c r="R362">
        <f t="shared" si="67"/>
        <v>-0.35403644159028841</v>
      </c>
      <c r="Z362" s="32">
        <v>63</v>
      </c>
      <c r="AA362">
        <f t="shared" si="68"/>
        <v>357</v>
      </c>
      <c r="AB362">
        <f t="shared" si="69"/>
        <v>0.35649999999999998</v>
      </c>
      <c r="AC362">
        <f t="shared" si="70"/>
        <v>-0.36782999744835626</v>
      </c>
      <c r="AD362">
        <f t="shared" si="71"/>
        <v>-0.3325950300394917</v>
      </c>
    </row>
    <row r="363" spans="1:30" x14ac:dyDescent="0.25">
      <c r="A363" s="32">
        <v>61</v>
      </c>
      <c r="B363">
        <f t="shared" si="60"/>
        <v>353</v>
      </c>
      <c r="C363">
        <f t="shared" si="61"/>
        <v>0.35249999999999998</v>
      </c>
      <c r="D363">
        <f t="shared" si="62"/>
        <v>-0.37857969874529823</v>
      </c>
      <c r="E363">
        <f t="shared" si="63"/>
        <v>-0.33561782749794344</v>
      </c>
      <c r="N363" s="32">
        <v>64</v>
      </c>
      <c r="O363">
        <f t="shared" si="64"/>
        <v>357.5</v>
      </c>
      <c r="P363">
        <f t="shared" si="65"/>
        <v>0.35699999999999998</v>
      </c>
      <c r="Q363">
        <f t="shared" si="66"/>
        <v>-0.36648929388943369</v>
      </c>
      <c r="R363">
        <f t="shared" si="67"/>
        <v>-0.35403644159028841</v>
      </c>
      <c r="Z363" s="32">
        <v>63</v>
      </c>
      <c r="AA363">
        <f t="shared" si="68"/>
        <v>357</v>
      </c>
      <c r="AB363">
        <f t="shared" si="69"/>
        <v>0.35649999999999998</v>
      </c>
      <c r="AC363">
        <f t="shared" si="70"/>
        <v>-0.36782999744835626</v>
      </c>
      <c r="AD363">
        <f t="shared" si="71"/>
        <v>-0.3325950300394917</v>
      </c>
    </row>
    <row r="364" spans="1:30" x14ac:dyDescent="0.25">
      <c r="A364" s="32">
        <v>61</v>
      </c>
      <c r="B364">
        <f t="shared" si="60"/>
        <v>353</v>
      </c>
      <c r="C364">
        <f t="shared" si="61"/>
        <v>0.35249999999999998</v>
      </c>
      <c r="D364">
        <f t="shared" si="62"/>
        <v>-0.37857969874529823</v>
      </c>
      <c r="E364">
        <f t="shared" si="63"/>
        <v>-0.33561782749794344</v>
      </c>
      <c r="N364" s="32">
        <v>64</v>
      </c>
      <c r="O364">
        <f t="shared" si="64"/>
        <v>357.5</v>
      </c>
      <c r="P364">
        <f t="shared" si="65"/>
        <v>0.35699999999999998</v>
      </c>
      <c r="Q364">
        <f t="shared" si="66"/>
        <v>-0.36648929388943369</v>
      </c>
      <c r="R364">
        <f t="shared" si="67"/>
        <v>-0.35403644159028841</v>
      </c>
      <c r="Z364" s="32">
        <v>63</v>
      </c>
      <c r="AA364">
        <f t="shared" si="68"/>
        <v>357</v>
      </c>
      <c r="AB364">
        <f t="shared" si="69"/>
        <v>0.35649999999999998</v>
      </c>
      <c r="AC364">
        <f t="shared" si="70"/>
        <v>-0.36782999744835626</v>
      </c>
      <c r="AD364">
        <f t="shared" si="71"/>
        <v>-0.3325950300394917</v>
      </c>
    </row>
    <row r="365" spans="1:30" x14ac:dyDescent="0.25">
      <c r="A365" s="32">
        <v>61</v>
      </c>
      <c r="B365">
        <f t="shared" si="60"/>
        <v>353</v>
      </c>
      <c r="C365">
        <f t="shared" si="61"/>
        <v>0.35249999999999998</v>
      </c>
      <c r="D365">
        <f t="shared" si="62"/>
        <v>-0.37857969874529823</v>
      </c>
      <c r="E365">
        <f t="shared" si="63"/>
        <v>-0.33561782749794344</v>
      </c>
      <c r="N365" s="32">
        <v>64</v>
      </c>
      <c r="O365">
        <f t="shared" si="64"/>
        <v>357.5</v>
      </c>
      <c r="P365">
        <f t="shared" si="65"/>
        <v>0.35699999999999998</v>
      </c>
      <c r="Q365">
        <f t="shared" si="66"/>
        <v>-0.36648929388943369</v>
      </c>
      <c r="R365">
        <f t="shared" si="67"/>
        <v>-0.35403644159028841</v>
      </c>
      <c r="Z365" s="32">
        <v>63</v>
      </c>
      <c r="AA365">
        <f t="shared" si="68"/>
        <v>357</v>
      </c>
      <c r="AB365">
        <f t="shared" si="69"/>
        <v>0.35649999999999998</v>
      </c>
      <c r="AC365">
        <f t="shared" si="70"/>
        <v>-0.36782999744835626</v>
      </c>
      <c r="AD365">
        <f t="shared" si="71"/>
        <v>-0.3325950300394917</v>
      </c>
    </row>
    <row r="366" spans="1:30" x14ac:dyDescent="0.25">
      <c r="A366" s="32">
        <v>61</v>
      </c>
      <c r="B366">
        <f t="shared" si="60"/>
        <v>353</v>
      </c>
      <c r="C366">
        <f t="shared" si="61"/>
        <v>0.35249999999999998</v>
      </c>
      <c r="D366">
        <f t="shared" si="62"/>
        <v>-0.37857969874529823</v>
      </c>
      <c r="E366">
        <f t="shared" si="63"/>
        <v>-0.33561782749794344</v>
      </c>
      <c r="N366" s="32">
        <v>64</v>
      </c>
      <c r="O366">
        <f t="shared" si="64"/>
        <v>357.5</v>
      </c>
      <c r="P366">
        <f t="shared" si="65"/>
        <v>0.35699999999999998</v>
      </c>
      <c r="Q366">
        <f t="shared" si="66"/>
        <v>-0.36648929388943369</v>
      </c>
      <c r="R366">
        <f t="shared" si="67"/>
        <v>-0.35403644159028841</v>
      </c>
      <c r="Z366" s="32">
        <v>64</v>
      </c>
      <c r="AA366">
        <f t="shared" si="68"/>
        <v>375.5</v>
      </c>
      <c r="AB366">
        <f t="shared" si="69"/>
        <v>0.375</v>
      </c>
      <c r="AC366">
        <f t="shared" si="70"/>
        <v>-0.3186393639643752</v>
      </c>
      <c r="AD366">
        <f t="shared" si="71"/>
        <v>-0.26678675341909369</v>
      </c>
    </row>
    <row r="367" spans="1:30" x14ac:dyDescent="0.25">
      <c r="A367" s="32">
        <v>61</v>
      </c>
      <c r="B367">
        <f t="shared" si="60"/>
        <v>353</v>
      </c>
      <c r="C367">
        <f t="shared" si="61"/>
        <v>0.35249999999999998</v>
      </c>
      <c r="D367">
        <f t="shared" si="62"/>
        <v>-0.37857969874529823</v>
      </c>
      <c r="E367">
        <f t="shared" si="63"/>
        <v>-0.33561782749794344</v>
      </c>
      <c r="N367" s="32">
        <v>64</v>
      </c>
      <c r="O367">
        <f t="shared" si="64"/>
        <v>357.5</v>
      </c>
      <c r="P367">
        <f t="shared" si="65"/>
        <v>0.35699999999999998</v>
      </c>
      <c r="Q367">
        <f t="shared" si="66"/>
        <v>-0.36648929388943369</v>
      </c>
      <c r="R367">
        <f t="shared" si="67"/>
        <v>-0.35403644159028841</v>
      </c>
      <c r="Z367" s="32">
        <v>64</v>
      </c>
      <c r="AA367">
        <f t="shared" si="68"/>
        <v>375.5</v>
      </c>
      <c r="AB367">
        <f t="shared" si="69"/>
        <v>0.375</v>
      </c>
      <c r="AC367">
        <f t="shared" si="70"/>
        <v>-0.3186393639643752</v>
      </c>
      <c r="AD367">
        <f t="shared" si="71"/>
        <v>-0.26678675341909369</v>
      </c>
    </row>
    <row r="368" spans="1:30" x14ac:dyDescent="0.25">
      <c r="A368" s="32">
        <v>62</v>
      </c>
      <c r="B368">
        <f t="shared" si="60"/>
        <v>384</v>
      </c>
      <c r="C368">
        <f t="shared" si="61"/>
        <v>0.38350000000000001</v>
      </c>
      <c r="D368">
        <f t="shared" si="62"/>
        <v>-0.29630129115854897</v>
      </c>
      <c r="E368">
        <f t="shared" si="63"/>
        <v>-0.26966816597349003</v>
      </c>
      <c r="N368" s="32">
        <v>64</v>
      </c>
      <c r="O368">
        <f t="shared" si="64"/>
        <v>357.5</v>
      </c>
      <c r="P368">
        <f t="shared" si="65"/>
        <v>0.35699999999999998</v>
      </c>
      <c r="Q368">
        <f t="shared" si="66"/>
        <v>-0.36648929388943369</v>
      </c>
      <c r="R368">
        <f t="shared" si="67"/>
        <v>-0.35403644159028841</v>
      </c>
      <c r="Z368" s="32">
        <v>64</v>
      </c>
      <c r="AA368">
        <f t="shared" si="68"/>
        <v>375.5</v>
      </c>
      <c r="AB368">
        <f t="shared" si="69"/>
        <v>0.375</v>
      </c>
      <c r="AC368">
        <f t="shared" si="70"/>
        <v>-0.3186393639643752</v>
      </c>
      <c r="AD368">
        <f t="shared" si="71"/>
        <v>-0.26678675341909369</v>
      </c>
    </row>
    <row r="369" spans="1:30" x14ac:dyDescent="0.25">
      <c r="A369" s="32">
        <v>62</v>
      </c>
      <c r="B369">
        <f t="shared" si="60"/>
        <v>384</v>
      </c>
      <c r="C369">
        <f t="shared" si="61"/>
        <v>0.38350000000000001</v>
      </c>
      <c r="D369">
        <f t="shared" si="62"/>
        <v>-0.29630129115854897</v>
      </c>
      <c r="E369">
        <f t="shared" si="63"/>
        <v>-0.26966816597349003</v>
      </c>
      <c r="N369" s="32">
        <v>64</v>
      </c>
      <c r="O369">
        <f t="shared" si="64"/>
        <v>357.5</v>
      </c>
      <c r="P369">
        <f t="shared" si="65"/>
        <v>0.35699999999999998</v>
      </c>
      <c r="Q369">
        <f t="shared" si="66"/>
        <v>-0.36648929388943369</v>
      </c>
      <c r="R369">
        <f t="shared" si="67"/>
        <v>-0.35403644159028841</v>
      </c>
      <c r="Z369" s="32">
        <v>64</v>
      </c>
      <c r="AA369">
        <f t="shared" si="68"/>
        <v>375.5</v>
      </c>
      <c r="AB369">
        <f t="shared" si="69"/>
        <v>0.375</v>
      </c>
      <c r="AC369">
        <f t="shared" si="70"/>
        <v>-0.3186393639643752</v>
      </c>
      <c r="AD369">
        <f t="shared" si="71"/>
        <v>-0.26678675341909369</v>
      </c>
    </row>
    <row r="370" spans="1:30" x14ac:dyDescent="0.25">
      <c r="A370" s="32">
        <v>62</v>
      </c>
      <c r="B370">
        <f t="shared" si="60"/>
        <v>384</v>
      </c>
      <c r="C370">
        <f t="shared" si="61"/>
        <v>0.38350000000000001</v>
      </c>
      <c r="D370">
        <f t="shared" si="62"/>
        <v>-0.29630129115854897</v>
      </c>
      <c r="E370">
        <f t="shared" si="63"/>
        <v>-0.26966816597349003</v>
      </c>
      <c r="N370" s="32">
        <v>64</v>
      </c>
      <c r="O370">
        <f t="shared" si="64"/>
        <v>357.5</v>
      </c>
      <c r="P370">
        <f t="shared" si="65"/>
        <v>0.35699999999999998</v>
      </c>
      <c r="Q370">
        <f t="shared" si="66"/>
        <v>-0.36648929388943369</v>
      </c>
      <c r="R370">
        <f t="shared" si="67"/>
        <v>-0.35403644159028841</v>
      </c>
      <c r="Z370" s="32">
        <v>64</v>
      </c>
      <c r="AA370">
        <f t="shared" si="68"/>
        <v>375.5</v>
      </c>
      <c r="AB370">
        <f t="shared" si="69"/>
        <v>0.375</v>
      </c>
      <c r="AC370">
        <f t="shared" si="70"/>
        <v>-0.3186393639643752</v>
      </c>
      <c r="AD370">
        <f t="shared" si="71"/>
        <v>-0.26678675341909369</v>
      </c>
    </row>
    <row r="371" spans="1:30" x14ac:dyDescent="0.25">
      <c r="A371" s="32">
        <v>62</v>
      </c>
      <c r="B371">
        <f t="shared" si="60"/>
        <v>384</v>
      </c>
      <c r="C371">
        <f t="shared" si="61"/>
        <v>0.38350000000000001</v>
      </c>
      <c r="D371">
        <f t="shared" si="62"/>
        <v>-0.29630129115854897</v>
      </c>
      <c r="E371">
        <f t="shared" si="63"/>
        <v>-0.26966816597349003</v>
      </c>
      <c r="N371" s="32">
        <v>64</v>
      </c>
      <c r="O371">
        <f t="shared" si="64"/>
        <v>357.5</v>
      </c>
      <c r="P371">
        <f t="shared" si="65"/>
        <v>0.35699999999999998</v>
      </c>
      <c r="Q371">
        <f t="shared" si="66"/>
        <v>-0.36648929388943369</v>
      </c>
      <c r="R371">
        <f t="shared" si="67"/>
        <v>-0.35403644159028841</v>
      </c>
      <c r="Z371" s="32">
        <v>64</v>
      </c>
      <c r="AA371">
        <f t="shared" si="68"/>
        <v>375.5</v>
      </c>
      <c r="AB371">
        <f t="shared" si="69"/>
        <v>0.375</v>
      </c>
      <c r="AC371">
        <f t="shared" si="70"/>
        <v>-0.3186393639643752</v>
      </c>
      <c r="AD371">
        <f t="shared" si="71"/>
        <v>-0.26678675341909369</v>
      </c>
    </row>
    <row r="372" spans="1:30" x14ac:dyDescent="0.25">
      <c r="A372" s="32">
        <v>62</v>
      </c>
      <c r="B372">
        <f t="shared" si="60"/>
        <v>384</v>
      </c>
      <c r="C372">
        <f t="shared" si="61"/>
        <v>0.38350000000000001</v>
      </c>
      <c r="D372">
        <f t="shared" si="62"/>
        <v>-0.29630129115854897</v>
      </c>
      <c r="E372">
        <f t="shared" si="63"/>
        <v>-0.26966816597349003</v>
      </c>
      <c r="N372" s="32">
        <v>64</v>
      </c>
      <c r="O372">
        <f t="shared" si="64"/>
        <v>357.5</v>
      </c>
      <c r="P372">
        <f t="shared" si="65"/>
        <v>0.35699999999999998</v>
      </c>
      <c r="Q372">
        <f t="shared" si="66"/>
        <v>-0.36648929388943369</v>
      </c>
      <c r="R372">
        <f t="shared" si="67"/>
        <v>-0.35403644159028841</v>
      </c>
      <c r="Z372" s="32">
        <v>64</v>
      </c>
      <c r="AA372">
        <f t="shared" si="68"/>
        <v>375.5</v>
      </c>
      <c r="AB372">
        <f t="shared" si="69"/>
        <v>0.375</v>
      </c>
      <c r="AC372">
        <f t="shared" si="70"/>
        <v>-0.3186393639643752</v>
      </c>
      <c r="AD372">
        <f t="shared" si="71"/>
        <v>-0.26678675341909369</v>
      </c>
    </row>
    <row r="373" spans="1:30" x14ac:dyDescent="0.25">
      <c r="A373" s="32">
        <v>62</v>
      </c>
      <c r="B373">
        <f t="shared" si="60"/>
        <v>384</v>
      </c>
      <c r="C373">
        <f t="shared" si="61"/>
        <v>0.38350000000000001</v>
      </c>
      <c r="D373">
        <f t="shared" si="62"/>
        <v>-0.29630129115854897</v>
      </c>
      <c r="E373">
        <f t="shared" si="63"/>
        <v>-0.26966816597349003</v>
      </c>
      <c r="N373" s="32">
        <v>64</v>
      </c>
      <c r="O373">
        <f t="shared" si="64"/>
        <v>357.5</v>
      </c>
      <c r="P373">
        <f t="shared" si="65"/>
        <v>0.35699999999999998</v>
      </c>
      <c r="Q373">
        <f t="shared" si="66"/>
        <v>-0.36648929388943369</v>
      </c>
      <c r="R373">
        <f t="shared" si="67"/>
        <v>-0.35403644159028841</v>
      </c>
      <c r="Z373" s="32">
        <v>64</v>
      </c>
      <c r="AA373">
        <f t="shared" si="68"/>
        <v>375.5</v>
      </c>
      <c r="AB373">
        <f t="shared" si="69"/>
        <v>0.375</v>
      </c>
      <c r="AC373">
        <f t="shared" si="70"/>
        <v>-0.3186393639643752</v>
      </c>
      <c r="AD373">
        <f t="shared" si="71"/>
        <v>-0.26678675341909369</v>
      </c>
    </row>
    <row r="374" spans="1:30" x14ac:dyDescent="0.25">
      <c r="A374" s="32">
        <v>62</v>
      </c>
      <c r="B374">
        <f t="shared" si="60"/>
        <v>384</v>
      </c>
      <c r="C374">
        <f t="shared" si="61"/>
        <v>0.38350000000000001</v>
      </c>
      <c r="D374">
        <f t="shared" si="62"/>
        <v>-0.29630129115854897</v>
      </c>
      <c r="E374">
        <f t="shared" si="63"/>
        <v>-0.26966816597349003</v>
      </c>
      <c r="N374" s="32">
        <v>64</v>
      </c>
      <c r="O374">
        <f t="shared" si="64"/>
        <v>357.5</v>
      </c>
      <c r="P374">
        <f t="shared" si="65"/>
        <v>0.35699999999999998</v>
      </c>
      <c r="Q374">
        <f t="shared" si="66"/>
        <v>-0.36648929388943369</v>
      </c>
      <c r="R374">
        <f t="shared" si="67"/>
        <v>-0.35403644159028841</v>
      </c>
      <c r="Z374" s="32">
        <v>64</v>
      </c>
      <c r="AA374">
        <f t="shared" si="68"/>
        <v>375.5</v>
      </c>
      <c r="AB374">
        <f t="shared" si="69"/>
        <v>0.375</v>
      </c>
      <c r="AC374">
        <f t="shared" si="70"/>
        <v>-0.3186393639643752</v>
      </c>
      <c r="AD374">
        <f t="shared" si="71"/>
        <v>-0.26678675341909369</v>
      </c>
    </row>
    <row r="375" spans="1:30" x14ac:dyDescent="0.25">
      <c r="A375" s="32">
        <v>62</v>
      </c>
      <c r="B375">
        <f t="shared" si="60"/>
        <v>384</v>
      </c>
      <c r="C375">
        <f t="shared" si="61"/>
        <v>0.38350000000000001</v>
      </c>
      <c r="D375">
        <f t="shared" si="62"/>
        <v>-0.29630129115854897</v>
      </c>
      <c r="E375">
        <f t="shared" si="63"/>
        <v>-0.26966816597349003</v>
      </c>
      <c r="N375" s="32">
        <v>65</v>
      </c>
      <c r="O375">
        <f t="shared" si="64"/>
        <v>383</v>
      </c>
      <c r="P375">
        <f t="shared" si="65"/>
        <v>0.38250000000000001</v>
      </c>
      <c r="Q375">
        <f t="shared" si="66"/>
        <v>-0.29892142409085731</v>
      </c>
      <c r="R375">
        <f t="shared" si="67"/>
        <v>-0.28554419133099479</v>
      </c>
      <c r="Z375" s="32">
        <v>64</v>
      </c>
      <c r="AA375">
        <f t="shared" si="68"/>
        <v>375.5</v>
      </c>
      <c r="AB375">
        <f t="shared" si="69"/>
        <v>0.375</v>
      </c>
      <c r="AC375">
        <f t="shared" si="70"/>
        <v>-0.3186393639643752</v>
      </c>
      <c r="AD375">
        <f t="shared" si="71"/>
        <v>-0.26678675341909369</v>
      </c>
    </row>
    <row r="376" spans="1:30" x14ac:dyDescent="0.25">
      <c r="A376" s="32">
        <v>62</v>
      </c>
      <c r="B376">
        <f t="shared" si="60"/>
        <v>384</v>
      </c>
      <c r="C376">
        <f t="shared" si="61"/>
        <v>0.38350000000000001</v>
      </c>
      <c r="D376">
        <f t="shared" si="62"/>
        <v>-0.29630129115854897</v>
      </c>
      <c r="E376">
        <f t="shared" si="63"/>
        <v>-0.26966816597349003</v>
      </c>
      <c r="N376" s="32">
        <v>65</v>
      </c>
      <c r="O376">
        <f t="shared" si="64"/>
        <v>383</v>
      </c>
      <c r="P376">
        <f t="shared" si="65"/>
        <v>0.38250000000000001</v>
      </c>
      <c r="Q376">
        <f t="shared" si="66"/>
        <v>-0.29892142409085731</v>
      </c>
      <c r="R376">
        <f t="shared" si="67"/>
        <v>-0.28554419133099479</v>
      </c>
      <c r="Z376" s="32">
        <v>64</v>
      </c>
      <c r="AA376">
        <f t="shared" si="68"/>
        <v>375.5</v>
      </c>
      <c r="AB376">
        <f t="shared" si="69"/>
        <v>0.375</v>
      </c>
      <c r="AC376">
        <f t="shared" si="70"/>
        <v>-0.3186393639643752</v>
      </c>
      <c r="AD376">
        <f t="shared" si="71"/>
        <v>-0.26678675341909369</v>
      </c>
    </row>
    <row r="377" spans="1:30" x14ac:dyDescent="0.25">
      <c r="A377" s="32">
        <v>62</v>
      </c>
      <c r="B377">
        <f t="shared" si="60"/>
        <v>384</v>
      </c>
      <c r="C377">
        <f t="shared" si="61"/>
        <v>0.38350000000000001</v>
      </c>
      <c r="D377">
        <f t="shared" si="62"/>
        <v>-0.29630129115854897</v>
      </c>
      <c r="E377">
        <f t="shared" si="63"/>
        <v>-0.26966816597349003</v>
      </c>
      <c r="N377" s="32">
        <v>65</v>
      </c>
      <c r="O377">
        <f t="shared" si="64"/>
        <v>383</v>
      </c>
      <c r="P377">
        <f t="shared" si="65"/>
        <v>0.38250000000000001</v>
      </c>
      <c r="Q377">
        <f t="shared" si="66"/>
        <v>-0.29892142409085731</v>
      </c>
      <c r="R377">
        <f t="shared" si="67"/>
        <v>-0.28554419133099479</v>
      </c>
      <c r="Z377" s="32">
        <v>64</v>
      </c>
      <c r="AA377">
        <f t="shared" si="68"/>
        <v>375.5</v>
      </c>
      <c r="AB377">
        <f t="shared" si="69"/>
        <v>0.375</v>
      </c>
      <c r="AC377">
        <f t="shared" si="70"/>
        <v>-0.3186393639643752</v>
      </c>
      <c r="AD377">
        <f t="shared" si="71"/>
        <v>-0.26678675341909369</v>
      </c>
    </row>
    <row r="378" spans="1:30" x14ac:dyDescent="0.25">
      <c r="A378" s="32">
        <v>62</v>
      </c>
      <c r="B378">
        <f t="shared" si="60"/>
        <v>384</v>
      </c>
      <c r="C378">
        <f t="shared" si="61"/>
        <v>0.38350000000000001</v>
      </c>
      <c r="D378">
        <f t="shared" si="62"/>
        <v>-0.29630129115854897</v>
      </c>
      <c r="E378">
        <f t="shared" si="63"/>
        <v>-0.26966816597349003</v>
      </c>
      <c r="N378" s="32">
        <v>65</v>
      </c>
      <c r="O378">
        <f t="shared" si="64"/>
        <v>383</v>
      </c>
      <c r="P378">
        <f t="shared" si="65"/>
        <v>0.38250000000000001</v>
      </c>
      <c r="Q378">
        <f t="shared" si="66"/>
        <v>-0.29892142409085731</v>
      </c>
      <c r="R378">
        <f t="shared" si="67"/>
        <v>-0.28554419133099479</v>
      </c>
      <c r="Z378" s="32">
        <v>64</v>
      </c>
      <c r="AA378">
        <f t="shared" si="68"/>
        <v>375.5</v>
      </c>
      <c r="AB378">
        <f t="shared" si="69"/>
        <v>0.375</v>
      </c>
      <c r="AC378">
        <f t="shared" si="70"/>
        <v>-0.3186393639643752</v>
      </c>
      <c r="AD378">
        <f t="shared" si="71"/>
        <v>-0.26678675341909369</v>
      </c>
    </row>
    <row r="379" spans="1:30" x14ac:dyDescent="0.25">
      <c r="A379" s="32">
        <v>62</v>
      </c>
      <c r="B379">
        <f t="shared" si="60"/>
        <v>384</v>
      </c>
      <c r="C379">
        <f t="shared" si="61"/>
        <v>0.38350000000000001</v>
      </c>
      <c r="D379">
        <f t="shared" si="62"/>
        <v>-0.29630129115854897</v>
      </c>
      <c r="E379">
        <f t="shared" si="63"/>
        <v>-0.26966816597349003</v>
      </c>
      <c r="N379" s="32">
        <v>65</v>
      </c>
      <c r="O379">
        <f t="shared" si="64"/>
        <v>383</v>
      </c>
      <c r="P379">
        <f t="shared" si="65"/>
        <v>0.38250000000000001</v>
      </c>
      <c r="Q379">
        <f t="shared" si="66"/>
        <v>-0.29892142409085731</v>
      </c>
      <c r="R379">
        <f t="shared" si="67"/>
        <v>-0.28554419133099479</v>
      </c>
      <c r="Z379" s="32">
        <v>64</v>
      </c>
      <c r="AA379">
        <f t="shared" si="68"/>
        <v>375.5</v>
      </c>
      <c r="AB379">
        <f t="shared" si="69"/>
        <v>0.375</v>
      </c>
      <c r="AC379">
        <f t="shared" si="70"/>
        <v>-0.3186393639643752</v>
      </c>
      <c r="AD379">
        <f t="shared" si="71"/>
        <v>-0.26678675341909369</v>
      </c>
    </row>
    <row r="380" spans="1:30" x14ac:dyDescent="0.25">
      <c r="A380" s="32">
        <v>62</v>
      </c>
      <c r="B380">
        <f t="shared" si="60"/>
        <v>384</v>
      </c>
      <c r="C380">
        <f t="shared" si="61"/>
        <v>0.38350000000000001</v>
      </c>
      <c r="D380">
        <f t="shared" si="62"/>
        <v>-0.29630129115854897</v>
      </c>
      <c r="E380">
        <f t="shared" si="63"/>
        <v>-0.26966816597349003</v>
      </c>
      <c r="N380" s="32">
        <v>65</v>
      </c>
      <c r="O380">
        <f t="shared" si="64"/>
        <v>383</v>
      </c>
      <c r="P380">
        <f t="shared" si="65"/>
        <v>0.38250000000000001</v>
      </c>
      <c r="Q380">
        <f t="shared" si="66"/>
        <v>-0.29892142409085731</v>
      </c>
      <c r="R380">
        <f t="shared" si="67"/>
        <v>-0.28554419133099479</v>
      </c>
      <c r="Z380" s="32">
        <v>64</v>
      </c>
      <c r="AA380">
        <f t="shared" si="68"/>
        <v>375.5</v>
      </c>
      <c r="AB380">
        <f t="shared" si="69"/>
        <v>0.375</v>
      </c>
      <c r="AC380">
        <f t="shared" si="70"/>
        <v>-0.3186393639643752</v>
      </c>
      <c r="AD380">
        <f t="shared" si="71"/>
        <v>-0.26678675341909369</v>
      </c>
    </row>
    <row r="381" spans="1:30" x14ac:dyDescent="0.25">
      <c r="A381" s="32">
        <v>62</v>
      </c>
      <c r="B381">
        <f t="shared" si="60"/>
        <v>384</v>
      </c>
      <c r="C381">
        <f t="shared" si="61"/>
        <v>0.38350000000000001</v>
      </c>
      <c r="D381">
        <f t="shared" si="62"/>
        <v>-0.29630129115854897</v>
      </c>
      <c r="E381">
        <f t="shared" si="63"/>
        <v>-0.26966816597349003</v>
      </c>
      <c r="N381" s="32">
        <v>65</v>
      </c>
      <c r="O381">
        <f t="shared" si="64"/>
        <v>383</v>
      </c>
      <c r="P381">
        <f t="shared" si="65"/>
        <v>0.38250000000000001</v>
      </c>
      <c r="Q381">
        <f t="shared" si="66"/>
        <v>-0.29892142409085731</v>
      </c>
      <c r="R381">
        <f t="shared" si="67"/>
        <v>-0.28554419133099479</v>
      </c>
      <c r="Z381" s="32">
        <v>64</v>
      </c>
      <c r="AA381">
        <f t="shared" si="68"/>
        <v>375.5</v>
      </c>
      <c r="AB381">
        <f t="shared" si="69"/>
        <v>0.375</v>
      </c>
      <c r="AC381">
        <f t="shared" si="70"/>
        <v>-0.3186393639643752</v>
      </c>
      <c r="AD381">
        <f t="shared" si="71"/>
        <v>-0.26678675341909369</v>
      </c>
    </row>
    <row r="382" spans="1:30" x14ac:dyDescent="0.25">
      <c r="A382" s="32">
        <v>62</v>
      </c>
      <c r="B382">
        <f t="shared" si="60"/>
        <v>384</v>
      </c>
      <c r="C382">
        <f t="shared" si="61"/>
        <v>0.38350000000000001</v>
      </c>
      <c r="D382">
        <f t="shared" si="62"/>
        <v>-0.29630129115854897</v>
      </c>
      <c r="E382">
        <f t="shared" si="63"/>
        <v>-0.26966816597349003</v>
      </c>
      <c r="N382" s="32">
        <v>65</v>
      </c>
      <c r="O382">
        <f t="shared" si="64"/>
        <v>383</v>
      </c>
      <c r="P382">
        <f t="shared" si="65"/>
        <v>0.38250000000000001</v>
      </c>
      <c r="Q382">
        <f t="shared" si="66"/>
        <v>-0.29892142409085731</v>
      </c>
      <c r="R382">
        <f t="shared" si="67"/>
        <v>-0.28554419133099479</v>
      </c>
      <c r="Z382" s="32">
        <v>64</v>
      </c>
      <c r="AA382">
        <f t="shared" si="68"/>
        <v>375.5</v>
      </c>
      <c r="AB382">
        <f t="shared" si="69"/>
        <v>0.375</v>
      </c>
      <c r="AC382">
        <f t="shared" si="70"/>
        <v>-0.3186393639643752</v>
      </c>
      <c r="AD382">
        <f t="shared" si="71"/>
        <v>-0.26678675341909369</v>
      </c>
    </row>
    <row r="383" spans="1:30" x14ac:dyDescent="0.25">
      <c r="A383" s="32">
        <v>62</v>
      </c>
      <c r="B383">
        <f t="shared" si="60"/>
        <v>384</v>
      </c>
      <c r="C383">
        <f t="shared" si="61"/>
        <v>0.38350000000000001</v>
      </c>
      <c r="D383">
        <f t="shared" si="62"/>
        <v>-0.29630129115854897</v>
      </c>
      <c r="E383">
        <f t="shared" si="63"/>
        <v>-0.26966816597349003</v>
      </c>
      <c r="N383" s="32">
        <v>65</v>
      </c>
      <c r="O383">
        <f t="shared" si="64"/>
        <v>383</v>
      </c>
      <c r="P383">
        <f t="shared" si="65"/>
        <v>0.38250000000000001</v>
      </c>
      <c r="Q383">
        <f t="shared" si="66"/>
        <v>-0.29892142409085731</v>
      </c>
      <c r="R383">
        <f t="shared" si="67"/>
        <v>-0.28554419133099479</v>
      </c>
      <c r="Z383" s="32">
        <v>64</v>
      </c>
      <c r="AA383">
        <f t="shared" si="68"/>
        <v>375.5</v>
      </c>
      <c r="AB383">
        <f t="shared" si="69"/>
        <v>0.375</v>
      </c>
      <c r="AC383">
        <f t="shared" si="70"/>
        <v>-0.3186393639643752</v>
      </c>
      <c r="AD383">
        <f t="shared" si="71"/>
        <v>-0.26678675341909369</v>
      </c>
    </row>
    <row r="384" spans="1:30" x14ac:dyDescent="0.25">
      <c r="A384" s="32">
        <v>62</v>
      </c>
      <c r="B384">
        <f t="shared" si="60"/>
        <v>384</v>
      </c>
      <c r="C384">
        <f t="shared" si="61"/>
        <v>0.38350000000000001</v>
      </c>
      <c r="D384">
        <f t="shared" si="62"/>
        <v>-0.29630129115854897</v>
      </c>
      <c r="E384">
        <f t="shared" si="63"/>
        <v>-0.26966816597349003</v>
      </c>
      <c r="N384" s="32">
        <v>65</v>
      </c>
      <c r="O384">
        <f t="shared" si="64"/>
        <v>383</v>
      </c>
      <c r="P384">
        <f t="shared" si="65"/>
        <v>0.38250000000000001</v>
      </c>
      <c r="Q384">
        <f t="shared" si="66"/>
        <v>-0.29892142409085731</v>
      </c>
      <c r="R384">
        <f t="shared" si="67"/>
        <v>-0.28554419133099479</v>
      </c>
      <c r="Z384" s="32">
        <v>64</v>
      </c>
      <c r="AA384">
        <f t="shared" si="68"/>
        <v>375.5</v>
      </c>
      <c r="AB384">
        <f t="shared" si="69"/>
        <v>0.375</v>
      </c>
      <c r="AC384">
        <f t="shared" si="70"/>
        <v>-0.3186393639643752</v>
      </c>
      <c r="AD384">
        <f t="shared" si="71"/>
        <v>-0.26678675341909369</v>
      </c>
    </row>
    <row r="385" spans="1:30" x14ac:dyDescent="0.25">
      <c r="A385" s="32">
        <v>62</v>
      </c>
      <c r="B385">
        <f t="shared" si="60"/>
        <v>384</v>
      </c>
      <c r="C385">
        <f t="shared" si="61"/>
        <v>0.38350000000000001</v>
      </c>
      <c r="D385">
        <f t="shared" si="62"/>
        <v>-0.29630129115854897</v>
      </c>
      <c r="E385">
        <f t="shared" si="63"/>
        <v>-0.26966816597349003</v>
      </c>
      <c r="N385" s="32">
        <v>65</v>
      </c>
      <c r="O385">
        <f t="shared" si="64"/>
        <v>383</v>
      </c>
      <c r="P385">
        <f t="shared" si="65"/>
        <v>0.38250000000000001</v>
      </c>
      <c r="Q385">
        <f t="shared" si="66"/>
        <v>-0.29892142409085731</v>
      </c>
      <c r="R385">
        <f t="shared" si="67"/>
        <v>-0.28554419133099479</v>
      </c>
      <c r="Z385" s="32">
        <v>64</v>
      </c>
      <c r="AA385">
        <f t="shared" si="68"/>
        <v>375.5</v>
      </c>
      <c r="AB385">
        <f t="shared" si="69"/>
        <v>0.375</v>
      </c>
      <c r="AC385">
        <f t="shared" si="70"/>
        <v>-0.3186393639643752</v>
      </c>
      <c r="AD385">
        <f t="shared" si="71"/>
        <v>-0.26678675341909369</v>
      </c>
    </row>
    <row r="386" spans="1:30" x14ac:dyDescent="0.25">
      <c r="A386" s="32">
        <v>62</v>
      </c>
      <c r="B386">
        <f t="shared" si="60"/>
        <v>384</v>
      </c>
      <c r="C386">
        <f t="shared" si="61"/>
        <v>0.38350000000000001</v>
      </c>
      <c r="D386">
        <f t="shared" si="62"/>
        <v>-0.29630129115854897</v>
      </c>
      <c r="E386">
        <f t="shared" si="63"/>
        <v>-0.26966816597349003</v>
      </c>
      <c r="N386" s="32">
        <v>65</v>
      </c>
      <c r="O386">
        <f t="shared" si="64"/>
        <v>383</v>
      </c>
      <c r="P386">
        <f t="shared" si="65"/>
        <v>0.38250000000000001</v>
      </c>
      <c r="Q386">
        <f t="shared" si="66"/>
        <v>-0.29892142409085731</v>
      </c>
      <c r="R386">
        <f t="shared" si="67"/>
        <v>-0.28554419133099479</v>
      </c>
      <c r="Z386" s="32">
        <v>64</v>
      </c>
      <c r="AA386">
        <f t="shared" si="68"/>
        <v>375.5</v>
      </c>
      <c r="AB386">
        <f t="shared" si="69"/>
        <v>0.375</v>
      </c>
      <c r="AC386">
        <f t="shared" si="70"/>
        <v>-0.3186393639643752</v>
      </c>
      <c r="AD386">
        <f t="shared" si="71"/>
        <v>-0.26678675341909369</v>
      </c>
    </row>
    <row r="387" spans="1:30" x14ac:dyDescent="0.25">
      <c r="A387" s="32">
        <v>62</v>
      </c>
      <c r="B387">
        <f t="shared" ref="B387:B450" si="72">_xlfn.RANK.AVG(A387,$A$2:$A$1001,1)</f>
        <v>384</v>
      </c>
      <c r="C387">
        <f t="shared" ref="C387:C450" si="73">(B387-0.5)/COUNTA($A$2:$A$1001)</f>
        <v>0.38350000000000001</v>
      </c>
      <c r="D387">
        <f t="shared" ref="D387:D450" si="74">_xlfn.NORM.S.INV(C387)</f>
        <v>-0.29630129115854897</v>
      </c>
      <c r="E387">
        <f t="shared" ref="E387:E450" si="75">STANDARDIZE(A387,AVERAGE($A$2:$A$1001),_xlfn.STDEV.S($A$2:$A$1001))</f>
        <v>-0.26966816597349003</v>
      </c>
      <c r="N387" s="32">
        <v>65</v>
      </c>
      <c r="O387">
        <f t="shared" ref="O387:O450" si="76">_xlfn.RANK.AVG(N387,$N$2:$N$1001,1)</f>
        <v>383</v>
      </c>
      <c r="P387">
        <f t="shared" ref="P387:P450" si="77">(O387-0.5)/COUNTA($N$2:$N$1001)</f>
        <v>0.38250000000000001</v>
      </c>
      <c r="Q387">
        <f t="shared" ref="Q387:Q450" si="78">_xlfn.NORM.S.INV(P387)</f>
        <v>-0.29892142409085731</v>
      </c>
      <c r="R387">
        <f t="shared" ref="R387:R450" si="79">STANDARDIZE(N387,AVERAGE($N$2:$N$1001),_xlfn.STDEV.S($N$2:$N$1001))</f>
        <v>-0.28554419133099479</v>
      </c>
      <c r="Z387" s="32">
        <v>64</v>
      </c>
      <c r="AA387">
        <f t="shared" ref="AA387:AA450" si="80">_xlfn.RANK.AVG(Z387,$Z$2:$Z$1001,1)</f>
        <v>375.5</v>
      </c>
      <c r="AB387">
        <f t="shared" ref="AB387:AB450" si="81">(AA387-0.5)/COUNTA($Z$2:$Z$1001)</f>
        <v>0.375</v>
      </c>
      <c r="AC387">
        <f t="shared" ref="AC387:AC450" si="82">_xlfn.NORM.S.INV(AB387)</f>
        <v>-0.3186393639643752</v>
      </c>
      <c r="AD387">
        <f t="shared" ref="AD387:AD450" si="83">STANDARDIZE(Z387,AVERAGE($Z$2:$Z$1001),_xlfn.STDEV.S($Z$2:$Z$1001))</f>
        <v>-0.26678675341909369</v>
      </c>
    </row>
    <row r="388" spans="1:30" x14ac:dyDescent="0.25">
      <c r="A388" s="32">
        <v>62</v>
      </c>
      <c r="B388">
        <f t="shared" si="72"/>
        <v>384</v>
      </c>
      <c r="C388">
        <f t="shared" si="73"/>
        <v>0.38350000000000001</v>
      </c>
      <c r="D388">
        <f t="shared" si="74"/>
        <v>-0.29630129115854897</v>
      </c>
      <c r="E388">
        <f t="shared" si="75"/>
        <v>-0.26966816597349003</v>
      </c>
      <c r="N388" s="32">
        <v>65</v>
      </c>
      <c r="O388">
        <f t="shared" si="76"/>
        <v>383</v>
      </c>
      <c r="P388">
        <f t="shared" si="77"/>
        <v>0.38250000000000001</v>
      </c>
      <c r="Q388">
        <f t="shared" si="78"/>
        <v>-0.29892142409085731</v>
      </c>
      <c r="R388">
        <f t="shared" si="79"/>
        <v>-0.28554419133099479</v>
      </c>
      <c r="Z388" s="32">
        <v>65</v>
      </c>
      <c r="AA388">
        <f t="shared" si="80"/>
        <v>397.5</v>
      </c>
      <c r="AB388">
        <f t="shared" si="81"/>
        <v>0.39700000000000002</v>
      </c>
      <c r="AC388">
        <f t="shared" si="82"/>
        <v>-0.26111995954851813</v>
      </c>
      <c r="AD388">
        <f t="shared" si="83"/>
        <v>-0.20097847679869565</v>
      </c>
    </row>
    <row r="389" spans="1:30" x14ac:dyDescent="0.25">
      <c r="A389" s="32">
        <v>62</v>
      </c>
      <c r="B389">
        <f t="shared" si="72"/>
        <v>384</v>
      </c>
      <c r="C389">
        <f t="shared" si="73"/>
        <v>0.38350000000000001</v>
      </c>
      <c r="D389">
        <f t="shared" si="74"/>
        <v>-0.29630129115854897</v>
      </c>
      <c r="E389">
        <f t="shared" si="75"/>
        <v>-0.26966816597349003</v>
      </c>
      <c r="N389" s="32">
        <v>65</v>
      </c>
      <c r="O389">
        <f t="shared" si="76"/>
        <v>383</v>
      </c>
      <c r="P389">
        <f t="shared" si="77"/>
        <v>0.38250000000000001</v>
      </c>
      <c r="Q389">
        <f t="shared" si="78"/>
        <v>-0.29892142409085731</v>
      </c>
      <c r="R389">
        <f t="shared" si="79"/>
        <v>-0.28554419133099479</v>
      </c>
      <c r="Z389" s="32">
        <v>65</v>
      </c>
      <c r="AA389">
        <f t="shared" si="80"/>
        <v>397.5</v>
      </c>
      <c r="AB389">
        <f t="shared" si="81"/>
        <v>0.39700000000000002</v>
      </c>
      <c r="AC389">
        <f t="shared" si="82"/>
        <v>-0.26111995954851813</v>
      </c>
      <c r="AD389">
        <f t="shared" si="83"/>
        <v>-0.20097847679869565</v>
      </c>
    </row>
    <row r="390" spans="1:30" x14ac:dyDescent="0.25">
      <c r="A390" s="32">
        <v>62</v>
      </c>
      <c r="B390">
        <f t="shared" si="72"/>
        <v>384</v>
      </c>
      <c r="C390">
        <f t="shared" si="73"/>
        <v>0.38350000000000001</v>
      </c>
      <c r="D390">
        <f t="shared" si="74"/>
        <v>-0.29630129115854897</v>
      </c>
      <c r="E390">
        <f t="shared" si="75"/>
        <v>-0.26966816597349003</v>
      </c>
      <c r="N390" s="32">
        <v>65</v>
      </c>
      <c r="O390">
        <f t="shared" si="76"/>
        <v>383</v>
      </c>
      <c r="P390">
        <f t="shared" si="77"/>
        <v>0.38250000000000001</v>
      </c>
      <c r="Q390">
        <f t="shared" si="78"/>
        <v>-0.29892142409085731</v>
      </c>
      <c r="R390">
        <f t="shared" si="79"/>
        <v>-0.28554419133099479</v>
      </c>
      <c r="Z390" s="32">
        <v>65</v>
      </c>
      <c r="AA390">
        <f t="shared" si="80"/>
        <v>397.5</v>
      </c>
      <c r="AB390">
        <f t="shared" si="81"/>
        <v>0.39700000000000002</v>
      </c>
      <c r="AC390">
        <f t="shared" si="82"/>
        <v>-0.26111995954851813</v>
      </c>
      <c r="AD390">
        <f t="shared" si="83"/>
        <v>-0.20097847679869565</v>
      </c>
    </row>
    <row r="391" spans="1:30" x14ac:dyDescent="0.25">
      <c r="A391" s="32">
        <v>62</v>
      </c>
      <c r="B391">
        <f t="shared" si="72"/>
        <v>384</v>
      </c>
      <c r="C391">
        <f t="shared" si="73"/>
        <v>0.38350000000000001</v>
      </c>
      <c r="D391">
        <f t="shared" si="74"/>
        <v>-0.29630129115854897</v>
      </c>
      <c r="E391">
        <f t="shared" si="75"/>
        <v>-0.26966816597349003</v>
      </c>
      <c r="N391" s="32">
        <v>65</v>
      </c>
      <c r="O391">
        <f t="shared" si="76"/>
        <v>383</v>
      </c>
      <c r="P391">
        <f t="shared" si="77"/>
        <v>0.38250000000000001</v>
      </c>
      <c r="Q391">
        <f t="shared" si="78"/>
        <v>-0.29892142409085731</v>
      </c>
      <c r="R391">
        <f t="shared" si="79"/>
        <v>-0.28554419133099479</v>
      </c>
      <c r="Z391" s="32">
        <v>65</v>
      </c>
      <c r="AA391">
        <f t="shared" si="80"/>
        <v>397.5</v>
      </c>
      <c r="AB391">
        <f t="shared" si="81"/>
        <v>0.39700000000000002</v>
      </c>
      <c r="AC391">
        <f t="shared" si="82"/>
        <v>-0.26111995954851813</v>
      </c>
      <c r="AD391">
        <f t="shared" si="83"/>
        <v>-0.20097847679869565</v>
      </c>
    </row>
    <row r="392" spans="1:30" x14ac:dyDescent="0.25">
      <c r="A392" s="32">
        <v>62</v>
      </c>
      <c r="B392">
        <f t="shared" si="72"/>
        <v>384</v>
      </c>
      <c r="C392">
        <f t="shared" si="73"/>
        <v>0.38350000000000001</v>
      </c>
      <c r="D392">
        <f t="shared" si="74"/>
        <v>-0.29630129115854897</v>
      </c>
      <c r="E392">
        <f t="shared" si="75"/>
        <v>-0.26966816597349003</v>
      </c>
      <c r="N392" s="32">
        <v>65</v>
      </c>
      <c r="O392">
        <f t="shared" si="76"/>
        <v>383</v>
      </c>
      <c r="P392">
        <f t="shared" si="77"/>
        <v>0.38250000000000001</v>
      </c>
      <c r="Q392">
        <f t="shared" si="78"/>
        <v>-0.29892142409085731</v>
      </c>
      <c r="R392">
        <f t="shared" si="79"/>
        <v>-0.28554419133099479</v>
      </c>
      <c r="Z392" s="32">
        <v>65</v>
      </c>
      <c r="AA392">
        <f t="shared" si="80"/>
        <v>397.5</v>
      </c>
      <c r="AB392">
        <f t="shared" si="81"/>
        <v>0.39700000000000002</v>
      </c>
      <c r="AC392">
        <f t="shared" si="82"/>
        <v>-0.26111995954851813</v>
      </c>
      <c r="AD392">
        <f t="shared" si="83"/>
        <v>-0.20097847679869565</v>
      </c>
    </row>
    <row r="393" spans="1:30" x14ac:dyDescent="0.25">
      <c r="A393" s="32">
        <v>62</v>
      </c>
      <c r="B393">
        <f t="shared" si="72"/>
        <v>384</v>
      </c>
      <c r="C393">
        <f t="shared" si="73"/>
        <v>0.38350000000000001</v>
      </c>
      <c r="D393">
        <f t="shared" si="74"/>
        <v>-0.29630129115854897</v>
      </c>
      <c r="E393">
        <f t="shared" si="75"/>
        <v>-0.26966816597349003</v>
      </c>
      <c r="N393" s="32">
        <v>65</v>
      </c>
      <c r="O393">
        <f t="shared" si="76"/>
        <v>383</v>
      </c>
      <c r="P393">
        <f t="shared" si="77"/>
        <v>0.38250000000000001</v>
      </c>
      <c r="Q393">
        <f t="shared" si="78"/>
        <v>-0.29892142409085731</v>
      </c>
      <c r="R393">
        <f t="shared" si="79"/>
        <v>-0.28554419133099479</v>
      </c>
      <c r="Z393" s="32">
        <v>65</v>
      </c>
      <c r="AA393">
        <f t="shared" si="80"/>
        <v>397.5</v>
      </c>
      <c r="AB393">
        <f t="shared" si="81"/>
        <v>0.39700000000000002</v>
      </c>
      <c r="AC393">
        <f t="shared" si="82"/>
        <v>-0.26111995954851813</v>
      </c>
      <c r="AD393">
        <f t="shared" si="83"/>
        <v>-0.20097847679869565</v>
      </c>
    </row>
    <row r="394" spans="1:30" x14ac:dyDescent="0.25">
      <c r="A394" s="32">
        <v>62</v>
      </c>
      <c r="B394">
        <f t="shared" si="72"/>
        <v>384</v>
      </c>
      <c r="C394">
        <f t="shared" si="73"/>
        <v>0.38350000000000001</v>
      </c>
      <c r="D394">
        <f t="shared" si="74"/>
        <v>-0.29630129115854897</v>
      </c>
      <c r="E394">
        <f t="shared" si="75"/>
        <v>-0.26966816597349003</v>
      </c>
      <c r="N394" s="32">
        <v>66</v>
      </c>
      <c r="O394">
        <f t="shared" si="76"/>
        <v>406</v>
      </c>
      <c r="P394">
        <f t="shared" si="77"/>
        <v>0.40550000000000003</v>
      </c>
      <c r="Q394">
        <f t="shared" si="78"/>
        <v>-0.23913616440915003</v>
      </c>
      <c r="R394">
        <f t="shared" si="79"/>
        <v>-0.2170519410717012</v>
      </c>
      <c r="Z394" s="32">
        <v>65</v>
      </c>
      <c r="AA394">
        <f t="shared" si="80"/>
        <v>397.5</v>
      </c>
      <c r="AB394">
        <f t="shared" si="81"/>
        <v>0.39700000000000002</v>
      </c>
      <c r="AC394">
        <f t="shared" si="82"/>
        <v>-0.26111995954851813</v>
      </c>
      <c r="AD394">
        <f t="shared" si="83"/>
        <v>-0.20097847679869565</v>
      </c>
    </row>
    <row r="395" spans="1:30" x14ac:dyDescent="0.25">
      <c r="A395" s="32">
        <v>62</v>
      </c>
      <c r="B395">
        <f t="shared" si="72"/>
        <v>384</v>
      </c>
      <c r="C395">
        <f t="shared" si="73"/>
        <v>0.38350000000000001</v>
      </c>
      <c r="D395">
        <f t="shared" si="74"/>
        <v>-0.29630129115854897</v>
      </c>
      <c r="E395">
        <f t="shared" si="75"/>
        <v>-0.26966816597349003</v>
      </c>
      <c r="N395" s="32">
        <v>66</v>
      </c>
      <c r="O395">
        <f t="shared" si="76"/>
        <v>406</v>
      </c>
      <c r="P395">
        <f t="shared" si="77"/>
        <v>0.40550000000000003</v>
      </c>
      <c r="Q395">
        <f t="shared" si="78"/>
        <v>-0.23913616440915003</v>
      </c>
      <c r="R395">
        <f t="shared" si="79"/>
        <v>-0.2170519410717012</v>
      </c>
      <c r="Z395" s="32">
        <v>65</v>
      </c>
      <c r="AA395">
        <f t="shared" si="80"/>
        <v>397.5</v>
      </c>
      <c r="AB395">
        <f t="shared" si="81"/>
        <v>0.39700000000000002</v>
      </c>
      <c r="AC395">
        <f t="shared" si="82"/>
        <v>-0.26111995954851813</v>
      </c>
      <c r="AD395">
        <f t="shared" si="83"/>
        <v>-0.20097847679869565</v>
      </c>
    </row>
    <row r="396" spans="1:30" x14ac:dyDescent="0.25">
      <c r="A396" s="32">
        <v>62</v>
      </c>
      <c r="B396">
        <f t="shared" si="72"/>
        <v>384</v>
      </c>
      <c r="C396">
        <f t="shared" si="73"/>
        <v>0.38350000000000001</v>
      </c>
      <c r="D396">
        <f t="shared" si="74"/>
        <v>-0.29630129115854897</v>
      </c>
      <c r="E396">
        <f t="shared" si="75"/>
        <v>-0.26966816597349003</v>
      </c>
      <c r="N396" s="32">
        <v>66</v>
      </c>
      <c r="O396">
        <f t="shared" si="76"/>
        <v>406</v>
      </c>
      <c r="P396">
        <f t="shared" si="77"/>
        <v>0.40550000000000003</v>
      </c>
      <c r="Q396">
        <f t="shared" si="78"/>
        <v>-0.23913616440915003</v>
      </c>
      <c r="R396">
        <f t="shared" si="79"/>
        <v>-0.2170519410717012</v>
      </c>
      <c r="Z396" s="32">
        <v>65</v>
      </c>
      <c r="AA396">
        <f t="shared" si="80"/>
        <v>397.5</v>
      </c>
      <c r="AB396">
        <f t="shared" si="81"/>
        <v>0.39700000000000002</v>
      </c>
      <c r="AC396">
        <f t="shared" si="82"/>
        <v>-0.26111995954851813</v>
      </c>
      <c r="AD396">
        <f t="shared" si="83"/>
        <v>-0.20097847679869565</v>
      </c>
    </row>
    <row r="397" spans="1:30" x14ac:dyDescent="0.25">
      <c r="A397" s="32">
        <v>62</v>
      </c>
      <c r="B397">
        <f t="shared" si="72"/>
        <v>384</v>
      </c>
      <c r="C397">
        <f t="shared" si="73"/>
        <v>0.38350000000000001</v>
      </c>
      <c r="D397">
        <f t="shared" si="74"/>
        <v>-0.29630129115854897</v>
      </c>
      <c r="E397">
        <f t="shared" si="75"/>
        <v>-0.26966816597349003</v>
      </c>
      <c r="N397" s="32">
        <v>66</v>
      </c>
      <c r="O397">
        <f t="shared" si="76"/>
        <v>406</v>
      </c>
      <c r="P397">
        <f t="shared" si="77"/>
        <v>0.40550000000000003</v>
      </c>
      <c r="Q397">
        <f t="shared" si="78"/>
        <v>-0.23913616440915003</v>
      </c>
      <c r="R397">
        <f t="shared" si="79"/>
        <v>-0.2170519410717012</v>
      </c>
      <c r="Z397" s="32">
        <v>65</v>
      </c>
      <c r="AA397">
        <f t="shared" si="80"/>
        <v>397.5</v>
      </c>
      <c r="AB397">
        <f t="shared" si="81"/>
        <v>0.39700000000000002</v>
      </c>
      <c r="AC397">
        <f t="shared" si="82"/>
        <v>-0.26111995954851813</v>
      </c>
      <c r="AD397">
        <f t="shared" si="83"/>
        <v>-0.20097847679869565</v>
      </c>
    </row>
    <row r="398" spans="1:30" x14ac:dyDescent="0.25">
      <c r="A398" s="32">
        <v>62</v>
      </c>
      <c r="B398">
        <f t="shared" si="72"/>
        <v>384</v>
      </c>
      <c r="C398">
        <f t="shared" si="73"/>
        <v>0.38350000000000001</v>
      </c>
      <c r="D398">
        <f t="shared" si="74"/>
        <v>-0.29630129115854897</v>
      </c>
      <c r="E398">
        <f t="shared" si="75"/>
        <v>-0.26966816597349003</v>
      </c>
      <c r="N398" s="32">
        <v>66</v>
      </c>
      <c r="O398">
        <f t="shared" si="76"/>
        <v>406</v>
      </c>
      <c r="P398">
        <f t="shared" si="77"/>
        <v>0.40550000000000003</v>
      </c>
      <c r="Q398">
        <f t="shared" si="78"/>
        <v>-0.23913616440915003</v>
      </c>
      <c r="R398">
        <f t="shared" si="79"/>
        <v>-0.2170519410717012</v>
      </c>
      <c r="Z398" s="32">
        <v>65</v>
      </c>
      <c r="AA398">
        <f t="shared" si="80"/>
        <v>397.5</v>
      </c>
      <c r="AB398">
        <f t="shared" si="81"/>
        <v>0.39700000000000002</v>
      </c>
      <c r="AC398">
        <f t="shared" si="82"/>
        <v>-0.26111995954851813</v>
      </c>
      <c r="AD398">
        <f t="shared" si="83"/>
        <v>-0.20097847679869565</v>
      </c>
    </row>
    <row r="399" spans="1:30" x14ac:dyDescent="0.25">
      <c r="A399" s="32">
        <v>62</v>
      </c>
      <c r="B399">
        <f t="shared" si="72"/>
        <v>384</v>
      </c>
      <c r="C399">
        <f t="shared" si="73"/>
        <v>0.38350000000000001</v>
      </c>
      <c r="D399">
        <f t="shared" si="74"/>
        <v>-0.29630129115854897</v>
      </c>
      <c r="E399">
        <f t="shared" si="75"/>
        <v>-0.26966816597349003</v>
      </c>
      <c r="N399" s="32">
        <v>66</v>
      </c>
      <c r="O399">
        <f t="shared" si="76"/>
        <v>406</v>
      </c>
      <c r="P399">
        <f t="shared" si="77"/>
        <v>0.40550000000000003</v>
      </c>
      <c r="Q399">
        <f t="shared" si="78"/>
        <v>-0.23913616440915003</v>
      </c>
      <c r="R399">
        <f t="shared" si="79"/>
        <v>-0.2170519410717012</v>
      </c>
      <c r="Z399" s="32">
        <v>65</v>
      </c>
      <c r="AA399">
        <f t="shared" si="80"/>
        <v>397.5</v>
      </c>
      <c r="AB399">
        <f t="shared" si="81"/>
        <v>0.39700000000000002</v>
      </c>
      <c r="AC399">
        <f t="shared" si="82"/>
        <v>-0.26111995954851813</v>
      </c>
      <c r="AD399">
        <f t="shared" si="83"/>
        <v>-0.20097847679869565</v>
      </c>
    </row>
    <row r="400" spans="1:30" x14ac:dyDescent="0.25">
      <c r="A400" s="32">
        <v>62</v>
      </c>
      <c r="B400">
        <f t="shared" si="72"/>
        <v>384</v>
      </c>
      <c r="C400">
        <f t="shared" si="73"/>
        <v>0.38350000000000001</v>
      </c>
      <c r="D400">
        <f t="shared" si="74"/>
        <v>-0.29630129115854897</v>
      </c>
      <c r="E400">
        <f t="shared" si="75"/>
        <v>-0.26966816597349003</v>
      </c>
      <c r="N400" s="32">
        <v>66</v>
      </c>
      <c r="O400">
        <f t="shared" si="76"/>
        <v>406</v>
      </c>
      <c r="P400">
        <f t="shared" si="77"/>
        <v>0.40550000000000003</v>
      </c>
      <c r="Q400">
        <f t="shared" si="78"/>
        <v>-0.23913616440915003</v>
      </c>
      <c r="R400">
        <f t="shared" si="79"/>
        <v>-0.2170519410717012</v>
      </c>
      <c r="Z400" s="32">
        <v>65</v>
      </c>
      <c r="AA400">
        <f t="shared" si="80"/>
        <v>397.5</v>
      </c>
      <c r="AB400">
        <f t="shared" si="81"/>
        <v>0.39700000000000002</v>
      </c>
      <c r="AC400">
        <f t="shared" si="82"/>
        <v>-0.26111995954851813</v>
      </c>
      <c r="AD400">
        <f t="shared" si="83"/>
        <v>-0.20097847679869565</v>
      </c>
    </row>
    <row r="401" spans="1:30" x14ac:dyDescent="0.25">
      <c r="A401" s="32">
        <v>62</v>
      </c>
      <c r="B401">
        <f t="shared" si="72"/>
        <v>384</v>
      </c>
      <c r="C401">
        <f t="shared" si="73"/>
        <v>0.38350000000000001</v>
      </c>
      <c r="D401">
        <f t="shared" si="74"/>
        <v>-0.29630129115854897</v>
      </c>
      <c r="E401">
        <f t="shared" si="75"/>
        <v>-0.26966816597349003</v>
      </c>
      <c r="N401" s="32">
        <v>66</v>
      </c>
      <c r="O401">
        <f t="shared" si="76"/>
        <v>406</v>
      </c>
      <c r="P401">
        <f t="shared" si="77"/>
        <v>0.40550000000000003</v>
      </c>
      <c r="Q401">
        <f t="shared" si="78"/>
        <v>-0.23913616440915003</v>
      </c>
      <c r="R401">
        <f t="shared" si="79"/>
        <v>-0.2170519410717012</v>
      </c>
      <c r="Z401" s="32">
        <v>65</v>
      </c>
      <c r="AA401">
        <f t="shared" si="80"/>
        <v>397.5</v>
      </c>
      <c r="AB401">
        <f t="shared" si="81"/>
        <v>0.39700000000000002</v>
      </c>
      <c r="AC401">
        <f t="shared" si="82"/>
        <v>-0.26111995954851813</v>
      </c>
      <c r="AD401">
        <f t="shared" si="83"/>
        <v>-0.20097847679869565</v>
      </c>
    </row>
    <row r="402" spans="1:30" x14ac:dyDescent="0.25">
      <c r="A402" s="32">
        <v>62</v>
      </c>
      <c r="B402">
        <f t="shared" si="72"/>
        <v>384</v>
      </c>
      <c r="C402">
        <f t="shared" si="73"/>
        <v>0.38350000000000001</v>
      </c>
      <c r="D402">
        <f t="shared" si="74"/>
        <v>-0.29630129115854897</v>
      </c>
      <c r="E402">
        <f t="shared" si="75"/>
        <v>-0.26966816597349003</v>
      </c>
      <c r="N402" s="32">
        <v>66</v>
      </c>
      <c r="O402">
        <f t="shared" si="76"/>
        <v>406</v>
      </c>
      <c r="P402">
        <f t="shared" si="77"/>
        <v>0.40550000000000003</v>
      </c>
      <c r="Q402">
        <f t="shared" si="78"/>
        <v>-0.23913616440915003</v>
      </c>
      <c r="R402">
        <f t="shared" si="79"/>
        <v>-0.2170519410717012</v>
      </c>
      <c r="Z402" s="32">
        <v>65</v>
      </c>
      <c r="AA402">
        <f t="shared" si="80"/>
        <v>397.5</v>
      </c>
      <c r="AB402">
        <f t="shared" si="81"/>
        <v>0.39700000000000002</v>
      </c>
      <c r="AC402">
        <f t="shared" si="82"/>
        <v>-0.26111995954851813</v>
      </c>
      <c r="AD402">
        <f t="shared" si="83"/>
        <v>-0.20097847679869565</v>
      </c>
    </row>
    <row r="403" spans="1:30" x14ac:dyDescent="0.25">
      <c r="A403" s="32">
        <v>63</v>
      </c>
      <c r="B403">
        <f t="shared" si="72"/>
        <v>414.5</v>
      </c>
      <c r="C403">
        <f t="shared" si="73"/>
        <v>0.41399999999999998</v>
      </c>
      <c r="D403">
        <f t="shared" si="74"/>
        <v>-0.21726735034186337</v>
      </c>
      <c r="E403">
        <f t="shared" si="75"/>
        <v>-0.20371850444903658</v>
      </c>
      <c r="N403" s="32">
        <v>66</v>
      </c>
      <c r="O403">
        <f t="shared" si="76"/>
        <v>406</v>
      </c>
      <c r="P403">
        <f t="shared" si="77"/>
        <v>0.40550000000000003</v>
      </c>
      <c r="Q403">
        <f t="shared" si="78"/>
        <v>-0.23913616440915003</v>
      </c>
      <c r="R403">
        <f t="shared" si="79"/>
        <v>-0.2170519410717012</v>
      </c>
      <c r="Z403" s="32">
        <v>65</v>
      </c>
      <c r="AA403">
        <f t="shared" si="80"/>
        <v>397.5</v>
      </c>
      <c r="AB403">
        <f t="shared" si="81"/>
        <v>0.39700000000000002</v>
      </c>
      <c r="AC403">
        <f t="shared" si="82"/>
        <v>-0.26111995954851813</v>
      </c>
      <c r="AD403">
        <f t="shared" si="83"/>
        <v>-0.20097847679869565</v>
      </c>
    </row>
    <row r="404" spans="1:30" x14ac:dyDescent="0.25">
      <c r="A404" s="32">
        <v>63</v>
      </c>
      <c r="B404">
        <f t="shared" si="72"/>
        <v>414.5</v>
      </c>
      <c r="C404">
        <f t="shared" si="73"/>
        <v>0.41399999999999998</v>
      </c>
      <c r="D404">
        <f t="shared" si="74"/>
        <v>-0.21726735034186337</v>
      </c>
      <c r="E404">
        <f t="shared" si="75"/>
        <v>-0.20371850444903658</v>
      </c>
      <c r="N404" s="32">
        <v>66</v>
      </c>
      <c r="O404">
        <f t="shared" si="76"/>
        <v>406</v>
      </c>
      <c r="P404">
        <f t="shared" si="77"/>
        <v>0.40550000000000003</v>
      </c>
      <c r="Q404">
        <f t="shared" si="78"/>
        <v>-0.23913616440915003</v>
      </c>
      <c r="R404">
        <f t="shared" si="79"/>
        <v>-0.2170519410717012</v>
      </c>
      <c r="Z404" s="32">
        <v>65</v>
      </c>
      <c r="AA404">
        <f t="shared" si="80"/>
        <v>397.5</v>
      </c>
      <c r="AB404">
        <f t="shared" si="81"/>
        <v>0.39700000000000002</v>
      </c>
      <c r="AC404">
        <f t="shared" si="82"/>
        <v>-0.26111995954851813</v>
      </c>
      <c r="AD404">
        <f t="shared" si="83"/>
        <v>-0.20097847679869565</v>
      </c>
    </row>
    <row r="405" spans="1:30" x14ac:dyDescent="0.25">
      <c r="A405" s="32">
        <v>63</v>
      </c>
      <c r="B405">
        <f t="shared" si="72"/>
        <v>414.5</v>
      </c>
      <c r="C405">
        <f t="shared" si="73"/>
        <v>0.41399999999999998</v>
      </c>
      <c r="D405">
        <f t="shared" si="74"/>
        <v>-0.21726735034186337</v>
      </c>
      <c r="E405">
        <f t="shared" si="75"/>
        <v>-0.20371850444903658</v>
      </c>
      <c r="N405" s="32">
        <v>66</v>
      </c>
      <c r="O405">
        <f t="shared" si="76"/>
        <v>406</v>
      </c>
      <c r="P405">
        <f t="shared" si="77"/>
        <v>0.40550000000000003</v>
      </c>
      <c r="Q405">
        <f t="shared" si="78"/>
        <v>-0.23913616440915003</v>
      </c>
      <c r="R405">
        <f t="shared" si="79"/>
        <v>-0.2170519410717012</v>
      </c>
      <c r="Z405" s="32">
        <v>65</v>
      </c>
      <c r="AA405">
        <f t="shared" si="80"/>
        <v>397.5</v>
      </c>
      <c r="AB405">
        <f t="shared" si="81"/>
        <v>0.39700000000000002</v>
      </c>
      <c r="AC405">
        <f t="shared" si="82"/>
        <v>-0.26111995954851813</v>
      </c>
      <c r="AD405">
        <f t="shared" si="83"/>
        <v>-0.20097847679869565</v>
      </c>
    </row>
    <row r="406" spans="1:30" x14ac:dyDescent="0.25">
      <c r="A406" s="32">
        <v>63</v>
      </c>
      <c r="B406">
        <f t="shared" si="72"/>
        <v>414.5</v>
      </c>
      <c r="C406">
        <f t="shared" si="73"/>
        <v>0.41399999999999998</v>
      </c>
      <c r="D406">
        <f t="shared" si="74"/>
        <v>-0.21726735034186337</v>
      </c>
      <c r="E406">
        <f t="shared" si="75"/>
        <v>-0.20371850444903658</v>
      </c>
      <c r="N406" s="32">
        <v>66</v>
      </c>
      <c r="O406">
        <f t="shared" si="76"/>
        <v>406</v>
      </c>
      <c r="P406">
        <f t="shared" si="77"/>
        <v>0.40550000000000003</v>
      </c>
      <c r="Q406">
        <f t="shared" si="78"/>
        <v>-0.23913616440915003</v>
      </c>
      <c r="R406">
        <f t="shared" si="79"/>
        <v>-0.2170519410717012</v>
      </c>
      <c r="Z406" s="32">
        <v>65</v>
      </c>
      <c r="AA406">
        <f t="shared" si="80"/>
        <v>397.5</v>
      </c>
      <c r="AB406">
        <f t="shared" si="81"/>
        <v>0.39700000000000002</v>
      </c>
      <c r="AC406">
        <f t="shared" si="82"/>
        <v>-0.26111995954851813</v>
      </c>
      <c r="AD406">
        <f t="shared" si="83"/>
        <v>-0.20097847679869565</v>
      </c>
    </row>
    <row r="407" spans="1:30" x14ac:dyDescent="0.25">
      <c r="A407" s="32">
        <v>63</v>
      </c>
      <c r="B407">
        <f t="shared" si="72"/>
        <v>414.5</v>
      </c>
      <c r="C407">
        <f t="shared" si="73"/>
        <v>0.41399999999999998</v>
      </c>
      <c r="D407">
        <f t="shared" si="74"/>
        <v>-0.21726735034186337</v>
      </c>
      <c r="E407">
        <f t="shared" si="75"/>
        <v>-0.20371850444903658</v>
      </c>
      <c r="N407" s="32">
        <v>66</v>
      </c>
      <c r="O407">
        <f t="shared" si="76"/>
        <v>406</v>
      </c>
      <c r="P407">
        <f t="shared" si="77"/>
        <v>0.40550000000000003</v>
      </c>
      <c r="Q407">
        <f t="shared" si="78"/>
        <v>-0.23913616440915003</v>
      </c>
      <c r="R407">
        <f t="shared" si="79"/>
        <v>-0.2170519410717012</v>
      </c>
      <c r="Z407" s="32">
        <v>65</v>
      </c>
      <c r="AA407">
        <f t="shared" si="80"/>
        <v>397.5</v>
      </c>
      <c r="AB407">
        <f t="shared" si="81"/>
        <v>0.39700000000000002</v>
      </c>
      <c r="AC407">
        <f t="shared" si="82"/>
        <v>-0.26111995954851813</v>
      </c>
      <c r="AD407">
        <f t="shared" si="83"/>
        <v>-0.20097847679869565</v>
      </c>
    </row>
    <row r="408" spans="1:30" x14ac:dyDescent="0.25">
      <c r="A408" s="32">
        <v>63</v>
      </c>
      <c r="B408">
        <f t="shared" si="72"/>
        <v>414.5</v>
      </c>
      <c r="C408">
        <f t="shared" si="73"/>
        <v>0.41399999999999998</v>
      </c>
      <c r="D408">
        <f t="shared" si="74"/>
        <v>-0.21726735034186337</v>
      </c>
      <c r="E408">
        <f t="shared" si="75"/>
        <v>-0.20371850444903658</v>
      </c>
      <c r="N408" s="32">
        <v>66</v>
      </c>
      <c r="O408">
        <f t="shared" si="76"/>
        <v>406</v>
      </c>
      <c r="P408">
        <f t="shared" si="77"/>
        <v>0.40550000000000003</v>
      </c>
      <c r="Q408">
        <f t="shared" si="78"/>
        <v>-0.23913616440915003</v>
      </c>
      <c r="R408">
        <f t="shared" si="79"/>
        <v>-0.2170519410717012</v>
      </c>
      <c r="Z408" s="32">
        <v>65</v>
      </c>
      <c r="AA408">
        <f t="shared" si="80"/>
        <v>397.5</v>
      </c>
      <c r="AB408">
        <f t="shared" si="81"/>
        <v>0.39700000000000002</v>
      </c>
      <c r="AC408">
        <f t="shared" si="82"/>
        <v>-0.26111995954851813</v>
      </c>
      <c r="AD408">
        <f t="shared" si="83"/>
        <v>-0.20097847679869565</v>
      </c>
    </row>
    <row r="409" spans="1:30" x14ac:dyDescent="0.25">
      <c r="A409" s="32">
        <v>63</v>
      </c>
      <c r="B409">
        <f t="shared" si="72"/>
        <v>414.5</v>
      </c>
      <c r="C409">
        <f t="shared" si="73"/>
        <v>0.41399999999999998</v>
      </c>
      <c r="D409">
        <f t="shared" si="74"/>
        <v>-0.21726735034186337</v>
      </c>
      <c r="E409">
        <f t="shared" si="75"/>
        <v>-0.20371850444903658</v>
      </c>
      <c r="N409" s="32">
        <v>66</v>
      </c>
      <c r="O409">
        <f t="shared" si="76"/>
        <v>406</v>
      </c>
      <c r="P409">
        <f t="shared" si="77"/>
        <v>0.40550000000000003</v>
      </c>
      <c r="Q409">
        <f t="shared" si="78"/>
        <v>-0.23913616440915003</v>
      </c>
      <c r="R409">
        <f t="shared" si="79"/>
        <v>-0.2170519410717012</v>
      </c>
      <c r="Z409" s="32">
        <v>65</v>
      </c>
      <c r="AA409">
        <f t="shared" si="80"/>
        <v>397.5</v>
      </c>
      <c r="AB409">
        <f t="shared" si="81"/>
        <v>0.39700000000000002</v>
      </c>
      <c r="AC409">
        <f t="shared" si="82"/>
        <v>-0.26111995954851813</v>
      </c>
      <c r="AD409">
        <f t="shared" si="83"/>
        <v>-0.20097847679869565</v>
      </c>
    </row>
    <row r="410" spans="1:30" x14ac:dyDescent="0.25">
      <c r="A410" s="32">
        <v>63</v>
      </c>
      <c r="B410">
        <f t="shared" si="72"/>
        <v>414.5</v>
      </c>
      <c r="C410">
        <f t="shared" si="73"/>
        <v>0.41399999999999998</v>
      </c>
      <c r="D410">
        <f t="shared" si="74"/>
        <v>-0.21726735034186337</v>
      </c>
      <c r="E410">
        <f t="shared" si="75"/>
        <v>-0.20371850444903658</v>
      </c>
      <c r="N410" s="32">
        <v>66</v>
      </c>
      <c r="O410">
        <f t="shared" si="76"/>
        <v>406</v>
      </c>
      <c r="P410">
        <f t="shared" si="77"/>
        <v>0.40550000000000003</v>
      </c>
      <c r="Q410">
        <f t="shared" si="78"/>
        <v>-0.23913616440915003</v>
      </c>
      <c r="R410">
        <f t="shared" si="79"/>
        <v>-0.2170519410717012</v>
      </c>
      <c r="Z410" s="32">
        <v>66</v>
      </c>
      <c r="AA410">
        <f t="shared" si="80"/>
        <v>420.5</v>
      </c>
      <c r="AB410">
        <f t="shared" si="81"/>
        <v>0.42</v>
      </c>
      <c r="AC410">
        <f t="shared" si="82"/>
        <v>-0.20189347914185088</v>
      </c>
      <c r="AD410">
        <f t="shared" si="83"/>
        <v>-0.13517020017829764</v>
      </c>
    </row>
    <row r="411" spans="1:30" x14ac:dyDescent="0.25">
      <c r="A411" s="32">
        <v>63</v>
      </c>
      <c r="B411">
        <f t="shared" si="72"/>
        <v>414.5</v>
      </c>
      <c r="C411">
        <f t="shared" si="73"/>
        <v>0.41399999999999998</v>
      </c>
      <c r="D411">
        <f t="shared" si="74"/>
        <v>-0.21726735034186337</v>
      </c>
      <c r="E411">
        <f t="shared" si="75"/>
        <v>-0.20371850444903658</v>
      </c>
      <c r="N411" s="32">
        <v>66</v>
      </c>
      <c r="O411">
        <f t="shared" si="76"/>
        <v>406</v>
      </c>
      <c r="P411">
        <f t="shared" si="77"/>
        <v>0.40550000000000003</v>
      </c>
      <c r="Q411">
        <f t="shared" si="78"/>
        <v>-0.23913616440915003</v>
      </c>
      <c r="R411">
        <f t="shared" si="79"/>
        <v>-0.2170519410717012</v>
      </c>
      <c r="Z411" s="32">
        <v>66</v>
      </c>
      <c r="AA411">
        <f t="shared" si="80"/>
        <v>420.5</v>
      </c>
      <c r="AB411">
        <f t="shared" si="81"/>
        <v>0.42</v>
      </c>
      <c r="AC411">
        <f t="shared" si="82"/>
        <v>-0.20189347914185088</v>
      </c>
      <c r="AD411">
        <f t="shared" si="83"/>
        <v>-0.13517020017829764</v>
      </c>
    </row>
    <row r="412" spans="1:30" x14ac:dyDescent="0.25">
      <c r="A412" s="32">
        <v>63</v>
      </c>
      <c r="B412">
        <f t="shared" si="72"/>
        <v>414.5</v>
      </c>
      <c r="C412">
        <f t="shared" si="73"/>
        <v>0.41399999999999998</v>
      </c>
      <c r="D412">
        <f t="shared" si="74"/>
        <v>-0.21726735034186337</v>
      </c>
      <c r="E412">
        <f t="shared" si="75"/>
        <v>-0.20371850444903658</v>
      </c>
      <c r="N412" s="32">
        <v>66</v>
      </c>
      <c r="O412">
        <f t="shared" si="76"/>
        <v>406</v>
      </c>
      <c r="P412">
        <f t="shared" si="77"/>
        <v>0.40550000000000003</v>
      </c>
      <c r="Q412">
        <f t="shared" si="78"/>
        <v>-0.23913616440915003</v>
      </c>
      <c r="R412">
        <f t="shared" si="79"/>
        <v>-0.2170519410717012</v>
      </c>
      <c r="Z412" s="32">
        <v>66</v>
      </c>
      <c r="AA412">
        <f t="shared" si="80"/>
        <v>420.5</v>
      </c>
      <c r="AB412">
        <f t="shared" si="81"/>
        <v>0.42</v>
      </c>
      <c r="AC412">
        <f t="shared" si="82"/>
        <v>-0.20189347914185088</v>
      </c>
      <c r="AD412">
        <f t="shared" si="83"/>
        <v>-0.13517020017829764</v>
      </c>
    </row>
    <row r="413" spans="1:30" x14ac:dyDescent="0.25">
      <c r="A413" s="32">
        <v>63</v>
      </c>
      <c r="B413">
        <f t="shared" si="72"/>
        <v>414.5</v>
      </c>
      <c r="C413">
        <f t="shared" si="73"/>
        <v>0.41399999999999998</v>
      </c>
      <c r="D413">
        <f t="shared" si="74"/>
        <v>-0.21726735034186337</v>
      </c>
      <c r="E413">
        <f t="shared" si="75"/>
        <v>-0.20371850444903658</v>
      </c>
      <c r="N413" s="32">
        <v>66</v>
      </c>
      <c r="O413">
        <f t="shared" si="76"/>
        <v>406</v>
      </c>
      <c r="P413">
        <f t="shared" si="77"/>
        <v>0.40550000000000003</v>
      </c>
      <c r="Q413">
        <f t="shared" si="78"/>
        <v>-0.23913616440915003</v>
      </c>
      <c r="R413">
        <f t="shared" si="79"/>
        <v>-0.2170519410717012</v>
      </c>
      <c r="Z413" s="32">
        <v>66</v>
      </c>
      <c r="AA413">
        <f t="shared" si="80"/>
        <v>420.5</v>
      </c>
      <c r="AB413">
        <f t="shared" si="81"/>
        <v>0.42</v>
      </c>
      <c r="AC413">
        <f t="shared" si="82"/>
        <v>-0.20189347914185088</v>
      </c>
      <c r="AD413">
        <f t="shared" si="83"/>
        <v>-0.13517020017829764</v>
      </c>
    </row>
    <row r="414" spans="1:30" x14ac:dyDescent="0.25">
      <c r="A414" s="32">
        <v>63</v>
      </c>
      <c r="B414">
        <f t="shared" si="72"/>
        <v>414.5</v>
      </c>
      <c r="C414">
        <f t="shared" si="73"/>
        <v>0.41399999999999998</v>
      </c>
      <c r="D414">
        <f t="shared" si="74"/>
        <v>-0.21726735034186337</v>
      </c>
      <c r="E414">
        <f t="shared" si="75"/>
        <v>-0.20371850444903658</v>
      </c>
      <c r="N414" s="32">
        <v>66</v>
      </c>
      <c r="O414">
        <f t="shared" si="76"/>
        <v>406</v>
      </c>
      <c r="P414">
        <f t="shared" si="77"/>
        <v>0.40550000000000003</v>
      </c>
      <c r="Q414">
        <f t="shared" si="78"/>
        <v>-0.23913616440915003</v>
      </c>
      <c r="R414">
        <f t="shared" si="79"/>
        <v>-0.2170519410717012</v>
      </c>
      <c r="Z414" s="32">
        <v>66</v>
      </c>
      <c r="AA414">
        <f t="shared" si="80"/>
        <v>420.5</v>
      </c>
      <c r="AB414">
        <f t="shared" si="81"/>
        <v>0.42</v>
      </c>
      <c r="AC414">
        <f t="shared" si="82"/>
        <v>-0.20189347914185088</v>
      </c>
      <c r="AD414">
        <f t="shared" si="83"/>
        <v>-0.13517020017829764</v>
      </c>
    </row>
    <row r="415" spans="1:30" x14ac:dyDescent="0.25">
      <c r="A415" s="32">
        <v>63</v>
      </c>
      <c r="B415">
        <f t="shared" si="72"/>
        <v>414.5</v>
      </c>
      <c r="C415">
        <f t="shared" si="73"/>
        <v>0.41399999999999998</v>
      </c>
      <c r="D415">
        <f t="shared" si="74"/>
        <v>-0.21726735034186337</v>
      </c>
      <c r="E415">
        <f t="shared" si="75"/>
        <v>-0.20371850444903658</v>
      </c>
      <c r="N415" s="32">
        <v>66</v>
      </c>
      <c r="O415">
        <f t="shared" si="76"/>
        <v>406</v>
      </c>
      <c r="P415">
        <f t="shared" si="77"/>
        <v>0.40550000000000003</v>
      </c>
      <c r="Q415">
        <f t="shared" si="78"/>
        <v>-0.23913616440915003</v>
      </c>
      <c r="R415">
        <f t="shared" si="79"/>
        <v>-0.2170519410717012</v>
      </c>
      <c r="Z415" s="32">
        <v>66</v>
      </c>
      <c r="AA415">
        <f t="shared" si="80"/>
        <v>420.5</v>
      </c>
      <c r="AB415">
        <f t="shared" si="81"/>
        <v>0.42</v>
      </c>
      <c r="AC415">
        <f t="shared" si="82"/>
        <v>-0.20189347914185088</v>
      </c>
      <c r="AD415">
        <f t="shared" si="83"/>
        <v>-0.13517020017829764</v>
      </c>
    </row>
    <row r="416" spans="1:30" x14ac:dyDescent="0.25">
      <c r="A416" s="32">
        <v>63</v>
      </c>
      <c r="B416">
        <f t="shared" si="72"/>
        <v>414.5</v>
      </c>
      <c r="C416">
        <f t="shared" si="73"/>
        <v>0.41399999999999998</v>
      </c>
      <c r="D416">
        <f t="shared" si="74"/>
        <v>-0.21726735034186337</v>
      </c>
      <c r="E416">
        <f t="shared" si="75"/>
        <v>-0.20371850444903658</v>
      </c>
      <c r="N416" s="32">
        <v>66</v>
      </c>
      <c r="O416">
        <f t="shared" si="76"/>
        <v>406</v>
      </c>
      <c r="P416">
        <f t="shared" si="77"/>
        <v>0.40550000000000003</v>
      </c>
      <c r="Q416">
        <f t="shared" si="78"/>
        <v>-0.23913616440915003</v>
      </c>
      <c r="R416">
        <f t="shared" si="79"/>
        <v>-0.2170519410717012</v>
      </c>
      <c r="Z416" s="32">
        <v>66</v>
      </c>
      <c r="AA416">
        <f t="shared" si="80"/>
        <v>420.5</v>
      </c>
      <c r="AB416">
        <f t="shared" si="81"/>
        <v>0.42</v>
      </c>
      <c r="AC416">
        <f t="shared" si="82"/>
        <v>-0.20189347914185088</v>
      </c>
      <c r="AD416">
        <f t="shared" si="83"/>
        <v>-0.13517020017829764</v>
      </c>
    </row>
    <row r="417" spans="1:30" x14ac:dyDescent="0.25">
      <c r="A417" s="32">
        <v>63</v>
      </c>
      <c r="B417">
        <f t="shared" si="72"/>
        <v>414.5</v>
      </c>
      <c r="C417">
        <f t="shared" si="73"/>
        <v>0.41399999999999998</v>
      </c>
      <c r="D417">
        <f t="shared" si="74"/>
        <v>-0.21726735034186337</v>
      </c>
      <c r="E417">
        <f t="shared" si="75"/>
        <v>-0.20371850444903658</v>
      </c>
      <c r="N417" s="32">
        <v>66</v>
      </c>
      <c r="O417">
        <f t="shared" si="76"/>
        <v>406</v>
      </c>
      <c r="P417">
        <f t="shared" si="77"/>
        <v>0.40550000000000003</v>
      </c>
      <c r="Q417">
        <f t="shared" si="78"/>
        <v>-0.23913616440915003</v>
      </c>
      <c r="R417">
        <f t="shared" si="79"/>
        <v>-0.2170519410717012</v>
      </c>
      <c r="Z417" s="32">
        <v>66</v>
      </c>
      <c r="AA417">
        <f t="shared" si="80"/>
        <v>420.5</v>
      </c>
      <c r="AB417">
        <f t="shared" si="81"/>
        <v>0.42</v>
      </c>
      <c r="AC417">
        <f t="shared" si="82"/>
        <v>-0.20189347914185088</v>
      </c>
      <c r="AD417">
        <f t="shared" si="83"/>
        <v>-0.13517020017829764</v>
      </c>
    </row>
    <row r="418" spans="1:30" x14ac:dyDescent="0.25">
      <c r="A418" s="32">
        <v>63</v>
      </c>
      <c r="B418">
        <f t="shared" si="72"/>
        <v>414.5</v>
      </c>
      <c r="C418">
        <f t="shared" si="73"/>
        <v>0.41399999999999998</v>
      </c>
      <c r="D418">
        <f t="shared" si="74"/>
        <v>-0.21726735034186337</v>
      </c>
      <c r="E418">
        <f t="shared" si="75"/>
        <v>-0.20371850444903658</v>
      </c>
      <c r="N418" s="32">
        <v>66</v>
      </c>
      <c r="O418">
        <f t="shared" si="76"/>
        <v>406</v>
      </c>
      <c r="P418">
        <f t="shared" si="77"/>
        <v>0.40550000000000003</v>
      </c>
      <c r="Q418">
        <f t="shared" si="78"/>
        <v>-0.23913616440915003</v>
      </c>
      <c r="R418">
        <f t="shared" si="79"/>
        <v>-0.2170519410717012</v>
      </c>
      <c r="Z418" s="32">
        <v>66</v>
      </c>
      <c r="AA418">
        <f t="shared" si="80"/>
        <v>420.5</v>
      </c>
      <c r="AB418">
        <f t="shared" si="81"/>
        <v>0.42</v>
      </c>
      <c r="AC418">
        <f t="shared" si="82"/>
        <v>-0.20189347914185088</v>
      </c>
      <c r="AD418">
        <f t="shared" si="83"/>
        <v>-0.13517020017829764</v>
      </c>
    </row>
    <row r="419" spans="1:30" x14ac:dyDescent="0.25">
      <c r="A419" s="32">
        <v>63</v>
      </c>
      <c r="B419">
        <f t="shared" si="72"/>
        <v>414.5</v>
      </c>
      <c r="C419">
        <f t="shared" si="73"/>
        <v>0.41399999999999998</v>
      </c>
      <c r="D419">
        <f t="shared" si="74"/>
        <v>-0.21726735034186337</v>
      </c>
      <c r="E419">
        <f t="shared" si="75"/>
        <v>-0.20371850444903658</v>
      </c>
      <c r="N419" s="32">
        <v>66</v>
      </c>
      <c r="O419">
        <f t="shared" si="76"/>
        <v>406</v>
      </c>
      <c r="P419">
        <f t="shared" si="77"/>
        <v>0.40550000000000003</v>
      </c>
      <c r="Q419">
        <f t="shared" si="78"/>
        <v>-0.23913616440915003</v>
      </c>
      <c r="R419">
        <f t="shared" si="79"/>
        <v>-0.2170519410717012</v>
      </c>
      <c r="Z419" s="32">
        <v>66</v>
      </c>
      <c r="AA419">
        <f t="shared" si="80"/>
        <v>420.5</v>
      </c>
      <c r="AB419">
        <f t="shared" si="81"/>
        <v>0.42</v>
      </c>
      <c r="AC419">
        <f t="shared" si="82"/>
        <v>-0.20189347914185088</v>
      </c>
      <c r="AD419">
        <f t="shared" si="83"/>
        <v>-0.13517020017829764</v>
      </c>
    </row>
    <row r="420" spans="1:30" x14ac:dyDescent="0.25">
      <c r="A420" s="32">
        <v>63</v>
      </c>
      <c r="B420">
        <f t="shared" si="72"/>
        <v>414.5</v>
      </c>
      <c r="C420">
        <f t="shared" si="73"/>
        <v>0.41399999999999998</v>
      </c>
      <c r="D420">
        <f t="shared" si="74"/>
        <v>-0.21726735034186337</v>
      </c>
      <c r="E420">
        <f t="shared" si="75"/>
        <v>-0.20371850444903658</v>
      </c>
      <c r="N420" s="32">
        <v>66</v>
      </c>
      <c r="O420">
        <f t="shared" si="76"/>
        <v>406</v>
      </c>
      <c r="P420">
        <f t="shared" si="77"/>
        <v>0.40550000000000003</v>
      </c>
      <c r="Q420">
        <f t="shared" si="78"/>
        <v>-0.23913616440915003</v>
      </c>
      <c r="R420">
        <f t="shared" si="79"/>
        <v>-0.2170519410717012</v>
      </c>
      <c r="Z420" s="32">
        <v>66</v>
      </c>
      <c r="AA420">
        <f t="shared" si="80"/>
        <v>420.5</v>
      </c>
      <c r="AB420">
        <f t="shared" si="81"/>
        <v>0.42</v>
      </c>
      <c r="AC420">
        <f t="shared" si="82"/>
        <v>-0.20189347914185088</v>
      </c>
      <c r="AD420">
        <f t="shared" si="83"/>
        <v>-0.13517020017829764</v>
      </c>
    </row>
    <row r="421" spans="1:30" x14ac:dyDescent="0.25">
      <c r="A421" s="32">
        <v>63</v>
      </c>
      <c r="B421">
        <f t="shared" si="72"/>
        <v>414.5</v>
      </c>
      <c r="C421">
        <f t="shared" si="73"/>
        <v>0.41399999999999998</v>
      </c>
      <c r="D421">
        <f t="shared" si="74"/>
        <v>-0.21726735034186337</v>
      </c>
      <c r="E421">
        <f t="shared" si="75"/>
        <v>-0.20371850444903658</v>
      </c>
      <c r="N421" s="32">
        <v>67</v>
      </c>
      <c r="O421">
        <f t="shared" si="76"/>
        <v>434.5</v>
      </c>
      <c r="P421">
        <f t="shared" si="77"/>
        <v>0.434</v>
      </c>
      <c r="Q421">
        <f t="shared" si="78"/>
        <v>-0.16619944017035887</v>
      </c>
      <c r="R421">
        <f t="shared" si="79"/>
        <v>-0.14855969081240761</v>
      </c>
      <c r="Z421" s="32">
        <v>66</v>
      </c>
      <c r="AA421">
        <f t="shared" si="80"/>
        <v>420.5</v>
      </c>
      <c r="AB421">
        <f t="shared" si="81"/>
        <v>0.42</v>
      </c>
      <c r="AC421">
        <f t="shared" si="82"/>
        <v>-0.20189347914185088</v>
      </c>
      <c r="AD421">
        <f t="shared" si="83"/>
        <v>-0.13517020017829764</v>
      </c>
    </row>
    <row r="422" spans="1:30" x14ac:dyDescent="0.25">
      <c r="A422" s="32">
        <v>63</v>
      </c>
      <c r="B422">
        <f t="shared" si="72"/>
        <v>414.5</v>
      </c>
      <c r="C422">
        <f t="shared" si="73"/>
        <v>0.41399999999999998</v>
      </c>
      <c r="D422">
        <f t="shared" si="74"/>
        <v>-0.21726735034186337</v>
      </c>
      <c r="E422">
        <f t="shared" si="75"/>
        <v>-0.20371850444903658</v>
      </c>
      <c r="N422" s="32">
        <v>67</v>
      </c>
      <c r="O422">
        <f t="shared" si="76"/>
        <v>434.5</v>
      </c>
      <c r="P422">
        <f t="shared" si="77"/>
        <v>0.434</v>
      </c>
      <c r="Q422">
        <f t="shared" si="78"/>
        <v>-0.16619944017035887</v>
      </c>
      <c r="R422">
        <f t="shared" si="79"/>
        <v>-0.14855969081240761</v>
      </c>
      <c r="Z422" s="32">
        <v>66</v>
      </c>
      <c r="AA422">
        <f t="shared" si="80"/>
        <v>420.5</v>
      </c>
      <c r="AB422">
        <f t="shared" si="81"/>
        <v>0.42</v>
      </c>
      <c r="AC422">
        <f t="shared" si="82"/>
        <v>-0.20189347914185088</v>
      </c>
      <c r="AD422">
        <f t="shared" si="83"/>
        <v>-0.13517020017829764</v>
      </c>
    </row>
    <row r="423" spans="1:30" x14ac:dyDescent="0.25">
      <c r="A423" s="32">
        <v>63</v>
      </c>
      <c r="B423">
        <f t="shared" si="72"/>
        <v>414.5</v>
      </c>
      <c r="C423">
        <f t="shared" si="73"/>
        <v>0.41399999999999998</v>
      </c>
      <c r="D423">
        <f t="shared" si="74"/>
        <v>-0.21726735034186337</v>
      </c>
      <c r="E423">
        <f t="shared" si="75"/>
        <v>-0.20371850444903658</v>
      </c>
      <c r="N423" s="32">
        <v>67</v>
      </c>
      <c r="O423">
        <f t="shared" si="76"/>
        <v>434.5</v>
      </c>
      <c r="P423">
        <f t="shared" si="77"/>
        <v>0.434</v>
      </c>
      <c r="Q423">
        <f t="shared" si="78"/>
        <v>-0.16619944017035887</v>
      </c>
      <c r="R423">
        <f t="shared" si="79"/>
        <v>-0.14855969081240761</v>
      </c>
      <c r="Z423" s="32">
        <v>66</v>
      </c>
      <c r="AA423">
        <f t="shared" si="80"/>
        <v>420.5</v>
      </c>
      <c r="AB423">
        <f t="shared" si="81"/>
        <v>0.42</v>
      </c>
      <c r="AC423">
        <f t="shared" si="82"/>
        <v>-0.20189347914185088</v>
      </c>
      <c r="AD423">
        <f t="shared" si="83"/>
        <v>-0.13517020017829764</v>
      </c>
    </row>
    <row r="424" spans="1:30" x14ac:dyDescent="0.25">
      <c r="A424" s="32">
        <v>63</v>
      </c>
      <c r="B424">
        <f t="shared" si="72"/>
        <v>414.5</v>
      </c>
      <c r="C424">
        <f t="shared" si="73"/>
        <v>0.41399999999999998</v>
      </c>
      <c r="D424">
        <f t="shared" si="74"/>
        <v>-0.21726735034186337</v>
      </c>
      <c r="E424">
        <f t="shared" si="75"/>
        <v>-0.20371850444903658</v>
      </c>
      <c r="N424" s="32">
        <v>67</v>
      </c>
      <c r="O424">
        <f t="shared" si="76"/>
        <v>434.5</v>
      </c>
      <c r="P424">
        <f t="shared" si="77"/>
        <v>0.434</v>
      </c>
      <c r="Q424">
        <f t="shared" si="78"/>
        <v>-0.16619944017035887</v>
      </c>
      <c r="R424">
        <f t="shared" si="79"/>
        <v>-0.14855969081240761</v>
      </c>
      <c r="Z424" s="32">
        <v>66</v>
      </c>
      <c r="AA424">
        <f t="shared" si="80"/>
        <v>420.5</v>
      </c>
      <c r="AB424">
        <f t="shared" si="81"/>
        <v>0.42</v>
      </c>
      <c r="AC424">
        <f t="shared" si="82"/>
        <v>-0.20189347914185088</v>
      </c>
      <c r="AD424">
        <f t="shared" si="83"/>
        <v>-0.13517020017829764</v>
      </c>
    </row>
    <row r="425" spans="1:30" x14ac:dyDescent="0.25">
      <c r="A425" s="32">
        <v>63</v>
      </c>
      <c r="B425">
        <f t="shared" si="72"/>
        <v>414.5</v>
      </c>
      <c r="C425">
        <f t="shared" si="73"/>
        <v>0.41399999999999998</v>
      </c>
      <c r="D425">
        <f t="shared" si="74"/>
        <v>-0.21726735034186337</v>
      </c>
      <c r="E425">
        <f t="shared" si="75"/>
        <v>-0.20371850444903658</v>
      </c>
      <c r="N425" s="32">
        <v>67</v>
      </c>
      <c r="O425">
        <f t="shared" si="76"/>
        <v>434.5</v>
      </c>
      <c r="P425">
        <f t="shared" si="77"/>
        <v>0.434</v>
      </c>
      <c r="Q425">
        <f t="shared" si="78"/>
        <v>-0.16619944017035887</v>
      </c>
      <c r="R425">
        <f t="shared" si="79"/>
        <v>-0.14855969081240761</v>
      </c>
      <c r="Z425" s="32">
        <v>66</v>
      </c>
      <c r="AA425">
        <f t="shared" si="80"/>
        <v>420.5</v>
      </c>
      <c r="AB425">
        <f t="shared" si="81"/>
        <v>0.42</v>
      </c>
      <c r="AC425">
        <f t="shared" si="82"/>
        <v>-0.20189347914185088</v>
      </c>
      <c r="AD425">
        <f t="shared" si="83"/>
        <v>-0.13517020017829764</v>
      </c>
    </row>
    <row r="426" spans="1:30" x14ac:dyDescent="0.25">
      <c r="A426" s="32">
        <v>63</v>
      </c>
      <c r="B426">
        <f t="shared" si="72"/>
        <v>414.5</v>
      </c>
      <c r="C426">
        <f t="shared" si="73"/>
        <v>0.41399999999999998</v>
      </c>
      <c r="D426">
        <f t="shared" si="74"/>
        <v>-0.21726735034186337</v>
      </c>
      <c r="E426">
        <f t="shared" si="75"/>
        <v>-0.20371850444903658</v>
      </c>
      <c r="N426" s="32">
        <v>67</v>
      </c>
      <c r="O426">
        <f t="shared" si="76"/>
        <v>434.5</v>
      </c>
      <c r="P426">
        <f t="shared" si="77"/>
        <v>0.434</v>
      </c>
      <c r="Q426">
        <f t="shared" si="78"/>
        <v>-0.16619944017035887</v>
      </c>
      <c r="R426">
        <f t="shared" si="79"/>
        <v>-0.14855969081240761</v>
      </c>
      <c r="Z426" s="32">
        <v>66</v>
      </c>
      <c r="AA426">
        <f t="shared" si="80"/>
        <v>420.5</v>
      </c>
      <c r="AB426">
        <f t="shared" si="81"/>
        <v>0.42</v>
      </c>
      <c r="AC426">
        <f t="shared" si="82"/>
        <v>-0.20189347914185088</v>
      </c>
      <c r="AD426">
        <f t="shared" si="83"/>
        <v>-0.13517020017829764</v>
      </c>
    </row>
    <row r="427" spans="1:30" x14ac:dyDescent="0.25">
      <c r="A427" s="32">
        <v>63</v>
      </c>
      <c r="B427">
        <f t="shared" si="72"/>
        <v>414.5</v>
      </c>
      <c r="C427">
        <f t="shared" si="73"/>
        <v>0.41399999999999998</v>
      </c>
      <c r="D427">
        <f t="shared" si="74"/>
        <v>-0.21726735034186337</v>
      </c>
      <c r="E427">
        <f t="shared" si="75"/>
        <v>-0.20371850444903658</v>
      </c>
      <c r="N427" s="32">
        <v>67</v>
      </c>
      <c r="O427">
        <f t="shared" si="76"/>
        <v>434.5</v>
      </c>
      <c r="P427">
        <f t="shared" si="77"/>
        <v>0.434</v>
      </c>
      <c r="Q427">
        <f t="shared" si="78"/>
        <v>-0.16619944017035887</v>
      </c>
      <c r="R427">
        <f t="shared" si="79"/>
        <v>-0.14855969081240761</v>
      </c>
      <c r="Z427" s="32">
        <v>66</v>
      </c>
      <c r="AA427">
        <f t="shared" si="80"/>
        <v>420.5</v>
      </c>
      <c r="AB427">
        <f t="shared" si="81"/>
        <v>0.42</v>
      </c>
      <c r="AC427">
        <f t="shared" si="82"/>
        <v>-0.20189347914185088</v>
      </c>
      <c r="AD427">
        <f t="shared" si="83"/>
        <v>-0.13517020017829764</v>
      </c>
    </row>
    <row r="428" spans="1:30" x14ac:dyDescent="0.25">
      <c r="A428" s="32">
        <v>63</v>
      </c>
      <c r="B428">
        <f t="shared" si="72"/>
        <v>414.5</v>
      </c>
      <c r="C428">
        <f t="shared" si="73"/>
        <v>0.41399999999999998</v>
      </c>
      <c r="D428">
        <f t="shared" si="74"/>
        <v>-0.21726735034186337</v>
      </c>
      <c r="E428">
        <f t="shared" si="75"/>
        <v>-0.20371850444903658</v>
      </c>
      <c r="N428" s="32">
        <v>67</v>
      </c>
      <c r="O428">
        <f t="shared" si="76"/>
        <v>434.5</v>
      </c>
      <c r="P428">
        <f t="shared" si="77"/>
        <v>0.434</v>
      </c>
      <c r="Q428">
        <f t="shared" si="78"/>
        <v>-0.16619944017035887</v>
      </c>
      <c r="R428">
        <f t="shared" si="79"/>
        <v>-0.14855969081240761</v>
      </c>
      <c r="Z428" s="32">
        <v>66</v>
      </c>
      <c r="AA428">
        <f t="shared" si="80"/>
        <v>420.5</v>
      </c>
      <c r="AB428">
        <f t="shared" si="81"/>
        <v>0.42</v>
      </c>
      <c r="AC428">
        <f t="shared" si="82"/>
        <v>-0.20189347914185088</v>
      </c>
      <c r="AD428">
        <f t="shared" si="83"/>
        <v>-0.13517020017829764</v>
      </c>
    </row>
    <row r="429" spans="1:30" x14ac:dyDescent="0.25">
      <c r="A429" s="32">
        <v>64</v>
      </c>
      <c r="B429">
        <f t="shared" si="72"/>
        <v>437.5</v>
      </c>
      <c r="C429">
        <f t="shared" si="73"/>
        <v>0.437</v>
      </c>
      <c r="D429">
        <f t="shared" si="74"/>
        <v>-0.15857972975384349</v>
      </c>
      <c r="E429">
        <f t="shared" si="75"/>
        <v>-0.13776884292458313</v>
      </c>
      <c r="N429" s="32">
        <v>67</v>
      </c>
      <c r="O429">
        <f t="shared" si="76"/>
        <v>434.5</v>
      </c>
      <c r="P429">
        <f t="shared" si="77"/>
        <v>0.434</v>
      </c>
      <c r="Q429">
        <f t="shared" si="78"/>
        <v>-0.16619944017035887</v>
      </c>
      <c r="R429">
        <f t="shared" si="79"/>
        <v>-0.14855969081240761</v>
      </c>
      <c r="Z429" s="32">
        <v>66</v>
      </c>
      <c r="AA429">
        <f t="shared" si="80"/>
        <v>420.5</v>
      </c>
      <c r="AB429">
        <f t="shared" si="81"/>
        <v>0.42</v>
      </c>
      <c r="AC429">
        <f t="shared" si="82"/>
        <v>-0.20189347914185088</v>
      </c>
      <c r="AD429">
        <f t="shared" si="83"/>
        <v>-0.13517020017829764</v>
      </c>
    </row>
    <row r="430" spans="1:30" x14ac:dyDescent="0.25">
      <c r="A430" s="32">
        <v>64</v>
      </c>
      <c r="B430">
        <f t="shared" si="72"/>
        <v>437.5</v>
      </c>
      <c r="C430">
        <f t="shared" si="73"/>
        <v>0.437</v>
      </c>
      <c r="D430">
        <f t="shared" si="74"/>
        <v>-0.15857972975384349</v>
      </c>
      <c r="E430">
        <f t="shared" si="75"/>
        <v>-0.13776884292458313</v>
      </c>
      <c r="N430" s="32">
        <v>67</v>
      </c>
      <c r="O430">
        <f t="shared" si="76"/>
        <v>434.5</v>
      </c>
      <c r="P430">
        <f t="shared" si="77"/>
        <v>0.434</v>
      </c>
      <c r="Q430">
        <f t="shared" si="78"/>
        <v>-0.16619944017035887</v>
      </c>
      <c r="R430">
        <f t="shared" si="79"/>
        <v>-0.14855969081240761</v>
      </c>
      <c r="Z430" s="32">
        <v>66</v>
      </c>
      <c r="AA430">
        <f t="shared" si="80"/>
        <v>420.5</v>
      </c>
      <c r="AB430">
        <f t="shared" si="81"/>
        <v>0.42</v>
      </c>
      <c r="AC430">
        <f t="shared" si="82"/>
        <v>-0.20189347914185088</v>
      </c>
      <c r="AD430">
        <f t="shared" si="83"/>
        <v>-0.13517020017829764</v>
      </c>
    </row>
    <row r="431" spans="1:30" x14ac:dyDescent="0.25">
      <c r="A431" s="32">
        <v>64</v>
      </c>
      <c r="B431">
        <f t="shared" si="72"/>
        <v>437.5</v>
      </c>
      <c r="C431">
        <f t="shared" si="73"/>
        <v>0.437</v>
      </c>
      <c r="D431">
        <f t="shared" si="74"/>
        <v>-0.15857972975384349</v>
      </c>
      <c r="E431">
        <f t="shared" si="75"/>
        <v>-0.13776884292458313</v>
      </c>
      <c r="N431" s="32">
        <v>67</v>
      </c>
      <c r="O431">
        <f t="shared" si="76"/>
        <v>434.5</v>
      </c>
      <c r="P431">
        <f t="shared" si="77"/>
        <v>0.434</v>
      </c>
      <c r="Q431">
        <f t="shared" si="78"/>
        <v>-0.16619944017035887</v>
      </c>
      <c r="R431">
        <f t="shared" si="79"/>
        <v>-0.14855969081240761</v>
      </c>
      <c r="Z431" s="32">
        <v>66</v>
      </c>
      <c r="AA431">
        <f t="shared" si="80"/>
        <v>420.5</v>
      </c>
      <c r="AB431">
        <f t="shared" si="81"/>
        <v>0.42</v>
      </c>
      <c r="AC431">
        <f t="shared" si="82"/>
        <v>-0.20189347914185088</v>
      </c>
      <c r="AD431">
        <f t="shared" si="83"/>
        <v>-0.13517020017829764</v>
      </c>
    </row>
    <row r="432" spans="1:30" x14ac:dyDescent="0.25">
      <c r="A432" s="32">
        <v>64</v>
      </c>
      <c r="B432">
        <f t="shared" si="72"/>
        <v>437.5</v>
      </c>
      <c r="C432">
        <f t="shared" si="73"/>
        <v>0.437</v>
      </c>
      <c r="D432">
        <f t="shared" si="74"/>
        <v>-0.15857972975384349</v>
      </c>
      <c r="E432">
        <f t="shared" si="75"/>
        <v>-0.13776884292458313</v>
      </c>
      <c r="N432" s="32">
        <v>67</v>
      </c>
      <c r="O432">
        <f t="shared" si="76"/>
        <v>434.5</v>
      </c>
      <c r="P432">
        <f t="shared" si="77"/>
        <v>0.434</v>
      </c>
      <c r="Q432">
        <f t="shared" si="78"/>
        <v>-0.16619944017035887</v>
      </c>
      <c r="R432">
        <f t="shared" si="79"/>
        <v>-0.14855969081240761</v>
      </c>
      <c r="Z432" s="32">
        <v>66</v>
      </c>
      <c r="AA432">
        <f t="shared" si="80"/>
        <v>420.5</v>
      </c>
      <c r="AB432">
        <f t="shared" si="81"/>
        <v>0.42</v>
      </c>
      <c r="AC432">
        <f t="shared" si="82"/>
        <v>-0.20189347914185088</v>
      </c>
      <c r="AD432">
        <f t="shared" si="83"/>
        <v>-0.13517020017829764</v>
      </c>
    </row>
    <row r="433" spans="1:30" x14ac:dyDescent="0.25">
      <c r="A433" s="32">
        <v>64</v>
      </c>
      <c r="B433">
        <f t="shared" si="72"/>
        <v>437.5</v>
      </c>
      <c r="C433">
        <f t="shared" si="73"/>
        <v>0.437</v>
      </c>
      <c r="D433">
        <f t="shared" si="74"/>
        <v>-0.15857972975384349</v>
      </c>
      <c r="E433">
        <f t="shared" si="75"/>
        <v>-0.13776884292458313</v>
      </c>
      <c r="N433" s="32">
        <v>67</v>
      </c>
      <c r="O433">
        <f t="shared" si="76"/>
        <v>434.5</v>
      </c>
      <c r="P433">
        <f t="shared" si="77"/>
        <v>0.434</v>
      </c>
      <c r="Q433">
        <f t="shared" si="78"/>
        <v>-0.16619944017035887</v>
      </c>
      <c r="R433">
        <f t="shared" si="79"/>
        <v>-0.14855969081240761</v>
      </c>
      <c r="Z433" s="32">
        <v>66</v>
      </c>
      <c r="AA433">
        <f t="shared" si="80"/>
        <v>420.5</v>
      </c>
      <c r="AB433">
        <f t="shared" si="81"/>
        <v>0.42</v>
      </c>
      <c r="AC433">
        <f t="shared" si="82"/>
        <v>-0.20189347914185088</v>
      </c>
      <c r="AD433">
        <f t="shared" si="83"/>
        <v>-0.13517020017829764</v>
      </c>
    </row>
    <row r="434" spans="1:30" x14ac:dyDescent="0.25">
      <c r="A434" s="32">
        <v>64</v>
      </c>
      <c r="B434">
        <f t="shared" si="72"/>
        <v>437.5</v>
      </c>
      <c r="C434">
        <f t="shared" si="73"/>
        <v>0.437</v>
      </c>
      <c r="D434">
        <f t="shared" si="74"/>
        <v>-0.15857972975384349</v>
      </c>
      <c r="E434">
        <f t="shared" si="75"/>
        <v>-0.13776884292458313</v>
      </c>
      <c r="N434" s="32">
        <v>67</v>
      </c>
      <c r="O434">
        <f t="shared" si="76"/>
        <v>434.5</v>
      </c>
      <c r="P434">
        <f t="shared" si="77"/>
        <v>0.434</v>
      </c>
      <c r="Q434">
        <f t="shared" si="78"/>
        <v>-0.16619944017035887</v>
      </c>
      <c r="R434">
        <f t="shared" si="79"/>
        <v>-0.14855969081240761</v>
      </c>
      <c r="Z434" s="32">
        <v>67</v>
      </c>
      <c r="AA434">
        <f t="shared" si="80"/>
        <v>445</v>
      </c>
      <c r="AB434">
        <f t="shared" si="81"/>
        <v>0.44450000000000001</v>
      </c>
      <c r="AC434">
        <f t="shared" si="82"/>
        <v>-0.13956967740513732</v>
      </c>
      <c r="AD434">
        <f t="shared" si="83"/>
        <v>-6.9361923557899635E-2</v>
      </c>
    </row>
    <row r="435" spans="1:30" x14ac:dyDescent="0.25">
      <c r="A435" s="32">
        <v>64</v>
      </c>
      <c r="B435">
        <f t="shared" si="72"/>
        <v>437.5</v>
      </c>
      <c r="C435">
        <f t="shared" si="73"/>
        <v>0.437</v>
      </c>
      <c r="D435">
        <f t="shared" si="74"/>
        <v>-0.15857972975384349</v>
      </c>
      <c r="E435">
        <f t="shared" si="75"/>
        <v>-0.13776884292458313</v>
      </c>
      <c r="N435" s="32">
        <v>67</v>
      </c>
      <c r="O435">
        <f t="shared" si="76"/>
        <v>434.5</v>
      </c>
      <c r="P435">
        <f t="shared" si="77"/>
        <v>0.434</v>
      </c>
      <c r="Q435">
        <f t="shared" si="78"/>
        <v>-0.16619944017035887</v>
      </c>
      <c r="R435">
        <f t="shared" si="79"/>
        <v>-0.14855969081240761</v>
      </c>
      <c r="Z435" s="32">
        <v>67</v>
      </c>
      <c r="AA435">
        <f t="shared" si="80"/>
        <v>445</v>
      </c>
      <c r="AB435">
        <f t="shared" si="81"/>
        <v>0.44450000000000001</v>
      </c>
      <c r="AC435">
        <f t="shared" si="82"/>
        <v>-0.13956967740513732</v>
      </c>
      <c r="AD435">
        <f t="shared" si="83"/>
        <v>-6.9361923557899635E-2</v>
      </c>
    </row>
    <row r="436" spans="1:30" x14ac:dyDescent="0.25">
      <c r="A436" s="32">
        <v>64</v>
      </c>
      <c r="B436">
        <f t="shared" si="72"/>
        <v>437.5</v>
      </c>
      <c r="C436">
        <f t="shared" si="73"/>
        <v>0.437</v>
      </c>
      <c r="D436">
        <f t="shared" si="74"/>
        <v>-0.15857972975384349</v>
      </c>
      <c r="E436">
        <f t="shared" si="75"/>
        <v>-0.13776884292458313</v>
      </c>
      <c r="N436" s="32">
        <v>67</v>
      </c>
      <c r="O436">
        <f t="shared" si="76"/>
        <v>434.5</v>
      </c>
      <c r="P436">
        <f t="shared" si="77"/>
        <v>0.434</v>
      </c>
      <c r="Q436">
        <f t="shared" si="78"/>
        <v>-0.16619944017035887</v>
      </c>
      <c r="R436">
        <f t="shared" si="79"/>
        <v>-0.14855969081240761</v>
      </c>
      <c r="Z436" s="32">
        <v>67</v>
      </c>
      <c r="AA436">
        <f t="shared" si="80"/>
        <v>445</v>
      </c>
      <c r="AB436">
        <f t="shared" si="81"/>
        <v>0.44450000000000001</v>
      </c>
      <c r="AC436">
        <f t="shared" si="82"/>
        <v>-0.13956967740513732</v>
      </c>
      <c r="AD436">
        <f t="shared" si="83"/>
        <v>-6.9361923557899635E-2</v>
      </c>
    </row>
    <row r="437" spans="1:30" x14ac:dyDescent="0.25">
      <c r="A437" s="32">
        <v>64</v>
      </c>
      <c r="B437">
        <f t="shared" si="72"/>
        <v>437.5</v>
      </c>
      <c r="C437">
        <f t="shared" si="73"/>
        <v>0.437</v>
      </c>
      <c r="D437">
        <f t="shared" si="74"/>
        <v>-0.15857972975384349</v>
      </c>
      <c r="E437">
        <f t="shared" si="75"/>
        <v>-0.13776884292458313</v>
      </c>
      <c r="N437" s="32">
        <v>67</v>
      </c>
      <c r="O437">
        <f t="shared" si="76"/>
        <v>434.5</v>
      </c>
      <c r="P437">
        <f t="shared" si="77"/>
        <v>0.434</v>
      </c>
      <c r="Q437">
        <f t="shared" si="78"/>
        <v>-0.16619944017035887</v>
      </c>
      <c r="R437">
        <f t="shared" si="79"/>
        <v>-0.14855969081240761</v>
      </c>
      <c r="Z437" s="32">
        <v>67</v>
      </c>
      <c r="AA437">
        <f t="shared" si="80"/>
        <v>445</v>
      </c>
      <c r="AB437">
        <f t="shared" si="81"/>
        <v>0.44450000000000001</v>
      </c>
      <c r="AC437">
        <f t="shared" si="82"/>
        <v>-0.13956967740513732</v>
      </c>
      <c r="AD437">
        <f t="shared" si="83"/>
        <v>-6.9361923557899635E-2</v>
      </c>
    </row>
    <row r="438" spans="1:30" x14ac:dyDescent="0.25">
      <c r="A438" s="32">
        <v>64</v>
      </c>
      <c r="B438">
        <f t="shared" si="72"/>
        <v>437.5</v>
      </c>
      <c r="C438">
        <f t="shared" si="73"/>
        <v>0.437</v>
      </c>
      <c r="D438">
        <f t="shared" si="74"/>
        <v>-0.15857972975384349</v>
      </c>
      <c r="E438">
        <f t="shared" si="75"/>
        <v>-0.13776884292458313</v>
      </c>
      <c r="N438" s="32">
        <v>67</v>
      </c>
      <c r="O438">
        <f t="shared" si="76"/>
        <v>434.5</v>
      </c>
      <c r="P438">
        <f t="shared" si="77"/>
        <v>0.434</v>
      </c>
      <c r="Q438">
        <f t="shared" si="78"/>
        <v>-0.16619944017035887</v>
      </c>
      <c r="R438">
        <f t="shared" si="79"/>
        <v>-0.14855969081240761</v>
      </c>
      <c r="Z438" s="32">
        <v>67</v>
      </c>
      <c r="AA438">
        <f t="shared" si="80"/>
        <v>445</v>
      </c>
      <c r="AB438">
        <f t="shared" si="81"/>
        <v>0.44450000000000001</v>
      </c>
      <c r="AC438">
        <f t="shared" si="82"/>
        <v>-0.13956967740513732</v>
      </c>
      <c r="AD438">
        <f t="shared" si="83"/>
        <v>-6.9361923557899635E-2</v>
      </c>
    </row>
    <row r="439" spans="1:30" x14ac:dyDescent="0.25">
      <c r="A439" s="32">
        <v>64</v>
      </c>
      <c r="B439">
        <f t="shared" si="72"/>
        <v>437.5</v>
      </c>
      <c r="C439">
        <f t="shared" si="73"/>
        <v>0.437</v>
      </c>
      <c r="D439">
        <f t="shared" si="74"/>
        <v>-0.15857972975384349</v>
      </c>
      <c r="E439">
        <f t="shared" si="75"/>
        <v>-0.13776884292458313</v>
      </c>
      <c r="N439" s="32">
        <v>67</v>
      </c>
      <c r="O439">
        <f t="shared" si="76"/>
        <v>434.5</v>
      </c>
      <c r="P439">
        <f t="shared" si="77"/>
        <v>0.434</v>
      </c>
      <c r="Q439">
        <f t="shared" si="78"/>
        <v>-0.16619944017035887</v>
      </c>
      <c r="R439">
        <f t="shared" si="79"/>
        <v>-0.14855969081240761</v>
      </c>
      <c r="Z439" s="32">
        <v>67</v>
      </c>
      <c r="AA439">
        <f t="shared" si="80"/>
        <v>445</v>
      </c>
      <c r="AB439">
        <f t="shared" si="81"/>
        <v>0.44450000000000001</v>
      </c>
      <c r="AC439">
        <f t="shared" si="82"/>
        <v>-0.13956967740513732</v>
      </c>
      <c r="AD439">
        <f t="shared" si="83"/>
        <v>-6.9361923557899635E-2</v>
      </c>
    </row>
    <row r="440" spans="1:30" x14ac:dyDescent="0.25">
      <c r="A440" s="32">
        <v>64</v>
      </c>
      <c r="B440">
        <f t="shared" si="72"/>
        <v>437.5</v>
      </c>
      <c r="C440">
        <f t="shared" si="73"/>
        <v>0.437</v>
      </c>
      <c r="D440">
        <f t="shared" si="74"/>
        <v>-0.15857972975384349</v>
      </c>
      <c r="E440">
        <f t="shared" si="75"/>
        <v>-0.13776884292458313</v>
      </c>
      <c r="N440" s="32">
        <v>67</v>
      </c>
      <c r="O440">
        <f t="shared" si="76"/>
        <v>434.5</v>
      </c>
      <c r="P440">
        <f t="shared" si="77"/>
        <v>0.434</v>
      </c>
      <c r="Q440">
        <f t="shared" si="78"/>
        <v>-0.16619944017035887</v>
      </c>
      <c r="R440">
        <f t="shared" si="79"/>
        <v>-0.14855969081240761</v>
      </c>
      <c r="Z440" s="32">
        <v>67</v>
      </c>
      <c r="AA440">
        <f t="shared" si="80"/>
        <v>445</v>
      </c>
      <c r="AB440">
        <f t="shared" si="81"/>
        <v>0.44450000000000001</v>
      </c>
      <c r="AC440">
        <f t="shared" si="82"/>
        <v>-0.13956967740513732</v>
      </c>
      <c r="AD440">
        <f t="shared" si="83"/>
        <v>-6.9361923557899635E-2</v>
      </c>
    </row>
    <row r="441" spans="1:30" x14ac:dyDescent="0.25">
      <c r="A441" s="32">
        <v>64</v>
      </c>
      <c r="B441">
        <f t="shared" si="72"/>
        <v>437.5</v>
      </c>
      <c r="C441">
        <f t="shared" si="73"/>
        <v>0.437</v>
      </c>
      <c r="D441">
        <f t="shared" si="74"/>
        <v>-0.15857972975384349</v>
      </c>
      <c r="E441">
        <f t="shared" si="75"/>
        <v>-0.13776884292458313</v>
      </c>
      <c r="N441" s="32">
        <v>67</v>
      </c>
      <c r="O441">
        <f t="shared" si="76"/>
        <v>434.5</v>
      </c>
      <c r="P441">
        <f t="shared" si="77"/>
        <v>0.434</v>
      </c>
      <c r="Q441">
        <f t="shared" si="78"/>
        <v>-0.16619944017035887</v>
      </c>
      <c r="R441">
        <f t="shared" si="79"/>
        <v>-0.14855969081240761</v>
      </c>
      <c r="Z441" s="32">
        <v>67</v>
      </c>
      <c r="AA441">
        <f t="shared" si="80"/>
        <v>445</v>
      </c>
      <c r="AB441">
        <f t="shared" si="81"/>
        <v>0.44450000000000001</v>
      </c>
      <c r="AC441">
        <f t="shared" si="82"/>
        <v>-0.13956967740513732</v>
      </c>
      <c r="AD441">
        <f t="shared" si="83"/>
        <v>-6.9361923557899635E-2</v>
      </c>
    </row>
    <row r="442" spans="1:30" x14ac:dyDescent="0.25">
      <c r="A442" s="32">
        <v>64</v>
      </c>
      <c r="B442">
        <f t="shared" si="72"/>
        <v>437.5</v>
      </c>
      <c r="C442">
        <f t="shared" si="73"/>
        <v>0.437</v>
      </c>
      <c r="D442">
        <f t="shared" si="74"/>
        <v>-0.15857972975384349</v>
      </c>
      <c r="E442">
        <f t="shared" si="75"/>
        <v>-0.13776884292458313</v>
      </c>
      <c r="N442" s="32">
        <v>67</v>
      </c>
      <c r="O442">
        <f t="shared" si="76"/>
        <v>434.5</v>
      </c>
      <c r="P442">
        <f t="shared" si="77"/>
        <v>0.434</v>
      </c>
      <c r="Q442">
        <f t="shared" si="78"/>
        <v>-0.16619944017035887</v>
      </c>
      <c r="R442">
        <f t="shared" si="79"/>
        <v>-0.14855969081240761</v>
      </c>
      <c r="Z442" s="32">
        <v>67</v>
      </c>
      <c r="AA442">
        <f t="shared" si="80"/>
        <v>445</v>
      </c>
      <c r="AB442">
        <f t="shared" si="81"/>
        <v>0.44450000000000001</v>
      </c>
      <c r="AC442">
        <f t="shared" si="82"/>
        <v>-0.13956967740513732</v>
      </c>
      <c r="AD442">
        <f t="shared" si="83"/>
        <v>-6.9361923557899635E-2</v>
      </c>
    </row>
    <row r="443" spans="1:30" x14ac:dyDescent="0.25">
      <c r="A443" s="32">
        <v>64</v>
      </c>
      <c r="B443">
        <f t="shared" si="72"/>
        <v>437.5</v>
      </c>
      <c r="C443">
        <f t="shared" si="73"/>
        <v>0.437</v>
      </c>
      <c r="D443">
        <f t="shared" si="74"/>
        <v>-0.15857972975384349</v>
      </c>
      <c r="E443">
        <f t="shared" si="75"/>
        <v>-0.13776884292458313</v>
      </c>
      <c r="N443" s="32">
        <v>67</v>
      </c>
      <c r="O443">
        <f t="shared" si="76"/>
        <v>434.5</v>
      </c>
      <c r="P443">
        <f t="shared" si="77"/>
        <v>0.434</v>
      </c>
      <c r="Q443">
        <f t="shared" si="78"/>
        <v>-0.16619944017035887</v>
      </c>
      <c r="R443">
        <f t="shared" si="79"/>
        <v>-0.14855969081240761</v>
      </c>
      <c r="Z443" s="32">
        <v>67</v>
      </c>
      <c r="AA443">
        <f t="shared" si="80"/>
        <v>445</v>
      </c>
      <c r="AB443">
        <f t="shared" si="81"/>
        <v>0.44450000000000001</v>
      </c>
      <c r="AC443">
        <f t="shared" si="82"/>
        <v>-0.13956967740513732</v>
      </c>
      <c r="AD443">
        <f t="shared" si="83"/>
        <v>-6.9361923557899635E-2</v>
      </c>
    </row>
    <row r="444" spans="1:30" x14ac:dyDescent="0.25">
      <c r="A444" s="32">
        <v>64</v>
      </c>
      <c r="B444">
        <f t="shared" si="72"/>
        <v>437.5</v>
      </c>
      <c r="C444">
        <f t="shared" si="73"/>
        <v>0.437</v>
      </c>
      <c r="D444">
        <f t="shared" si="74"/>
        <v>-0.15857972975384349</v>
      </c>
      <c r="E444">
        <f t="shared" si="75"/>
        <v>-0.13776884292458313</v>
      </c>
      <c r="N444" s="32">
        <v>67</v>
      </c>
      <c r="O444">
        <f t="shared" si="76"/>
        <v>434.5</v>
      </c>
      <c r="P444">
        <f t="shared" si="77"/>
        <v>0.434</v>
      </c>
      <c r="Q444">
        <f t="shared" si="78"/>
        <v>-0.16619944017035887</v>
      </c>
      <c r="R444">
        <f t="shared" si="79"/>
        <v>-0.14855969081240761</v>
      </c>
      <c r="Z444" s="32">
        <v>67</v>
      </c>
      <c r="AA444">
        <f t="shared" si="80"/>
        <v>445</v>
      </c>
      <c r="AB444">
        <f t="shared" si="81"/>
        <v>0.44450000000000001</v>
      </c>
      <c r="AC444">
        <f t="shared" si="82"/>
        <v>-0.13956967740513732</v>
      </c>
      <c r="AD444">
        <f t="shared" si="83"/>
        <v>-6.9361923557899635E-2</v>
      </c>
    </row>
    <row r="445" spans="1:30" x14ac:dyDescent="0.25">
      <c r="A445" s="32">
        <v>64</v>
      </c>
      <c r="B445">
        <f t="shared" si="72"/>
        <v>437.5</v>
      </c>
      <c r="C445">
        <f t="shared" si="73"/>
        <v>0.437</v>
      </c>
      <c r="D445">
        <f t="shared" si="74"/>
        <v>-0.15857972975384349</v>
      </c>
      <c r="E445">
        <f t="shared" si="75"/>
        <v>-0.13776884292458313</v>
      </c>
      <c r="N445" s="32">
        <v>67</v>
      </c>
      <c r="O445">
        <f t="shared" si="76"/>
        <v>434.5</v>
      </c>
      <c r="P445">
        <f t="shared" si="77"/>
        <v>0.434</v>
      </c>
      <c r="Q445">
        <f t="shared" si="78"/>
        <v>-0.16619944017035887</v>
      </c>
      <c r="R445">
        <f t="shared" si="79"/>
        <v>-0.14855969081240761</v>
      </c>
      <c r="Z445" s="32">
        <v>67</v>
      </c>
      <c r="AA445">
        <f t="shared" si="80"/>
        <v>445</v>
      </c>
      <c r="AB445">
        <f t="shared" si="81"/>
        <v>0.44450000000000001</v>
      </c>
      <c r="AC445">
        <f t="shared" si="82"/>
        <v>-0.13956967740513732</v>
      </c>
      <c r="AD445">
        <f t="shared" si="83"/>
        <v>-6.9361923557899635E-2</v>
      </c>
    </row>
    <row r="446" spans="1:30" x14ac:dyDescent="0.25">
      <c r="A446" s="32">
        <v>64</v>
      </c>
      <c r="B446">
        <f t="shared" si="72"/>
        <v>437.5</v>
      </c>
      <c r="C446">
        <f t="shared" si="73"/>
        <v>0.437</v>
      </c>
      <c r="D446">
        <f t="shared" si="74"/>
        <v>-0.15857972975384349</v>
      </c>
      <c r="E446">
        <f t="shared" si="75"/>
        <v>-0.13776884292458313</v>
      </c>
      <c r="N446" s="32">
        <v>67</v>
      </c>
      <c r="O446">
        <f t="shared" si="76"/>
        <v>434.5</v>
      </c>
      <c r="P446">
        <f t="shared" si="77"/>
        <v>0.434</v>
      </c>
      <c r="Q446">
        <f t="shared" si="78"/>
        <v>-0.16619944017035887</v>
      </c>
      <c r="R446">
        <f t="shared" si="79"/>
        <v>-0.14855969081240761</v>
      </c>
      <c r="Z446" s="32">
        <v>67</v>
      </c>
      <c r="AA446">
        <f t="shared" si="80"/>
        <v>445</v>
      </c>
      <c r="AB446">
        <f t="shared" si="81"/>
        <v>0.44450000000000001</v>
      </c>
      <c r="AC446">
        <f t="shared" si="82"/>
        <v>-0.13956967740513732</v>
      </c>
      <c r="AD446">
        <f t="shared" si="83"/>
        <v>-6.9361923557899635E-2</v>
      </c>
    </row>
    <row r="447" spans="1:30" x14ac:dyDescent="0.25">
      <c r="A447" s="32">
        <v>64</v>
      </c>
      <c r="B447">
        <f t="shared" si="72"/>
        <v>437.5</v>
      </c>
      <c r="C447">
        <f t="shared" si="73"/>
        <v>0.437</v>
      </c>
      <c r="D447">
        <f t="shared" si="74"/>
        <v>-0.15857972975384349</v>
      </c>
      <c r="E447">
        <f t="shared" si="75"/>
        <v>-0.13776884292458313</v>
      </c>
      <c r="N447" s="32">
        <v>67</v>
      </c>
      <c r="O447">
        <f t="shared" si="76"/>
        <v>434.5</v>
      </c>
      <c r="P447">
        <f t="shared" si="77"/>
        <v>0.434</v>
      </c>
      <c r="Q447">
        <f t="shared" si="78"/>
        <v>-0.16619944017035887</v>
      </c>
      <c r="R447">
        <f t="shared" si="79"/>
        <v>-0.14855969081240761</v>
      </c>
      <c r="Z447" s="32">
        <v>67</v>
      </c>
      <c r="AA447">
        <f t="shared" si="80"/>
        <v>445</v>
      </c>
      <c r="AB447">
        <f t="shared" si="81"/>
        <v>0.44450000000000001</v>
      </c>
      <c r="AC447">
        <f t="shared" si="82"/>
        <v>-0.13956967740513732</v>
      </c>
      <c r="AD447">
        <f t="shared" si="83"/>
        <v>-6.9361923557899635E-2</v>
      </c>
    </row>
    <row r="448" spans="1:30" x14ac:dyDescent="0.25">
      <c r="A448" s="32">
        <v>64</v>
      </c>
      <c r="B448">
        <f t="shared" si="72"/>
        <v>437.5</v>
      </c>
      <c r="C448">
        <f t="shared" si="73"/>
        <v>0.437</v>
      </c>
      <c r="D448">
        <f t="shared" si="74"/>
        <v>-0.15857972975384349</v>
      </c>
      <c r="E448">
        <f t="shared" si="75"/>
        <v>-0.13776884292458313</v>
      </c>
      <c r="N448" s="32">
        <v>67</v>
      </c>
      <c r="O448">
        <f t="shared" si="76"/>
        <v>434.5</v>
      </c>
      <c r="P448">
        <f t="shared" si="77"/>
        <v>0.434</v>
      </c>
      <c r="Q448">
        <f t="shared" si="78"/>
        <v>-0.16619944017035887</v>
      </c>
      <c r="R448">
        <f t="shared" si="79"/>
        <v>-0.14855969081240761</v>
      </c>
      <c r="Z448" s="32">
        <v>67</v>
      </c>
      <c r="AA448">
        <f t="shared" si="80"/>
        <v>445</v>
      </c>
      <c r="AB448">
        <f t="shared" si="81"/>
        <v>0.44450000000000001</v>
      </c>
      <c r="AC448">
        <f t="shared" si="82"/>
        <v>-0.13956967740513732</v>
      </c>
      <c r="AD448">
        <f t="shared" si="83"/>
        <v>-6.9361923557899635E-2</v>
      </c>
    </row>
    <row r="449" spans="1:30" x14ac:dyDescent="0.25">
      <c r="A449" s="32">
        <v>65</v>
      </c>
      <c r="B449">
        <f t="shared" si="72"/>
        <v>465.5</v>
      </c>
      <c r="C449">
        <f t="shared" si="73"/>
        <v>0.46500000000000002</v>
      </c>
      <c r="D449">
        <f t="shared" si="74"/>
        <v>-8.7844837895871677E-2</v>
      </c>
      <c r="E449">
        <f t="shared" si="75"/>
        <v>-7.1819181400129703E-2</v>
      </c>
      <c r="N449" s="32">
        <v>67</v>
      </c>
      <c r="O449">
        <f t="shared" si="76"/>
        <v>434.5</v>
      </c>
      <c r="P449">
        <f t="shared" si="77"/>
        <v>0.434</v>
      </c>
      <c r="Q449">
        <f t="shared" si="78"/>
        <v>-0.16619944017035887</v>
      </c>
      <c r="R449">
        <f t="shared" si="79"/>
        <v>-0.14855969081240761</v>
      </c>
      <c r="Z449" s="32">
        <v>67</v>
      </c>
      <c r="AA449">
        <f t="shared" si="80"/>
        <v>445</v>
      </c>
      <c r="AB449">
        <f t="shared" si="81"/>
        <v>0.44450000000000001</v>
      </c>
      <c r="AC449">
        <f t="shared" si="82"/>
        <v>-0.13956967740513732</v>
      </c>
      <c r="AD449">
        <f t="shared" si="83"/>
        <v>-6.9361923557899635E-2</v>
      </c>
    </row>
    <row r="450" spans="1:30" x14ac:dyDescent="0.25">
      <c r="A450" s="32">
        <v>65</v>
      </c>
      <c r="B450">
        <f t="shared" si="72"/>
        <v>465.5</v>
      </c>
      <c r="C450">
        <f t="shared" si="73"/>
        <v>0.46500000000000002</v>
      </c>
      <c r="D450">
        <f t="shared" si="74"/>
        <v>-8.7844837895871677E-2</v>
      </c>
      <c r="E450">
        <f t="shared" si="75"/>
        <v>-7.1819181400129703E-2</v>
      </c>
      <c r="N450" s="32">
        <v>67</v>
      </c>
      <c r="O450">
        <f t="shared" si="76"/>
        <v>434.5</v>
      </c>
      <c r="P450">
        <f t="shared" si="77"/>
        <v>0.434</v>
      </c>
      <c r="Q450">
        <f t="shared" si="78"/>
        <v>-0.16619944017035887</v>
      </c>
      <c r="R450">
        <f t="shared" si="79"/>
        <v>-0.14855969081240761</v>
      </c>
      <c r="Z450" s="32">
        <v>67</v>
      </c>
      <c r="AA450">
        <f t="shared" si="80"/>
        <v>445</v>
      </c>
      <c r="AB450">
        <f t="shared" si="81"/>
        <v>0.44450000000000001</v>
      </c>
      <c r="AC450">
        <f t="shared" si="82"/>
        <v>-0.13956967740513732</v>
      </c>
      <c r="AD450">
        <f t="shared" si="83"/>
        <v>-6.9361923557899635E-2</v>
      </c>
    </row>
    <row r="451" spans="1:30" x14ac:dyDescent="0.25">
      <c r="A451" s="32">
        <v>65</v>
      </c>
      <c r="B451">
        <f t="shared" ref="B451:B514" si="84">_xlfn.RANK.AVG(A451,$A$2:$A$1001,1)</f>
        <v>465.5</v>
      </c>
      <c r="C451">
        <f t="shared" ref="C451:C514" si="85">(B451-0.5)/COUNTA($A$2:$A$1001)</f>
        <v>0.46500000000000002</v>
      </c>
      <c r="D451">
        <f t="shared" ref="D451:D514" si="86">_xlfn.NORM.S.INV(C451)</f>
        <v>-8.7844837895871677E-2</v>
      </c>
      <c r="E451">
        <f t="shared" ref="E451:E514" si="87">STANDARDIZE(A451,AVERAGE($A$2:$A$1001),_xlfn.STDEV.S($A$2:$A$1001))</f>
        <v>-7.1819181400129703E-2</v>
      </c>
      <c r="N451" s="32">
        <v>68</v>
      </c>
      <c r="O451">
        <f t="shared" ref="O451:O514" si="88">_xlfn.RANK.AVG(N451,$N$2:$N$1001,1)</f>
        <v>461</v>
      </c>
      <c r="P451">
        <f t="shared" ref="P451:P514" si="89">(O451-0.5)/COUNTA($N$2:$N$1001)</f>
        <v>0.46050000000000002</v>
      </c>
      <c r="Q451">
        <f t="shared" ref="Q451:Q514" si="90">_xlfn.NORM.S.INV(P451)</f>
        <v>-9.9174148700337278E-2</v>
      </c>
      <c r="R451">
        <f t="shared" ref="R451:R514" si="91">STANDARDIZE(N451,AVERAGE($N$2:$N$1001),_xlfn.STDEV.S($N$2:$N$1001))</f>
        <v>-8.0067440553114003E-2</v>
      </c>
      <c r="Z451" s="32">
        <v>67</v>
      </c>
      <c r="AA451">
        <f t="shared" ref="AA451:AA514" si="92">_xlfn.RANK.AVG(Z451,$Z$2:$Z$1001,1)</f>
        <v>445</v>
      </c>
      <c r="AB451">
        <f t="shared" ref="AB451:AB514" si="93">(AA451-0.5)/COUNTA($Z$2:$Z$1001)</f>
        <v>0.44450000000000001</v>
      </c>
      <c r="AC451">
        <f t="shared" ref="AC451:AC514" si="94">_xlfn.NORM.S.INV(AB451)</f>
        <v>-0.13956967740513732</v>
      </c>
      <c r="AD451">
        <f t="shared" ref="AD451:AD514" si="95">STANDARDIZE(Z451,AVERAGE($Z$2:$Z$1001),_xlfn.STDEV.S($Z$2:$Z$1001))</f>
        <v>-6.9361923557899635E-2</v>
      </c>
    </row>
    <row r="452" spans="1:30" x14ac:dyDescent="0.25">
      <c r="A452" s="32">
        <v>65</v>
      </c>
      <c r="B452">
        <f t="shared" si="84"/>
        <v>465.5</v>
      </c>
      <c r="C452">
        <f t="shared" si="85"/>
        <v>0.46500000000000002</v>
      </c>
      <c r="D452">
        <f t="shared" si="86"/>
        <v>-8.7844837895871677E-2</v>
      </c>
      <c r="E452">
        <f t="shared" si="87"/>
        <v>-7.1819181400129703E-2</v>
      </c>
      <c r="N452" s="32">
        <v>68</v>
      </c>
      <c r="O452">
        <f t="shared" si="88"/>
        <v>461</v>
      </c>
      <c r="P452">
        <f t="shared" si="89"/>
        <v>0.46050000000000002</v>
      </c>
      <c r="Q452">
        <f t="shared" si="90"/>
        <v>-9.9174148700337278E-2</v>
      </c>
      <c r="R452">
        <f t="shared" si="91"/>
        <v>-8.0067440553114003E-2</v>
      </c>
      <c r="Z452" s="32">
        <v>67</v>
      </c>
      <c r="AA452">
        <f t="shared" si="92"/>
        <v>445</v>
      </c>
      <c r="AB452">
        <f t="shared" si="93"/>
        <v>0.44450000000000001</v>
      </c>
      <c r="AC452">
        <f t="shared" si="94"/>
        <v>-0.13956967740513732</v>
      </c>
      <c r="AD452">
        <f t="shared" si="95"/>
        <v>-6.9361923557899635E-2</v>
      </c>
    </row>
    <row r="453" spans="1:30" x14ac:dyDescent="0.25">
      <c r="A453" s="32">
        <v>65</v>
      </c>
      <c r="B453">
        <f t="shared" si="84"/>
        <v>465.5</v>
      </c>
      <c r="C453">
        <f t="shared" si="85"/>
        <v>0.46500000000000002</v>
      </c>
      <c r="D453">
        <f t="shared" si="86"/>
        <v>-8.7844837895871677E-2</v>
      </c>
      <c r="E453">
        <f t="shared" si="87"/>
        <v>-7.1819181400129703E-2</v>
      </c>
      <c r="N453" s="32">
        <v>68</v>
      </c>
      <c r="O453">
        <f t="shared" si="88"/>
        <v>461</v>
      </c>
      <c r="P453">
        <f t="shared" si="89"/>
        <v>0.46050000000000002</v>
      </c>
      <c r="Q453">
        <f t="shared" si="90"/>
        <v>-9.9174148700337278E-2</v>
      </c>
      <c r="R453">
        <f t="shared" si="91"/>
        <v>-8.0067440553114003E-2</v>
      </c>
      <c r="Z453" s="32">
        <v>67</v>
      </c>
      <c r="AA453">
        <f t="shared" si="92"/>
        <v>445</v>
      </c>
      <c r="AB453">
        <f t="shared" si="93"/>
        <v>0.44450000000000001</v>
      </c>
      <c r="AC453">
        <f t="shared" si="94"/>
        <v>-0.13956967740513732</v>
      </c>
      <c r="AD453">
        <f t="shared" si="95"/>
        <v>-6.9361923557899635E-2</v>
      </c>
    </row>
    <row r="454" spans="1:30" x14ac:dyDescent="0.25">
      <c r="A454" s="32">
        <v>65</v>
      </c>
      <c r="B454">
        <f t="shared" si="84"/>
        <v>465.5</v>
      </c>
      <c r="C454">
        <f t="shared" si="85"/>
        <v>0.46500000000000002</v>
      </c>
      <c r="D454">
        <f t="shared" si="86"/>
        <v>-8.7844837895871677E-2</v>
      </c>
      <c r="E454">
        <f t="shared" si="87"/>
        <v>-7.1819181400129703E-2</v>
      </c>
      <c r="N454" s="32">
        <v>68</v>
      </c>
      <c r="O454">
        <f t="shared" si="88"/>
        <v>461</v>
      </c>
      <c r="P454">
        <f t="shared" si="89"/>
        <v>0.46050000000000002</v>
      </c>
      <c r="Q454">
        <f t="shared" si="90"/>
        <v>-9.9174148700337278E-2</v>
      </c>
      <c r="R454">
        <f t="shared" si="91"/>
        <v>-8.0067440553114003E-2</v>
      </c>
      <c r="Z454" s="32">
        <v>67</v>
      </c>
      <c r="AA454">
        <f t="shared" si="92"/>
        <v>445</v>
      </c>
      <c r="AB454">
        <f t="shared" si="93"/>
        <v>0.44450000000000001</v>
      </c>
      <c r="AC454">
        <f t="shared" si="94"/>
        <v>-0.13956967740513732</v>
      </c>
      <c r="AD454">
        <f t="shared" si="95"/>
        <v>-6.9361923557899635E-2</v>
      </c>
    </row>
    <row r="455" spans="1:30" x14ac:dyDescent="0.25">
      <c r="A455" s="32">
        <v>65</v>
      </c>
      <c r="B455">
        <f t="shared" si="84"/>
        <v>465.5</v>
      </c>
      <c r="C455">
        <f t="shared" si="85"/>
        <v>0.46500000000000002</v>
      </c>
      <c r="D455">
        <f t="shared" si="86"/>
        <v>-8.7844837895871677E-2</v>
      </c>
      <c r="E455">
        <f t="shared" si="87"/>
        <v>-7.1819181400129703E-2</v>
      </c>
      <c r="N455" s="32">
        <v>68</v>
      </c>
      <c r="O455">
        <f t="shared" si="88"/>
        <v>461</v>
      </c>
      <c r="P455">
        <f t="shared" si="89"/>
        <v>0.46050000000000002</v>
      </c>
      <c r="Q455">
        <f t="shared" si="90"/>
        <v>-9.9174148700337278E-2</v>
      </c>
      <c r="R455">
        <f t="shared" si="91"/>
        <v>-8.0067440553114003E-2</v>
      </c>
      <c r="Z455" s="32">
        <v>67</v>
      </c>
      <c r="AA455">
        <f t="shared" si="92"/>
        <v>445</v>
      </c>
      <c r="AB455">
        <f t="shared" si="93"/>
        <v>0.44450000000000001</v>
      </c>
      <c r="AC455">
        <f t="shared" si="94"/>
        <v>-0.13956967740513732</v>
      </c>
      <c r="AD455">
        <f t="shared" si="95"/>
        <v>-6.9361923557899635E-2</v>
      </c>
    </row>
    <row r="456" spans="1:30" x14ac:dyDescent="0.25">
      <c r="A456" s="32">
        <v>65</v>
      </c>
      <c r="B456">
        <f t="shared" si="84"/>
        <v>465.5</v>
      </c>
      <c r="C456">
        <f t="shared" si="85"/>
        <v>0.46500000000000002</v>
      </c>
      <c r="D456">
        <f t="shared" si="86"/>
        <v>-8.7844837895871677E-2</v>
      </c>
      <c r="E456">
        <f t="shared" si="87"/>
        <v>-7.1819181400129703E-2</v>
      </c>
      <c r="N456" s="32">
        <v>68</v>
      </c>
      <c r="O456">
        <f t="shared" si="88"/>
        <v>461</v>
      </c>
      <c r="P456">
        <f t="shared" si="89"/>
        <v>0.46050000000000002</v>
      </c>
      <c r="Q456">
        <f t="shared" si="90"/>
        <v>-9.9174148700337278E-2</v>
      </c>
      <c r="R456">
        <f t="shared" si="91"/>
        <v>-8.0067440553114003E-2</v>
      </c>
      <c r="Z456" s="32">
        <v>67</v>
      </c>
      <c r="AA456">
        <f t="shared" si="92"/>
        <v>445</v>
      </c>
      <c r="AB456">
        <f t="shared" si="93"/>
        <v>0.44450000000000001</v>
      </c>
      <c r="AC456">
        <f t="shared" si="94"/>
        <v>-0.13956967740513732</v>
      </c>
      <c r="AD456">
        <f t="shared" si="95"/>
        <v>-6.9361923557899635E-2</v>
      </c>
    </row>
    <row r="457" spans="1:30" x14ac:dyDescent="0.25">
      <c r="A457" s="32">
        <v>65</v>
      </c>
      <c r="B457">
        <f t="shared" si="84"/>
        <v>465.5</v>
      </c>
      <c r="C457">
        <f t="shared" si="85"/>
        <v>0.46500000000000002</v>
      </c>
      <c r="D457">
        <f t="shared" si="86"/>
        <v>-8.7844837895871677E-2</v>
      </c>
      <c r="E457">
        <f t="shared" si="87"/>
        <v>-7.1819181400129703E-2</v>
      </c>
      <c r="N457" s="32">
        <v>68</v>
      </c>
      <c r="O457">
        <f t="shared" si="88"/>
        <v>461</v>
      </c>
      <c r="P457">
        <f t="shared" si="89"/>
        <v>0.46050000000000002</v>
      </c>
      <c r="Q457">
        <f t="shared" si="90"/>
        <v>-9.9174148700337278E-2</v>
      </c>
      <c r="R457">
        <f t="shared" si="91"/>
        <v>-8.0067440553114003E-2</v>
      </c>
      <c r="Z457" s="32">
        <v>67</v>
      </c>
      <c r="AA457">
        <f t="shared" si="92"/>
        <v>445</v>
      </c>
      <c r="AB457">
        <f t="shared" si="93"/>
        <v>0.44450000000000001</v>
      </c>
      <c r="AC457">
        <f t="shared" si="94"/>
        <v>-0.13956967740513732</v>
      </c>
      <c r="AD457">
        <f t="shared" si="95"/>
        <v>-6.9361923557899635E-2</v>
      </c>
    </row>
    <row r="458" spans="1:30" x14ac:dyDescent="0.25">
      <c r="A458" s="32">
        <v>65</v>
      </c>
      <c r="B458">
        <f t="shared" si="84"/>
        <v>465.5</v>
      </c>
      <c r="C458">
        <f t="shared" si="85"/>
        <v>0.46500000000000002</v>
      </c>
      <c r="D458">
        <f t="shared" si="86"/>
        <v>-8.7844837895871677E-2</v>
      </c>
      <c r="E458">
        <f t="shared" si="87"/>
        <v>-7.1819181400129703E-2</v>
      </c>
      <c r="N458" s="32">
        <v>68</v>
      </c>
      <c r="O458">
        <f t="shared" si="88"/>
        <v>461</v>
      </c>
      <c r="P458">
        <f t="shared" si="89"/>
        <v>0.46050000000000002</v>
      </c>
      <c r="Q458">
        <f t="shared" si="90"/>
        <v>-9.9174148700337278E-2</v>
      </c>
      <c r="R458">
        <f t="shared" si="91"/>
        <v>-8.0067440553114003E-2</v>
      </c>
      <c r="Z458" s="32">
        <v>67</v>
      </c>
      <c r="AA458">
        <f t="shared" si="92"/>
        <v>445</v>
      </c>
      <c r="AB458">
        <f t="shared" si="93"/>
        <v>0.44450000000000001</v>
      </c>
      <c r="AC458">
        <f t="shared" si="94"/>
        <v>-0.13956967740513732</v>
      </c>
      <c r="AD458">
        <f t="shared" si="95"/>
        <v>-6.9361923557899635E-2</v>
      </c>
    </row>
    <row r="459" spans="1:30" x14ac:dyDescent="0.25">
      <c r="A459" s="32">
        <v>65</v>
      </c>
      <c r="B459">
        <f t="shared" si="84"/>
        <v>465.5</v>
      </c>
      <c r="C459">
        <f t="shared" si="85"/>
        <v>0.46500000000000002</v>
      </c>
      <c r="D459">
        <f t="shared" si="86"/>
        <v>-8.7844837895871677E-2</v>
      </c>
      <c r="E459">
        <f t="shared" si="87"/>
        <v>-7.1819181400129703E-2</v>
      </c>
      <c r="N459" s="32">
        <v>68</v>
      </c>
      <c r="O459">
        <f t="shared" si="88"/>
        <v>461</v>
      </c>
      <c r="P459">
        <f t="shared" si="89"/>
        <v>0.46050000000000002</v>
      </c>
      <c r="Q459">
        <f t="shared" si="90"/>
        <v>-9.9174148700337278E-2</v>
      </c>
      <c r="R459">
        <f t="shared" si="91"/>
        <v>-8.0067440553114003E-2</v>
      </c>
      <c r="Z459" s="32">
        <v>68</v>
      </c>
      <c r="AA459">
        <f t="shared" si="92"/>
        <v>473</v>
      </c>
      <c r="AB459">
        <f t="shared" si="93"/>
        <v>0.47249999999999998</v>
      </c>
      <c r="AC459">
        <f t="shared" si="94"/>
        <v>-6.8986958972328066E-2</v>
      </c>
      <c r="AD459">
        <f t="shared" si="95"/>
        <v>-3.5536469375016273E-3</v>
      </c>
    </row>
    <row r="460" spans="1:30" x14ac:dyDescent="0.25">
      <c r="A460" s="32">
        <v>65</v>
      </c>
      <c r="B460">
        <f t="shared" si="84"/>
        <v>465.5</v>
      </c>
      <c r="C460">
        <f t="shared" si="85"/>
        <v>0.46500000000000002</v>
      </c>
      <c r="D460">
        <f t="shared" si="86"/>
        <v>-8.7844837895871677E-2</v>
      </c>
      <c r="E460">
        <f t="shared" si="87"/>
        <v>-7.1819181400129703E-2</v>
      </c>
      <c r="N460" s="32">
        <v>68</v>
      </c>
      <c r="O460">
        <f t="shared" si="88"/>
        <v>461</v>
      </c>
      <c r="P460">
        <f t="shared" si="89"/>
        <v>0.46050000000000002</v>
      </c>
      <c r="Q460">
        <f t="shared" si="90"/>
        <v>-9.9174148700337278E-2</v>
      </c>
      <c r="R460">
        <f t="shared" si="91"/>
        <v>-8.0067440553114003E-2</v>
      </c>
      <c r="Z460" s="32">
        <v>68</v>
      </c>
      <c r="AA460">
        <f t="shared" si="92"/>
        <v>473</v>
      </c>
      <c r="AB460">
        <f t="shared" si="93"/>
        <v>0.47249999999999998</v>
      </c>
      <c r="AC460">
        <f t="shared" si="94"/>
        <v>-6.8986958972328066E-2</v>
      </c>
      <c r="AD460">
        <f t="shared" si="95"/>
        <v>-3.5536469375016273E-3</v>
      </c>
    </row>
    <row r="461" spans="1:30" x14ac:dyDescent="0.25">
      <c r="A461" s="32">
        <v>65</v>
      </c>
      <c r="B461">
        <f t="shared" si="84"/>
        <v>465.5</v>
      </c>
      <c r="C461">
        <f t="shared" si="85"/>
        <v>0.46500000000000002</v>
      </c>
      <c r="D461">
        <f t="shared" si="86"/>
        <v>-8.7844837895871677E-2</v>
      </c>
      <c r="E461">
        <f t="shared" si="87"/>
        <v>-7.1819181400129703E-2</v>
      </c>
      <c r="N461" s="32">
        <v>68</v>
      </c>
      <c r="O461">
        <f t="shared" si="88"/>
        <v>461</v>
      </c>
      <c r="P461">
        <f t="shared" si="89"/>
        <v>0.46050000000000002</v>
      </c>
      <c r="Q461">
        <f t="shared" si="90"/>
        <v>-9.9174148700337278E-2</v>
      </c>
      <c r="R461">
        <f t="shared" si="91"/>
        <v>-8.0067440553114003E-2</v>
      </c>
      <c r="Z461" s="32">
        <v>68</v>
      </c>
      <c r="AA461">
        <f t="shared" si="92"/>
        <v>473</v>
      </c>
      <c r="AB461">
        <f t="shared" si="93"/>
        <v>0.47249999999999998</v>
      </c>
      <c r="AC461">
        <f t="shared" si="94"/>
        <v>-6.8986958972328066E-2</v>
      </c>
      <c r="AD461">
        <f t="shared" si="95"/>
        <v>-3.5536469375016273E-3</v>
      </c>
    </row>
    <row r="462" spans="1:30" x14ac:dyDescent="0.25">
      <c r="A462" s="32">
        <v>65</v>
      </c>
      <c r="B462">
        <f t="shared" si="84"/>
        <v>465.5</v>
      </c>
      <c r="C462">
        <f t="shared" si="85"/>
        <v>0.46500000000000002</v>
      </c>
      <c r="D462">
        <f t="shared" si="86"/>
        <v>-8.7844837895871677E-2</v>
      </c>
      <c r="E462">
        <f t="shared" si="87"/>
        <v>-7.1819181400129703E-2</v>
      </c>
      <c r="N462" s="32">
        <v>68</v>
      </c>
      <c r="O462">
        <f t="shared" si="88"/>
        <v>461</v>
      </c>
      <c r="P462">
        <f t="shared" si="89"/>
        <v>0.46050000000000002</v>
      </c>
      <c r="Q462">
        <f t="shared" si="90"/>
        <v>-9.9174148700337278E-2</v>
      </c>
      <c r="R462">
        <f t="shared" si="91"/>
        <v>-8.0067440553114003E-2</v>
      </c>
      <c r="Z462" s="32">
        <v>68</v>
      </c>
      <c r="AA462">
        <f t="shared" si="92"/>
        <v>473</v>
      </c>
      <c r="AB462">
        <f t="shared" si="93"/>
        <v>0.47249999999999998</v>
      </c>
      <c r="AC462">
        <f t="shared" si="94"/>
        <v>-6.8986958972328066E-2</v>
      </c>
      <c r="AD462">
        <f t="shared" si="95"/>
        <v>-3.5536469375016273E-3</v>
      </c>
    </row>
    <row r="463" spans="1:30" x14ac:dyDescent="0.25">
      <c r="A463" s="32">
        <v>65</v>
      </c>
      <c r="B463">
        <f t="shared" si="84"/>
        <v>465.5</v>
      </c>
      <c r="C463">
        <f t="shared" si="85"/>
        <v>0.46500000000000002</v>
      </c>
      <c r="D463">
        <f t="shared" si="86"/>
        <v>-8.7844837895871677E-2</v>
      </c>
      <c r="E463">
        <f t="shared" si="87"/>
        <v>-7.1819181400129703E-2</v>
      </c>
      <c r="N463" s="32">
        <v>68</v>
      </c>
      <c r="O463">
        <f t="shared" si="88"/>
        <v>461</v>
      </c>
      <c r="P463">
        <f t="shared" si="89"/>
        <v>0.46050000000000002</v>
      </c>
      <c r="Q463">
        <f t="shared" si="90"/>
        <v>-9.9174148700337278E-2</v>
      </c>
      <c r="R463">
        <f t="shared" si="91"/>
        <v>-8.0067440553114003E-2</v>
      </c>
      <c r="Z463" s="32">
        <v>68</v>
      </c>
      <c r="AA463">
        <f t="shared" si="92"/>
        <v>473</v>
      </c>
      <c r="AB463">
        <f t="shared" si="93"/>
        <v>0.47249999999999998</v>
      </c>
      <c r="AC463">
        <f t="shared" si="94"/>
        <v>-6.8986958972328066E-2</v>
      </c>
      <c r="AD463">
        <f t="shared" si="95"/>
        <v>-3.5536469375016273E-3</v>
      </c>
    </row>
    <row r="464" spans="1:30" x14ac:dyDescent="0.25">
      <c r="A464" s="32">
        <v>65</v>
      </c>
      <c r="B464">
        <f t="shared" si="84"/>
        <v>465.5</v>
      </c>
      <c r="C464">
        <f t="shared" si="85"/>
        <v>0.46500000000000002</v>
      </c>
      <c r="D464">
        <f t="shared" si="86"/>
        <v>-8.7844837895871677E-2</v>
      </c>
      <c r="E464">
        <f t="shared" si="87"/>
        <v>-7.1819181400129703E-2</v>
      </c>
      <c r="N464" s="32">
        <v>68</v>
      </c>
      <c r="O464">
        <f t="shared" si="88"/>
        <v>461</v>
      </c>
      <c r="P464">
        <f t="shared" si="89"/>
        <v>0.46050000000000002</v>
      </c>
      <c r="Q464">
        <f t="shared" si="90"/>
        <v>-9.9174148700337278E-2</v>
      </c>
      <c r="R464">
        <f t="shared" si="91"/>
        <v>-8.0067440553114003E-2</v>
      </c>
      <c r="Z464" s="32">
        <v>68</v>
      </c>
      <c r="AA464">
        <f t="shared" si="92"/>
        <v>473</v>
      </c>
      <c r="AB464">
        <f t="shared" si="93"/>
        <v>0.47249999999999998</v>
      </c>
      <c r="AC464">
        <f t="shared" si="94"/>
        <v>-6.8986958972328066E-2</v>
      </c>
      <c r="AD464">
        <f t="shared" si="95"/>
        <v>-3.5536469375016273E-3</v>
      </c>
    </row>
    <row r="465" spans="1:30" x14ac:dyDescent="0.25">
      <c r="A465" s="32">
        <v>65</v>
      </c>
      <c r="B465">
        <f t="shared" si="84"/>
        <v>465.5</v>
      </c>
      <c r="C465">
        <f t="shared" si="85"/>
        <v>0.46500000000000002</v>
      </c>
      <c r="D465">
        <f t="shared" si="86"/>
        <v>-8.7844837895871677E-2</v>
      </c>
      <c r="E465">
        <f t="shared" si="87"/>
        <v>-7.1819181400129703E-2</v>
      </c>
      <c r="N465" s="32">
        <v>68</v>
      </c>
      <c r="O465">
        <f t="shared" si="88"/>
        <v>461</v>
      </c>
      <c r="P465">
        <f t="shared" si="89"/>
        <v>0.46050000000000002</v>
      </c>
      <c r="Q465">
        <f t="shared" si="90"/>
        <v>-9.9174148700337278E-2</v>
      </c>
      <c r="R465">
        <f t="shared" si="91"/>
        <v>-8.0067440553114003E-2</v>
      </c>
      <c r="Z465" s="32">
        <v>68</v>
      </c>
      <c r="AA465">
        <f t="shared" si="92"/>
        <v>473</v>
      </c>
      <c r="AB465">
        <f t="shared" si="93"/>
        <v>0.47249999999999998</v>
      </c>
      <c r="AC465">
        <f t="shared" si="94"/>
        <v>-6.8986958972328066E-2</v>
      </c>
      <c r="AD465">
        <f t="shared" si="95"/>
        <v>-3.5536469375016273E-3</v>
      </c>
    </row>
    <row r="466" spans="1:30" x14ac:dyDescent="0.25">
      <c r="A466" s="32">
        <v>65</v>
      </c>
      <c r="B466">
        <f t="shared" si="84"/>
        <v>465.5</v>
      </c>
      <c r="C466">
        <f t="shared" si="85"/>
        <v>0.46500000000000002</v>
      </c>
      <c r="D466">
        <f t="shared" si="86"/>
        <v>-8.7844837895871677E-2</v>
      </c>
      <c r="E466">
        <f t="shared" si="87"/>
        <v>-7.1819181400129703E-2</v>
      </c>
      <c r="N466" s="32">
        <v>68</v>
      </c>
      <c r="O466">
        <f t="shared" si="88"/>
        <v>461</v>
      </c>
      <c r="P466">
        <f t="shared" si="89"/>
        <v>0.46050000000000002</v>
      </c>
      <c r="Q466">
        <f t="shared" si="90"/>
        <v>-9.9174148700337278E-2</v>
      </c>
      <c r="R466">
        <f t="shared" si="91"/>
        <v>-8.0067440553114003E-2</v>
      </c>
      <c r="Z466" s="32">
        <v>68</v>
      </c>
      <c r="AA466">
        <f t="shared" si="92"/>
        <v>473</v>
      </c>
      <c r="AB466">
        <f t="shared" si="93"/>
        <v>0.47249999999999998</v>
      </c>
      <c r="AC466">
        <f t="shared" si="94"/>
        <v>-6.8986958972328066E-2</v>
      </c>
      <c r="AD466">
        <f t="shared" si="95"/>
        <v>-3.5536469375016273E-3</v>
      </c>
    </row>
    <row r="467" spans="1:30" x14ac:dyDescent="0.25">
      <c r="A467" s="32">
        <v>65</v>
      </c>
      <c r="B467">
        <f t="shared" si="84"/>
        <v>465.5</v>
      </c>
      <c r="C467">
        <f t="shared" si="85"/>
        <v>0.46500000000000002</v>
      </c>
      <c r="D467">
        <f t="shared" si="86"/>
        <v>-8.7844837895871677E-2</v>
      </c>
      <c r="E467">
        <f t="shared" si="87"/>
        <v>-7.1819181400129703E-2</v>
      </c>
      <c r="N467" s="32">
        <v>68</v>
      </c>
      <c r="O467">
        <f t="shared" si="88"/>
        <v>461</v>
      </c>
      <c r="P467">
        <f t="shared" si="89"/>
        <v>0.46050000000000002</v>
      </c>
      <c r="Q467">
        <f t="shared" si="90"/>
        <v>-9.9174148700337278E-2</v>
      </c>
      <c r="R467">
        <f t="shared" si="91"/>
        <v>-8.0067440553114003E-2</v>
      </c>
      <c r="Z467" s="32">
        <v>68</v>
      </c>
      <c r="AA467">
        <f t="shared" si="92"/>
        <v>473</v>
      </c>
      <c r="AB467">
        <f t="shared" si="93"/>
        <v>0.47249999999999998</v>
      </c>
      <c r="AC467">
        <f t="shared" si="94"/>
        <v>-6.8986958972328066E-2</v>
      </c>
      <c r="AD467">
        <f t="shared" si="95"/>
        <v>-3.5536469375016273E-3</v>
      </c>
    </row>
    <row r="468" spans="1:30" x14ac:dyDescent="0.25">
      <c r="A468" s="32">
        <v>65</v>
      </c>
      <c r="B468">
        <f t="shared" si="84"/>
        <v>465.5</v>
      </c>
      <c r="C468">
        <f t="shared" si="85"/>
        <v>0.46500000000000002</v>
      </c>
      <c r="D468">
        <f t="shared" si="86"/>
        <v>-8.7844837895871677E-2</v>
      </c>
      <c r="E468">
        <f t="shared" si="87"/>
        <v>-7.1819181400129703E-2</v>
      </c>
      <c r="N468" s="32">
        <v>68</v>
      </c>
      <c r="O468">
        <f t="shared" si="88"/>
        <v>461</v>
      </c>
      <c r="P468">
        <f t="shared" si="89"/>
        <v>0.46050000000000002</v>
      </c>
      <c r="Q468">
        <f t="shared" si="90"/>
        <v>-9.9174148700337278E-2</v>
      </c>
      <c r="R468">
        <f t="shared" si="91"/>
        <v>-8.0067440553114003E-2</v>
      </c>
      <c r="Z468" s="32">
        <v>68</v>
      </c>
      <c r="AA468">
        <f t="shared" si="92"/>
        <v>473</v>
      </c>
      <c r="AB468">
        <f t="shared" si="93"/>
        <v>0.47249999999999998</v>
      </c>
      <c r="AC468">
        <f t="shared" si="94"/>
        <v>-6.8986958972328066E-2</v>
      </c>
      <c r="AD468">
        <f t="shared" si="95"/>
        <v>-3.5536469375016273E-3</v>
      </c>
    </row>
    <row r="469" spans="1:30" x14ac:dyDescent="0.25">
      <c r="A469" s="32">
        <v>65</v>
      </c>
      <c r="B469">
        <f t="shared" si="84"/>
        <v>465.5</v>
      </c>
      <c r="C469">
        <f t="shared" si="85"/>
        <v>0.46500000000000002</v>
      </c>
      <c r="D469">
        <f t="shared" si="86"/>
        <v>-8.7844837895871677E-2</v>
      </c>
      <c r="E469">
        <f t="shared" si="87"/>
        <v>-7.1819181400129703E-2</v>
      </c>
      <c r="N469" s="32">
        <v>68</v>
      </c>
      <c r="O469">
        <f t="shared" si="88"/>
        <v>461</v>
      </c>
      <c r="P469">
        <f t="shared" si="89"/>
        <v>0.46050000000000002</v>
      </c>
      <c r="Q469">
        <f t="shared" si="90"/>
        <v>-9.9174148700337278E-2</v>
      </c>
      <c r="R469">
        <f t="shared" si="91"/>
        <v>-8.0067440553114003E-2</v>
      </c>
      <c r="Z469" s="32">
        <v>68</v>
      </c>
      <c r="AA469">
        <f t="shared" si="92"/>
        <v>473</v>
      </c>
      <c r="AB469">
        <f t="shared" si="93"/>
        <v>0.47249999999999998</v>
      </c>
      <c r="AC469">
        <f t="shared" si="94"/>
        <v>-6.8986958972328066E-2</v>
      </c>
      <c r="AD469">
        <f t="shared" si="95"/>
        <v>-3.5536469375016273E-3</v>
      </c>
    </row>
    <row r="470" spans="1:30" x14ac:dyDescent="0.25">
      <c r="A470" s="32">
        <v>65</v>
      </c>
      <c r="B470">
        <f t="shared" si="84"/>
        <v>465.5</v>
      </c>
      <c r="C470">
        <f t="shared" si="85"/>
        <v>0.46500000000000002</v>
      </c>
      <c r="D470">
        <f t="shared" si="86"/>
        <v>-8.7844837895871677E-2</v>
      </c>
      <c r="E470">
        <f t="shared" si="87"/>
        <v>-7.1819181400129703E-2</v>
      </c>
      <c r="N470" s="32">
        <v>68</v>
      </c>
      <c r="O470">
        <f t="shared" si="88"/>
        <v>461</v>
      </c>
      <c r="P470">
        <f t="shared" si="89"/>
        <v>0.46050000000000002</v>
      </c>
      <c r="Q470">
        <f t="shared" si="90"/>
        <v>-9.9174148700337278E-2</v>
      </c>
      <c r="R470">
        <f t="shared" si="91"/>
        <v>-8.0067440553114003E-2</v>
      </c>
      <c r="Z470" s="32">
        <v>68</v>
      </c>
      <c r="AA470">
        <f t="shared" si="92"/>
        <v>473</v>
      </c>
      <c r="AB470">
        <f t="shared" si="93"/>
        <v>0.47249999999999998</v>
      </c>
      <c r="AC470">
        <f t="shared" si="94"/>
        <v>-6.8986958972328066E-2</v>
      </c>
      <c r="AD470">
        <f t="shared" si="95"/>
        <v>-3.5536469375016273E-3</v>
      </c>
    </row>
    <row r="471" spans="1:30" x14ac:dyDescent="0.25">
      <c r="A471" s="32">
        <v>65</v>
      </c>
      <c r="B471">
        <f t="shared" si="84"/>
        <v>465.5</v>
      </c>
      <c r="C471">
        <f t="shared" si="85"/>
        <v>0.46500000000000002</v>
      </c>
      <c r="D471">
        <f t="shared" si="86"/>
        <v>-8.7844837895871677E-2</v>
      </c>
      <c r="E471">
        <f t="shared" si="87"/>
        <v>-7.1819181400129703E-2</v>
      </c>
      <c r="N471" s="32">
        <v>68</v>
      </c>
      <c r="O471">
        <f t="shared" si="88"/>
        <v>461</v>
      </c>
      <c r="P471">
        <f t="shared" si="89"/>
        <v>0.46050000000000002</v>
      </c>
      <c r="Q471">
        <f t="shared" si="90"/>
        <v>-9.9174148700337278E-2</v>
      </c>
      <c r="R471">
        <f t="shared" si="91"/>
        <v>-8.0067440553114003E-2</v>
      </c>
      <c r="Z471" s="32">
        <v>68</v>
      </c>
      <c r="AA471">
        <f t="shared" si="92"/>
        <v>473</v>
      </c>
      <c r="AB471">
        <f t="shared" si="93"/>
        <v>0.47249999999999998</v>
      </c>
      <c r="AC471">
        <f t="shared" si="94"/>
        <v>-6.8986958972328066E-2</v>
      </c>
      <c r="AD471">
        <f t="shared" si="95"/>
        <v>-3.5536469375016273E-3</v>
      </c>
    </row>
    <row r="472" spans="1:30" x14ac:dyDescent="0.25">
      <c r="A472" s="32">
        <v>65</v>
      </c>
      <c r="B472">
        <f t="shared" si="84"/>
        <v>465.5</v>
      </c>
      <c r="C472">
        <f t="shared" si="85"/>
        <v>0.46500000000000002</v>
      </c>
      <c r="D472">
        <f t="shared" si="86"/>
        <v>-8.7844837895871677E-2</v>
      </c>
      <c r="E472">
        <f t="shared" si="87"/>
        <v>-7.1819181400129703E-2</v>
      </c>
      <c r="N472" s="32">
        <v>68</v>
      </c>
      <c r="O472">
        <f t="shared" si="88"/>
        <v>461</v>
      </c>
      <c r="P472">
        <f t="shared" si="89"/>
        <v>0.46050000000000002</v>
      </c>
      <c r="Q472">
        <f t="shared" si="90"/>
        <v>-9.9174148700337278E-2</v>
      </c>
      <c r="R472">
        <f t="shared" si="91"/>
        <v>-8.0067440553114003E-2</v>
      </c>
      <c r="Z472" s="32">
        <v>68</v>
      </c>
      <c r="AA472">
        <f t="shared" si="92"/>
        <v>473</v>
      </c>
      <c r="AB472">
        <f t="shared" si="93"/>
        <v>0.47249999999999998</v>
      </c>
      <c r="AC472">
        <f t="shared" si="94"/>
        <v>-6.8986958972328066E-2</v>
      </c>
      <c r="AD472">
        <f t="shared" si="95"/>
        <v>-3.5536469375016273E-3</v>
      </c>
    </row>
    <row r="473" spans="1:30" x14ac:dyDescent="0.25">
      <c r="A473" s="32">
        <v>65</v>
      </c>
      <c r="B473">
        <f t="shared" si="84"/>
        <v>465.5</v>
      </c>
      <c r="C473">
        <f t="shared" si="85"/>
        <v>0.46500000000000002</v>
      </c>
      <c r="D473">
        <f t="shared" si="86"/>
        <v>-8.7844837895871677E-2</v>
      </c>
      <c r="E473">
        <f t="shared" si="87"/>
        <v>-7.1819181400129703E-2</v>
      </c>
      <c r="N473" s="32">
        <v>68</v>
      </c>
      <c r="O473">
        <f t="shared" si="88"/>
        <v>461</v>
      </c>
      <c r="P473">
        <f t="shared" si="89"/>
        <v>0.46050000000000002</v>
      </c>
      <c r="Q473">
        <f t="shared" si="90"/>
        <v>-9.9174148700337278E-2</v>
      </c>
      <c r="R473">
        <f t="shared" si="91"/>
        <v>-8.0067440553114003E-2</v>
      </c>
      <c r="Z473" s="32">
        <v>68</v>
      </c>
      <c r="AA473">
        <f t="shared" si="92"/>
        <v>473</v>
      </c>
      <c r="AB473">
        <f t="shared" si="93"/>
        <v>0.47249999999999998</v>
      </c>
      <c r="AC473">
        <f t="shared" si="94"/>
        <v>-6.8986958972328066E-2</v>
      </c>
      <c r="AD473">
        <f t="shared" si="95"/>
        <v>-3.5536469375016273E-3</v>
      </c>
    </row>
    <row r="474" spans="1:30" x14ac:dyDescent="0.25">
      <c r="A474" s="32">
        <v>65</v>
      </c>
      <c r="B474">
        <f t="shared" si="84"/>
        <v>465.5</v>
      </c>
      <c r="C474">
        <f t="shared" si="85"/>
        <v>0.46500000000000002</v>
      </c>
      <c r="D474">
        <f t="shared" si="86"/>
        <v>-8.7844837895871677E-2</v>
      </c>
      <c r="E474">
        <f t="shared" si="87"/>
        <v>-7.1819181400129703E-2</v>
      </c>
      <c r="N474" s="32">
        <v>69</v>
      </c>
      <c r="O474">
        <f t="shared" si="88"/>
        <v>480</v>
      </c>
      <c r="P474">
        <f t="shared" si="89"/>
        <v>0.47949999999999998</v>
      </c>
      <c r="Q474">
        <f t="shared" si="90"/>
        <v>-5.1408514696362095E-2</v>
      </c>
      <c r="R474">
        <f t="shared" si="91"/>
        <v>-1.1575190293820408E-2</v>
      </c>
      <c r="Z474" s="32">
        <v>68</v>
      </c>
      <c r="AA474">
        <f t="shared" si="92"/>
        <v>473</v>
      </c>
      <c r="AB474">
        <f t="shared" si="93"/>
        <v>0.47249999999999998</v>
      </c>
      <c r="AC474">
        <f t="shared" si="94"/>
        <v>-6.8986958972328066E-2</v>
      </c>
      <c r="AD474">
        <f t="shared" si="95"/>
        <v>-3.5536469375016273E-3</v>
      </c>
    </row>
    <row r="475" spans="1:30" x14ac:dyDescent="0.25">
      <c r="A475" s="32">
        <v>65</v>
      </c>
      <c r="B475">
        <f t="shared" si="84"/>
        <v>465.5</v>
      </c>
      <c r="C475">
        <f t="shared" si="85"/>
        <v>0.46500000000000002</v>
      </c>
      <c r="D475">
        <f t="shared" si="86"/>
        <v>-8.7844837895871677E-2</v>
      </c>
      <c r="E475">
        <f t="shared" si="87"/>
        <v>-7.1819181400129703E-2</v>
      </c>
      <c r="N475" s="32">
        <v>69</v>
      </c>
      <c r="O475">
        <f t="shared" si="88"/>
        <v>480</v>
      </c>
      <c r="P475">
        <f t="shared" si="89"/>
        <v>0.47949999999999998</v>
      </c>
      <c r="Q475">
        <f t="shared" si="90"/>
        <v>-5.1408514696362095E-2</v>
      </c>
      <c r="R475">
        <f t="shared" si="91"/>
        <v>-1.1575190293820408E-2</v>
      </c>
      <c r="Z475" s="32">
        <v>68</v>
      </c>
      <c r="AA475">
        <f t="shared" si="92"/>
        <v>473</v>
      </c>
      <c r="AB475">
        <f t="shared" si="93"/>
        <v>0.47249999999999998</v>
      </c>
      <c r="AC475">
        <f t="shared" si="94"/>
        <v>-6.8986958972328066E-2</v>
      </c>
      <c r="AD475">
        <f t="shared" si="95"/>
        <v>-3.5536469375016273E-3</v>
      </c>
    </row>
    <row r="476" spans="1:30" x14ac:dyDescent="0.25">
      <c r="A476" s="32">
        <v>65</v>
      </c>
      <c r="B476">
        <f t="shared" si="84"/>
        <v>465.5</v>
      </c>
      <c r="C476">
        <f t="shared" si="85"/>
        <v>0.46500000000000002</v>
      </c>
      <c r="D476">
        <f t="shared" si="86"/>
        <v>-8.7844837895871677E-2</v>
      </c>
      <c r="E476">
        <f t="shared" si="87"/>
        <v>-7.1819181400129703E-2</v>
      </c>
      <c r="N476" s="32">
        <v>69</v>
      </c>
      <c r="O476">
        <f t="shared" si="88"/>
        <v>480</v>
      </c>
      <c r="P476">
        <f t="shared" si="89"/>
        <v>0.47949999999999998</v>
      </c>
      <c r="Q476">
        <f t="shared" si="90"/>
        <v>-5.1408514696362095E-2</v>
      </c>
      <c r="R476">
        <f t="shared" si="91"/>
        <v>-1.1575190293820408E-2</v>
      </c>
      <c r="Z476" s="32">
        <v>68</v>
      </c>
      <c r="AA476">
        <f t="shared" si="92"/>
        <v>473</v>
      </c>
      <c r="AB476">
        <f t="shared" si="93"/>
        <v>0.47249999999999998</v>
      </c>
      <c r="AC476">
        <f t="shared" si="94"/>
        <v>-6.8986958972328066E-2</v>
      </c>
      <c r="AD476">
        <f t="shared" si="95"/>
        <v>-3.5536469375016273E-3</v>
      </c>
    </row>
    <row r="477" spans="1:30" x14ac:dyDescent="0.25">
      <c r="A477" s="32">
        <v>65</v>
      </c>
      <c r="B477">
        <f t="shared" si="84"/>
        <v>465.5</v>
      </c>
      <c r="C477">
        <f t="shared" si="85"/>
        <v>0.46500000000000002</v>
      </c>
      <c r="D477">
        <f t="shared" si="86"/>
        <v>-8.7844837895871677E-2</v>
      </c>
      <c r="E477">
        <f t="shared" si="87"/>
        <v>-7.1819181400129703E-2</v>
      </c>
      <c r="N477" s="32">
        <v>69</v>
      </c>
      <c r="O477">
        <f t="shared" si="88"/>
        <v>480</v>
      </c>
      <c r="P477">
        <f t="shared" si="89"/>
        <v>0.47949999999999998</v>
      </c>
      <c r="Q477">
        <f t="shared" si="90"/>
        <v>-5.1408514696362095E-2</v>
      </c>
      <c r="R477">
        <f t="shared" si="91"/>
        <v>-1.1575190293820408E-2</v>
      </c>
      <c r="Z477" s="32">
        <v>68</v>
      </c>
      <c r="AA477">
        <f t="shared" si="92"/>
        <v>473</v>
      </c>
      <c r="AB477">
        <f t="shared" si="93"/>
        <v>0.47249999999999998</v>
      </c>
      <c r="AC477">
        <f t="shared" si="94"/>
        <v>-6.8986958972328066E-2</v>
      </c>
      <c r="AD477">
        <f t="shared" si="95"/>
        <v>-3.5536469375016273E-3</v>
      </c>
    </row>
    <row r="478" spans="1:30" x14ac:dyDescent="0.25">
      <c r="A478" s="32">
        <v>65</v>
      </c>
      <c r="B478">
        <f t="shared" si="84"/>
        <v>465.5</v>
      </c>
      <c r="C478">
        <f t="shared" si="85"/>
        <v>0.46500000000000002</v>
      </c>
      <c r="D478">
        <f t="shared" si="86"/>
        <v>-8.7844837895871677E-2</v>
      </c>
      <c r="E478">
        <f t="shared" si="87"/>
        <v>-7.1819181400129703E-2</v>
      </c>
      <c r="N478" s="32">
        <v>69</v>
      </c>
      <c r="O478">
        <f t="shared" si="88"/>
        <v>480</v>
      </c>
      <c r="P478">
        <f t="shared" si="89"/>
        <v>0.47949999999999998</v>
      </c>
      <c r="Q478">
        <f t="shared" si="90"/>
        <v>-5.1408514696362095E-2</v>
      </c>
      <c r="R478">
        <f t="shared" si="91"/>
        <v>-1.1575190293820408E-2</v>
      </c>
      <c r="Z478" s="32">
        <v>68</v>
      </c>
      <c r="AA478">
        <f t="shared" si="92"/>
        <v>473</v>
      </c>
      <c r="AB478">
        <f t="shared" si="93"/>
        <v>0.47249999999999998</v>
      </c>
      <c r="AC478">
        <f t="shared" si="94"/>
        <v>-6.8986958972328066E-2</v>
      </c>
      <c r="AD478">
        <f t="shared" si="95"/>
        <v>-3.5536469375016273E-3</v>
      </c>
    </row>
    <row r="479" spans="1:30" x14ac:dyDescent="0.25">
      <c r="A479" s="32">
        <v>65</v>
      </c>
      <c r="B479">
        <f t="shared" si="84"/>
        <v>465.5</v>
      </c>
      <c r="C479">
        <f t="shared" si="85"/>
        <v>0.46500000000000002</v>
      </c>
      <c r="D479">
        <f t="shared" si="86"/>
        <v>-8.7844837895871677E-2</v>
      </c>
      <c r="E479">
        <f t="shared" si="87"/>
        <v>-7.1819181400129703E-2</v>
      </c>
      <c r="N479" s="32">
        <v>69</v>
      </c>
      <c r="O479">
        <f t="shared" si="88"/>
        <v>480</v>
      </c>
      <c r="P479">
        <f t="shared" si="89"/>
        <v>0.47949999999999998</v>
      </c>
      <c r="Q479">
        <f t="shared" si="90"/>
        <v>-5.1408514696362095E-2</v>
      </c>
      <c r="R479">
        <f t="shared" si="91"/>
        <v>-1.1575190293820408E-2</v>
      </c>
      <c r="Z479" s="32">
        <v>68</v>
      </c>
      <c r="AA479">
        <f t="shared" si="92"/>
        <v>473</v>
      </c>
      <c r="AB479">
        <f t="shared" si="93"/>
        <v>0.47249999999999998</v>
      </c>
      <c r="AC479">
        <f t="shared" si="94"/>
        <v>-6.8986958972328066E-2</v>
      </c>
      <c r="AD479">
        <f t="shared" si="95"/>
        <v>-3.5536469375016273E-3</v>
      </c>
    </row>
    <row r="480" spans="1:30" x14ac:dyDescent="0.25">
      <c r="A480" s="32">
        <v>65</v>
      </c>
      <c r="B480">
        <f t="shared" si="84"/>
        <v>465.5</v>
      </c>
      <c r="C480">
        <f t="shared" si="85"/>
        <v>0.46500000000000002</v>
      </c>
      <c r="D480">
        <f t="shared" si="86"/>
        <v>-8.7844837895871677E-2</v>
      </c>
      <c r="E480">
        <f t="shared" si="87"/>
        <v>-7.1819181400129703E-2</v>
      </c>
      <c r="N480" s="32">
        <v>69</v>
      </c>
      <c r="O480">
        <f t="shared" si="88"/>
        <v>480</v>
      </c>
      <c r="P480">
        <f t="shared" si="89"/>
        <v>0.47949999999999998</v>
      </c>
      <c r="Q480">
        <f t="shared" si="90"/>
        <v>-5.1408514696362095E-2</v>
      </c>
      <c r="R480">
        <f t="shared" si="91"/>
        <v>-1.1575190293820408E-2</v>
      </c>
      <c r="Z480" s="32">
        <v>68</v>
      </c>
      <c r="AA480">
        <f t="shared" si="92"/>
        <v>473</v>
      </c>
      <c r="AB480">
        <f t="shared" si="93"/>
        <v>0.47249999999999998</v>
      </c>
      <c r="AC480">
        <f t="shared" si="94"/>
        <v>-6.8986958972328066E-2</v>
      </c>
      <c r="AD480">
        <f t="shared" si="95"/>
        <v>-3.5536469375016273E-3</v>
      </c>
    </row>
    <row r="481" spans="1:30" x14ac:dyDescent="0.25">
      <c r="A481" s="32">
        <v>65</v>
      </c>
      <c r="B481">
        <f t="shared" si="84"/>
        <v>465.5</v>
      </c>
      <c r="C481">
        <f t="shared" si="85"/>
        <v>0.46500000000000002</v>
      </c>
      <c r="D481">
        <f t="shared" si="86"/>
        <v>-8.7844837895871677E-2</v>
      </c>
      <c r="E481">
        <f t="shared" si="87"/>
        <v>-7.1819181400129703E-2</v>
      </c>
      <c r="N481" s="32">
        <v>69</v>
      </c>
      <c r="O481">
        <f t="shared" si="88"/>
        <v>480</v>
      </c>
      <c r="P481">
        <f t="shared" si="89"/>
        <v>0.47949999999999998</v>
      </c>
      <c r="Q481">
        <f t="shared" si="90"/>
        <v>-5.1408514696362095E-2</v>
      </c>
      <c r="R481">
        <f t="shared" si="91"/>
        <v>-1.1575190293820408E-2</v>
      </c>
      <c r="Z481" s="32">
        <v>68</v>
      </c>
      <c r="AA481">
        <f t="shared" si="92"/>
        <v>473</v>
      </c>
      <c r="AB481">
        <f t="shared" si="93"/>
        <v>0.47249999999999998</v>
      </c>
      <c r="AC481">
        <f t="shared" si="94"/>
        <v>-6.8986958972328066E-2</v>
      </c>
      <c r="AD481">
        <f t="shared" si="95"/>
        <v>-3.5536469375016273E-3</v>
      </c>
    </row>
    <row r="482" spans="1:30" x14ac:dyDescent="0.25">
      <c r="A482" s="32">
        <v>65</v>
      </c>
      <c r="B482">
        <f t="shared" si="84"/>
        <v>465.5</v>
      </c>
      <c r="C482">
        <f t="shared" si="85"/>
        <v>0.46500000000000002</v>
      </c>
      <c r="D482">
        <f t="shared" si="86"/>
        <v>-8.7844837895871677E-2</v>
      </c>
      <c r="E482">
        <f t="shared" si="87"/>
        <v>-7.1819181400129703E-2</v>
      </c>
      <c r="N482" s="32">
        <v>69</v>
      </c>
      <c r="O482">
        <f t="shared" si="88"/>
        <v>480</v>
      </c>
      <c r="P482">
        <f t="shared" si="89"/>
        <v>0.47949999999999998</v>
      </c>
      <c r="Q482">
        <f t="shared" si="90"/>
        <v>-5.1408514696362095E-2</v>
      </c>
      <c r="R482">
        <f t="shared" si="91"/>
        <v>-1.1575190293820408E-2</v>
      </c>
      <c r="Z482" s="32">
        <v>68</v>
      </c>
      <c r="AA482">
        <f t="shared" si="92"/>
        <v>473</v>
      </c>
      <c r="AB482">
        <f t="shared" si="93"/>
        <v>0.47249999999999998</v>
      </c>
      <c r="AC482">
        <f t="shared" si="94"/>
        <v>-6.8986958972328066E-2</v>
      </c>
      <c r="AD482">
        <f t="shared" si="95"/>
        <v>-3.5536469375016273E-3</v>
      </c>
    </row>
    <row r="483" spans="1:30" x14ac:dyDescent="0.25">
      <c r="A483" s="32">
        <v>65</v>
      </c>
      <c r="B483">
        <f t="shared" si="84"/>
        <v>465.5</v>
      </c>
      <c r="C483">
        <f t="shared" si="85"/>
        <v>0.46500000000000002</v>
      </c>
      <c r="D483">
        <f t="shared" si="86"/>
        <v>-8.7844837895871677E-2</v>
      </c>
      <c r="E483">
        <f t="shared" si="87"/>
        <v>-7.1819181400129703E-2</v>
      </c>
      <c r="N483" s="32">
        <v>69</v>
      </c>
      <c r="O483">
        <f t="shared" si="88"/>
        <v>480</v>
      </c>
      <c r="P483">
        <f t="shared" si="89"/>
        <v>0.47949999999999998</v>
      </c>
      <c r="Q483">
        <f t="shared" si="90"/>
        <v>-5.1408514696362095E-2</v>
      </c>
      <c r="R483">
        <f t="shared" si="91"/>
        <v>-1.1575190293820408E-2</v>
      </c>
      <c r="Z483" s="32">
        <v>68</v>
      </c>
      <c r="AA483">
        <f t="shared" si="92"/>
        <v>473</v>
      </c>
      <c r="AB483">
        <f t="shared" si="93"/>
        <v>0.47249999999999998</v>
      </c>
      <c r="AC483">
        <f t="shared" si="94"/>
        <v>-6.8986958972328066E-2</v>
      </c>
      <c r="AD483">
        <f t="shared" si="95"/>
        <v>-3.5536469375016273E-3</v>
      </c>
    </row>
    <row r="484" spans="1:30" x14ac:dyDescent="0.25">
      <c r="A484" s="32">
        <v>65</v>
      </c>
      <c r="B484">
        <f t="shared" si="84"/>
        <v>465.5</v>
      </c>
      <c r="C484">
        <f t="shared" si="85"/>
        <v>0.46500000000000002</v>
      </c>
      <c r="D484">
        <f t="shared" si="86"/>
        <v>-8.7844837895871677E-2</v>
      </c>
      <c r="E484">
        <f t="shared" si="87"/>
        <v>-7.1819181400129703E-2</v>
      </c>
      <c r="N484" s="32">
        <v>69</v>
      </c>
      <c r="O484">
        <f t="shared" si="88"/>
        <v>480</v>
      </c>
      <c r="P484">
        <f t="shared" si="89"/>
        <v>0.47949999999999998</v>
      </c>
      <c r="Q484">
        <f t="shared" si="90"/>
        <v>-5.1408514696362095E-2</v>
      </c>
      <c r="R484">
        <f t="shared" si="91"/>
        <v>-1.1575190293820408E-2</v>
      </c>
      <c r="Z484" s="32">
        <v>68</v>
      </c>
      <c r="AA484">
        <f t="shared" si="92"/>
        <v>473</v>
      </c>
      <c r="AB484">
        <f t="shared" si="93"/>
        <v>0.47249999999999998</v>
      </c>
      <c r="AC484">
        <f t="shared" si="94"/>
        <v>-6.8986958972328066E-2</v>
      </c>
      <c r="AD484">
        <f t="shared" si="95"/>
        <v>-3.5536469375016273E-3</v>
      </c>
    </row>
    <row r="485" spans="1:30" x14ac:dyDescent="0.25">
      <c r="A485" s="32">
        <v>66</v>
      </c>
      <c r="B485">
        <f t="shared" si="84"/>
        <v>495.5</v>
      </c>
      <c r="C485">
        <f t="shared" si="85"/>
        <v>0.495</v>
      </c>
      <c r="D485">
        <f t="shared" si="86"/>
        <v>-1.2533469508069276E-2</v>
      </c>
      <c r="E485">
        <f t="shared" si="87"/>
        <v>-5.869519875676266E-3</v>
      </c>
      <c r="N485" s="32">
        <v>69</v>
      </c>
      <c r="O485">
        <f t="shared" si="88"/>
        <v>480</v>
      </c>
      <c r="P485">
        <f t="shared" si="89"/>
        <v>0.47949999999999998</v>
      </c>
      <c r="Q485">
        <f t="shared" si="90"/>
        <v>-5.1408514696362095E-2</v>
      </c>
      <c r="R485">
        <f t="shared" si="91"/>
        <v>-1.1575190293820408E-2</v>
      </c>
      <c r="Z485" s="32">
        <v>68</v>
      </c>
      <c r="AA485">
        <f t="shared" si="92"/>
        <v>473</v>
      </c>
      <c r="AB485">
        <f t="shared" si="93"/>
        <v>0.47249999999999998</v>
      </c>
      <c r="AC485">
        <f t="shared" si="94"/>
        <v>-6.8986958972328066E-2</v>
      </c>
      <c r="AD485">
        <f t="shared" si="95"/>
        <v>-3.5536469375016273E-3</v>
      </c>
    </row>
    <row r="486" spans="1:30" x14ac:dyDescent="0.25">
      <c r="A486" s="32">
        <v>66</v>
      </c>
      <c r="B486">
        <f t="shared" si="84"/>
        <v>495.5</v>
      </c>
      <c r="C486">
        <f t="shared" si="85"/>
        <v>0.495</v>
      </c>
      <c r="D486">
        <f t="shared" si="86"/>
        <v>-1.2533469508069276E-2</v>
      </c>
      <c r="E486">
        <f t="shared" si="87"/>
        <v>-5.869519875676266E-3</v>
      </c>
      <c r="N486" s="32">
        <v>69</v>
      </c>
      <c r="O486">
        <f t="shared" si="88"/>
        <v>480</v>
      </c>
      <c r="P486">
        <f t="shared" si="89"/>
        <v>0.47949999999999998</v>
      </c>
      <c r="Q486">
        <f t="shared" si="90"/>
        <v>-5.1408514696362095E-2</v>
      </c>
      <c r="R486">
        <f t="shared" si="91"/>
        <v>-1.1575190293820408E-2</v>
      </c>
      <c r="Z486" s="32">
        <v>68</v>
      </c>
      <c r="AA486">
        <f t="shared" si="92"/>
        <v>473</v>
      </c>
      <c r="AB486">
        <f t="shared" si="93"/>
        <v>0.47249999999999998</v>
      </c>
      <c r="AC486">
        <f t="shared" si="94"/>
        <v>-6.8986958972328066E-2</v>
      </c>
      <c r="AD486">
        <f t="shared" si="95"/>
        <v>-3.5536469375016273E-3</v>
      </c>
    </row>
    <row r="487" spans="1:30" x14ac:dyDescent="0.25">
      <c r="A487" s="32">
        <v>66</v>
      </c>
      <c r="B487">
        <f t="shared" si="84"/>
        <v>495.5</v>
      </c>
      <c r="C487">
        <f t="shared" si="85"/>
        <v>0.495</v>
      </c>
      <c r="D487">
        <f t="shared" si="86"/>
        <v>-1.2533469508069276E-2</v>
      </c>
      <c r="E487">
        <f t="shared" si="87"/>
        <v>-5.869519875676266E-3</v>
      </c>
      <c r="N487" s="32">
        <v>69</v>
      </c>
      <c r="O487">
        <f t="shared" si="88"/>
        <v>480</v>
      </c>
      <c r="P487">
        <f t="shared" si="89"/>
        <v>0.47949999999999998</v>
      </c>
      <c r="Q487">
        <f t="shared" si="90"/>
        <v>-5.1408514696362095E-2</v>
      </c>
      <c r="R487">
        <f t="shared" si="91"/>
        <v>-1.1575190293820408E-2</v>
      </c>
      <c r="Z487" s="32">
        <v>68</v>
      </c>
      <c r="AA487">
        <f t="shared" si="92"/>
        <v>473</v>
      </c>
      <c r="AB487">
        <f t="shared" si="93"/>
        <v>0.47249999999999998</v>
      </c>
      <c r="AC487">
        <f t="shared" si="94"/>
        <v>-6.8986958972328066E-2</v>
      </c>
      <c r="AD487">
        <f t="shared" si="95"/>
        <v>-3.5536469375016273E-3</v>
      </c>
    </row>
    <row r="488" spans="1:30" x14ac:dyDescent="0.25">
      <c r="A488" s="32">
        <v>66</v>
      </c>
      <c r="B488">
        <f t="shared" si="84"/>
        <v>495.5</v>
      </c>
      <c r="C488">
        <f t="shared" si="85"/>
        <v>0.495</v>
      </c>
      <c r="D488">
        <f t="shared" si="86"/>
        <v>-1.2533469508069276E-2</v>
      </c>
      <c r="E488">
        <f t="shared" si="87"/>
        <v>-5.869519875676266E-3</v>
      </c>
      <c r="N488" s="32">
        <v>69</v>
      </c>
      <c r="O488">
        <f t="shared" si="88"/>
        <v>480</v>
      </c>
      <c r="P488">
        <f t="shared" si="89"/>
        <v>0.47949999999999998</v>
      </c>
      <c r="Q488">
        <f t="shared" si="90"/>
        <v>-5.1408514696362095E-2</v>
      </c>
      <c r="R488">
        <f t="shared" si="91"/>
        <v>-1.1575190293820408E-2</v>
      </c>
      <c r="Z488" s="32">
        <v>68</v>
      </c>
      <c r="AA488">
        <f t="shared" si="92"/>
        <v>473</v>
      </c>
      <c r="AB488">
        <f t="shared" si="93"/>
        <v>0.47249999999999998</v>
      </c>
      <c r="AC488">
        <f t="shared" si="94"/>
        <v>-6.8986958972328066E-2</v>
      </c>
      <c r="AD488">
        <f t="shared" si="95"/>
        <v>-3.5536469375016273E-3</v>
      </c>
    </row>
    <row r="489" spans="1:30" x14ac:dyDescent="0.25">
      <c r="A489" s="32">
        <v>66</v>
      </c>
      <c r="B489">
        <f t="shared" si="84"/>
        <v>495.5</v>
      </c>
      <c r="C489">
        <f t="shared" si="85"/>
        <v>0.495</v>
      </c>
      <c r="D489">
        <f t="shared" si="86"/>
        <v>-1.2533469508069276E-2</v>
      </c>
      <c r="E489">
        <f t="shared" si="87"/>
        <v>-5.869519875676266E-3</v>
      </c>
      <c r="N489" s="32">
        <v>70</v>
      </c>
      <c r="O489">
        <f t="shared" si="88"/>
        <v>500.5</v>
      </c>
      <c r="P489">
        <f t="shared" si="89"/>
        <v>0.5</v>
      </c>
      <c r="Q489">
        <f t="shared" si="90"/>
        <v>0</v>
      </c>
      <c r="R489">
        <f t="shared" si="91"/>
        <v>5.6917059965473193E-2</v>
      </c>
      <c r="Z489" s="32">
        <v>68</v>
      </c>
      <c r="AA489">
        <f t="shared" si="92"/>
        <v>473</v>
      </c>
      <c r="AB489">
        <f t="shared" si="93"/>
        <v>0.47249999999999998</v>
      </c>
      <c r="AC489">
        <f t="shared" si="94"/>
        <v>-6.8986958972328066E-2</v>
      </c>
      <c r="AD489">
        <f t="shared" si="95"/>
        <v>-3.5536469375016273E-3</v>
      </c>
    </row>
    <row r="490" spans="1:30" x14ac:dyDescent="0.25">
      <c r="A490" s="32">
        <v>66</v>
      </c>
      <c r="B490">
        <f t="shared" si="84"/>
        <v>495.5</v>
      </c>
      <c r="C490">
        <f t="shared" si="85"/>
        <v>0.495</v>
      </c>
      <c r="D490">
        <f t="shared" si="86"/>
        <v>-1.2533469508069276E-2</v>
      </c>
      <c r="E490">
        <f t="shared" si="87"/>
        <v>-5.869519875676266E-3</v>
      </c>
      <c r="N490" s="32">
        <v>70</v>
      </c>
      <c r="O490">
        <f t="shared" si="88"/>
        <v>500.5</v>
      </c>
      <c r="P490">
        <f t="shared" si="89"/>
        <v>0.5</v>
      </c>
      <c r="Q490">
        <f t="shared" si="90"/>
        <v>0</v>
      </c>
      <c r="R490">
        <f t="shared" si="91"/>
        <v>5.6917059965473193E-2</v>
      </c>
      <c r="Z490" s="32">
        <v>69</v>
      </c>
      <c r="AA490">
        <f t="shared" si="92"/>
        <v>500</v>
      </c>
      <c r="AB490">
        <f t="shared" si="93"/>
        <v>0.4995</v>
      </c>
      <c r="AC490">
        <f t="shared" si="94"/>
        <v>-1.2533144654325557E-3</v>
      </c>
      <c r="AD490">
        <f t="shared" si="95"/>
        <v>6.2254629682896384E-2</v>
      </c>
    </row>
    <row r="491" spans="1:30" x14ac:dyDescent="0.25">
      <c r="A491" s="32">
        <v>66</v>
      </c>
      <c r="B491">
        <f t="shared" si="84"/>
        <v>495.5</v>
      </c>
      <c r="C491">
        <f t="shared" si="85"/>
        <v>0.495</v>
      </c>
      <c r="D491">
        <f t="shared" si="86"/>
        <v>-1.2533469508069276E-2</v>
      </c>
      <c r="E491">
        <f t="shared" si="87"/>
        <v>-5.869519875676266E-3</v>
      </c>
      <c r="N491" s="32">
        <v>70</v>
      </c>
      <c r="O491">
        <f t="shared" si="88"/>
        <v>500.5</v>
      </c>
      <c r="P491">
        <f t="shared" si="89"/>
        <v>0.5</v>
      </c>
      <c r="Q491">
        <f t="shared" si="90"/>
        <v>0</v>
      </c>
      <c r="R491">
        <f t="shared" si="91"/>
        <v>5.6917059965473193E-2</v>
      </c>
      <c r="Z491" s="32">
        <v>69</v>
      </c>
      <c r="AA491">
        <f t="shared" si="92"/>
        <v>500</v>
      </c>
      <c r="AB491">
        <f t="shared" si="93"/>
        <v>0.4995</v>
      </c>
      <c r="AC491">
        <f t="shared" si="94"/>
        <v>-1.2533144654325557E-3</v>
      </c>
      <c r="AD491">
        <f t="shared" si="95"/>
        <v>6.2254629682896384E-2</v>
      </c>
    </row>
    <row r="492" spans="1:30" x14ac:dyDescent="0.25">
      <c r="A492" s="32">
        <v>66</v>
      </c>
      <c r="B492">
        <f t="shared" si="84"/>
        <v>495.5</v>
      </c>
      <c r="C492">
        <f t="shared" si="85"/>
        <v>0.495</v>
      </c>
      <c r="D492">
        <f t="shared" si="86"/>
        <v>-1.2533469508069276E-2</v>
      </c>
      <c r="E492">
        <f t="shared" si="87"/>
        <v>-5.869519875676266E-3</v>
      </c>
      <c r="N492" s="32">
        <v>70</v>
      </c>
      <c r="O492">
        <f t="shared" si="88"/>
        <v>500.5</v>
      </c>
      <c r="P492">
        <f t="shared" si="89"/>
        <v>0.5</v>
      </c>
      <c r="Q492">
        <f t="shared" si="90"/>
        <v>0</v>
      </c>
      <c r="R492">
        <f t="shared" si="91"/>
        <v>5.6917059965473193E-2</v>
      </c>
      <c r="Z492" s="32">
        <v>69</v>
      </c>
      <c r="AA492">
        <f t="shared" si="92"/>
        <v>500</v>
      </c>
      <c r="AB492">
        <f t="shared" si="93"/>
        <v>0.4995</v>
      </c>
      <c r="AC492">
        <f t="shared" si="94"/>
        <v>-1.2533144654325557E-3</v>
      </c>
      <c r="AD492">
        <f t="shared" si="95"/>
        <v>6.2254629682896384E-2</v>
      </c>
    </row>
    <row r="493" spans="1:30" x14ac:dyDescent="0.25">
      <c r="A493" s="32">
        <v>66</v>
      </c>
      <c r="B493">
        <f t="shared" si="84"/>
        <v>495.5</v>
      </c>
      <c r="C493">
        <f t="shared" si="85"/>
        <v>0.495</v>
      </c>
      <c r="D493">
        <f t="shared" si="86"/>
        <v>-1.2533469508069276E-2</v>
      </c>
      <c r="E493">
        <f t="shared" si="87"/>
        <v>-5.869519875676266E-3</v>
      </c>
      <c r="N493" s="32">
        <v>70</v>
      </c>
      <c r="O493">
        <f t="shared" si="88"/>
        <v>500.5</v>
      </c>
      <c r="P493">
        <f t="shared" si="89"/>
        <v>0.5</v>
      </c>
      <c r="Q493">
        <f t="shared" si="90"/>
        <v>0</v>
      </c>
      <c r="R493">
        <f t="shared" si="91"/>
        <v>5.6917059965473193E-2</v>
      </c>
      <c r="Z493" s="32">
        <v>69</v>
      </c>
      <c r="AA493">
        <f t="shared" si="92"/>
        <v>500</v>
      </c>
      <c r="AB493">
        <f t="shared" si="93"/>
        <v>0.4995</v>
      </c>
      <c r="AC493">
        <f t="shared" si="94"/>
        <v>-1.2533144654325557E-3</v>
      </c>
      <c r="AD493">
        <f t="shared" si="95"/>
        <v>6.2254629682896384E-2</v>
      </c>
    </row>
    <row r="494" spans="1:30" x14ac:dyDescent="0.25">
      <c r="A494" s="32">
        <v>66</v>
      </c>
      <c r="B494">
        <f t="shared" si="84"/>
        <v>495.5</v>
      </c>
      <c r="C494">
        <f t="shared" si="85"/>
        <v>0.495</v>
      </c>
      <c r="D494">
        <f t="shared" si="86"/>
        <v>-1.2533469508069276E-2</v>
      </c>
      <c r="E494">
        <f t="shared" si="87"/>
        <v>-5.869519875676266E-3</v>
      </c>
      <c r="N494" s="32">
        <v>70</v>
      </c>
      <c r="O494">
        <f t="shared" si="88"/>
        <v>500.5</v>
      </c>
      <c r="P494">
        <f t="shared" si="89"/>
        <v>0.5</v>
      </c>
      <c r="Q494">
        <f t="shared" si="90"/>
        <v>0</v>
      </c>
      <c r="R494">
        <f t="shared" si="91"/>
        <v>5.6917059965473193E-2</v>
      </c>
      <c r="Z494" s="32">
        <v>69</v>
      </c>
      <c r="AA494">
        <f t="shared" si="92"/>
        <v>500</v>
      </c>
      <c r="AB494">
        <f t="shared" si="93"/>
        <v>0.4995</v>
      </c>
      <c r="AC494">
        <f t="shared" si="94"/>
        <v>-1.2533144654325557E-3</v>
      </c>
      <c r="AD494">
        <f t="shared" si="95"/>
        <v>6.2254629682896384E-2</v>
      </c>
    </row>
    <row r="495" spans="1:30" x14ac:dyDescent="0.25">
      <c r="A495" s="32">
        <v>66</v>
      </c>
      <c r="B495">
        <f t="shared" si="84"/>
        <v>495.5</v>
      </c>
      <c r="C495">
        <f t="shared" si="85"/>
        <v>0.495</v>
      </c>
      <c r="D495">
        <f t="shared" si="86"/>
        <v>-1.2533469508069276E-2</v>
      </c>
      <c r="E495">
        <f t="shared" si="87"/>
        <v>-5.869519875676266E-3</v>
      </c>
      <c r="N495" s="32">
        <v>70</v>
      </c>
      <c r="O495">
        <f t="shared" si="88"/>
        <v>500.5</v>
      </c>
      <c r="P495">
        <f t="shared" si="89"/>
        <v>0.5</v>
      </c>
      <c r="Q495">
        <f t="shared" si="90"/>
        <v>0</v>
      </c>
      <c r="R495">
        <f t="shared" si="91"/>
        <v>5.6917059965473193E-2</v>
      </c>
      <c r="Z495" s="32">
        <v>69</v>
      </c>
      <c r="AA495">
        <f t="shared" si="92"/>
        <v>500</v>
      </c>
      <c r="AB495">
        <f t="shared" si="93"/>
        <v>0.4995</v>
      </c>
      <c r="AC495">
        <f t="shared" si="94"/>
        <v>-1.2533144654325557E-3</v>
      </c>
      <c r="AD495">
        <f t="shared" si="95"/>
        <v>6.2254629682896384E-2</v>
      </c>
    </row>
    <row r="496" spans="1:30" x14ac:dyDescent="0.25">
      <c r="A496" s="32">
        <v>66</v>
      </c>
      <c r="B496">
        <f t="shared" si="84"/>
        <v>495.5</v>
      </c>
      <c r="C496">
        <f t="shared" si="85"/>
        <v>0.495</v>
      </c>
      <c r="D496">
        <f t="shared" si="86"/>
        <v>-1.2533469508069276E-2</v>
      </c>
      <c r="E496">
        <f t="shared" si="87"/>
        <v>-5.869519875676266E-3</v>
      </c>
      <c r="N496" s="32">
        <v>70</v>
      </c>
      <c r="O496">
        <f t="shared" si="88"/>
        <v>500.5</v>
      </c>
      <c r="P496">
        <f t="shared" si="89"/>
        <v>0.5</v>
      </c>
      <c r="Q496">
        <f t="shared" si="90"/>
        <v>0</v>
      </c>
      <c r="R496">
        <f t="shared" si="91"/>
        <v>5.6917059965473193E-2</v>
      </c>
      <c r="Z496" s="32">
        <v>69</v>
      </c>
      <c r="AA496">
        <f t="shared" si="92"/>
        <v>500</v>
      </c>
      <c r="AB496">
        <f t="shared" si="93"/>
        <v>0.4995</v>
      </c>
      <c r="AC496">
        <f t="shared" si="94"/>
        <v>-1.2533144654325557E-3</v>
      </c>
      <c r="AD496">
        <f t="shared" si="95"/>
        <v>6.2254629682896384E-2</v>
      </c>
    </row>
    <row r="497" spans="1:30" x14ac:dyDescent="0.25">
      <c r="A497" s="32">
        <v>66</v>
      </c>
      <c r="B497">
        <f t="shared" si="84"/>
        <v>495.5</v>
      </c>
      <c r="C497">
        <f t="shared" si="85"/>
        <v>0.495</v>
      </c>
      <c r="D497">
        <f t="shared" si="86"/>
        <v>-1.2533469508069276E-2</v>
      </c>
      <c r="E497">
        <f t="shared" si="87"/>
        <v>-5.869519875676266E-3</v>
      </c>
      <c r="N497" s="32">
        <v>70</v>
      </c>
      <c r="O497">
        <f t="shared" si="88"/>
        <v>500.5</v>
      </c>
      <c r="P497">
        <f t="shared" si="89"/>
        <v>0.5</v>
      </c>
      <c r="Q497">
        <f t="shared" si="90"/>
        <v>0</v>
      </c>
      <c r="R497">
        <f t="shared" si="91"/>
        <v>5.6917059965473193E-2</v>
      </c>
      <c r="Z497" s="32">
        <v>69</v>
      </c>
      <c r="AA497">
        <f t="shared" si="92"/>
        <v>500</v>
      </c>
      <c r="AB497">
        <f t="shared" si="93"/>
        <v>0.4995</v>
      </c>
      <c r="AC497">
        <f t="shared" si="94"/>
        <v>-1.2533144654325557E-3</v>
      </c>
      <c r="AD497">
        <f t="shared" si="95"/>
        <v>6.2254629682896384E-2</v>
      </c>
    </row>
    <row r="498" spans="1:30" x14ac:dyDescent="0.25">
      <c r="A498" s="32">
        <v>66</v>
      </c>
      <c r="B498">
        <f t="shared" si="84"/>
        <v>495.5</v>
      </c>
      <c r="C498">
        <f t="shared" si="85"/>
        <v>0.495</v>
      </c>
      <c r="D498">
        <f t="shared" si="86"/>
        <v>-1.2533469508069276E-2</v>
      </c>
      <c r="E498">
        <f t="shared" si="87"/>
        <v>-5.869519875676266E-3</v>
      </c>
      <c r="N498" s="32">
        <v>70</v>
      </c>
      <c r="O498">
        <f t="shared" si="88"/>
        <v>500.5</v>
      </c>
      <c r="P498">
        <f t="shared" si="89"/>
        <v>0.5</v>
      </c>
      <c r="Q498">
        <f t="shared" si="90"/>
        <v>0</v>
      </c>
      <c r="R498">
        <f t="shared" si="91"/>
        <v>5.6917059965473193E-2</v>
      </c>
      <c r="Z498" s="32">
        <v>69</v>
      </c>
      <c r="AA498">
        <f t="shared" si="92"/>
        <v>500</v>
      </c>
      <c r="AB498">
        <f t="shared" si="93"/>
        <v>0.4995</v>
      </c>
      <c r="AC498">
        <f t="shared" si="94"/>
        <v>-1.2533144654325557E-3</v>
      </c>
      <c r="AD498">
        <f t="shared" si="95"/>
        <v>6.2254629682896384E-2</v>
      </c>
    </row>
    <row r="499" spans="1:30" x14ac:dyDescent="0.25">
      <c r="A499" s="32">
        <v>66</v>
      </c>
      <c r="B499">
        <f t="shared" si="84"/>
        <v>495.5</v>
      </c>
      <c r="C499">
        <f t="shared" si="85"/>
        <v>0.495</v>
      </c>
      <c r="D499">
        <f t="shared" si="86"/>
        <v>-1.2533469508069276E-2</v>
      </c>
      <c r="E499">
        <f t="shared" si="87"/>
        <v>-5.869519875676266E-3</v>
      </c>
      <c r="N499" s="32">
        <v>70</v>
      </c>
      <c r="O499">
        <f t="shared" si="88"/>
        <v>500.5</v>
      </c>
      <c r="P499">
        <f t="shared" si="89"/>
        <v>0.5</v>
      </c>
      <c r="Q499">
        <f t="shared" si="90"/>
        <v>0</v>
      </c>
      <c r="R499">
        <f t="shared" si="91"/>
        <v>5.6917059965473193E-2</v>
      </c>
      <c r="Z499" s="32">
        <v>69</v>
      </c>
      <c r="AA499">
        <f t="shared" si="92"/>
        <v>500</v>
      </c>
      <c r="AB499">
        <f t="shared" si="93"/>
        <v>0.4995</v>
      </c>
      <c r="AC499">
        <f t="shared" si="94"/>
        <v>-1.2533144654325557E-3</v>
      </c>
      <c r="AD499">
        <f t="shared" si="95"/>
        <v>6.2254629682896384E-2</v>
      </c>
    </row>
    <row r="500" spans="1:30" x14ac:dyDescent="0.25">
      <c r="A500" s="32">
        <v>66</v>
      </c>
      <c r="B500">
        <f t="shared" si="84"/>
        <v>495.5</v>
      </c>
      <c r="C500">
        <f t="shared" si="85"/>
        <v>0.495</v>
      </c>
      <c r="D500">
        <f t="shared" si="86"/>
        <v>-1.2533469508069276E-2</v>
      </c>
      <c r="E500">
        <f t="shared" si="87"/>
        <v>-5.869519875676266E-3</v>
      </c>
      <c r="N500" s="32">
        <v>70</v>
      </c>
      <c r="O500">
        <f t="shared" si="88"/>
        <v>500.5</v>
      </c>
      <c r="P500">
        <f t="shared" si="89"/>
        <v>0.5</v>
      </c>
      <c r="Q500">
        <f t="shared" si="90"/>
        <v>0</v>
      </c>
      <c r="R500">
        <f t="shared" si="91"/>
        <v>5.6917059965473193E-2</v>
      </c>
      <c r="Z500" s="32">
        <v>69</v>
      </c>
      <c r="AA500">
        <f t="shared" si="92"/>
        <v>500</v>
      </c>
      <c r="AB500">
        <f t="shared" si="93"/>
        <v>0.4995</v>
      </c>
      <c r="AC500">
        <f t="shared" si="94"/>
        <v>-1.2533144654325557E-3</v>
      </c>
      <c r="AD500">
        <f t="shared" si="95"/>
        <v>6.2254629682896384E-2</v>
      </c>
    </row>
    <row r="501" spans="1:30" x14ac:dyDescent="0.25">
      <c r="A501" s="32">
        <v>66</v>
      </c>
      <c r="B501">
        <f t="shared" si="84"/>
        <v>495.5</v>
      </c>
      <c r="C501">
        <f t="shared" si="85"/>
        <v>0.495</v>
      </c>
      <c r="D501">
        <f t="shared" si="86"/>
        <v>-1.2533469508069276E-2</v>
      </c>
      <c r="E501">
        <f t="shared" si="87"/>
        <v>-5.869519875676266E-3</v>
      </c>
      <c r="N501" s="32">
        <v>70</v>
      </c>
      <c r="O501">
        <f t="shared" si="88"/>
        <v>500.5</v>
      </c>
      <c r="P501">
        <f t="shared" si="89"/>
        <v>0.5</v>
      </c>
      <c r="Q501">
        <f t="shared" si="90"/>
        <v>0</v>
      </c>
      <c r="R501">
        <f t="shared" si="91"/>
        <v>5.6917059965473193E-2</v>
      </c>
      <c r="Z501" s="32">
        <v>69</v>
      </c>
      <c r="AA501">
        <f t="shared" si="92"/>
        <v>500</v>
      </c>
      <c r="AB501">
        <f t="shared" si="93"/>
        <v>0.4995</v>
      </c>
      <c r="AC501">
        <f t="shared" si="94"/>
        <v>-1.2533144654325557E-3</v>
      </c>
      <c r="AD501">
        <f t="shared" si="95"/>
        <v>6.2254629682896384E-2</v>
      </c>
    </row>
    <row r="502" spans="1:30" x14ac:dyDescent="0.25">
      <c r="A502" s="32">
        <v>66</v>
      </c>
      <c r="B502">
        <f t="shared" si="84"/>
        <v>495.5</v>
      </c>
      <c r="C502">
        <f t="shared" si="85"/>
        <v>0.495</v>
      </c>
      <c r="D502">
        <f t="shared" si="86"/>
        <v>-1.2533469508069276E-2</v>
      </c>
      <c r="E502">
        <f t="shared" si="87"/>
        <v>-5.869519875676266E-3</v>
      </c>
      <c r="N502" s="32">
        <v>70</v>
      </c>
      <c r="O502">
        <f t="shared" si="88"/>
        <v>500.5</v>
      </c>
      <c r="P502">
        <f t="shared" si="89"/>
        <v>0.5</v>
      </c>
      <c r="Q502">
        <f t="shared" si="90"/>
        <v>0</v>
      </c>
      <c r="R502">
        <f t="shared" si="91"/>
        <v>5.6917059965473193E-2</v>
      </c>
      <c r="Z502" s="32">
        <v>69</v>
      </c>
      <c r="AA502">
        <f t="shared" si="92"/>
        <v>500</v>
      </c>
      <c r="AB502">
        <f t="shared" si="93"/>
        <v>0.4995</v>
      </c>
      <c r="AC502">
        <f t="shared" si="94"/>
        <v>-1.2533144654325557E-3</v>
      </c>
      <c r="AD502">
        <f t="shared" si="95"/>
        <v>6.2254629682896384E-2</v>
      </c>
    </row>
    <row r="503" spans="1:30" x14ac:dyDescent="0.25">
      <c r="A503" s="32">
        <v>66</v>
      </c>
      <c r="B503">
        <f t="shared" si="84"/>
        <v>495.5</v>
      </c>
      <c r="C503">
        <f t="shared" si="85"/>
        <v>0.495</v>
      </c>
      <c r="D503">
        <f t="shared" si="86"/>
        <v>-1.2533469508069276E-2</v>
      </c>
      <c r="E503">
        <f t="shared" si="87"/>
        <v>-5.869519875676266E-3</v>
      </c>
      <c r="N503" s="32">
        <v>70</v>
      </c>
      <c r="O503">
        <f t="shared" si="88"/>
        <v>500.5</v>
      </c>
      <c r="P503">
        <f t="shared" si="89"/>
        <v>0.5</v>
      </c>
      <c r="Q503">
        <f t="shared" si="90"/>
        <v>0</v>
      </c>
      <c r="R503">
        <f t="shared" si="91"/>
        <v>5.6917059965473193E-2</v>
      </c>
      <c r="Z503" s="32">
        <v>69</v>
      </c>
      <c r="AA503">
        <f t="shared" si="92"/>
        <v>500</v>
      </c>
      <c r="AB503">
        <f t="shared" si="93"/>
        <v>0.4995</v>
      </c>
      <c r="AC503">
        <f t="shared" si="94"/>
        <v>-1.2533144654325557E-3</v>
      </c>
      <c r="AD503">
        <f t="shared" si="95"/>
        <v>6.2254629682896384E-2</v>
      </c>
    </row>
    <row r="504" spans="1:30" x14ac:dyDescent="0.25">
      <c r="A504" s="32">
        <v>66</v>
      </c>
      <c r="B504">
        <f t="shared" si="84"/>
        <v>495.5</v>
      </c>
      <c r="C504">
        <f t="shared" si="85"/>
        <v>0.495</v>
      </c>
      <c r="D504">
        <f t="shared" si="86"/>
        <v>-1.2533469508069276E-2</v>
      </c>
      <c r="E504">
        <f t="shared" si="87"/>
        <v>-5.869519875676266E-3</v>
      </c>
      <c r="N504" s="32">
        <v>70</v>
      </c>
      <c r="O504">
        <f t="shared" si="88"/>
        <v>500.5</v>
      </c>
      <c r="P504">
        <f t="shared" si="89"/>
        <v>0.5</v>
      </c>
      <c r="Q504">
        <f t="shared" si="90"/>
        <v>0</v>
      </c>
      <c r="R504">
        <f t="shared" si="91"/>
        <v>5.6917059965473193E-2</v>
      </c>
      <c r="Z504" s="32">
        <v>69</v>
      </c>
      <c r="AA504">
        <f t="shared" si="92"/>
        <v>500</v>
      </c>
      <c r="AB504">
        <f t="shared" si="93"/>
        <v>0.4995</v>
      </c>
      <c r="AC504">
        <f t="shared" si="94"/>
        <v>-1.2533144654325557E-3</v>
      </c>
      <c r="AD504">
        <f t="shared" si="95"/>
        <v>6.2254629682896384E-2</v>
      </c>
    </row>
    <row r="505" spans="1:30" x14ac:dyDescent="0.25">
      <c r="A505" s="32">
        <v>66</v>
      </c>
      <c r="B505">
        <f t="shared" si="84"/>
        <v>495.5</v>
      </c>
      <c r="C505">
        <f t="shared" si="85"/>
        <v>0.495</v>
      </c>
      <c r="D505">
        <f t="shared" si="86"/>
        <v>-1.2533469508069276E-2</v>
      </c>
      <c r="E505">
        <f t="shared" si="87"/>
        <v>-5.869519875676266E-3</v>
      </c>
      <c r="N505" s="32">
        <v>70</v>
      </c>
      <c r="O505">
        <f t="shared" si="88"/>
        <v>500.5</v>
      </c>
      <c r="P505">
        <f t="shared" si="89"/>
        <v>0.5</v>
      </c>
      <c r="Q505">
        <f t="shared" si="90"/>
        <v>0</v>
      </c>
      <c r="R505">
        <f t="shared" si="91"/>
        <v>5.6917059965473193E-2</v>
      </c>
      <c r="Z505" s="32">
        <v>69</v>
      </c>
      <c r="AA505">
        <f t="shared" si="92"/>
        <v>500</v>
      </c>
      <c r="AB505">
        <f t="shared" si="93"/>
        <v>0.4995</v>
      </c>
      <c r="AC505">
        <f t="shared" si="94"/>
        <v>-1.2533144654325557E-3</v>
      </c>
      <c r="AD505">
        <f t="shared" si="95"/>
        <v>6.2254629682896384E-2</v>
      </c>
    </row>
    <row r="506" spans="1:30" x14ac:dyDescent="0.25">
      <c r="A506" s="32">
        <v>66</v>
      </c>
      <c r="B506">
        <f t="shared" si="84"/>
        <v>495.5</v>
      </c>
      <c r="C506">
        <f t="shared" si="85"/>
        <v>0.495</v>
      </c>
      <c r="D506">
        <f t="shared" si="86"/>
        <v>-1.2533469508069276E-2</v>
      </c>
      <c r="E506">
        <f t="shared" si="87"/>
        <v>-5.869519875676266E-3</v>
      </c>
      <c r="N506" s="32">
        <v>70</v>
      </c>
      <c r="O506">
        <f t="shared" si="88"/>
        <v>500.5</v>
      </c>
      <c r="P506">
        <f t="shared" si="89"/>
        <v>0.5</v>
      </c>
      <c r="Q506">
        <f t="shared" si="90"/>
        <v>0</v>
      </c>
      <c r="R506">
        <f t="shared" si="91"/>
        <v>5.6917059965473193E-2</v>
      </c>
      <c r="Z506" s="32">
        <v>69</v>
      </c>
      <c r="AA506">
        <f t="shared" si="92"/>
        <v>500</v>
      </c>
      <c r="AB506">
        <f t="shared" si="93"/>
        <v>0.4995</v>
      </c>
      <c r="AC506">
        <f t="shared" si="94"/>
        <v>-1.2533144654325557E-3</v>
      </c>
      <c r="AD506">
        <f t="shared" si="95"/>
        <v>6.2254629682896384E-2</v>
      </c>
    </row>
    <row r="507" spans="1:30" x14ac:dyDescent="0.25">
      <c r="A507" s="32">
        <v>66</v>
      </c>
      <c r="B507">
        <f t="shared" si="84"/>
        <v>495.5</v>
      </c>
      <c r="C507">
        <f t="shared" si="85"/>
        <v>0.495</v>
      </c>
      <c r="D507">
        <f t="shared" si="86"/>
        <v>-1.2533469508069276E-2</v>
      </c>
      <c r="E507">
        <f t="shared" si="87"/>
        <v>-5.869519875676266E-3</v>
      </c>
      <c r="N507" s="32">
        <v>70</v>
      </c>
      <c r="O507">
        <f t="shared" si="88"/>
        <v>500.5</v>
      </c>
      <c r="P507">
        <f t="shared" si="89"/>
        <v>0.5</v>
      </c>
      <c r="Q507">
        <f t="shared" si="90"/>
        <v>0</v>
      </c>
      <c r="R507">
        <f t="shared" si="91"/>
        <v>5.6917059965473193E-2</v>
      </c>
      <c r="Z507" s="32">
        <v>69</v>
      </c>
      <c r="AA507">
        <f t="shared" si="92"/>
        <v>500</v>
      </c>
      <c r="AB507">
        <f t="shared" si="93"/>
        <v>0.4995</v>
      </c>
      <c r="AC507">
        <f t="shared" si="94"/>
        <v>-1.2533144654325557E-3</v>
      </c>
      <c r="AD507">
        <f t="shared" si="95"/>
        <v>6.2254629682896384E-2</v>
      </c>
    </row>
    <row r="508" spans="1:30" x14ac:dyDescent="0.25">
      <c r="A508" s="32">
        <v>66</v>
      </c>
      <c r="B508">
        <f t="shared" si="84"/>
        <v>495.5</v>
      </c>
      <c r="C508">
        <f t="shared" si="85"/>
        <v>0.495</v>
      </c>
      <c r="D508">
        <f t="shared" si="86"/>
        <v>-1.2533469508069276E-2</v>
      </c>
      <c r="E508">
        <f t="shared" si="87"/>
        <v>-5.869519875676266E-3</v>
      </c>
      <c r="N508" s="32">
        <v>70</v>
      </c>
      <c r="O508">
        <f t="shared" si="88"/>
        <v>500.5</v>
      </c>
      <c r="P508">
        <f t="shared" si="89"/>
        <v>0.5</v>
      </c>
      <c r="Q508">
        <f t="shared" si="90"/>
        <v>0</v>
      </c>
      <c r="R508">
        <f t="shared" si="91"/>
        <v>5.6917059965473193E-2</v>
      </c>
      <c r="Z508" s="32">
        <v>69</v>
      </c>
      <c r="AA508">
        <f t="shared" si="92"/>
        <v>500</v>
      </c>
      <c r="AB508">
        <f t="shared" si="93"/>
        <v>0.4995</v>
      </c>
      <c r="AC508">
        <f t="shared" si="94"/>
        <v>-1.2533144654325557E-3</v>
      </c>
      <c r="AD508">
        <f t="shared" si="95"/>
        <v>6.2254629682896384E-2</v>
      </c>
    </row>
    <row r="509" spans="1:30" x14ac:dyDescent="0.25">
      <c r="A509" s="32">
        <v>67</v>
      </c>
      <c r="B509">
        <f t="shared" si="84"/>
        <v>520.5</v>
      </c>
      <c r="C509">
        <f t="shared" si="85"/>
        <v>0.52</v>
      </c>
      <c r="D509">
        <f t="shared" si="86"/>
        <v>5.0153583464733656E-2</v>
      </c>
      <c r="E509">
        <f t="shared" si="87"/>
        <v>6.0080141648777168E-2</v>
      </c>
      <c r="N509" s="32">
        <v>70</v>
      </c>
      <c r="O509">
        <f t="shared" si="88"/>
        <v>500.5</v>
      </c>
      <c r="P509">
        <f t="shared" si="89"/>
        <v>0.5</v>
      </c>
      <c r="Q509">
        <f t="shared" si="90"/>
        <v>0</v>
      </c>
      <c r="R509">
        <f t="shared" si="91"/>
        <v>5.6917059965473193E-2</v>
      </c>
      <c r="Z509" s="32">
        <v>69</v>
      </c>
      <c r="AA509">
        <f t="shared" si="92"/>
        <v>500</v>
      </c>
      <c r="AB509">
        <f t="shared" si="93"/>
        <v>0.4995</v>
      </c>
      <c r="AC509">
        <f t="shared" si="94"/>
        <v>-1.2533144654325557E-3</v>
      </c>
      <c r="AD509">
        <f t="shared" si="95"/>
        <v>6.2254629682896384E-2</v>
      </c>
    </row>
    <row r="510" spans="1:30" x14ac:dyDescent="0.25">
      <c r="A510" s="32">
        <v>67</v>
      </c>
      <c r="B510">
        <f t="shared" si="84"/>
        <v>520.5</v>
      </c>
      <c r="C510">
        <f t="shared" si="85"/>
        <v>0.52</v>
      </c>
      <c r="D510">
        <f t="shared" si="86"/>
        <v>5.0153583464733656E-2</v>
      </c>
      <c r="E510">
        <f t="shared" si="87"/>
        <v>6.0080141648777168E-2</v>
      </c>
      <c r="N510" s="32">
        <v>70</v>
      </c>
      <c r="O510">
        <f t="shared" si="88"/>
        <v>500.5</v>
      </c>
      <c r="P510">
        <f t="shared" si="89"/>
        <v>0.5</v>
      </c>
      <c r="Q510">
        <f t="shared" si="90"/>
        <v>0</v>
      </c>
      <c r="R510">
        <f t="shared" si="91"/>
        <v>5.6917059965473193E-2</v>
      </c>
      <c r="Z510" s="32">
        <v>69</v>
      </c>
      <c r="AA510">
        <f t="shared" si="92"/>
        <v>500</v>
      </c>
      <c r="AB510">
        <f t="shared" si="93"/>
        <v>0.4995</v>
      </c>
      <c r="AC510">
        <f t="shared" si="94"/>
        <v>-1.2533144654325557E-3</v>
      </c>
      <c r="AD510">
        <f t="shared" si="95"/>
        <v>6.2254629682896384E-2</v>
      </c>
    </row>
    <row r="511" spans="1:30" x14ac:dyDescent="0.25">
      <c r="A511" s="32">
        <v>67</v>
      </c>
      <c r="B511">
        <f t="shared" si="84"/>
        <v>520.5</v>
      </c>
      <c r="C511">
        <f t="shared" si="85"/>
        <v>0.52</v>
      </c>
      <c r="D511">
        <f t="shared" si="86"/>
        <v>5.0153583464733656E-2</v>
      </c>
      <c r="E511">
        <f t="shared" si="87"/>
        <v>6.0080141648777168E-2</v>
      </c>
      <c r="N511" s="32">
        <v>70</v>
      </c>
      <c r="O511">
        <f t="shared" si="88"/>
        <v>500.5</v>
      </c>
      <c r="P511">
        <f t="shared" si="89"/>
        <v>0.5</v>
      </c>
      <c r="Q511">
        <f t="shared" si="90"/>
        <v>0</v>
      </c>
      <c r="R511">
        <f t="shared" si="91"/>
        <v>5.6917059965473193E-2</v>
      </c>
      <c r="Z511" s="32">
        <v>69</v>
      </c>
      <c r="AA511">
        <f t="shared" si="92"/>
        <v>500</v>
      </c>
      <c r="AB511">
        <f t="shared" si="93"/>
        <v>0.4995</v>
      </c>
      <c r="AC511">
        <f t="shared" si="94"/>
        <v>-1.2533144654325557E-3</v>
      </c>
      <c r="AD511">
        <f t="shared" si="95"/>
        <v>6.2254629682896384E-2</v>
      </c>
    </row>
    <row r="512" spans="1:30" x14ac:dyDescent="0.25">
      <c r="A512" s="32">
        <v>67</v>
      </c>
      <c r="B512">
        <f t="shared" si="84"/>
        <v>520.5</v>
      </c>
      <c r="C512">
        <f t="shared" si="85"/>
        <v>0.52</v>
      </c>
      <c r="D512">
        <f t="shared" si="86"/>
        <v>5.0153583464733656E-2</v>
      </c>
      <c r="E512">
        <f t="shared" si="87"/>
        <v>6.0080141648777168E-2</v>
      </c>
      <c r="N512" s="32">
        <v>70</v>
      </c>
      <c r="O512">
        <f t="shared" si="88"/>
        <v>500.5</v>
      </c>
      <c r="P512">
        <f t="shared" si="89"/>
        <v>0.5</v>
      </c>
      <c r="Q512">
        <f t="shared" si="90"/>
        <v>0</v>
      </c>
      <c r="R512">
        <f t="shared" si="91"/>
        <v>5.6917059965473193E-2</v>
      </c>
      <c r="Z512" s="32">
        <v>69</v>
      </c>
      <c r="AA512">
        <f t="shared" si="92"/>
        <v>500</v>
      </c>
      <c r="AB512">
        <f t="shared" si="93"/>
        <v>0.4995</v>
      </c>
      <c r="AC512">
        <f t="shared" si="94"/>
        <v>-1.2533144654325557E-3</v>
      </c>
      <c r="AD512">
        <f t="shared" si="95"/>
        <v>6.2254629682896384E-2</v>
      </c>
    </row>
    <row r="513" spans="1:30" x14ac:dyDescent="0.25">
      <c r="A513" s="32">
        <v>67</v>
      </c>
      <c r="B513">
        <f t="shared" si="84"/>
        <v>520.5</v>
      </c>
      <c r="C513">
        <f t="shared" si="85"/>
        <v>0.52</v>
      </c>
      <c r="D513">
        <f t="shared" si="86"/>
        <v>5.0153583464733656E-2</v>
      </c>
      <c r="E513">
        <f t="shared" si="87"/>
        <v>6.0080141648777168E-2</v>
      </c>
      <c r="N513" s="32">
        <v>70</v>
      </c>
      <c r="O513">
        <f t="shared" si="88"/>
        <v>500.5</v>
      </c>
      <c r="P513">
        <f t="shared" si="89"/>
        <v>0.5</v>
      </c>
      <c r="Q513">
        <f t="shared" si="90"/>
        <v>0</v>
      </c>
      <c r="R513">
        <f t="shared" si="91"/>
        <v>5.6917059965473193E-2</v>
      </c>
      <c r="Z513" s="32">
        <v>70</v>
      </c>
      <c r="AA513">
        <f t="shared" si="92"/>
        <v>528</v>
      </c>
      <c r="AB513">
        <f t="shared" si="93"/>
        <v>0.52749999999999997</v>
      </c>
      <c r="AC513">
        <f t="shared" si="94"/>
        <v>6.8986958972327914E-2</v>
      </c>
      <c r="AD513">
        <f t="shared" si="95"/>
        <v>0.12806290630329439</v>
      </c>
    </row>
    <row r="514" spans="1:30" x14ac:dyDescent="0.25">
      <c r="A514" s="32">
        <v>67</v>
      </c>
      <c r="B514">
        <f t="shared" si="84"/>
        <v>520.5</v>
      </c>
      <c r="C514">
        <f t="shared" si="85"/>
        <v>0.52</v>
      </c>
      <c r="D514">
        <f t="shared" si="86"/>
        <v>5.0153583464733656E-2</v>
      </c>
      <c r="E514">
        <f t="shared" si="87"/>
        <v>6.0080141648777168E-2</v>
      </c>
      <c r="N514" s="32">
        <v>70</v>
      </c>
      <c r="O514">
        <f t="shared" si="88"/>
        <v>500.5</v>
      </c>
      <c r="P514">
        <f t="shared" si="89"/>
        <v>0.5</v>
      </c>
      <c r="Q514">
        <f t="shared" si="90"/>
        <v>0</v>
      </c>
      <c r="R514">
        <f t="shared" si="91"/>
        <v>5.6917059965473193E-2</v>
      </c>
      <c r="Z514" s="32">
        <v>70</v>
      </c>
      <c r="AA514">
        <f t="shared" si="92"/>
        <v>528</v>
      </c>
      <c r="AB514">
        <f t="shared" si="93"/>
        <v>0.52749999999999997</v>
      </c>
      <c r="AC514">
        <f t="shared" si="94"/>
        <v>6.8986958972327914E-2</v>
      </c>
      <c r="AD514">
        <f t="shared" si="95"/>
        <v>0.12806290630329439</v>
      </c>
    </row>
    <row r="515" spans="1:30" x14ac:dyDescent="0.25">
      <c r="A515" s="32">
        <v>67</v>
      </c>
      <c r="B515">
        <f t="shared" ref="B515:B578" si="96">_xlfn.RANK.AVG(A515,$A$2:$A$1001,1)</f>
        <v>520.5</v>
      </c>
      <c r="C515">
        <f t="shared" ref="C515:C578" si="97">(B515-0.5)/COUNTA($A$2:$A$1001)</f>
        <v>0.52</v>
      </c>
      <c r="D515">
        <f t="shared" ref="D515:D578" si="98">_xlfn.NORM.S.INV(C515)</f>
        <v>5.0153583464733656E-2</v>
      </c>
      <c r="E515">
        <f t="shared" ref="E515:E578" si="99">STANDARDIZE(A515,AVERAGE($A$2:$A$1001),_xlfn.STDEV.S($A$2:$A$1001))</f>
        <v>6.0080141648777168E-2</v>
      </c>
      <c r="N515" s="32">
        <v>71</v>
      </c>
      <c r="O515">
        <f t="shared" ref="O515:O578" si="100">_xlfn.RANK.AVG(N515,$N$2:$N$1001,1)</f>
        <v>523.5</v>
      </c>
      <c r="P515">
        <f t="shared" ref="P515:P578" si="101">(O515-0.5)/COUNTA($N$2:$N$1001)</f>
        <v>0.52300000000000002</v>
      </c>
      <c r="Q515">
        <f t="shared" ref="Q515:Q578" si="102">_xlfn.NORM.S.INV(P515)</f>
        <v>5.7684425107984168E-2</v>
      </c>
      <c r="R515">
        <f t="shared" ref="R515:R578" si="103">STANDARDIZE(N515,AVERAGE($N$2:$N$1001),_xlfn.STDEV.S($N$2:$N$1001))</f>
        <v>0.12540931022476678</v>
      </c>
      <c r="Z515" s="32">
        <v>70</v>
      </c>
      <c r="AA515">
        <f t="shared" ref="AA515:AA578" si="104">_xlfn.RANK.AVG(Z515,$Z$2:$Z$1001,1)</f>
        <v>528</v>
      </c>
      <c r="AB515">
        <f t="shared" ref="AB515:AB578" si="105">(AA515-0.5)/COUNTA($Z$2:$Z$1001)</f>
        <v>0.52749999999999997</v>
      </c>
      <c r="AC515">
        <f t="shared" ref="AC515:AC578" si="106">_xlfn.NORM.S.INV(AB515)</f>
        <v>6.8986958972327914E-2</v>
      </c>
      <c r="AD515">
        <f t="shared" ref="AD515:AD578" si="107">STANDARDIZE(Z515,AVERAGE($Z$2:$Z$1001),_xlfn.STDEV.S($Z$2:$Z$1001))</f>
        <v>0.12806290630329439</v>
      </c>
    </row>
    <row r="516" spans="1:30" x14ac:dyDescent="0.25">
      <c r="A516" s="32">
        <v>67</v>
      </c>
      <c r="B516">
        <f t="shared" si="96"/>
        <v>520.5</v>
      </c>
      <c r="C516">
        <f t="shared" si="97"/>
        <v>0.52</v>
      </c>
      <c r="D516">
        <f t="shared" si="98"/>
        <v>5.0153583464733656E-2</v>
      </c>
      <c r="E516">
        <f t="shared" si="99"/>
        <v>6.0080141648777168E-2</v>
      </c>
      <c r="N516" s="32">
        <v>71</v>
      </c>
      <c r="O516">
        <f t="shared" si="100"/>
        <v>523.5</v>
      </c>
      <c r="P516">
        <f t="shared" si="101"/>
        <v>0.52300000000000002</v>
      </c>
      <c r="Q516">
        <f t="shared" si="102"/>
        <v>5.7684425107984168E-2</v>
      </c>
      <c r="R516">
        <f t="shared" si="103"/>
        <v>0.12540931022476678</v>
      </c>
      <c r="Z516" s="32">
        <v>70</v>
      </c>
      <c r="AA516">
        <f t="shared" si="104"/>
        <v>528</v>
      </c>
      <c r="AB516">
        <f t="shared" si="105"/>
        <v>0.52749999999999997</v>
      </c>
      <c r="AC516">
        <f t="shared" si="106"/>
        <v>6.8986958972327914E-2</v>
      </c>
      <c r="AD516">
        <f t="shared" si="107"/>
        <v>0.12806290630329439</v>
      </c>
    </row>
    <row r="517" spans="1:30" x14ac:dyDescent="0.25">
      <c r="A517" s="32">
        <v>67</v>
      </c>
      <c r="B517">
        <f t="shared" si="96"/>
        <v>520.5</v>
      </c>
      <c r="C517">
        <f t="shared" si="97"/>
        <v>0.52</v>
      </c>
      <c r="D517">
        <f t="shared" si="98"/>
        <v>5.0153583464733656E-2</v>
      </c>
      <c r="E517">
        <f t="shared" si="99"/>
        <v>6.0080141648777168E-2</v>
      </c>
      <c r="N517" s="32">
        <v>71</v>
      </c>
      <c r="O517">
        <f t="shared" si="100"/>
        <v>523.5</v>
      </c>
      <c r="P517">
        <f t="shared" si="101"/>
        <v>0.52300000000000002</v>
      </c>
      <c r="Q517">
        <f t="shared" si="102"/>
        <v>5.7684425107984168E-2</v>
      </c>
      <c r="R517">
        <f t="shared" si="103"/>
        <v>0.12540931022476678</v>
      </c>
      <c r="Z517" s="32">
        <v>70</v>
      </c>
      <c r="AA517">
        <f t="shared" si="104"/>
        <v>528</v>
      </c>
      <c r="AB517">
        <f t="shared" si="105"/>
        <v>0.52749999999999997</v>
      </c>
      <c r="AC517">
        <f t="shared" si="106"/>
        <v>6.8986958972327914E-2</v>
      </c>
      <c r="AD517">
        <f t="shared" si="107"/>
        <v>0.12806290630329439</v>
      </c>
    </row>
    <row r="518" spans="1:30" x14ac:dyDescent="0.25">
      <c r="A518" s="32">
        <v>67</v>
      </c>
      <c r="B518">
        <f t="shared" si="96"/>
        <v>520.5</v>
      </c>
      <c r="C518">
        <f t="shared" si="97"/>
        <v>0.52</v>
      </c>
      <c r="D518">
        <f t="shared" si="98"/>
        <v>5.0153583464733656E-2</v>
      </c>
      <c r="E518">
        <f t="shared" si="99"/>
        <v>6.0080141648777168E-2</v>
      </c>
      <c r="N518" s="32">
        <v>71</v>
      </c>
      <c r="O518">
        <f t="shared" si="100"/>
        <v>523.5</v>
      </c>
      <c r="P518">
        <f t="shared" si="101"/>
        <v>0.52300000000000002</v>
      </c>
      <c r="Q518">
        <f t="shared" si="102"/>
        <v>5.7684425107984168E-2</v>
      </c>
      <c r="R518">
        <f t="shared" si="103"/>
        <v>0.12540931022476678</v>
      </c>
      <c r="Z518" s="32">
        <v>70</v>
      </c>
      <c r="AA518">
        <f t="shared" si="104"/>
        <v>528</v>
      </c>
      <c r="AB518">
        <f t="shared" si="105"/>
        <v>0.52749999999999997</v>
      </c>
      <c r="AC518">
        <f t="shared" si="106"/>
        <v>6.8986958972327914E-2</v>
      </c>
      <c r="AD518">
        <f t="shared" si="107"/>
        <v>0.12806290630329439</v>
      </c>
    </row>
    <row r="519" spans="1:30" x14ac:dyDescent="0.25">
      <c r="A519" s="32">
        <v>67</v>
      </c>
      <c r="B519">
        <f t="shared" si="96"/>
        <v>520.5</v>
      </c>
      <c r="C519">
        <f t="shared" si="97"/>
        <v>0.52</v>
      </c>
      <c r="D519">
        <f t="shared" si="98"/>
        <v>5.0153583464733656E-2</v>
      </c>
      <c r="E519">
        <f t="shared" si="99"/>
        <v>6.0080141648777168E-2</v>
      </c>
      <c r="N519" s="32">
        <v>71</v>
      </c>
      <c r="O519">
        <f t="shared" si="100"/>
        <v>523.5</v>
      </c>
      <c r="P519">
        <f t="shared" si="101"/>
        <v>0.52300000000000002</v>
      </c>
      <c r="Q519">
        <f t="shared" si="102"/>
        <v>5.7684425107984168E-2</v>
      </c>
      <c r="R519">
        <f t="shared" si="103"/>
        <v>0.12540931022476678</v>
      </c>
      <c r="Z519" s="32">
        <v>70</v>
      </c>
      <c r="AA519">
        <f t="shared" si="104"/>
        <v>528</v>
      </c>
      <c r="AB519">
        <f t="shared" si="105"/>
        <v>0.52749999999999997</v>
      </c>
      <c r="AC519">
        <f t="shared" si="106"/>
        <v>6.8986958972327914E-2</v>
      </c>
      <c r="AD519">
        <f t="shared" si="107"/>
        <v>0.12806290630329439</v>
      </c>
    </row>
    <row r="520" spans="1:30" x14ac:dyDescent="0.25">
      <c r="A520" s="32">
        <v>67</v>
      </c>
      <c r="B520">
        <f t="shared" si="96"/>
        <v>520.5</v>
      </c>
      <c r="C520">
        <f t="shared" si="97"/>
        <v>0.52</v>
      </c>
      <c r="D520">
        <f t="shared" si="98"/>
        <v>5.0153583464733656E-2</v>
      </c>
      <c r="E520">
        <f t="shared" si="99"/>
        <v>6.0080141648777168E-2</v>
      </c>
      <c r="N520" s="32">
        <v>71</v>
      </c>
      <c r="O520">
        <f t="shared" si="100"/>
        <v>523.5</v>
      </c>
      <c r="P520">
        <f t="shared" si="101"/>
        <v>0.52300000000000002</v>
      </c>
      <c r="Q520">
        <f t="shared" si="102"/>
        <v>5.7684425107984168E-2</v>
      </c>
      <c r="R520">
        <f t="shared" si="103"/>
        <v>0.12540931022476678</v>
      </c>
      <c r="Z520" s="32">
        <v>70</v>
      </c>
      <c r="AA520">
        <f t="shared" si="104"/>
        <v>528</v>
      </c>
      <c r="AB520">
        <f t="shared" si="105"/>
        <v>0.52749999999999997</v>
      </c>
      <c r="AC520">
        <f t="shared" si="106"/>
        <v>6.8986958972327914E-2</v>
      </c>
      <c r="AD520">
        <f t="shared" si="107"/>
        <v>0.12806290630329439</v>
      </c>
    </row>
    <row r="521" spans="1:30" x14ac:dyDescent="0.25">
      <c r="A521" s="32">
        <v>67</v>
      </c>
      <c r="B521">
        <f t="shared" si="96"/>
        <v>520.5</v>
      </c>
      <c r="C521">
        <f t="shared" si="97"/>
        <v>0.52</v>
      </c>
      <c r="D521">
        <f t="shared" si="98"/>
        <v>5.0153583464733656E-2</v>
      </c>
      <c r="E521">
        <f t="shared" si="99"/>
        <v>6.0080141648777168E-2</v>
      </c>
      <c r="N521" s="32">
        <v>71</v>
      </c>
      <c r="O521">
        <f t="shared" si="100"/>
        <v>523.5</v>
      </c>
      <c r="P521">
        <f t="shared" si="101"/>
        <v>0.52300000000000002</v>
      </c>
      <c r="Q521">
        <f t="shared" si="102"/>
        <v>5.7684425107984168E-2</v>
      </c>
      <c r="R521">
        <f t="shared" si="103"/>
        <v>0.12540931022476678</v>
      </c>
      <c r="Z521" s="32">
        <v>70</v>
      </c>
      <c r="AA521">
        <f t="shared" si="104"/>
        <v>528</v>
      </c>
      <c r="AB521">
        <f t="shared" si="105"/>
        <v>0.52749999999999997</v>
      </c>
      <c r="AC521">
        <f t="shared" si="106"/>
        <v>6.8986958972327914E-2</v>
      </c>
      <c r="AD521">
        <f t="shared" si="107"/>
        <v>0.12806290630329439</v>
      </c>
    </row>
    <row r="522" spans="1:30" x14ac:dyDescent="0.25">
      <c r="A522" s="32">
        <v>67</v>
      </c>
      <c r="B522">
        <f t="shared" si="96"/>
        <v>520.5</v>
      </c>
      <c r="C522">
        <f t="shared" si="97"/>
        <v>0.52</v>
      </c>
      <c r="D522">
        <f t="shared" si="98"/>
        <v>5.0153583464733656E-2</v>
      </c>
      <c r="E522">
        <f t="shared" si="99"/>
        <v>6.0080141648777168E-2</v>
      </c>
      <c r="N522" s="32">
        <v>71</v>
      </c>
      <c r="O522">
        <f t="shared" si="100"/>
        <v>523.5</v>
      </c>
      <c r="P522">
        <f t="shared" si="101"/>
        <v>0.52300000000000002</v>
      </c>
      <c r="Q522">
        <f t="shared" si="102"/>
        <v>5.7684425107984168E-2</v>
      </c>
      <c r="R522">
        <f t="shared" si="103"/>
        <v>0.12540931022476678</v>
      </c>
      <c r="Z522" s="32">
        <v>70</v>
      </c>
      <c r="AA522">
        <f t="shared" si="104"/>
        <v>528</v>
      </c>
      <c r="AB522">
        <f t="shared" si="105"/>
        <v>0.52749999999999997</v>
      </c>
      <c r="AC522">
        <f t="shared" si="106"/>
        <v>6.8986958972327914E-2</v>
      </c>
      <c r="AD522">
        <f t="shared" si="107"/>
        <v>0.12806290630329439</v>
      </c>
    </row>
    <row r="523" spans="1:30" x14ac:dyDescent="0.25">
      <c r="A523" s="32">
        <v>67</v>
      </c>
      <c r="B523">
        <f t="shared" si="96"/>
        <v>520.5</v>
      </c>
      <c r="C523">
        <f t="shared" si="97"/>
        <v>0.52</v>
      </c>
      <c r="D523">
        <f t="shared" si="98"/>
        <v>5.0153583464733656E-2</v>
      </c>
      <c r="E523">
        <f t="shared" si="99"/>
        <v>6.0080141648777168E-2</v>
      </c>
      <c r="N523" s="32">
        <v>71</v>
      </c>
      <c r="O523">
        <f t="shared" si="100"/>
        <v>523.5</v>
      </c>
      <c r="P523">
        <f t="shared" si="101"/>
        <v>0.52300000000000002</v>
      </c>
      <c r="Q523">
        <f t="shared" si="102"/>
        <v>5.7684425107984168E-2</v>
      </c>
      <c r="R523">
        <f t="shared" si="103"/>
        <v>0.12540931022476678</v>
      </c>
      <c r="Z523" s="32">
        <v>70</v>
      </c>
      <c r="AA523">
        <f t="shared" si="104"/>
        <v>528</v>
      </c>
      <c r="AB523">
        <f t="shared" si="105"/>
        <v>0.52749999999999997</v>
      </c>
      <c r="AC523">
        <f t="shared" si="106"/>
        <v>6.8986958972327914E-2</v>
      </c>
      <c r="AD523">
        <f t="shared" si="107"/>
        <v>0.12806290630329439</v>
      </c>
    </row>
    <row r="524" spans="1:30" x14ac:dyDescent="0.25">
      <c r="A524" s="32">
        <v>67</v>
      </c>
      <c r="B524">
        <f t="shared" si="96"/>
        <v>520.5</v>
      </c>
      <c r="C524">
        <f t="shared" si="97"/>
        <v>0.52</v>
      </c>
      <c r="D524">
        <f t="shared" si="98"/>
        <v>5.0153583464733656E-2</v>
      </c>
      <c r="E524">
        <f t="shared" si="99"/>
        <v>6.0080141648777168E-2</v>
      </c>
      <c r="N524" s="32">
        <v>71</v>
      </c>
      <c r="O524">
        <f t="shared" si="100"/>
        <v>523.5</v>
      </c>
      <c r="P524">
        <f t="shared" si="101"/>
        <v>0.52300000000000002</v>
      </c>
      <c r="Q524">
        <f t="shared" si="102"/>
        <v>5.7684425107984168E-2</v>
      </c>
      <c r="R524">
        <f t="shared" si="103"/>
        <v>0.12540931022476678</v>
      </c>
      <c r="Z524" s="32">
        <v>70</v>
      </c>
      <c r="AA524">
        <f t="shared" si="104"/>
        <v>528</v>
      </c>
      <c r="AB524">
        <f t="shared" si="105"/>
        <v>0.52749999999999997</v>
      </c>
      <c r="AC524">
        <f t="shared" si="106"/>
        <v>6.8986958972327914E-2</v>
      </c>
      <c r="AD524">
        <f t="shared" si="107"/>
        <v>0.12806290630329439</v>
      </c>
    </row>
    <row r="525" spans="1:30" x14ac:dyDescent="0.25">
      <c r="A525" s="32">
        <v>67</v>
      </c>
      <c r="B525">
        <f t="shared" si="96"/>
        <v>520.5</v>
      </c>
      <c r="C525">
        <f t="shared" si="97"/>
        <v>0.52</v>
      </c>
      <c r="D525">
        <f t="shared" si="98"/>
        <v>5.0153583464733656E-2</v>
      </c>
      <c r="E525">
        <f t="shared" si="99"/>
        <v>6.0080141648777168E-2</v>
      </c>
      <c r="N525" s="32">
        <v>71</v>
      </c>
      <c r="O525">
        <f t="shared" si="100"/>
        <v>523.5</v>
      </c>
      <c r="P525">
        <f t="shared" si="101"/>
        <v>0.52300000000000002</v>
      </c>
      <c r="Q525">
        <f t="shared" si="102"/>
        <v>5.7684425107984168E-2</v>
      </c>
      <c r="R525">
        <f t="shared" si="103"/>
        <v>0.12540931022476678</v>
      </c>
      <c r="Z525" s="32">
        <v>70</v>
      </c>
      <c r="AA525">
        <f t="shared" si="104"/>
        <v>528</v>
      </c>
      <c r="AB525">
        <f t="shared" si="105"/>
        <v>0.52749999999999997</v>
      </c>
      <c r="AC525">
        <f t="shared" si="106"/>
        <v>6.8986958972327914E-2</v>
      </c>
      <c r="AD525">
        <f t="shared" si="107"/>
        <v>0.12806290630329439</v>
      </c>
    </row>
    <row r="526" spans="1:30" x14ac:dyDescent="0.25">
      <c r="A526" s="32">
        <v>67</v>
      </c>
      <c r="B526">
        <f t="shared" si="96"/>
        <v>520.5</v>
      </c>
      <c r="C526">
        <f t="shared" si="97"/>
        <v>0.52</v>
      </c>
      <c r="D526">
        <f t="shared" si="98"/>
        <v>5.0153583464733656E-2</v>
      </c>
      <c r="E526">
        <f t="shared" si="99"/>
        <v>6.0080141648777168E-2</v>
      </c>
      <c r="N526" s="32">
        <v>71</v>
      </c>
      <c r="O526">
        <f t="shared" si="100"/>
        <v>523.5</v>
      </c>
      <c r="P526">
        <f t="shared" si="101"/>
        <v>0.52300000000000002</v>
      </c>
      <c r="Q526">
        <f t="shared" si="102"/>
        <v>5.7684425107984168E-2</v>
      </c>
      <c r="R526">
        <f t="shared" si="103"/>
        <v>0.12540931022476678</v>
      </c>
      <c r="Z526" s="32">
        <v>70</v>
      </c>
      <c r="AA526">
        <f t="shared" si="104"/>
        <v>528</v>
      </c>
      <c r="AB526">
        <f t="shared" si="105"/>
        <v>0.52749999999999997</v>
      </c>
      <c r="AC526">
        <f t="shared" si="106"/>
        <v>6.8986958972327914E-2</v>
      </c>
      <c r="AD526">
        <f t="shared" si="107"/>
        <v>0.12806290630329439</v>
      </c>
    </row>
    <row r="527" spans="1:30" x14ac:dyDescent="0.25">
      <c r="A527" s="32">
        <v>67</v>
      </c>
      <c r="B527">
        <f t="shared" si="96"/>
        <v>520.5</v>
      </c>
      <c r="C527">
        <f t="shared" si="97"/>
        <v>0.52</v>
      </c>
      <c r="D527">
        <f t="shared" si="98"/>
        <v>5.0153583464733656E-2</v>
      </c>
      <c r="E527">
        <f t="shared" si="99"/>
        <v>6.0080141648777168E-2</v>
      </c>
      <c r="N527" s="32">
        <v>71</v>
      </c>
      <c r="O527">
        <f t="shared" si="100"/>
        <v>523.5</v>
      </c>
      <c r="P527">
        <f t="shared" si="101"/>
        <v>0.52300000000000002</v>
      </c>
      <c r="Q527">
        <f t="shared" si="102"/>
        <v>5.7684425107984168E-2</v>
      </c>
      <c r="R527">
        <f t="shared" si="103"/>
        <v>0.12540931022476678</v>
      </c>
      <c r="Z527" s="32">
        <v>70</v>
      </c>
      <c r="AA527">
        <f t="shared" si="104"/>
        <v>528</v>
      </c>
      <c r="AB527">
        <f t="shared" si="105"/>
        <v>0.52749999999999997</v>
      </c>
      <c r="AC527">
        <f t="shared" si="106"/>
        <v>6.8986958972327914E-2</v>
      </c>
      <c r="AD527">
        <f t="shared" si="107"/>
        <v>0.12806290630329439</v>
      </c>
    </row>
    <row r="528" spans="1:30" x14ac:dyDescent="0.25">
      <c r="A528" s="32">
        <v>67</v>
      </c>
      <c r="B528">
        <f t="shared" si="96"/>
        <v>520.5</v>
      </c>
      <c r="C528">
        <f t="shared" si="97"/>
        <v>0.52</v>
      </c>
      <c r="D528">
        <f t="shared" si="98"/>
        <v>5.0153583464733656E-2</v>
      </c>
      <c r="E528">
        <f t="shared" si="99"/>
        <v>6.0080141648777168E-2</v>
      </c>
      <c r="N528" s="32">
        <v>71</v>
      </c>
      <c r="O528">
        <f t="shared" si="100"/>
        <v>523.5</v>
      </c>
      <c r="P528">
        <f t="shared" si="101"/>
        <v>0.52300000000000002</v>
      </c>
      <c r="Q528">
        <f t="shared" si="102"/>
        <v>5.7684425107984168E-2</v>
      </c>
      <c r="R528">
        <f t="shared" si="103"/>
        <v>0.12540931022476678</v>
      </c>
      <c r="Z528" s="32">
        <v>70</v>
      </c>
      <c r="AA528">
        <f t="shared" si="104"/>
        <v>528</v>
      </c>
      <c r="AB528">
        <f t="shared" si="105"/>
        <v>0.52749999999999997</v>
      </c>
      <c r="AC528">
        <f t="shared" si="106"/>
        <v>6.8986958972327914E-2</v>
      </c>
      <c r="AD528">
        <f t="shared" si="107"/>
        <v>0.12806290630329439</v>
      </c>
    </row>
    <row r="529" spans="1:30" x14ac:dyDescent="0.25">
      <c r="A529" s="32">
        <v>67</v>
      </c>
      <c r="B529">
        <f t="shared" si="96"/>
        <v>520.5</v>
      </c>
      <c r="C529">
        <f t="shared" si="97"/>
        <v>0.52</v>
      </c>
      <c r="D529">
        <f t="shared" si="98"/>
        <v>5.0153583464733656E-2</v>
      </c>
      <c r="E529">
        <f t="shared" si="99"/>
        <v>6.0080141648777168E-2</v>
      </c>
      <c r="N529" s="32">
        <v>71</v>
      </c>
      <c r="O529">
        <f t="shared" si="100"/>
        <v>523.5</v>
      </c>
      <c r="P529">
        <f t="shared" si="101"/>
        <v>0.52300000000000002</v>
      </c>
      <c r="Q529">
        <f t="shared" si="102"/>
        <v>5.7684425107984168E-2</v>
      </c>
      <c r="R529">
        <f t="shared" si="103"/>
        <v>0.12540931022476678</v>
      </c>
      <c r="Z529" s="32">
        <v>70</v>
      </c>
      <c r="AA529">
        <f t="shared" si="104"/>
        <v>528</v>
      </c>
      <c r="AB529">
        <f t="shared" si="105"/>
        <v>0.52749999999999997</v>
      </c>
      <c r="AC529">
        <f t="shared" si="106"/>
        <v>6.8986958972327914E-2</v>
      </c>
      <c r="AD529">
        <f t="shared" si="107"/>
        <v>0.12806290630329439</v>
      </c>
    </row>
    <row r="530" spans="1:30" x14ac:dyDescent="0.25">
      <c r="A530" s="32">
        <v>67</v>
      </c>
      <c r="B530">
        <f t="shared" si="96"/>
        <v>520.5</v>
      </c>
      <c r="C530">
        <f t="shared" si="97"/>
        <v>0.52</v>
      </c>
      <c r="D530">
        <f t="shared" si="98"/>
        <v>5.0153583464733656E-2</v>
      </c>
      <c r="E530">
        <f t="shared" si="99"/>
        <v>6.0080141648777168E-2</v>
      </c>
      <c r="N530" s="32">
        <v>71</v>
      </c>
      <c r="O530">
        <f t="shared" si="100"/>
        <v>523.5</v>
      </c>
      <c r="P530">
        <f t="shared" si="101"/>
        <v>0.52300000000000002</v>
      </c>
      <c r="Q530">
        <f t="shared" si="102"/>
        <v>5.7684425107984168E-2</v>
      </c>
      <c r="R530">
        <f t="shared" si="103"/>
        <v>0.12540931022476678</v>
      </c>
      <c r="Z530" s="32">
        <v>70</v>
      </c>
      <c r="AA530">
        <f t="shared" si="104"/>
        <v>528</v>
      </c>
      <c r="AB530">
        <f t="shared" si="105"/>
        <v>0.52749999999999997</v>
      </c>
      <c r="AC530">
        <f t="shared" si="106"/>
        <v>6.8986958972327914E-2</v>
      </c>
      <c r="AD530">
        <f t="shared" si="107"/>
        <v>0.12806290630329439</v>
      </c>
    </row>
    <row r="531" spans="1:30" x14ac:dyDescent="0.25">
      <c r="A531" s="32">
        <v>67</v>
      </c>
      <c r="B531">
        <f t="shared" si="96"/>
        <v>520.5</v>
      </c>
      <c r="C531">
        <f t="shared" si="97"/>
        <v>0.52</v>
      </c>
      <c r="D531">
        <f t="shared" si="98"/>
        <v>5.0153583464733656E-2</v>
      </c>
      <c r="E531">
        <f t="shared" si="99"/>
        <v>6.0080141648777168E-2</v>
      </c>
      <c r="N531" s="32">
        <v>71</v>
      </c>
      <c r="O531">
        <f t="shared" si="100"/>
        <v>523.5</v>
      </c>
      <c r="P531">
        <f t="shared" si="101"/>
        <v>0.52300000000000002</v>
      </c>
      <c r="Q531">
        <f t="shared" si="102"/>
        <v>5.7684425107984168E-2</v>
      </c>
      <c r="R531">
        <f t="shared" si="103"/>
        <v>0.12540931022476678</v>
      </c>
      <c r="Z531" s="32">
        <v>70</v>
      </c>
      <c r="AA531">
        <f t="shared" si="104"/>
        <v>528</v>
      </c>
      <c r="AB531">
        <f t="shared" si="105"/>
        <v>0.52749999999999997</v>
      </c>
      <c r="AC531">
        <f t="shared" si="106"/>
        <v>6.8986958972327914E-2</v>
      </c>
      <c r="AD531">
        <f t="shared" si="107"/>
        <v>0.12806290630329439</v>
      </c>
    </row>
    <row r="532" spans="1:30" x14ac:dyDescent="0.25">
      <c r="A532" s="32">
        <v>67</v>
      </c>
      <c r="B532">
        <f t="shared" si="96"/>
        <v>520.5</v>
      </c>
      <c r="C532">
        <f t="shared" si="97"/>
        <v>0.52</v>
      </c>
      <c r="D532">
        <f t="shared" si="98"/>
        <v>5.0153583464733656E-2</v>
      </c>
      <c r="E532">
        <f t="shared" si="99"/>
        <v>6.0080141648777168E-2</v>
      </c>
      <c r="N532" s="32">
        <v>71</v>
      </c>
      <c r="O532">
        <f t="shared" si="100"/>
        <v>523.5</v>
      </c>
      <c r="P532">
        <f t="shared" si="101"/>
        <v>0.52300000000000002</v>
      </c>
      <c r="Q532">
        <f t="shared" si="102"/>
        <v>5.7684425107984168E-2</v>
      </c>
      <c r="R532">
        <f t="shared" si="103"/>
        <v>0.12540931022476678</v>
      </c>
      <c r="Z532" s="32">
        <v>70</v>
      </c>
      <c r="AA532">
        <f t="shared" si="104"/>
        <v>528</v>
      </c>
      <c r="AB532">
        <f t="shared" si="105"/>
        <v>0.52749999999999997</v>
      </c>
      <c r="AC532">
        <f t="shared" si="106"/>
        <v>6.8986958972327914E-2</v>
      </c>
      <c r="AD532">
        <f t="shared" si="107"/>
        <v>0.12806290630329439</v>
      </c>
    </row>
    <row r="533" spans="1:30" x14ac:dyDescent="0.25">
      <c r="A533" s="32">
        <v>67</v>
      </c>
      <c r="B533">
        <f t="shared" si="96"/>
        <v>520.5</v>
      </c>
      <c r="C533">
        <f t="shared" si="97"/>
        <v>0.52</v>
      </c>
      <c r="D533">
        <f t="shared" si="98"/>
        <v>5.0153583464733656E-2</v>
      </c>
      <c r="E533">
        <f t="shared" si="99"/>
        <v>6.0080141648777168E-2</v>
      </c>
      <c r="N533" s="32">
        <v>71</v>
      </c>
      <c r="O533">
        <f t="shared" si="100"/>
        <v>523.5</v>
      </c>
      <c r="P533">
        <f t="shared" si="101"/>
        <v>0.52300000000000002</v>
      </c>
      <c r="Q533">
        <f t="shared" si="102"/>
        <v>5.7684425107984168E-2</v>
      </c>
      <c r="R533">
        <f t="shared" si="103"/>
        <v>0.12540931022476678</v>
      </c>
      <c r="Z533" s="32">
        <v>70</v>
      </c>
      <c r="AA533">
        <f t="shared" si="104"/>
        <v>528</v>
      </c>
      <c r="AB533">
        <f t="shared" si="105"/>
        <v>0.52749999999999997</v>
      </c>
      <c r="AC533">
        <f t="shared" si="106"/>
        <v>6.8986958972327914E-2</v>
      </c>
      <c r="AD533">
        <f t="shared" si="107"/>
        <v>0.12806290630329439</v>
      </c>
    </row>
    <row r="534" spans="1:30" x14ac:dyDescent="0.25">
      <c r="A534" s="32">
        <v>67</v>
      </c>
      <c r="B534">
        <f t="shared" si="96"/>
        <v>520.5</v>
      </c>
      <c r="C534">
        <f t="shared" si="97"/>
        <v>0.52</v>
      </c>
      <c r="D534">
        <f t="shared" si="98"/>
        <v>5.0153583464733656E-2</v>
      </c>
      <c r="E534">
        <f t="shared" si="99"/>
        <v>6.0080141648777168E-2</v>
      </c>
      <c r="N534" s="32">
        <v>71</v>
      </c>
      <c r="O534">
        <f t="shared" si="100"/>
        <v>523.5</v>
      </c>
      <c r="P534">
        <f t="shared" si="101"/>
        <v>0.52300000000000002</v>
      </c>
      <c r="Q534">
        <f t="shared" si="102"/>
        <v>5.7684425107984168E-2</v>
      </c>
      <c r="R534">
        <f t="shared" si="103"/>
        <v>0.12540931022476678</v>
      </c>
      <c r="Z534" s="32">
        <v>70</v>
      </c>
      <c r="AA534">
        <f t="shared" si="104"/>
        <v>528</v>
      </c>
      <c r="AB534">
        <f t="shared" si="105"/>
        <v>0.52749999999999997</v>
      </c>
      <c r="AC534">
        <f t="shared" si="106"/>
        <v>6.8986958972327914E-2</v>
      </c>
      <c r="AD534">
        <f t="shared" si="107"/>
        <v>0.12806290630329439</v>
      </c>
    </row>
    <row r="535" spans="1:30" x14ac:dyDescent="0.25">
      <c r="A535" s="32">
        <v>68</v>
      </c>
      <c r="B535">
        <f t="shared" si="96"/>
        <v>546.5</v>
      </c>
      <c r="C535">
        <f t="shared" si="97"/>
        <v>0.54600000000000004</v>
      </c>
      <c r="D535">
        <f t="shared" si="98"/>
        <v>0.11556159710538329</v>
      </c>
      <c r="E535">
        <f t="shared" si="99"/>
        <v>0.12602980317323059</v>
      </c>
      <c r="N535" s="32">
        <v>72</v>
      </c>
      <c r="O535">
        <f t="shared" si="100"/>
        <v>550.5</v>
      </c>
      <c r="P535">
        <f t="shared" si="101"/>
        <v>0.55000000000000004</v>
      </c>
      <c r="Q535">
        <f t="shared" si="102"/>
        <v>0.12566134685507416</v>
      </c>
      <c r="R535">
        <f t="shared" si="103"/>
        <v>0.19390156048406038</v>
      </c>
      <c r="Z535" s="32">
        <v>70</v>
      </c>
      <c r="AA535">
        <f t="shared" si="104"/>
        <v>528</v>
      </c>
      <c r="AB535">
        <f t="shared" si="105"/>
        <v>0.52749999999999997</v>
      </c>
      <c r="AC535">
        <f t="shared" si="106"/>
        <v>6.8986958972327914E-2</v>
      </c>
      <c r="AD535">
        <f t="shared" si="107"/>
        <v>0.12806290630329439</v>
      </c>
    </row>
    <row r="536" spans="1:30" x14ac:dyDescent="0.25">
      <c r="A536" s="32">
        <v>68</v>
      </c>
      <c r="B536">
        <f t="shared" si="96"/>
        <v>546.5</v>
      </c>
      <c r="C536">
        <f t="shared" si="97"/>
        <v>0.54600000000000004</v>
      </c>
      <c r="D536">
        <f t="shared" si="98"/>
        <v>0.11556159710538329</v>
      </c>
      <c r="E536">
        <f t="shared" si="99"/>
        <v>0.12602980317323059</v>
      </c>
      <c r="N536" s="32">
        <v>72</v>
      </c>
      <c r="O536">
        <f t="shared" si="100"/>
        <v>550.5</v>
      </c>
      <c r="P536">
        <f t="shared" si="101"/>
        <v>0.55000000000000004</v>
      </c>
      <c r="Q536">
        <f t="shared" si="102"/>
        <v>0.12566134685507416</v>
      </c>
      <c r="R536">
        <f t="shared" si="103"/>
        <v>0.19390156048406038</v>
      </c>
      <c r="Z536" s="32">
        <v>70</v>
      </c>
      <c r="AA536">
        <f t="shared" si="104"/>
        <v>528</v>
      </c>
      <c r="AB536">
        <f t="shared" si="105"/>
        <v>0.52749999999999997</v>
      </c>
      <c r="AC536">
        <f t="shared" si="106"/>
        <v>6.8986958972327914E-2</v>
      </c>
      <c r="AD536">
        <f t="shared" si="107"/>
        <v>0.12806290630329439</v>
      </c>
    </row>
    <row r="537" spans="1:30" x14ac:dyDescent="0.25">
      <c r="A537" s="32">
        <v>68</v>
      </c>
      <c r="B537">
        <f t="shared" si="96"/>
        <v>546.5</v>
      </c>
      <c r="C537">
        <f t="shared" si="97"/>
        <v>0.54600000000000004</v>
      </c>
      <c r="D537">
        <f t="shared" si="98"/>
        <v>0.11556159710538329</v>
      </c>
      <c r="E537">
        <f t="shared" si="99"/>
        <v>0.12602980317323059</v>
      </c>
      <c r="N537" s="32">
        <v>72</v>
      </c>
      <c r="O537">
        <f t="shared" si="100"/>
        <v>550.5</v>
      </c>
      <c r="P537">
        <f t="shared" si="101"/>
        <v>0.55000000000000004</v>
      </c>
      <c r="Q537">
        <f t="shared" si="102"/>
        <v>0.12566134685507416</v>
      </c>
      <c r="R537">
        <f t="shared" si="103"/>
        <v>0.19390156048406038</v>
      </c>
      <c r="Z537" s="32">
        <v>70</v>
      </c>
      <c r="AA537">
        <f t="shared" si="104"/>
        <v>528</v>
      </c>
      <c r="AB537">
        <f t="shared" si="105"/>
        <v>0.52749999999999997</v>
      </c>
      <c r="AC537">
        <f t="shared" si="106"/>
        <v>6.8986958972327914E-2</v>
      </c>
      <c r="AD537">
        <f t="shared" si="107"/>
        <v>0.12806290630329439</v>
      </c>
    </row>
    <row r="538" spans="1:30" x14ac:dyDescent="0.25">
      <c r="A538" s="32">
        <v>68</v>
      </c>
      <c r="B538">
        <f t="shared" si="96"/>
        <v>546.5</v>
      </c>
      <c r="C538">
        <f t="shared" si="97"/>
        <v>0.54600000000000004</v>
      </c>
      <c r="D538">
        <f t="shared" si="98"/>
        <v>0.11556159710538329</v>
      </c>
      <c r="E538">
        <f t="shared" si="99"/>
        <v>0.12602980317323059</v>
      </c>
      <c r="N538" s="32">
        <v>72</v>
      </c>
      <c r="O538">
        <f t="shared" si="100"/>
        <v>550.5</v>
      </c>
      <c r="P538">
        <f t="shared" si="101"/>
        <v>0.55000000000000004</v>
      </c>
      <c r="Q538">
        <f t="shared" si="102"/>
        <v>0.12566134685507416</v>
      </c>
      <c r="R538">
        <f t="shared" si="103"/>
        <v>0.19390156048406038</v>
      </c>
      <c r="Z538" s="32">
        <v>70</v>
      </c>
      <c r="AA538">
        <f t="shared" si="104"/>
        <v>528</v>
      </c>
      <c r="AB538">
        <f t="shared" si="105"/>
        <v>0.52749999999999997</v>
      </c>
      <c r="AC538">
        <f t="shared" si="106"/>
        <v>6.8986958972327914E-2</v>
      </c>
      <c r="AD538">
        <f t="shared" si="107"/>
        <v>0.12806290630329439</v>
      </c>
    </row>
    <row r="539" spans="1:30" x14ac:dyDescent="0.25">
      <c r="A539" s="32">
        <v>68</v>
      </c>
      <c r="B539">
        <f t="shared" si="96"/>
        <v>546.5</v>
      </c>
      <c r="C539">
        <f t="shared" si="97"/>
        <v>0.54600000000000004</v>
      </c>
      <c r="D539">
        <f t="shared" si="98"/>
        <v>0.11556159710538329</v>
      </c>
      <c r="E539">
        <f t="shared" si="99"/>
        <v>0.12602980317323059</v>
      </c>
      <c r="N539" s="32">
        <v>72</v>
      </c>
      <c r="O539">
        <f t="shared" si="100"/>
        <v>550.5</v>
      </c>
      <c r="P539">
        <f t="shared" si="101"/>
        <v>0.55000000000000004</v>
      </c>
      <c r="Q539">
        <f t="shared" si="102"/>
        <v>0.12566134685507416</v>
      </c>
      <c r="R539">
        <f t="shared" si="103"/>
        <v>0.19390156048406038</v>
      </c>
      <c r="Z539" s="32">
        <v>70</v>
      </c>
      <c r="AA539">
        <f t="shared" si="104"/>
        <v>528</v>
      </c>
      <c r="AB539">
        <f t="shared" si="105"/>
        <v>0.52749999999999997</v>
      </c>
      <c r="AC539">
        <f t="shared" si="106"/>
        <v>6.8986958972327914E-2</v>
      </c>
      <c r="AD539">
        <f t="shared" si="107"/>
        <v>0.12806290630329439</v>
      </c>
    </row>
    <row r="540" spans="1:30" x14ac:dyDescent="0.25">
      <c r="A540" s="32">
        <v>68</v>
      </c>
      <c r="B540">
        <f t="shared" si="96"/>
        <v>546.5</v>
      </c>
      <c r="C540">
        <f t="shared" si="97"/>
        <v>0.54600000000000004</v>
      </c>
      <c r="D540">
        <f t="shared" si="98"/>
        <v>0.11556159710538329</v>
      </c>
      <c r="E540">
        <f t="shared" si="99"/>
        <v>0.12602980317323059</v>
      </c>
      <c r="N540" s="32">
        <v>72</v>
      </c>
      <c r="O540">
        <f t="shared" si="100"/>
        <v>550.5</v>
      </c>
      <c r="P540">
        <f t="shared" si="101"/>
        <v>0.55000000000000004</v>
      </c>
      <c r="Q540">
        <f t="shared" si="102"/>
        <v>0.12566134685507416</v>
      </c>
      <c r="R540">
        <f t="shared" si="103"/>
        <v>0.19390156048406038</v>
      </c>
      <c r="Z540" s="32">
        <v>70</v>
      </c>
      <c r="AA540">
        <f t="shared" si="104"/>
        <v>528</v>
      </c>
      <c r="AB540">
        <f t="shared" si="105"/>
        <v>0.52749999999999997</v>
      </c>
      <c r="AC540">
        <f t="shared" si="106"/>
        <v>6.8986958972327914E-2</v>
      </c>
      <c r="AD540">
        <f t="shared" si="107"/>
        <v>0.12806290630329439</v>
      </c>
    </row>
    <row r="541" spans="1:30" x14ac:dyDescent="0.25">
      <c r="A541" s="32">
        <v>68</v>
      </c>
      <c r="B541">
        <f t="shared" si="96"/>
        <v>546.5</v>
      </c>
      <c r="C541">
        <f t="shared" si="97"/>
        <v>0.54600000000000004</v>
      </c>
      <c r="D541">
        <f t="shared" si="98"/>
        <v>0.11556159710538329</v>
      </c>
      <c r="E541">
        <f t="shared" si="99"/>
        <v>0.12602980317323059</v>
      </c>
      <c r="N541" s="32">
        <v>72</v>
      </c>
      <c r="O541">
        <f t="shared" si="100"/>
        <v>550.5</v>
      </c>
      <c r="P541">
        <f t="shared" si="101"/>
        <v>0.55000000000000004</v>
      </c>
      <c r="Q541">
        <f t="shared" si="102"/>
        <v>0.12566134685507416</v>
      </c>
      <c r="R541">
        <f t="shared" si="103"/>
        <v>0.19390156048406038</v>
      </c>
      <c r="Z541" s="32">
        <v>70</v>
      </c>
      <c r="AA541">
        <f t="shared" si="104"/>
        <v>528</v>
      </c>
      <c r="AB541">
        <f t="shared" si="105"/>
        <v>0.52749999999999997</v>
      </c>
      <c r="AC541">
        <f t="shared" si="106"/>
        <v>6.8986958972327914E-2</v>
      </c>
      <c r="AD541">
        <f t="shared" si="107"/>
        <v>0.12806290630329439</v>
      </c>
    </row>
    <row r="542" spans="1:30" x14ac:dyDescent="0.25">
      <c r="A542" s="32">
        <v>68</v>
      </c>
      <c r="B542">
        <f t="shared" si="96"/>
        <v>546.5</v>
      </c>
      <c r="C542">
        <f t="shared" si="97"/>
        <v>0.54600000000000004</v>
      </c>
      <c r="D542">
        <f t="shared" si="98"/>
        <v>0.11556159710538329</v>
      </c>
      <c r="E542">
        <f t="shared" si="99"/>
        <v>0.12602980317323059</v>
      </c>
      <c r="N542" s="32">
        <v>72</v>
      </c>
      <c r="O542">
        <f t="shared" si="100"/>
        <v>550.5</v>
      </c>
      <c r="P542">
        <f t="shared" si="101"/>
        <v>0.55000000000000004</v>
      </c>
      <c r="Q542">
        <f t="shared" si="102"/>
        <v>0.12566134685507416</v>
      </c>
      <c r="R542">
        <f t="shared" si="103"/>
        <v>0.19390156048406038</v>
      </c>
      <c r="Z542" s="32">
        <v>70</v>
      </c>
      <c r="AA542">
        <f t="shared" si="104"/>
        <v>528</v>
      </c>
      <c r="AB542">
        <f t="shared" si="105"/>
        <v>0.52749999999999997</v>
      </c>
      <c r="AC542">
        <f t="shared" si="106"/>
        <v>6.8986958972327914E-2</v>
      </c>
      <c r="AD542">
        <f t="shared" si="107"/>
        <v>0.12806290630329439</v>
      </c>
    </row>
    <row r="543" spans="1:30" x14ac:dyDescent="0.25">
      <c r="A543" s="32">
        <v>68</v>
      </c>
      <c r="B543">
        <f t="shared" si="96"/>
        <v>546.5</v>
      </c>
      <c r="C543">
        <f t="shared" si="97"/>
        <v>0.54600000000000004</v>
      </c>
      <c r="D543">
        <f t="shared" si="98"/>
        <v>0.11556159710538329</v>
      </c>
      <c r="E543">
        <f t="shared" si="99"/>
        <v>0.12602980317323059</v>
      </c>
      <c r="N543" s="32">
        <v>72</v>
      </c>
      <c r="O543">
        <f t="shared" si="100"/>
        <v>550.5</v>
      </c>
      <c r="P543">
        <f t="shared" si="101"/>
        <v>0.55000000000000004</v>
      </c>
      <c r="Q543">
        <f t="shared" si="102"/>
        <v>0.12566134685507416</v>
      </c>
      <c r="R543">
        <f t="shared" si="103"/>
        <v>0.19390156048406038</v>
      </c>
      <c r="Z543" s="32">
        <v>70</v>
      </c>
      <c r="AA543">
        <f t="shared" si="104"/>
        <v>528</v>
      </c>
      <c r="AB543">
        <f t="shared" si="105"/>
        <v>0.52749999999999997</v>
      </c>
      <c r="AC543">
        <f t="shared" si="106"/>
        <v>6.8986958972327914E-2</v>
      </c>
      <c r="AD543">
        <f t="shared" si="107"/>
        <v>0.12806290630329439</v>
      </c>
    </row>
    <row r="544" spans="1:30" x14ac:dyDescent="0.25">
      <c r="A544" s="32">
        <v>68</v>
      </c>
      <c r="B544">
        <f t="shared" si="96"/>
        <v>546.5</v>
      </c>
      <c r="C544">
        <f t="shared" si="97"/>
        <v>0.54600000000000004</v>
      </c>
      <c r="D544">
        <f t="shared" si="98"/>
        <v>0.11556159710538329</v>
      </c>
      <c r="E544">
        <f t="shared" si="99"/>
        <v>0.12602980317323059</v>
      </c>
      <c r="N544" s="32">
        <v>72</v>
      </c>
      <c r="O544">
        <f t="shared" si="100"/>
        <v>550.5</v>
      </c>
      <c r="P544">
        <f t="shared" si="101"/>
        <v>0.55000000000000004</v>
      </c>
      <c r="Q544">
        <f t="shared" si="102"/>
        <v>0.12566134685507416</v>
      </c>
      <c r="R544">
        <f t="shared" si="103"/>
        <v>0.19390156048406038</v>
      </c>
      <c r="Z544" s="32">
        <v>70</v>
      </c>
      <c r="AA544">
        <f t="shared" si="104"/>
        <v>528</v>
      </c>
      <c r="AB544">
        <f t="shared" si="105"/>
        <v>0.52749999999999997</v>
      </c>
      <c r="AC544">
        <f t="shared" si="106"/>
        <v>6.8986958972327914E-2</v>
      </c>
      <c r="AD544">
        <f t="shared" si="107"/>
        <v>0.12806290630329439</v>
      </c>
    </row>
    <row r="545" spans="1:30" x14ac:dyDescent="0.25">
      <c r="A545" s="32">
        <v>68</v>
      </c>
      <c r="B545">
        <f t="shared" si="96"/>
        <v>546.5</v>
      </c>
      <c r="C545">
        <f t="shared" si="97"/>
        <v>0.54600000000000004</v>
      </c>
      <c r="D545">
        <f t="shared" si="98"/>
        <v>0.11556159710538329</v>
      </c>
      <c r="E545">
        <f t="shared" si="99"/>
        <v>0.12602980317323059</v>
      </c>
      <c r="N545" s="32">
        <v>72</v>
      </c>
      <c r="O545">
        <f t="shared" si="100"/>
        <v>550.5</v>
      </c>
      <c r="P545">
        <f t="shared" si="101"/>
        <v>0.55000000000000004</v>
      </c>
      <c r="Q545">
        <f t="shared" si="102"/>
        <v>0.12566134685507416</v>
      </c>
      <c r="R545">
        <f t="shared" si="103"/>
        <v>0.19390156048406038</v>
      </c>
      <c r="Z545" s="32">
        <v>70</v>
      </c>
      <c r="AA545">
        <f t="shared" si="104"/>
        <v>528</v>
      </c>
      <c r="AB545">
        <f t="shared" si="105"/>
        <v>0.52749999999999997</v>
      </c>
      <c r="AC545">
        <f t="shared" si="106"/>
        <v>6.8986958972327914E-2</v>
      </c>
      <c r="AD545">
        <f t="shared" si="107"/>
        <v>0.12806290630329439</v>
      </c>
    </row>
    <row r="546" spans="1:30" x14ac:dyDescent="0.25">
      <c r="A546" s="32">
        <v>68</v>
      </c>
      <c r="B546">
        <f t="shared" si="96"/>
        <v>546.5</v>
      </c>
      <c r="C546">
        <f t="shared" si="97"/>
        <v>0.54600000000000004</v>
      </c>
      <c r="D546">
        <f t="shared" si="98"/>
        <v>0.11556159710538329</v>
      </c>
      <c r="E546">
        <f t="shared" si="99"/>
        <v>0.12602980317323059</v>
      </c>
      <c r="N546" s="32">
        <v>72</v>
      </c>
      <c r="O546">
        <f t="shared" si="100"/>
        <v>550.5</v>
      </c>
      <c r="P546">
        <f t="shared" si="101"/>
        <v>0.55000000000000004</v>
      </c>
      <c r="Q546">
        <f t="shared" si="102"/>
        <v>0.12566134685507416</v>
      </c>
      <c r="R546">
        <f t="shared" si="103"/>
        <v>0.19390156048406038</v>
      </c>
      <c r="Z546" s="32">
        <v>71</v>
      </c>
      <c r="AA546">
        <f t="shared" si="104"/>
        <v>553.5</v>
      </c>
      <c r="AB546">
        <f t="shared" si="105"/>
        <v>0.55300000000000005</v>
      </c>
      <c r="AC546">
        <f t="shared" si="106"/>
        <v>0.13324452361112402</v>
      </c>
      <c r="AD546">
        <f t="shared" si="107"/>
        <v>0.1938711829236924</v>
      </c>
    </row>
    <row r="547" spans="1:30" x14ac:dyDescent="0.25">
      <c r="A547" s="32">
        <v>68</v>
      </c>
      <c r="B547">
        <f t="shared" si="96"/>
        <v>546.5</v>
      </c>
      <c r="C547">
        <f t="shared" si="97"/>
        <v>0.54600000000000004</v>
      </c>
      <c r="D547">
        <f t="shared" si="98"/>
        <v>0.11556159710538329</v>
      </c>
      <c r="E547">
        <f t="shared" si="99"/>
        <v>0.12602980317323059</v>
      </c>
      <c r="N547" s="32">
        <v>72</v>
      </c>
      <c r="O547">
        <f t="shared" si="100"/>
        <v>550.5</v>
      </c>
      <c r="P547">
        <f t="shared" si="101"/>
        <v>0.55000000000000004</v>
      </c>
      <c r="Q547">
        <f t="shared" si="102"/>
        <v>0.12566134685507416</v>
      </c>
      <c r="R547">
        <f t="shared" si="103"/>
        <v>0.19390156048406038</v>
      </c>
      <c r="Z547" s="32">
        <v>71</v>
      </c>
      <c r="AA547">
        <f t="shared" si="104"/>
        <v>553.5</v>
      </c>
      <c r="AB547">
        <f t="shared" si="105"/>
        <v>0.55300000000000005</v>
      </c>
      <c r="AC547">
        <f t="shared" si="106"/>
        <v>0.13324452361112402</v>
      </c>
      <c r="AD547">
        <f t="shared" si="107"/>
        <v>0.1938711829236924</v>
      </c>
    </row>
    <row r="548" spans="1:30" x14ac:dyDescent="0.25">
      <c r="A548" s="32">
        <v>68</v>
      </c>
      <c r="B548">
        <f t="shared" si="96"/>
        <v>546.5</v>
      </c>
      <c r="C548">
        <f t="shared" si="97"/>
        <v>0.54600000000000004</v>
      </c>
      <c r="D548">
        <f t="shared" si="98"/>
        <v>0.11556159710538329</v>
      </c>
      <c r="E548">
        <f t="shared" si="99"/>
        <v>0.12602980317323059</v>
      </c>
      <c r="N548" s="32">
        <v>72</v>
      </c>
      <c r="O548">
        <f t="shared" si="100"/>
        <v>550.5</v>
      </c>
      <c r="P548">
        <f t="shared" si="101"/>
        <v>0.55000000000000004</v>
      </c>
      <c r="Q548">
        <f t="shared" si="102"/>
        <v>0.12566134685507416</v>
      </c>
      <c r="R548">
        <f t="shared" si="103"/>
        <v>0.19390156048406038</v>
      </c>
      <c r="Z548" s="32">
        <v>71</v>
      </c>
      <c r="AA548">
        <f t="shared" si="104"/>
        <v>553.5</v>
      </c>
      <c r="AB548">
        <f t="shared" si="105"/>
        <v>0.55300000000000005</v>
      </c>
      <c r="AC548">
        <f t="shared" si="106"/>
        <v>0.13324452361112402</v>
      </c>
      <c r="AD548">
        <f t="shared" si="107"/>
        <v>0.1938711829236924</v>
      </c>
    </row>
    <row r="549" spans="1:30" x14ac:dyDescent="0.25">
      <c r="A549" s="32">
        <v>68</v>
      </c>
      <c r="B549">
        <f t="shared" si="96"/>
        <v>546.5</v>
      </c>
      <c r="C549">
        <f t="shared" si="97"/>
        <v>0.54600000000000004</v>
      </c>
      <c r="D549">
        <f t="shared" si="98"/>
        <v>0.11556159710538329</v>
      </c>
      <c r="E549">
        <f t="shared" si="99"/>
        <v>0.12602980317323059</v>
      </c>
      <c r="N549" s="32">
        <v>72</v>
      </c>
      <c r="O549">
        <f t="shared" si="100"/>
        <v>550.5</v>
      </c>
      <c r="P549">
        <f t="shared" si="101"/>
        <v>0.55000000000000004</v>
      </c>
      <c r="Q549">
        <f t="shared" si="102"/>
        <v>0.12566134685507416</v>
      </c>
      <c r="R549">
        <f t="shared" si="103"/>
        <v>0.19390156048406038</v>
      </c>
      <c r="Z549" s="32">
        <v>71</v>
      </c>
      <c r="AA549">
        <f t="shared" si="104"/>
        <v>553.5</v>
      </c>
      <c r="AB549">
        <f t="shared" si="105"/>
        <v>0.55300000000000005</v>
      </c>
      <c r="AC549">
        <f t="shared" si="106"/>
        <v>0.13324452361112402</v>
      </c>
      <c r="AD549">
        <f t="shared" si="107"/>
        <v>0.1938711829236924</v>
      </c>
    </row>
    <row r="550" spans="1:30" x14ac:dyDescent="0.25">
      <c r="A550" s="32">
        <v>68</v>
      </c>
      <c r="B550">
        <f t="shared" si="96"/>
        <v>546.5</v>
      </c>
      <c r="C550">
        <f t="shared" si="97"/>
        <v>0.54600000000000004</v>
      </c>
      <c r="D550">
        <f t="shared" si="98"/>
        <v>0.11556159710538329</v>
      </c>
      <c r="E550">
        <f t="shared" si="99"/>
        <v>0.12602980317323059</v>
      </c>
      <c r="N550" s="32">
        <v>72</v>
      </c>
      <c r="O550">
        <f t="shared" si="100"/>
        <v>550.5</v>
      </c>
      <c r="P550">
        <f t="shared" si="101"/>
        <v>0.55000000000000004</v>
      </c>
      <c r="Q550">
        <f t="shared" si="102"/>
        <v>0.12566134685507416</v>
      </c>
      <c r="R550">
        <f t="shared" si="103"/>
        <v>0.19390156048406038</v>
      </c>
      <c r="Z550" s="32">
        <v>71</v>
      </c>
      <c r="AA550">
        <f t="shared" si="104"/>
        <v>553.5</v>
      </c>
      <c r="AB550">
        <f t="shared" si="105"/>
        <v>0.55300000000000005</v>
      </c>
      <c r="AC550">
        <f t="shared" si="106"/>
        <v>0.13324452361112402</v>
      </c>
      <c r="AD550">
        <f t="shared" si="107"/>
        <v>0.1938711829236924</v>
      </c>
    </row>
    <row r="551" spans="1:30" x14ac:dyDescent="0.25">
      <c r="A551" s="32">
        <v>68</v>
      </c>
      <c r="B551">
        <f t="shared" si="96"/>
        <v>546.5</v>
      </c>
      <c r="C551">
        <f t="shared" si="97"/>
        <v>0.54600000000000004</v>
      </c>
      <c r="D551">
        <f t="shared" si="98"/>
        <v>0.11556159710538329</v>
      </c>
      <c r="E551">
        <f t="shared" si="99"/>
        <v>0.12602980317323059</v>
      </c>
      <c r="N551" s="32">
        <v>72</v>
      </c>
      <c r="O551">
        <f t="shared" si="100"/>
        <v>550.5</v>
      </c>
      <c r="P551">
        <f t="shared" si="101"/>
        <v>0.55000000000000004</v>
      </c>
      <c r="Q551">
        <f t="shared" si="102"/>
        <v>0.12566134685507416</v>
      </c>
      <c r="R551">
        <f t="shared" si="103"/>
        <v>0.19390156048406038</v>
      </c>
      <c r="Z551" s="32">
        <v>71</v>
      </c>
      <c r="AA551">
        <f t="shared" si="104"/>
        <v>553.5</v>
      </c>
      <c r="AB551">
        <f t="shared" si="105"/>
        <v>0.55300000000000005</v>
      </c>
      <c r="AC551">
        <f t="shared" si="106"/>
        <v>0.13324452361112402</v>
      </c>
      <c r="AD551">
        <f t="shared" si="107"/>
        <v>0.1938711829236924</v>
      </c>
    </row>
    <row r="552" spans="1:30" x14ac:dyDescent="0.25">
      <c r="A552" s="32">
        <v>68</v>
      </c>
      <c r="B552">
        <f t="shared" si="96"/>
        <v>546.5</v>
      </c>
      <c r="C552">
        <f t="shared" si="97"/>
        <v>0.54600000000000004</v>
      </c>
      <c r="D552">
        <f t="shared" si="98"/>
        <v>0.11556159710538329</v>
      </c>
      <c r="E552">
        <f t="shared" si="99"/>
        <v>0.12602980317323059</v>
      </c>
      <c r="N552" s="32">
        <v>72</v>
      </c>
      <c r="O552">
        <f t="shared" si="100"/>
        <v>550.5</v>
      </c>
      <c r="P552">
        <f t="shared" si="101"/>
        <v>0.55000000000000004</v>
      </c>
      <c r="Q552">
        <f t="shared" si="102"/>
        <v>0.12566134685507416</v>
      </c>
      <c r="R552">
        <f t="shared" si="103"/>
        <v>0.19390156048406038</v>
      </c>
      <c r="Z552" s="32">
        <v>71</v>
      </c>
      <c r="AA552">
        <f t="shared" si="104"/>
        <v>553.5</v>
      </c>
      <c r="AB552">
        <f t="shared" si="105"/>
        <v>0.55300000000000005</v>
      </c>
      <c r="AC552">
        <f t="shared" si="106"/>
        <v>0.13324452361112402</v>
      </c>
      <c r="AD552">
        <f t="shared" si="107"/>
        <v>0.1938711829236924</v>
      </c>
    </row>
    <row r="553" spans="1:30" x14ac:dyDescent="0.25">
      <c r="A553" s="32">
        <v>68</v>
      </c>
      <c r="B553">
        <f t="shared" si="96"/>
        <v>546.5</v>
      </c>
      <c r="C553">
        <f t="shared" si="97"/>
        <v>0.54600000000000004</v>
      </c>
      <c r="D553">
        <f t="shared" si="98"/>
        <v>0.11556159710538329</v>
      </c>
      <c r="E553">
        <f t="shared" si="99"/>
        <v>0.12602980317323059</v>
      </c>
      <c r="N553" s="32">
        <v>72</v>
      </c>
      <c r="O553">
        <f t="shared" si="100"/>
        <v>550.5</v>
      </c>
      <c r="P553">
        <f t="shared" si="101"/>
        <v>0.55000000000000004</v>
      </c>
      <c r="Q553">
        <f t="shared" si="102"/>
        <v>0.12566134685507416</v>
      </c>
      <c r="R553">
        <f t="shared" si="103"/>
        <v>0.19390156048406038</v>
      </c>
      <c r="Z553" s="32">
        <v>71</v>
      </c>
      <c r="AA553">
        <f t="shared" si="104"/>
        <v>553.5</v>
      </c>
      <c r="AB553">
        <f t="shared" si="105"/>
        <v>0.55300000000000005</v>
      </c>
      <c r="AC553">
        <f t="shared" si="106"/>
        <v>0.13324452361112402</v>
      </c>
      <c r="AD553">
        <f t="shared" si="107"/>
        <v>0.1938711829236924</v>
      </c>
    </row>
    <row r="554" spans="1:30" x14ac:dyDescent="0.25">
      <c r="A554" s="32">
        <v>68</v>
      </c>
      <c r="B554">
        <f t="shared" si="96"/>
        <v>546.5</v>
      </c>
      <c r="C554">
        <f t="shared" si="97"/>
        <v>0.54600000000000004</v>
      </c>
      <c r="D554">
        <f t="shared" si="98"/>
        <v>0.11556159710538329</v>
      </c>
      <c r="E554">
        <f t="shared" si="99"/>
        <v>0.12602980317323059</v>
      </c>
      <c r="N554" s="32">
        <v>72</v>
      </c>
      <c r="O554">
        <f t="shared" si="100"/>
        <v>550.5</v>
      </c>
      <c r="P554">
        <f t="shared" si="101"/>
        <v>0.55000000000000004</v>
      </c>
      <c r="Q554">
        <f t="shared" si="102"/>
        <v>0.12566134685507416</v>
      </c>
      <c r="R554">
        <f t="shared" si="103"/>
        <v>0.19390156048406038</v>
      </c>
      <c r="Z554" s="32">
        <v>71</v>
      </c>
      <c r="AA554">
        <f t="shared" si="104"/>
        <v>553.5</v>
      </c>
      <c r="AB554">
        <f t="shared" si="105"/>
        <v>0.55300000000000005</v>
      </c>
      <c r="AC554">
        <f t="shared" si="106"/>
        <v>0.13324452361112402</v>
      </c>
      <c r="AD554">
        <f t="shared" si="107"/>
        <v>0.1938711829236924</v>
      </c>
    </row>
    <row r="555" spans="1:30" x14ac:dyDescent="0.25">
      <c r="A555" s="32">
        <v>68</v>
      </c>
      <c r="B555">
        <f t="shared" si="96"/>
        <v>546.5</v>
      </c>
      <c r="C555">
        <f t="shared" si="97"/>
        <v>0.54600000000000004</v>
      </c>
      <c r="D555">
        <f t="shared" si="98"/>
        <v>0.11556159710538329</v>
      </c>
      <c r="E555">
        <f t="shared" si="99"/>
        <v>0.12602980317323059</v>
      </c>
      <c r="N555" s="32">
        <v>72</v>
      </c>
      <c r="O555">
        <f t="shared" si="100"/>
        <v>550.5</v>
      </c>
      <c r="P555">
        <f t="shared" si="101"/>
        <v>0.55000000000000004</v>
      </c>
      <c r="Q555">
        <f t="shared" si="102"/>
        <v>0.12566134685507416</v>
      </c>
      <c r="R555">
        <f t="shared" si="103"/>
        <v>0.19390156048406038</v>
      </c>
      <c r="Z555" s="32">
        <v>71</v>
      </c>
      <c r="AA555">
        <f t="shared" si="104"/>
        <v>553.5</v>
      </c>
      <c r="AB555">
        <f t="shared" si="105"/>
        <v>0.55300000000000005</v>
      </c>
      <c r="AC555">
        <f t="shared" si="106"/>
        <v>0.13324452361112402</v>
      </c>
      <c r="AD555">
        <f t="shared" si="107"/>
        <v>0.1938711829236924</v>
      </c>
    </row>
    <row r="556" spans="1:30" x14ac:dyDescent="0.25">
      <c r="A556" s="32">
        <v>68</v>
      </c>
      <c r="B556">
        <f t="shared" si="96"/>
        <v>546.5</v>
      </c>
      <c r="C556">
        <f t="shared" si="97"/>
        <v>0.54600000000000004</v>
      </c>
      <c r="D556">
        <f t="shared" si="98"/>
        <v>0.11556159710538329</v>
      </c>
      <c r="E556">
        <f t="shared" si="99"/>
        <v>0.12602980317323059</v>
      </c>
      <c r="N556" s="32">
        <v>72</v>
      </c>
      <c r="O556">
        <f t="shared" si="100"/>
        <v>550.5</v>
      </c>
      <c r="P556">
        <f t="shared" si="101"/>
        <v>0.55000000000000004</v>
      </c>
      <c r="Q556">
        <f t="shared" si="102"/>
        <v>0.12566134685507416</v>
      </c>
      <c r="R556">
        <f t="shared" si="103"/>
        <v>0.19390156048406038</v>
      </c>
      <c r="Z556" s="32">
        <v>71</v>
      </c>
      <c r="AA556">
        <f t="shared" si="104"/>
        <v>553.5</v>
      </c>
      <c r="AB556">
        <f t="shared" si="105"/>
        <v>0.55300000000000005</v>
      </c>
      <c r="AC556">
        <f t="shared" si="106"/>
        <v>0.13324452361112402</v>
      </c>
      <c r="AD556">
        <f t="shared" si="107"/>
        <v>0.1938711829236924</v>
      </c>
    </row>
    <row r="557" spans="1:30" x14ac:dyDescent="0.25">
      <c r="A557" s="32">
        <v>68</v>
      </c>
      <c r="B557">
        <f t="shared" si="96"/>
        <v>546.5</v>
      </c>
      <c r="C557">
        <f t="shared" si="97"/>
        <v>0.54600000000000004</v>
      </c>
      <c r="D557">
        <f t="shared" si="98"/>
        <v>0.11556159710538329</v>
      </c>
      <c r="E557">
        <f t="shared" si="99"/>
        <v>0.12602980317323059</v>
      </c>
      <c r="N557" s="32">
        <v>72</v>
      </c>
      <c r="O557">
        <f t="shared" si="100"/>
        <v>550.5</v>
      </c>
      <c r="P557">
        <f t="shared" si="101"/>
        <v>0.55000000000000004</v>
      </c>
      <c r="Q557">
        <f t="shared" si="102"/>
        <v>0.12566134685507416</v>
      </c>
      <c r="R557">
        <f t="shared" si="103"/>
        <v>0.19390156048406038</v>
      </c>
      <c r="Z557" s="32">
        <v>71</v>
      </c>
      <c r="AA557">
        <f t="shared" si="104"/>
        <v>553.5</v>
      </c>
      <c r="AB557">
        <f t="shared" si="105"/>
        <v>0.55300000000000005</v>
      </c>
      <c r="AC557">
        <f t="shared" si="106"/>
        <v>0.13324452361112402</v>
      </c>
      <c r="AD557">
        <f t="shared" si="107"/>
        <v>0.1938711829236924</v>
      </c>
    </row>
    <row r="558" spans="1:30" x14ac:dyDescent="0.25">
      <c r="A558" s="32">
        <v>68</v>
      </c>
      <c r="B558">
        <f t="shared" si="96"/>
        <v>546.5</v>
      </c>
      <c r="C558">
        <f t="shared" si="97"/>
        <v>0.54600000000000004</v>
      </c>
      <c r="D558">
        <f t="shared" si="98"/>
        <v>0.11556159710538329</v>
      </c>
      <c r="E558">
        <f t="shared" si="99"/>
        <v>0.12602980317323059</v>
      </c>
      <c r="N558" s="32">
        <v>72</v>
      </c>
      <c r="O558">
        <f t="shared" si="100"/>
        <v>550.5</v>
      </c>
      <c r="P558">
        <f t="shared" si="101"/>
        <v>0.55000000000000004</v>
      </c>
      <c r="Q558">
        <f t="shared" si="102"/>
        <v>0.12566134685507416</v>
      </c>
      <c r="R558">
        <f t="shared" si="103"/>
        <v>0.19390156048406038</v>
      </c>
      <c r="Z558" s="32">
        <v>71</v>
      </c>
      <c r="AA558">
        <f t="shared" si="104"/>
        <v>553.5</v>
      </c>
      <c r="AB558">
        <f t="shared" si="105"/>
        <v>0.55300000000000005</v>
      </c>
      <c r="AC558">
        <f t="shared" si="106"/>
        <v>0.13324452361112402</v>
      </c>
      <c r="AD558">
        <f t="shared" si="107"/>
        <v>0.1938711829236924</v>
      </c>
    </row>
    <row r="559" spans="1:30" x14ac:dyDescent="0.25">
      <c r="A559" s="32">
        <v>68</v>
      </c>
      <c r="B559">
        <f t="shared" si="96"/>
        <v>546.5</v>
      </c>
      <c r="C559">
        <f t="shared" si="97"/>
        <v>0.54600000000000004</v>
      </c>
      <c r="D559">
        <f t="shared" si="98"/>
        <v>0.11556159710538329</v>
      </c>
      <c r="E559">
        <f t="shared" si="99"/>
        <v>0.12602980317323059</v>
      </c>
      <c r="N559" s="32">
        <v>72</v>
      </c>
      <c r="O559">
        <f t="shared" si="100"/>
        <v>550.5</v>
      </c>
      <c r="P559">
        <f t="shared" si="101"/>
        <v>0.55000000000000004</v>
      </c>
      <c r="Q559">
        <f t="shared" si="102"/>
        <v>0.12566134685507416</v>
      </c>
      <c r="R559">
        <f t="shared" si="103"/>
        <v>0.19390156048406038</v>
      </c>
      <c r="Z559" s="32">
        <v>71</v>
      </c>
      <c r="AA559">
        <f t="shared" si="104"/>
        <v>553.5</v>
      </c>
      <c r="AB559">
        <f t="shared" si="105"/>
        <v>0.55300000000000005</v>
      </c>
      <c r="AC559">
        <f t="shared" si="106"/>
        <v>0.13324452361112402</v>
      </c>
      <c r="AD559">
        <f t="shared" si="107"/>
        <v>0.1938711829236924</v>
      </c>
    </row>
    <row r="560" spans="1:30" x14ac:dyDescent="0.25">
      <c r="A560" s="32">
        <v>68</v>
      </c>
      <c r="B560">
        <f t="shared" si="96"/>
        <v>546.5</v>
      </c>
      <c r="C560">
        <f t="shared" si="97"/>
        <v>0.54600000000000004</v>
      </c>
      <c r="D560">
        <f t="shared" si="98"/>
        <v>0.11556159710538329</v>
      </c>
      <c r="E560">
        <f t="shared" si="99"/>
        <v>0.12602980317323059</v>
      </c>
      <c r="N560" s="32">
        <v>72</v>
      </c>
      <c r="O560">
        <f t="shared" si="100"/>
        <v>550.5</v>
      </c>
      <c r="P560">
        <f t="shared" si="101"/>
        <v>0.55000000000000004</v>
      </c>
      <c r="Q560">
        <f t="shared" si="102"/>
        <v>0.12566134685507416</v>
      </c>
      <c r="R560">
        <f t="shared" si="103"/>
        <v>0.19390156048406038</v>
      </c>
      <c r="Z560" s="32">
        <v>71</v>
      </c>
      <c r="AA560">
        <f t="shared" si="104"/>
        <v>553.5</v>
      </c>
      <c r="AB560">
        <f t="shared" si="105"/>
        <v>0.55300000000000005</v>
      </c>
      <c r="AC560">
        <f t="shared" si="106"/>
        <v>0.13324452361112402</v>
      </c>
      <c r="AD560">
        <f t="shared" si="107"/>
        <v>0.1938711829236924</v>
      </c>
    </row>
    <row r="561" spans="1:30" x14ac:dyDescent="0.25">
      <c r="A561" s="32">
        <v>69</v>
      </c>
      <c r="B561">
        <f t="shared" si="96"/>
        <v>575.5</v>
      </c>
      <c r="C561">
        <f t="shared" si="97"/>
        <v>0.57499999999999996</v>
      </c>
      <c r="D561">
        <f t="shared" si="98"/>
        <v>0.18911842627279243</v>
      </c>
      <c r="E561">
        <f t="shared" si="99"/>
        <v>0.19197946469768404</v>
      </c>
      <c r="N561" s="32">
        <v>72</v>
      </c>
      <c r="O561">
        <f t="shared" si="100"/>
        <v>550.5</v>
      </c>
      <c r="P561">
        <f t="shared" si="101"/>
        <v>0.55000000000000004</v>
      </c>
      <c r="Q561">
        <f t="shared" si="102"/>
        <v>0.12566134685507416</v>
      </c>
      <c r="R561">
        <f t="shared" si="103"/>
        <v>0.19390156048406038</v>
      </c>
      <c r="Z561" s="32">
        <v>71</v>
      </c>
      <c r="AA561">
        <f t="shared" si="104"/>
        <v>553.5</v>
      </c>
      <c r="AB561">
        <f t="shared" si="105"/>
        <v>0.55300000000000005</v>
      </c>
      <c r="AC561">
        <f t="shared" si="106"/>
        <v>0.13324452361112402</v>
      </c>
      <c r="AD561">
        <f t="shared" si="107"/>
        <v>0.1938711829236924</v>
      </c>
    </row>
    <row r="562" spans="1:30" x14ac:dyDescent="0.25">
      <c r="A562" s="32">
        <v>69</v>
      </c>
      <c r="B562">
        <f t="shared" si="96"/>
        <v>575.5</v>
      </c>
      <c r="C562">
        <f t="shared" si="97"/>
        <v>0.57499999999999996</v>
      </c>
      <c r="D562">
        <f t="shared" si="98"/>
        <v>0.18911842627279243</v>
      </c>
      <c r="E562">
        <f t="shared" si="99"/>
        <v>0.19197946469768404</v>
      </c>
      <c r="N562" s="32">
        <v>72</v>
      </c>
      <c r="O562">
        <f t="shared" si="100"/>
        <v>550.5</v>
      </c>
      <c r="P562">
        <f t="shared" si="101"/>
        <v>0.55000000000000004</v>
      </c>
      <c r="Q562">
        <f t="shared" si="102"/>
        <v>0.12566134685507416</v>
      </c>
      <c r="R562">
        <f t="shared" si="103"/>
        <v>0.19390156048406038</v>
      </c>
      <c r="Z562" s="32">
        <v>71</v>
      </c>
      <c r="AA562">
        <f t="shared" si="104"/>
        <v>553.5</v>
      </c>
      <c r="AB562">
        <f t="shared" si="105"/>
        <v>0.55300000000000005</v>
      </c>
      <c r="AC562">
        <f t="shared" si="106"/>
        <v>0.13324452361112402</v>
      </c>
      <c r="AD562">
        <f t="shared" si="107"/>
        <v>0.1938711829236924</v>
      </c>
    </row>
    <row r="563" spans="1:30" x14ac:dyDescent="0.25">
      <c r="A563" s="32">
        <v>69</v>
      </c>
      <c r="B563">
        <f t="shared" si="96"/>
        <v>575.5</v>
      </c>
      <c r="C563">
        <f t="shared" si="97"/>
        <v>0.57499999999999996</v>
      </c>
      <c r="D563">
        <f t="shared" si="98"/>
        <v>0.18911842627279243</v>
      </c>
      <c r="E563">
        <f t="shared" si="99"/>
        <v>0.19197946469768404</v>
      </c>
      <c r="N563" s="32">
        <v>72</v>
      </c>
      <c r="O563">
        <f t="shared" si="100"/>
        <v>550.5</v>
      </c>
      <c r="P563">
        <f t="shared" si="101"/>
        <v>0.55000000000000004</v>
      </c>
      <c r="Q563">
        <f t="shared" si="102"/>
        <v>0.12566134685507416</v>
      </c>
      <c r="R563">
        <f t="shared" si="103"/>
        <v>0.19390156048406038</v>
      </c>
      <c r="Z563" s="32">
        <v>71</v>
      </c>
      <c r="AA563">
        <f t="shared" si="104"/>
        <v>553.5</v>
      </c>
      <c r="AB563">
        <f t="shared" si="105"/>
        <v>0.55300000000000005</v>
      </c>
      <c r="AC563">
        <f t="shared" si="106"/>
        <v>0.13324452361112402</v>
      </c>
      <c r="AD563">
        <f t="shared" si="107"/>
        <v>0.1938711829236924</v>
      </c>
    </row>
    <row r="564" spans="1:30" x14ac:dyDescent="0.25">
      <c r="A564" s="32">
        <v>69</v>
      </c>
      <c r="B564">
        <f t="shared" si="96"/>
        <v>575.5</v>
      </c>
      <c r="C564">
        <f t="shared" si="97"/>
        <v>0.57499999999999996</v>
      </c>
      <c r="D564">
        <f t="shared" si="98"/>
        <v>0.18911842627279243</v>
      </c>
      <c r="E564">
        <f t="shared" si="99"/>
        <v>0.19197946469768404</v>
      </c>
      <c r="N564" s="32">
        <v>72</v>
      </c>
      <c r="O564">
        <f t="shared" si="100"/>
        <v>550.5</v>
      </c>
      <c r="P564">
        <f t="shared" si="101"/>
        <v>0.55000000000000004</v>
      </c>
      <c r="Q564">
        <f t="shared" si="102"/>
        <v>0.12566134685507416</v>
      </c>
      <c r="R564">
        <f t="shared" si="103"/>
        <v>0.19390156048406038</v>
      </c>
      <c r="Z564" s="32">
        <v>72</v>
      </c>
      <c r="AA564">
        <f t="shared" si="104"/>
        <v>575</v>
      </c>
      <c r="AB564">
        <f t="shared" si="105"/>
        <v>0.57450000000000001</v>
      </c>
      <c r="AC564">
        <f t="shared" si="106"/>
        <v>0.1878426512246831</v>
      </c>
      <c r="AD564">
        <f t="shared" si="107"/>
        <v>0.25967945954409044</v>
      </c>
    </row>
    <row r="565" spans="1:30" x14ac:dyDescent="0.25">
      <c r="A565" s="32">
        <v>69</v>
      </c>
      <c r="B565">
        <f t="shared" si="96"/>
        <v>575.5</v>
      </c>
      <c r="C565">
        <f t="shared" si="97"/>
        <v>0.57499999999999996</v>
      </c>
      <c r="D565">
        <f t="shared" si="98"/>
        <v>0.18911842627279243</v>
      </c>
      <c r="E565">
        <f t="shared" si="99"/>
        <v>0.19197946469768404</v>
      </c>
      <c r="N565" s="32">
        <v>72</v>
      </c>
      <c r="O565">
        <f t="shared" si="100"/>
        <v>550.5</v>
      </c>
      <c r="P565">
        <f t="shared" si="101"/>
        <v>0.55000000000000004</v>
      </c>
      <c r="Q565">
        <f t="shared" si="102"/>
        <v>0.12566134685507416</v>
      </c>
      <c r="R565">
        <f t="shared" si="103"/>
        <v>0.19390156048406038</v>
      </c>
      <c r="Z565" s="32">
        <v>72</v>
      </c>
      <c r="AA565">
        <f t="shared" si="104"/>
        <v>575</v>
      </c>
      <c r="AB565">
        <f t="shared" si="105"/>
        <v>0.57450000000000001</v>
      </c>
      <c r="AC565">
        <f t="shared" si="106"/>
        <v>0.1878426512246831</v>
      </c>
      <c r="AD565">
        <f t="shared" si="107"/>
        <v>0.25967945954409044</v>
      </c>
    </row>
    <row r="566" spans="1:30" x14ac:dyDescent="0.25">
      <c r="A566" s="32">
        <v>69</v>
      </c>
      <c r="B566">
        <f t="shared" si="96"/>
        <v>575.5</v>
      </c>
      <c r="C566">
        <f t="shared" si="97"/>
        <v>0.57499999999999996</v>
      </c>
      <c r="D566">
        <f t="shared" si="98"/>
        <v>0.18911842627279243</v>
      </c>
      <c r="E566">
        <f t="shared" si="99"/>
        <v>0.19197946469768404</v>
      </c>
      <c r="N566" s="32">
        <v>72</v>
      </c>
      <c r="O566">
        <f t="shared" si="100"/>
        <v>550.5</v>
      </c>
      <c r="P566">
        <f t="shared" si="101"/>
        <v>0.55000000000000004</v>
      </c>
      <c r="Q566">
        <f t="shared" si="102"/>
        <v>0.12566134685507416</v>
      </c>
      <c r="R566">
        <f t="shared" si="103"/>
        <v>0.19390156048406038</v>
      </c>
      <c r="Z566" s="32">
        <v>72</v>
      </c>
      <c r="AA566">
        <f t="shared" si="104"/>
        <v>575</v>
      </c>
      <c r="AB566">
        <f t="shared" si="105"/>
        <v>0.57450000000000001</v>
      </c>
      <c r="AC566">
        <f t="shared" si="106"/>
        <v>0.1878426512246831</v>
      </c>
      <c r="AD566">
        <f t="shared" si="107"/>
        <v>0.25967945954409044</v>
      </c>
    </row>
    <row r="567" spans="1:30" x14ac:dyDescent="0.25">
      <c r="A567" s="32">
        <v>69</v>
      </c>
      <c r="B567">
        <f t="shared" si="96"/>
        <v>575.5</v>
      </c>
      <c r="C567">
        <f t="shared" si="97"/>
        <v>0.57499999999999996</v>
      </c>
      <c r="D567">
        <f t="shared" si="98"/>
        <v>0.18911842627279243</v>
      </c>
      <c r="E567">
        <f t="shared" si="99"/>
        <v>0.19197946469768404</v>
      </c>
      <c r="N567" s="32">
        <v>72</v>
      </c>
      <c r="O567">
        <f t="shared" si="100"/>
        <v>550.5</v>
      </c>
      <c r="P567">
        <f t="shared" si="101"/>
        <v>0.55000000000000004</v>
      </c>
      <c r="Q567">
        <f t="shared" si="102"/>
        <v>0.12566134685507416</v>
      </c>
      <c r="R567">
        <f t="shared" si="103"/>
        <v>0.19390156048406038</v>
      </c>
      <c r="Z567" s="32">
        <v>72</v>
      </c>
      <c r="AA567">
        <f t="shared" si="104"/>
        <v>575</v>
      </c>
      <c r="AB567">
        <f t="shared" si="105"/>
        <v>0.57450000000000001</v>
      </c>
      <c r="AC567">
        <f t="shared" si="106"/>
        <v>0.1878426512246831</v>
      </c>
      <c r="AD567">
        <f t="shared" si="107"/>
        <v>0.25967945954409044</v>
      </c>
    </row>
    <row r="568" spans="1:30" x14ac:dyDescent="0.25">
      <c r="A568" s="32">
        <v>69</v>
      </c>
      <c r="B568">
        <f t="shared" si="96"/>
        <v>575.5</v>
      </c>
      <c r="C568">
        <f t="shared" si="97"/>
        <v>0.57499999999999996</v>
      </c>
      <c r="D568">
        <f t="shared" si="98"/>
        <v>0.18911842627279243</v>
      </c>
      <c r="E568">
        <f t="shared" si="99"/>
        <v>0.19197946469768404</v>
      </c>
      <c r="N568" s="32">
        <v>72</v>
      </c>
      <c r="O568">
        <f t="shared" si="100"/>
        <v>550.5</v>
      </c>
      <c r="P568">
        <f t="shared" si="101"/>
        <v>0.55000000000000004</v>
      </c>
      <c r="Q568">
        <f t="shared" si="102"/>
        <v>0.12566134685507416</v>
      </c>
      <c r="R568">
        <f t="shared" si="103"/>
        <v>0.19390156048406038</v>
      </c>
      <c r="Z568" s="32">
        <v>72</v>
      </c>
      <c r="AA568">
        <f t="shared" si="104"/>
        <v>575</v>
      </c>
      <c r="AB568">
        <f t="shared" si="105"/>
        <v>0.57450000000000001</v>
      </c>
      <c r="AC568">
        <f t="shared" si="106"/>
        <v>0.1878426512246831</v>
      </c>
      <c r="AD568">
        <f t="shared" si="107"/>
        <v>0.25967945954409044</v>
      </c>
    </row>
    <row r="569" spans="1:30" x14ac:dyDescent="0.25">
      <c r="A569" s="32">
        <v>69</v>
      </c>
      <c r="B569">
        <f t="shared" si="96"/>
        <v>575.5</v>
      </c>
      <c r="C569">
        <f t="shared" si="97"/>
        <v>0.57499999999999996</v>
      </c>
      <c r="D569">
        <f t="shared" si="98"/>
        <v>0.18911842627279243</v>
      </c>
      <c r="E569">
        <f t="shared" si="99"/>
        <v>0.19197946469768404</v>
      </c>
      <c r="N569" s="32">
        <v>73</v>
      </c>
      <c r="O569">
        <f t="shared" si="100"/>
        <v>582.5</v>
      </c>
      <c r="P569">
        <f t="shared" si="101"/>
        <v>0.58199999999999996</v>
      </c>
      <c r="Q569">
        <f t="shared" si="102"/>
        <v>0.20701262338518714</v>
      </c>
      <c r="R569">
        <f t="shared" si="103"/>
        <v>0.26239381074335399</v>
      </c>
      <c r="Z569" s="32">
        <v>72</v>
      </c>
      <c r="AA569">
        <f t="shared" si="104"/>
        <v>575</v>
      </c>
      <c r="AB569">
        <f t="shared" si="105"/>
        <v>0.57450000000000001</v>
      </c>
      <c r="AC569">
        <f t="shared" si="106"/>
        <v>0.1878426512246831</v>
      </c>
      <c r="AD569">
        <f t="shared" si="107"/>
        <v>0.25967945954409044</v>
      </c>
    </row>
    <row r="570" spans="1:30" x14ac:dyDescent="0.25">
      <c r="A570" s="32">
        <v>69</v>
      </c>
      <c r="B570">
        <f t="shared" si="96"/>
        <v>575.5</v>
      </c>
      <c r="C570">
        <f t="shared" si="97"/>
        <v>0.57499999999999996</v>
      </c>
      <c r="D570">
        <f t="shared" si="98"/>
        <v>0.18911842627279243</v>
      </c>
      <c r="E570">
        <f t="shared" si="99"/>
        <v>0.19197946469768404</v>
      </c>
      <c r="N570" s="32">
        <v>73</v>
      </c>
      <c r="O570">
        <f t="shared" si="100"/>
        <v>582.5</v>
      </c>
      <c r="P570">
        <f t="shared" si="101"/>
        <v>0.58199999999999996</v>
      </c>
      <c r="Q570">
        <f t="shared" si="102"/>
        <v>0.20701262338518714</v>
      </c>
      <c r="R570">
        <f t="shared" si="103"/>
        <v>0.26239381074335399</v>
      </c>
      <c r="Z570" s="32">
        <v>72</v>
      </c>
      <c r="AA570">
        <f t="shared" si="104"/>
        <v>575</v>
      </c>
      <c r="AB570">
        <f t="shared" si="105"/>
        <v>0.57450000000000001</v>
      </c>
      <c r="AC570">
        <f t="shared" si="106"/>
        <v>0.1878426512246831</v>
      </c>
      <c r="AD570">
        <f t="shared" si="107"/>
        <v>0.25967945954409044</v>
      </c>
    </row>
    <row r="571" spans="1:30" x14ac:dyDescent="0.25">
      <c r="A571" s="32">
        <v>69</v>
      </c>
      <c r="B571">
        <f t="shared" si="96"/>
        <v>575.5</v>
      </c>
      <c r="C571">
        <f t="shared" si="97"/>
        <v>0.57499999999999996</v>
      </c>
      <c r="D571">
        <f t="shared" si="98"/>
        <v>0.18911842627279243</v>
      </c>
      <c r="E571">
        <f t="shared" si="99"/>
        <v>0.19197946469768404</v>
      </c>
      <c r="N571" s="32">
        <v>73</v>
      </c>
      <c r="O571">
        <f t="shared" si="100"/>
        <v>582.5</v>
      </c>
      <c r="P571">
        <f t="shared" si="101"/>
        <v>0.58199999999999996</v>
      </c>
      <c r="Q571">
        <f t="shared" si="102"/>
        <v>0.20701262338518714</v>
      </c>
      <c r="R571">
        <f t="shared" si="103"/>
        <v>0.26239381074335399</v>
      </c>
      <c r="Z571" s="32">
        <v>72</v>
      </c>
      <c r="AA571">
        <f t="shared" si="104"/>
        <v>575</v>
      </c>
      <c r="AB571">
        <f t="shared" si="105"/>
        <v>0.57450000000000001</v>
      </c>
      <c r="AC571">
        <f t="shared" si="106"/>
        <v>0.1878426512246831</v>
      </c>
      <c r="AD571">
        <f t="shared" si="107"/>
        <v>0.25967945954409044</v>
      </c>
    </row>
    <row r="572" spans="1:30" x14ac:dyDescent="0.25">
      <c r="A572" s="32">
        <v>69</v>
      </c>
      <c r="B572">
        <f t="shared" si="96"/>
        <v>575.5</v>
      </c>
      <c r="C572">
        <f t="shared" si="97"/>
        <v>0.57499999999999996</v>
      </c>
      <c r="D572">
        <f t="shared" si="98"/>
        <v>0.18911842627279243</v>
      </c>
      <c r="E572">
        <f t="shared" si="99"/>
        <v>0.19197946469768404</v>
      </c>
      <c r="N572" s="32">
        <v>73</v>
      </c>
      <c r="O572">
        <f t="shared" si="100"/>
        <v>582.5</v>
      </c>
      <c r="P572">
        <f t="shared" si="101"/>
        <v>0.58199999999999996</v>
      </c>
      <c r="Q572">
        <f t="shared" si="102"/>
        <v>0.20701262338518714</v>
      </c>
      <c r="R572">
        <f t="shared" si="103"/>
        <v>0.26239381074335399</v>
      </c>
      <c r="Z572" s="32">
        <v>72</v>
      </c>
      <c r="AA572">
        <f t="shared" si="104"/>
        <v>575</v>
      </c>
      <c r="AB572">
        <f t="shared" si="105"/>
        <v>0.57450000000000001</v>
      </c>
      <c r="AC572">
        <f t="shared" si="106"/>
        <v>0.1878426512246831</v>
      </c>
      <c r="AD572">
        <f t="shared" si="107"/>
        <v>0.25967945954409044</v>
      </c>
    </row>
    <row r="573" spans="1:30" x14ac:dyDescent="0.25">
      <c r="A573" s="32">
        <v>69</v>
      </c>
      <c r="B573">
        <f t="shared" si="96"/>
        <v>575.5</v>
      </c>
      <c r="C573">
        <f t="shared" si="97"/>
        <v>0.57499999999999996</v>
      </c>
      <c r="D573">
        <f t="shared" si="98"/>
        <v>0.18911842627279243</v>
      </c>
      <c r="E573">
        <f t="shared" si="99"/>
        <v>0.19197946469768404</v>
      </c>
      <c r="N573" s="32">
        <v>73</v>
      </c>
      <c r="O573">
        <f t="shared" si="100"/>
        <v>582.5</v>
      </c>
      <c r="P573">
        <f t="shared" si="101"/>
        <v>0.58199999999999996</v>
      </c>
      <c r="Q573">
        <f t="shared" si="102"/>
        <v>0.20701262338518714</v>
      </c>
      <c r="R573">
        <f t="shared" si="103"/>
        <v>0.26239381074335399</v>
      </c>
      <c r="Z573" s="32">
        <v>72</v>
      </c>
      <c r="AA573">
        <f t="shared" si="104"/>
        <v>575</v>
      </c>
      <c r="AB573">
        <f t="shared" si="105"/>
        <v>0.57450000000000001</v>
      </c>
      <c r="AC573">
        <f t="shared" si="106"/>
        <v>0.1878426512246831</v>
      </c>
      <c r="AD573">
        <f t="shared" si="107"/>
        <v>0.25967945954409044</v>
      </c>
    </row>
    <row r="574" spans="1:30" x14ac:dyDescent="0.25">
      <c r="A574" s="32">
        <v>69</v>
      </c>
      <c r="B574">
        <f t="shared" si="96"/>
        <v>575.5</v>
      </c>
      <c r="C574">
        <f t="shared" si="97"/>
        <v>0.57499999999999996</v>
      </c>
      <c r="D574">
        <f t="shared" si="98"/>
        <v>0.18911842627279243</v>
      </c>
      <c r="E574">
        <f t="shared" si="99"/>
        <v>0.19197946469768404</v>
      </c>
      <c r="N574" s="32">
        <v>73</v>
      </c>
      <c r="O574">
        <f t="shared" si="100"/>
        <v>582.5</v>
      </c>
      <c r="P574">
        <f t="shared" si="101"/>
        <v>0.58199999999999996</v>
      </c>
      <c r="Q574">
        <f t="shared" si="102"/>
        <v>0.20701262338518714</v>
      </c>
      <c r="R574">
        <f t="shared" si="103"/>
        <v>0.26239381074335399</v>
      </c>
      <c r="Z574" s="32">
        <v>72</v>
      </c>
      <c r="AA574">
        <f t="shared" si="104"/>
        <v>575</v>
      </c>
      <c r="AB574">
        <f t="shared" si="105"/>
        <v>0.57450000000000001</v>
      </c>
      <c r="AC574">
        <f t="shared" si="106"/>
        <v>0.1878426512246831</v>
      </c>
      <c r="AD574">
        <f t="shared" si="107"/>
        <v>0.25967945954409044</v>
      </c>
    </row>
    <row r="575" spans="1:30" x14ac:dyDescent="0.25">
      <c r="A575" s="32">
        <v>69</v>
      </c>
      <c r="B575">
        <f t="shared" si="96"/>
        <v>575.5</v>
      </c>
      <c r="C575">
        <f t="shared" si="97"/>
        <v>0.57499999999999996</v>
      </c>
      <c r="D575">
        <f t="shared" si="98"/>
        <v>0.18911842627279243</v>
      </c>
      <c r="E575">
        <f t="shared" si="99"/>
        <v>0.19197946469768404</v>
      </c>
      <c r="N575" s="32">
        <v>73</v>
      </c>
      <c r="O575">
        <f t="shared" si="100"/>
        <v>582.5</v>
      </c>
      <c r="P575">
        <f t="shared" si="101"/>
        <v>0.58199999999999996</v>
      </c>
      <c r="Q575">
        <f t="shared" si="102"/>
        <v>0.20701262338518714</v>
      </c>
      <c r="R575">
        <f t="shared" si="103"/>
        <v>0.26239381074335399</v>
      </c>
      <c r="Z575" s="32">
        <v>72</v>
      </c>
      <c r="AA575">
        <f t="shared" si="104"/>
        <v>575</v>
      </c>
      <c r="AB575">
        <f t="shared" si="105"/>
        <v>0.57450000000000001</v>
      </c>
      <c r="AC575">
        <f t="shared" si="106"/>
        <v>0.1878426512246831</v>
      </c>
      <c r="AD575">
        <f t="shared" si="107"/>
        <v>0.25967945954409044</v>
      </c>
    </row>
    <row r="576" spans="1:30" x14ac:dyDescent="0.25">
      <c r="A576" s="32">
        <v>69</v>
      </c>
      <c r="B576">
        <f t="shared" si="96"/>
        <v>575.5</v>
      </c>
      <c r="C576">
        <f t="shared" si="97"/>
        <v>0.57499999999999996</v>
      </c>
      <c r="D576">
        <f t="shared" si="98"/>
        <v>0.18911842627279243</v>
      </c>
      <c r="E576">
        <f t="shared" si="99"/>
        <v>0.19197946469768404</v>
      </c>
      <c r="N576" s="32">
        <v>73</v>
      </c>
      <c r="O576">
        <f t="shared" si="100"/>
        <v>582.5</v>
      </c>
      <c r="P576">
        <f t="shared" si="101"/>
        <v>0.58199999999999996</v>
      </c>
      <c r="Q576">
        <f t="shared" si="102"/>
        <v>0.20701262338518714</v>
      </c>
      <c r="R576">
        <f t="shared" si="103"/>
        <v>0.26239381074335399</v>
      </c>
      <c r="Z576" s="32">
        <v>72</v>
      </c>
      <c r="AA576">
        <f t="shared" si="104"/>
        <v>575</v>
      </c>
      <c r="AB576">
        <f t="shared" si="105"/>
        <v>0.57450000000000001</v>
      </c>
      <c r="AC576">
        <f t="shared" si="106"/>
        <v>0.1878426512246831</v>
      </c>
      <c r="AD576">
        <f t="shared" si="107"/>
        <v>0.25967945954409044</v>
      </c>
    </row>
    <row r="577" spans="1:30" x14ac:dyDescent="0.25">
      <c r="A577" s="32">
        <v>69</v>
      </c>
      <c r="B577">
        <f t="shared" si="96"/>
        <v>575.5</v>
      </c>
      <c r="C577">
        <f t="shared" si="97"/>
        <v>0.57499999999999996</v>
      </c>
      <c r="D577">
        <f t="shared" si="98"/>
        <v>0.18911842627279243</v>
      </c>
      <c r="E577">
        <f t="shared" si="99"/>
        <v>0.19197946469768404</v>
      </c>
      <c r="N577" s="32">
        <v>73</v>
      </c>
      <c r="O577">
        <f t="shared" si="100"/>
        <v>582.5</v>
      </c>
      <c r="P577">
        <f t="shared" si="101"/>
        <v>0.58199999999999996</v>
      </c>
      <c r="Q577">
        <f t="shared" si="102"/>
        <v>0.20701262338518714</v>
      </c>
      <c r="R577">
        <f t="shared" si="103"/>
        <v>0.26239381074335399</v>
      </c>
      <c r="Z577" s="32">
        <v>72</v>
      </c>
      <c r="AA577">
        <f t="shared" si="104"/>
        <v>575</v>
      </c>
      <c r="AB577">
        <f t="shared" si="105"/>
        <v>0.57450000000000001</v>
      </c>
      <c r="AC577">
        <f t="shared" si="106"/>
        <v>0.1878426512246831</v>
      </c>
      <c r="AD577">
        <f t="shared" si="107"/>
        <v>0.25967945954409044</v>
      </c>
    </row>
    <row r="578" spans="1:30" x14ac:dyDescent="0.25">
      <c r="A578" s="32">
        <v>69</v>
      </c>
      <c r="B578">
        <f t="shared" si="96"/>
        <v>575.5</v>
      </c>
      <c r="C578">
        <f t="shared" si="97"/>
        <v>0.57499999999999996</v>
      </c>
      <c r="D578">
        <f t="shared" si="98"/>
        <v>0.18911842627279243</v>
      </c>
      <c r="E578">
        <f t="shared" si="99"/>
        <v>0.19197946469768404</v>
      </c>
      <c r="N578" s="32">
        <v>73</v>
      </c>
      <c r="O578">
        <f t="shared" si="100"/>
        <v>582.5</v>
      </c>
      <c r="P578">
        <f t="shared" si="101"/>
        <v>0.58199999999999996</v>
      </c>
      <c r="Q578">
        <f t="shared" si="102"/>
        <v>0.20701262338518714</v>
      </c>
      <c r="R578">
        <f t="shared" si="103"/>
        <v>0.26239381074335399</v>
      </c>
      <c r="Z578" s="32">
        <v>72</v>
      </c>
      <c r="AA578">
        <f t="shared" si="104"/>
        <v>575</v>
      </c>
      <c r="AB578">
        <f t="shared" si="105"/>
        <v>0.57450000000000001</v>
      </c>
      <c r="AC578">
        <f t="shared" si="106"/>
        <v>0.1878426512246831</v>
      </c>
      <c r="AD578">
        <f t="shared" si="107"/>
        <v>0.25967945954409044</v>
      </c>
    </row>
    <row r="579" spans="1:30" x14ac:dyDescent="0.25">
      <c r="A579" s="32">
        <v>69</v>
      </c>
      <c r="B579">
        <f t="shared" ref="B579:B642" si="108">_xlfn.RANK.AVG(A579,$A$2:$A$1001,1)</f>
        <v>575.5</v>
      </c>
      <c r="C579">
        <f t="shared" ref="C579:C642" si="109">(B579-0.5)/COUNTA($A$2:$A$1001)</f>
        <v>0.57499999999999996</v>
      </c>
      <c r="D579">
        <f t="shared" ref="D579:D642" si="110">_xlfn.NORM.S.INV(C579)</f>
        <v>0.18911842627279243</v>
      </c>
      <c r="E579">
        <f t="shared" ref="E579:E642" si="111">STANDARDIZE(A579,AVERAGE($A$2:$A$1001),_xlfn.STDEV.S($A$2:$A$1001))</f>
        <v>0.19197946469768404</v>
      </c>
      <c r="N579" s="32">
        <v>73</v>
      </c>
      <c r="O579">
        <f t="shared" ref="O579:O642" si="112">_xlfn.RANK.AVG(N579,$N$2:$N$1001,1)</f>
        <v>582.5</v>
      </c>
      <c r="P579">
        <f t="shared" ref="P579:P642" si="113">(O579-0.5)/COUNTA($N$2:$N$1001)</f>
        <v>0.58199999999999996</v>
      </c>
      <c r="Q579">
        <f t="shared" ref="Q579:Q642" si="114">_xlfn.NORM.S.INV(P579)</f>
        <v>0.20701262338518714</v>
      </c>
      <c r="R579">
        <f t="shared" ref="R579:R642" si="115">STANDARDIZE(N579,AVERAGE($N$2:$N$1001),_xlfn.STDEV.S($N$2:$N$1001))</f>
        <v>0.26239381074335399</v>
      </c>
      <c r="Z579" s="32">
        <v>72</v>
      </c>
      <c r="AA579">
        <f t="shared" ref="AA579:AA642" si="116">_xlfn.RANK.AVG(Z579,$Z$2:$Z$1001,1)</f>
        <v>575</v>
      </c>
      <c r="AB579">
        <f t="shared" ref="AB579:AB642" si="117">(AA579-0.5)/COUNTA($Z$2:$Z$1001)</f>
        <v>0.57450000000000001</v>
      </c>
      <c r="AC579">
        <f t="shared" ref="AC579:AC642" si="118">_xlfn.NORM.S.INV(AB579)</f>
        <v>0.1878426512246831</v>
      </c>
      <c r="AD579">
        <f t="shared" ref="AD579:AD642" si="119">STANDARDIZE(Z579,AVERAGE($Z$2:$Z$1001),_xlfn.STDEV.S($Z$2:$Z$1001))</f>
        <v>0.25967945954409044</v>
      </c>
    </row>
    <row r="580" spans="1:30" x14ac:dyDescent="0.25">
      <c r="A580" s="32">
        <v>69</v>
      </c>
      <c r="B580">
        <f t="shared" si="108"/>
        <v>575.5</v>
      </c>
      <c r="C580">
        <f t="shared" si="109"/>
        <v>0.57499999999999996</v>
      </c>
      <c r="D580">
        <f t="shared" si="110"/>
        <v>0.18911842627279243</v>
      </c>
      <c r="E580">
        <f t="shared" si="111"/>
        <v>0.19197946469768404</v>
      </c>
      <c r="N580" s="32">
        <v>73</v>
      </c>
      <c r="O580">
        <f t="shared" si="112"/>
        <v>582.5</v>
      </c>
      <c r="P580">
        <f t="shared" si="113"/>
        <v>0.58199999999999996</v>
      </c>
      <c r="Q580">
        <f t="shared" si="114"/>
        <v>0.20701262338518714</v>
      </c>
      <c r="R580">
        <f t="shared" si="115"/>
        <v>0.26239381074335399</v>
      </c>
      <c r="Z580" s="32">
        <v>72</v>
      </c>
      <c r="AA580">
        <f t="shared" si="116"/>
        <v>575</v>
      </c>
      <c r="AB580">
        <f t="shared" si="117"/>
        <v>0.57450000000000001</v>
      </c>
      <c r="AC580">
        <f t="shared" si="118"/>
        <v>0.1878426512246831</v>
      </c>
      <c r="AD580">
        <f t="shared" si="119"/>
        <v>0.25967945954409044</v>
      </c>
    </row>
    <row r="581" spans="1:30" x14ac:dyDescent="0.25">
      <c r="A581" s="32">
        <v>69</v>
      </c>
      <c r="B581">
        <f t="shared" si="108"/>
        <v>575.5</v>
      </c>
      <c r="C581">
        <f t="shared" si="109"/>
        <v>0.57499999999999996</v>
      </c>
      <c r="D581">
        <f t="shared" si="110"/>
        <v>0.18911842627279243</v>
      </c>
      <c r="E581">
        <f t="shared" si="111"/>
        <v>0.19197946469768404</v>
      </c>
      <c r="N581" s="32">
        <v>73</v>
      </c>
      <c r="O581">
        <f t="shared" si="112"/>
        <v>582.5</v>
      </c>
      <c r="P581">
        <f t="shared" si="113"/>
        <v>0.58199999999999996</v>
      </c>
      <c r="Q581">
        <f t="shared" si="114"/>
        <v>0.20701262338518714</v>
      </c>
      <c r="R581">
        <f t="shared" si="115"/>
        <v>0.26239381074335399</v>
      </c>
      <c r="Z581" s="32">
        <v>72</v>
      </c>
      <c r="AA581">
        <f t="shared" si="116"/>
        <v>575</v>
      </c>
      <c r="AB581">
        <f t="shared" si="117"/>
        <v>0.57450000000000001</v>
      </c>
      <c r="AC581">
        <f t="shared" si="118"/>
        <v>0.1878426512246831</v>
      </c>
      <c r="AD581">
        <f t="shared" si="119"/>
        <v>0.25967945954409044</v>
      </c>
    </row>
    <row r="582" spans="1:30" x14ac:dyDescent="0.25">
      <c r="A582" s="32">
        <v>69</v>
      </c>
      <c r="B582">
        <f t="shared" si="108"/>
        <v>575.5</v>
      </c>
      <c r="C582">
        <f t="shared" si="109"/>
        <v>0.57499999999999996</v>
      </c>
      <c r="D582">
        <f t="shared" si="110"/>
        <v>0.18911842627279243</v>
      </c>
      <c r="E582">
        <f t="shared" si="111"/>
        <v>0.19197946469768404</v>
      </c>
      <c r="N582" s="32">
        <v>73</v>
      </c>
      <c r="O582">
        <f t="shared" si="112"/>
        <v>582.5</v>
      </c>
      <c r="P582">
        <f t="shared" si="113"/>
        <v>0.58199999999999996</v>
      </c>
      <c r="Q582">
        <f t="shared" si="114"/>
        <v>0.20701262338518714</v>
      </c>
      <c r="R582">
        <f t="shared" si="115"/>
        <v>0.26239381074335399</v>
      </c>
      <c r="Z582" s="32">
        <v>72</v>
      </c>
      <c r="AA582">
        <f t="shared" si="116"/>
        <v>575</v>
      </c>
      <c r="AB582">
        <f t="shared" si="117"/>
        <v>0.57450000000000001</v>
      </c>
      <c r="AC582">
        <f t="shared" si="118"/>
        <v>0.1878426512246831</v>
      </c>
      <c r="AD582">
        <f t="shared" si="119"/>
        <v>0.25967945954409044</v>
      </c>
    </row>
    <row r="583" spans="1:30" x14ac:dyDescent="0.25">
      <c r="A583" s="32">
        <v>69</v>
      </c>
      <c r="B583">
        <f t="shared" si="108"/>
        <v>575.5</v>
      </c>
      <c r="C583">
        <f t="shared" si="109"/>
        <v>0.57499999999999996</v>
      </c>
      <c r="D583">
        <f t="shared" si="110"/>
        <v>0.18911842627279243</v>
      </c>
      <c r="E583">
        <f t="shared" si="111"/>
        <v>0.19197946469768404</v>
      </c>
      <c r="N583" s="32">
        <v>73</v>
      </c>
      <c r="O583">
        <f t="shared" si="112"/>
        <v>582.5</v>
      </c>
      <c r="P583">
        <f t="shared" si="113"/>
        <v>0.58199999999999996</v>
      </c>
      <c r="Q583">
        <f t="shared" si="114"/>
        <v>0.20701262338518714</v>
      </c>
      <c r="R583">
        <f t="shared" si="115"/>
        <v>0.26239381074335399</v>
      </c>
      <c r="Z583" s="32">
        <v>72</v>
      </c>
      <c r="AA583">
        <f t="shared" si="116"/>
        <v>575</v>
      </c>
      <c r="AB583">
        <f t="shared" si="117"/>
        <v>0.57450000000000001</v>
      </c>
      <c r="AC583">
        <f t="shared" si="118"/>
        <v>0.1878426512246831</v>
      </c>
      <c r="AD583">
        <f t="shared" si="119"/>
        <v>0.25967945954409044</v>
      </c>
    </row>
    <row r="584" spans="1:30" x14ac:dyDescent="0.25">
      <c r="A584" s="32">
        <v>69</v>
      </c>
      <c r="B584">
        <f t="shared" si="108"/>
        <v>575.5</v>
      </c>
      <c r="C584">
        <f t="shared" si="109"/>
        <v>0.57499999999999996</v>
      </c>
      <c r="D584">
        <f t="shared" si="110"/>
        <v>0.18911842627279243</v>
      </c>
      <c r="E584">
        <f t="shared" si="111"/>
        <v>0.19197946469768404</v>
      </c>
      <c r="N584" s="32">
        <v>73</v>
      </c>
      <c r="O584">
        <f t="shared" si="112"/>
        <v>582.5</v>
      </c>
      <c r="P584">
        <f t="shared" si="113"/>
        <v>0.58199999999999996</v>
      </c>
      <c r="Q584">
        <f t="shared" si="114"/>
        <v>0.20701262338518714</v>
      </c>
      <c r="R584">
        <f t="shared" si="115"/>
        <v>0.26239381074335399</v>
      </c>
      <c r="Z584" s="32">
        <v>72</v>
      </c>
      <c r="AA584">
        <f t="shared" si="116"/>
        <v>575</v>
      </c>
      <c r="AB584">
        <f t="shared" si="117"/>
        <v>0.57450000000000001</v>
      </c>
      <c r="AC584">
        <f t="shared" si="118"/>
        <v>0.1878426512246831</v>
      </c>
      <c r="AD584">
        <f t="shared" si="119"/>
        <v>0.25967945954409044</v>
      </c>
    </row>
    <row r="585" spans="1:30" x14ac:dyDescent="0.25">
      <c r="A585" s="32">
        <v>69</v>
      </c>
      <c r="B585">
        <f t="shared" si="108"/>
        <v>575.5</v>
      </c>
      <c r="C585">
        <f t="shared" si="109"/>
        <v>0.57499999999999996</v>
      </c>
      <c r="D585">
        <f t="shared" si="110"/>
        <v>0.18911842627279243</v>
      </c>
      <c r="E585">
        <f t="shared" si="111"/>
        <v>0.19197946469768404</v>
      </c>
      <c r="N585" s="32">
        <v>73</v>
      </c>
      <c r="O585">
        <f t="shared" si="112"/>
        <v>582.5</v>
      </c>
      <c r="P585">
        <f t="shared" si="113"/>
        <v>0.58199999999999996</v>
      </c>
      <c r="Q585">
        <f t="shared" si="114"/>
        <v>0.20701262338518714</v>
      </c>
      <c r="R585">
        <f t="shared" si="115"/>
        <v>0.26239381074335399</v>
      </c>
      <c r="Z585" s="32">
        <v>72</v>
      </c>
      <c r="AA585">
        <f t="shared" si="116"/>
        <v>575</v>
      </c>
      <c r="AB585">
        <f t="shared" si="117"/>
        <v>0.57450000000000001</v>
      </c>
      <c r="AC585">
        <f t="shared" si="118"/>
        <v>0.1878426512246831</v>
      </c>
      <c r="AD585">
        <f t="shared" si="119"/>
        <v>0.25967945954409044</v>
      </c>
    </row>
    <row r="586" spans="1:30" x14ac:dyDescent="0.25">
      <c r="A586" s="32">
        <v>69</v>
      </c>
      <c r="B586">
        <f t="shared" si="108"/>
        <v>575.5</v>
      </c>
      <c r="C586">
        <f t="shared" si="109"/>
        <v>0.57499999999999996</v>
      </c>
      <c r="D586">
        <f t="shared" si="110"/>
        <v>0.18911842627279243</v>
      </c>
      <c r="E586">
        <f t="shared" si="111"/>
        <v>0.19197946469768404</v>
      </c>
      <c r="N586" s="32">
        <v>73</v>
      </c>
      <c r="O586">
        <f t="shared" si="112"/>
        <v>582.5</v>
      </c>
      <c r="P586">
        <f t="shared" si="113"/>
        <v>0.58199999999999996</v>
      </c>
      <c r="Q586">
        <f t="shared" si="114"/>
        <v>0.20701262338518714</v>
      </c>
      <c r="R586">
        <f t="shared" si="115"/>
        <v>0.26239381074335399</v>
      </c>
      <c r="Z586" s="32">
        <v>72</v>
      </c>
      <c r="AA586">
        <f t="shared" si="116"/>
        <v>575</v>
      </c>
      <c r="AB586">
        <f t="shared" si="117"/>
        <v>0.57450000000000001</v>
      </c>
      <c r="AC586">
        <f t="shared" si="118"/>
        <v>0.1878426512246831</v>
      </c>
      <c r="AD586">
        <f t="shared" si="119"/>
        <v>0.25967945954409044</v>
      </c>
    </row>
    <row r="587" spans="1:30" x14ac:dyDescent="0.25">
      <c r="A587" s="32">
        <v>69</v>
      </c>
      <c r="B587">
        <f t="shared" si="108"/>
        <v>575.5</v>
      </c>
      <c r="C587">
        <f t="shared" si="109"/>
        <v>0.57499999999999996</v>
      </c>
      <c r="D587">
        <f t="shared" si="110"/>
        <v>0.18911842627279243</v>
      </c>
      <c r="E587">
        <f t="shared" si="111"/>
        <v>0.19197946469768404</v>
      </c>
      <c r="N587" s="32">
        <v>73</v>
      </c>
      <c r="O587">
        <f t="shared" si="112"/>
        <v>582.5</v>
      </c>
      <c r="P587">
        <f t="shared" si="113"/>
        <v>0.58199999999999996</v>
      </c>
      <c r="Q587">
        <f t="shared" si="114"/>
        <v>0.20701262338518714</v>
      </c>
      <c r="R587">
        <f t="shared" si="115"/>
        <v>0.26239381074335399</v>
      </c>
      <c r="Z587" s="32">
        <v>72</v>
      </c>
      <c r="AA587">
        <f t="shared" si="116"/>
        <v>575</v>
      </c>
      <c r="AB587">
        <f t="shared" si="117"/>
        <v>0.57450000000000001</v>
      </c>
      <c r="AC587">
        <f t="shared" si="118"/>
        <v>0.1878426512246831</v>
      </c>
      <c r="AD587">
        <f t="shared" si="119"/>
        <v>0.25967945954409044</v>
      </c>
    </row>
    <row r="588" spans="1:30" x14ac:dyDescent="0.25">
      <c r="A588" s="32">
        <v>69</v>
      </c>
      <c r="B588">
        <f t="shared" si="108"/>
        <v>575.5</v>
      </c>
      <c r="C588">
        <f t="shared" si="109"/>
        <v>0.57499999999999996</v>
      </c>
      <c r="D588">
        <f t="shared" si="110"/>
        <v>0.18911842627279243</v>
      </c>
      <c r="E588">
        <f t="shared" si="111"/>
        <v>0.19197946469768404</v>
      </c>
      <c r="N588" s="32">
        <v>73</v>
      </c>
      <c r="O588">
        <f t="shared" si="112"/>
        <v>582.5</v>
      </c>
      <c r="P588">
        <f t="shared" si="113"/>
        <v>0.58199999999999996</v>
      </c>
      <c r="Q588">
        <f t="shared" si="114"/>
        <v>0.20701262338518714</v>
      </c>
      <c r="R588">
        <f t="shared" si="115"/>
        <v>0.26239381074335399</v>
      </c>
      <c r="Z588" s="32">
        <v>72</v>
      </c>
      <c r="AA588">
        <f t="shared" si="116"/>
        <v>575</v>
      </c>
      <c r="AB588">
        <f t="shared" si="117"/>
        <v>0.57450000000000001</v>
      </c>
      <c r="AC588">
        <f t="shared" si="118"/>
        <v>0.1878426512246831</v>
      </c>
      <c r="AD588">
        <f t="shared" si="119"/>
        <v>0.25967945954409044</v>
      </c>
    </row>
    <row r="589" spans="1:30" x14ac:dyDescent="0.25">
      <c r="A589" s="32">
        <v>69</v>
      </c>
      <c r="B589">
        <f t="shared" si="108"/>
        <v>575.5</v>
      </c>
      <c r="C589">
        <f t="shared" si="109"/>
        <v>0.57499999999999996</v>
      </c>
      <c r="D589">
        <f t="shared" si="110"/>
        <v>0.18911842627279243</v>
      </c>
      <c r="E589">
        <f t="shared" si="111"/>
        <v>0.19197946469768404</v>
      </c>
      <c r="N589" s="32">
        <v>73</v>
      </c>
      <c r="O589">
        <f t="shared" si="112"/>
        <v>582.5</v>
      </c>
      <c r="P589">
        <f t="shared" si="113"/>
        <v>0.58199999999999996</v>
      </c>
      <c r="Q589">
        <f t="shared" si="114"/>
        <v>0.20701262338518714</v>
      </c>
      <c r="R589">
        <f t="shared" si="115"/>
        <v>0.26239381074335399</v>
      </c>
      <c r="Z589" s="32">
        <v>73</v>
      </c>
      <c r="AA589">
        <f t="shared" si="116"/>
        <v>601.5</v>
      </c>
      <c r="AB589">
        <f t="shared" si="117"/>
        <v>0.60099999999999998</v>
      </c>
      <c r="AC589">
        <f t="shared" si="118"/>
        <v>0.2559363317436934</v>
      </c>
      <c r="AD589">
        <f t="shared" si="119"/>
        <v>0.32548773616448845</v>
      </c>
    </row>
    <row r="590" spans="1:30" x14ac:dyDescent="0.25">
      <c r="A590" s="32">
        <v>69</v>
      </c>
      <c r="B590">
        <f t="shared" si="108"/>
        <v>575.5</v>
      </c>
      <c r="C590">
        <f t="shared" si="109"/>
        <v>0.57499999999999996</v>
      </c>
      <c r="D590">
        <f t="shared" si="110"/>
        <v>0.18911842627279243</v>
      </c>
      <c r="E590">
        <f t="shared" si="111"/>
        <v>0.19197946469768404</v>
      </c>
      <c r="N590" s="32">
        <v>73</v>
      </c>
      <c r="O590">
        <f t="shared" si="112"/>
        <v>582.5</v>
      </c>
      <c r="P590">
        <f t="shared" si="113"/>
        <v>0.58199999999999996</v>
      </c>
      <c r="Q590">
        <f t="shared" si="114"/>
        <v>0.20701262338518714</v>
      </c>
      <c r="R590">
        <f t="shared" si="115"/>
        <v>0.26239381074335399</v>
      </c>
      <c r="Z590" s="32">
        <v>73</v>
      </c>
      <c r="AA590">
        <f t="shared" si="116"/>
        <v>601.5</v>
      </c>
      <c r="AB590">
        <f t="shared" si="117"/>
        <v>0.60099999999999998</v>
      </c>
      <c r="AC590">
        <f t="shared" si="118"/>
        <v>0.2559363317436934</v>
      </c>
      <c r="AD590">
        <f t="shared" si="119"/>
        <v>0.32548773616448845</v>
      </c>
    </row>
    <row r="591" spans="1:30" x14ac:dyDescent="0.25">
      <c r="A591" s="32">
        <v>69</v>
      </c>
      <c r="B591">
        <f t="shared" si="108"/>
        <v>575.5</v>
      </c>
      <c r="C591">
        <f t="shared" si="109"/>
        <v>0.57499999999999996</v>
      </c>
      <c r="D591">
        <f t="shared" si="110"/>
        <v>0.18911842627279243</v>
      </c>
      <c r="E591">
        <f t="shared" si="111"/>
        <v>0.19197946469768404</v>
      </c>
      <c r="N591" s="32">
        <v>73</v>
      </c>
      <c r="O591">
        <f t="shared" si="112"/>
        <v>582.5</v>
      </c>
      <c r="P591">
        <f t="shared" si="113"/>
        <v>0.58199999999999996</v>
      </c>
      <c r="Q591">
        <f t="shared" si="114"/>
        <v>0.20701262338518714</v>
      </c>
      <c r="R591">
        <f t="shared" si="115"/>
        <v>0.26239381074335399</v>
      </c>
      <c r="Z591" s="32">
        <v>73</v>
      </c>
      <c r="AA591">
        <f t="shared" si="116"/>
        <v>601.5</v>
      </c>
      <c r="AB591">
        <f t="shared" si="117"/>
        <v>0.60099999999999998</v>
      </c>
      <c r="AC591">
        <f t="shared" si="118"/>
        <v>0.2559363317436934</v>
      </c>
      <c r="AD591">
        <f t="shared" si="119"/>
        <v>0.32548773616448845</v>
      </c>
    </row>
    <row r="592" spans="1:30" x14ac:dyDescent="0.25">
      <c r="A592" s="32">
        <v>69</v>
      </c>
      <c r="B592">
        <f t="shared" si="108"/>
        <v>575.5</v>
      </c>
      <c r="C592">
        <f t="shared" si="109"/>
        <v>0.57499999999999996</v>
      </c>
      <c r="D592">
        <f t="shared" si="110"/>
        <v>0.18911842627279243</v>
      </c>
      <c r="E592">
        <f t="shared" si="111"/>
        <v>0.19197946469768404</v>
      </c>
      <c r="N592" s="32">
        <v>73</v>
      </c>
      <c r="O592">
        <f t="shared" si="112"/>
        <v>582.5</v>
      </c>
      <c r="P592">
        <f t="shared" si="113"/>
        <v>0.58199999999999996</v>
      </c>
      <c r="Q592">
        <f t="shared" si="114"/>
        <v>0.20701262338518714</v>
      </c>
      <c r="R592">
        <f t="shared" si="115"/>
        <v>0.26239381074335399</v>
      </c>
      <c r="Z592" s="32">
        <v>73</v>
      </c>
      <c r="AA592">
        <f t="shared" si="116"/>
        <v>601.5</v>
      </c>
      <c r="AB592">
        <f t="shared" si="117"/>
        <v>0.60099999999999998</v>
      </c>
      <c r="AC592">
        <f t="shared" si="118"/>
        <v>0.2559363317436934</v>
      </c>
      <c r="AD592">
        <f t="shared" si="119"/>
        <v>0.32548773616448845</v>
      </c>
    </row>
    <row r="593" spans="1:30" x14ac:dyDescent="0.25">
      <c r="A593" s="32">
        <v>70</v>
      </c>
      <c r="B593">
        <f t="shared" si="108"/>
        <v>600.5</v>
      </c>
      <c r="C593">
        <f t="shared" si="109"/>
        <v>0.6</v>
      </c>
      <c r="D593">
        <f t="shared" si="110"/>
        <v>0.25334710313579978</v>
      </c>
      <c r="E593">
        <f t="shared" si="111"/>
        <v>0.25792912622213748</v>
      </c>
      <c r="N593" s="32">
        <v>73</v>
      </c>
      <c r="O593">
        <f t="shared" si="112"/>
        <v>582.5</v>
      </c>
      <c r="P593">
        <f t="shared" si="113"/>
        <v>0.58199999999999996</v>
      </c>
      <c r="Q593">
        <f t="shared" si="114"/>
        <v>0.20701262338518714</v>
      </c>
      <c r="R593">
        <f t="shared" si="115"/>
        <v>0.26239381074335399</v>
      </c>
      <c r="Z593" s="32">
        <v>73</v>
      </c>
      <c r="AA593">
        <f t="shared" si="116"/>
        <v>601.5</v>
      </c>
      <c r="AB593">
        <f t="shared" si="117"/>
        <v>0.60099999999999998</v>
      </c>
      <c r="AC593">
        <f t="shared" si="118"/>
        <v>0.2559363317436934</v>
      </c>
      <c r="AD593">
        <f t="shared" si="119"/>
        <v>0.32548773616448845</v>
      </c>
    </row>
    <row r="594" spans="1:30" x14ac:dyDescent="0.25">
      <c r="A594" s="32">
        <v>70</v>
      </c>
      <c r="B594">
        <f t="shared" si="108"/>
        <v>600.5</v>
      </c>
      <c r="C594">
        <f t="shared" si="109"/>
        <v>0.6</v>
      </c>
      <c r="D594">
        <f t="shared" si="110"/>
        <v>0.25334710313579978</v>
      </c>
      <c r="E594">
        <f t="shared" si="111"/>
        <v>0.25792912622213748</v>
      </c>
      <c r="N594" s="32">
        <v>73</v>
      </c>
      <c r="O594">
        <f t="shared" si="112"/>
        <v>582.5</v>
      </c>
      <c r="P594">
        <f t="shared" si="113"/>
        <v>0.58199999999999996</v>
      </c>
      <c r="Q594">
        <f t="shared" si="114"/>
        <v>0.20701262338518714</v>
      </c>
      <c r="R594">
        <f t="shared" si="115"/>
        <v>0.26239381074335399</v>
      </c>
      <c r="Z594" s="32">
        <v>73</v>
      </c>
      <c r="AA594">
        <f t="shared" si="116"/>
        <v>601.5</v>
      </c>
      <c r="AB594">
        <f t="shared" si="117"/>
        <v>0.60099999999999998</v>
      </c>
      <c r="AC594">
        <f t="shared" si="118"/>
        <v>0.2559363317436934</v>
      </c>
      <c r="AD594">
        <f t="shared" si="119"/>
        <v>0.32548773616448845</v>
      </c>
    </row>
    <row r="595" spans="1:30" x14ac:dyDescent="0.25">
      <c r="A595" s="32">
        <v>70</v>
      </c>
      <c r="B595">
        <f t="shared" si="108"/>
        <v>600.5</v>
      </c>
      <c r="C595">
        <f t="shared" si="109"/>
        <v>0.6</v>
      </c>
      <c r="D595">
        <f t="shared" si="110"/>
        <v>0.25334710313579978</v>
      </c>
      <c r="E595">
        <f t="shared" si="111"/>
        <v>0.25792912622213748</v>
      </c>
      <c r="N595" s="32">
        <v>73</v>
      </c>
      <c r="O595">
        <f t="shared" si="112"/>
        <v>582.5</v>
      </c>
      <c r="P595">
        <f t="shared" si="113"/>
        <v>0.58199999999999996</v>
      </c>
      <c r="Q595">
        <f t="shared" si="114"/>
        <v>0.20701262338518714</v>
      </c>
      <c r="R595">
        <f t="shared" si="115"/>
        <v>0.26239381074335399</v>
      </c>
      <c r="Z595" s="32">
        <v>73</v>
      </c>
      <c r="AA595">
        <f t="shared" si="116"/>
        <v>601.5</v>
      </c>
      <c r="AB595">
        <f t="shared" si="117"/>
        <v>0.60099999999999998</v>
      </c>
      <c r="AC595">
        <f t="shared" si="118"/>
        <v>0.2559363317436934</v>
      </c>
      <c r="AD595">
        <f t="shared" si="119"/>
        <v>0.32548773616448845</v>
      </c>
    </row>
    <row r="596" spans="1:30" x14ac:dyDescent="0.25">
      <c r="A596" s="32">
        <v>70</v>
      </c>
      <c r="B596">
        <f t="shared" si="108"/>
        <v>600.5</v>
      </c>
      <c r="C596">
        <f t="shared" si="109"/>
        <v>0.6</v>
      </c>
      <c r="D596">
        <f t="shared" si="110"/>
        <v>0.25334710313579978</v>
      </c>
      <c r="E596">
        <f t="shared" si="111"/>
        <v>0.25792912622213748</v>
      </c>
      <c r="N596" s="32">
        <v>73</v>
      </c>
      <c r="O596">
        <f t="shared" si="112"/>
        <v>582.5</v>
      </c>
      <c r="P596">
        <f t="shared" si="113"/>
        <v>0.58199999999999996</v>
      </c>
      <c r="Q596">
        <f t="shared" si="114"/>
        <v>0.20701262338518714</v>
      </c>
      <c r="R596">
        <f t="shared" si="115"/>
        <v>0.26239381074335399</v>
      </c>
      <c r="Z596" s="32">
        <v>73</v>
      </c>
      <c r="AA596">
        <f t="shared" si="116"/>
        <v>601.5</v>
      </c>
      <c r="AB596">
        <f t="shared" si="117"/>
        <v>0.60099999999999998</v>
      </c>
      <c r="AC596">
        <f t="shared" si="118"/>
        <v>0.2559363317436934</v>
      </c>
      <c r="AD596">
        <f t="shared" si="119"/>
        <v>0.32548773616448845</v>
      </c>
    </row>
    <row r="597" spans="1:30" x14ac:dyDescent="0.25">
      <c r="A597" s="32">
        <v>70</v>
      </c>
      <c r="B597">
        <f t="shared" si="108"/>
        <v>600.5</v>
      </c>
      <c r="C597">
        <f t="shared" si="109"/>
        <v>0.6</v>
      </c>
      <c r="D597">
        <f t="shared" si="110"/>
        <v>0.25334710313579978</v>
      </c>
      <c r="E597">
        <f t="shared" si="111"/>
        <v>0.25792912622213748</v>
      </c>
      <c r="N597" s="32">
        <v>73</v>
      </c>
      <c r="O597">
        <f t="shared" si="112"/>
        <v>582.5</v>
      </c>
      <c r="P597">
        <f t="shared" si="113"/>
        <v>0.58199999999999996</v>
      </c>
      <c r="Q597">
        <f t="shared" si="114"/>
        <v>0.20701262338518714</v>
      </c>
      <c r="R597">
        <f t="shared" si="115"/>
        <v>0.26239381074335399</v>
      </c>
      <c r="Z597" s="32">
        <v>73</v>
      </c>
      <c r="AA597">
        <f t="shared" si="116"/>
        <v>601.5</v>
      </c>
      <c r="AB597">
        <f t="shared" si="117"/>
        <v>0.60099999999999998</v>
      </c>
      <c r="AC597">
        <f t="shared" si="118"/>
        <v>0.2559363317436934</v>
      </c>
      <c r="AD597">
        <f t="shared" si="119"/>
        <v>0.32548773616448845</v>
      </c>
    </row>
    <row r="598" spans="1:30" x14ac:dyDescent="0.25">
      <c r="A598" s="32">
        <v>70</v>
      </c>
      <c r="B598">
        <f t="shared" si="108"/>
        <v>600.5</v>
      </c>
      <c r="C598">
        <f t="shared" si="109"/>
        <v>0.6</v>
      </c>
      <c r="D598">
        <f t="shared" si="110"/>
        <v>0.25334710313579978</v>
      </c>
      <c r="E598">
        <f t="shared" si="111"/>
        <v>0.25792912622213748</v>
      </c>
      <c r="N598" s="32">
        <v>73</v>
      </c>
      <c r="O598">
        <f t="shared" si="112"/>
        <v>582.5</v>
      </c>
      <c r="P598">
        <f t="shared" si="113"/>
        <v>0.58199999999999996</v>
      </c>
      <c r="Q598">
        <f t="shared" si="114"/>
        <v>0.20701262338518714</v>
      </c>
      <c r="R598">
        <f t="shared" si="115"/>
        <v>0.26239381074335399</v>
      </c>
      <c r="Z598" s="32">
        <v>73</v>
      </c>
      <c r="AA598">
        <f t="shared" si="116"/>
        <v>601.5</v>
      </c>
      <c r="AB598">
        <f t="shared" si="117"/>
        <v>0.60099999999999998</v>
      </c>
      <c r="AC598">
        <f t="shared" si="118"/>
        <v>0.2559363317436934</v>
      </c>
      <c r="AD598">
        <f t="shared" si="119"/>
        <v>0.32548773616448845</v>
      </c>
    </row>
    <row r="599" spans="1:30" x14ac:dyDescent="0.25">
      <c r="A599" s="32">
        <v>70</v>
      </c>
      <c r="B599">
        <f t="shared" si="108"/>
        <v>600.5</v>
      </c>
      <c r="C599">
        <f t="shared" si="109"/>
        <v>0.6</v>
      </c>
      <c r="D599">
        <f t="shared" si="110"/>
        <v>0.25334710313579978</v>
      </c>
      <c r="E599">
        <f t="shared" si="111"/>
        <v>0.25792912622213748</v>
      </c>
      <c r="N599" s="32">
        <v>74</v>
      </c>
      <c r="O599">
        <f t="shared" si="112"/>
        <v>614</v>
      </c>
      <c r="P599">
        <f t="shared" si="113"/>
        <v>0.61350000000000005</v>
      </c>
      <c r="Q599">
        <f t="shared" si="114"/>
        <v>0.28845300356452103</v>
      </c>
      <c r="R599">
        <f t="shared" si="115"/>
        <v>0.33088606100264756</v>
      </c>
      <c r="Z599" s="32">
        <v>73</v>
      </c>
      <c r="AA599">
        <f t="shared" si="116"/>
        <v>601.5</v>
      </c>
      <c r="AB599">
        <f t="shared" si="117"/>
        <v>0.60099999999999998</v>
      </c>
      <c r="AC599">
        <f t="shared" si="118"/>
        <v>0.2559363317436934</v>
      </c>
      <c r="AD599">
        <f t="shared" si="119"/>
        <v>0.32548773616448845</v>
      </c>
    </row>
    <row r="600" spans="1:30" x14ac:dyDescent="0.25">
      <c r="A600" s="32">
        <v>70</v>
      </c>
      <c r="B600">
        <f t="shared" si="108"/>
        <v>600.5</v>
      </c>
      <c r="C600">
        <f t="shared" si="109"/>
        <v>0.6</v>
      </c>
      <c r="D600">
        <f t="shared" si="110"/>
        <v>0.25334710313579978</v>
      </c>
      <c r="E600">
        <f t="shared" si="111"/>
        <v>0.25792912622213748</v>
      </c>
      <c r="N600" s="32">
        <v>74</v>
      </c>
      <c r="O600">
        <f t="shared" si="112"/>
        <v>614</v>
      </c>
      <c r="P600">
        <f t="shared" si="113"/>
        <v>0.61350000000000005</v>
      </c>
      <c r="Q600">
        <f t="shared" si="114"/>
        <v>0.28845300356452103</v>
      </c>
      <c r="R600">
        <f t="shared" si="115"/>
        <v>0.33088606100264756</v>
      </c>
      <c r="Z600" s="32">
        <v>73</v>
      </c>
      <c r="AA600">
        <f t="shared" si="116"/>
        <v>601.5</v>
      </c>
      <c r="AB600">
        <f t="shared" si="117"/>
        <v>0.60099999999999998</v>
      </c>
      <c r="AC600">
        <f t="shared" si="118"/>
        <v>0.2559363317436934</v>
      </c>
      <c r="AD600">
        <f t="shared" si="119"/>
        <v>0.32548773616448845</v>
      </c>
    </row>
    <row r="601" spans="1:30" x14ac:dyDescent="0.25">
      <c r="A601" s="32">
        <v>70</v>
      </c>
      <c r="B601">
        <f t="shared" si="108"/>
        <v>600.5</v>
      </c>
      <c r="C601">
        <f t="shared" si="109"/>
        <v>0.6</v>
      </c>
      <c r="D601">
        <f t="shared" si="110"/>
        <v>0.25334710313579978</v>
      </c>
      <c r="E601">
        <f t="shared" si="111"/>
        <v>0.25792912622213748</v>
      </c>
      <c r="N601" s="32">
        <v>74</v>
      </c>
      <c r="O601">
        <f t="shared" si="112"/>
        <v>614</v>
      </c>
      <c r="P601">
        <f t="shared" si="113"/>
        <v>0.61350000000000005</v>
      </c>
      <c r="Q601">
        <f t="shared" si="114"/>
        <v>0.28845300356452103</v>
      </c>
      <c r="R601">
        <f t="shared" si="115"/>
        <v>0.33088606100264756</v>
      </c>
      <c r="Z601" s="32">
        <v>73</v>
      </c>
      <c r="AA601">
        <f t="shared" si="116"/>
        <v>601.5</v>
      </c>
      <c r="AB601">
        <f t="shared" si="117"/>
        <v>0.60099999999999998</v>
      </c>
      <c r="AC601">
        <f t="shared" si="118"/>
        <v>0.2559363317436934</v>
      </c>
      <c r="AD601">
        <f t="shared" si="119"/>
        <v>0.32548773616448845</v>
      </c>
    </row>
    <row r="602" spans="1:30" x14ac:dyDescent="0.25">
      <c r="A602" s="32">
        <v>70</v>
      </c>
      <c r="B602">
        <f t="shared" si="108"/>
        <v>600.5</v>
      </c>
      <c r="C602">
        <f t="shared" si="109"/>
        <v>0.6</v>
      </c>
      <c r="D602">
        <f t="shared" si="110"/>
        <v>0.25334710313579978</v>
      </c>
      <c r="E602">
        <f t="shared" si="111"/>
        <v>0.25792912622213748</v>
      </c>
      <c r="N602" s="32">
        <v>74</v>
      </c>
      <c r="O602">
        <f t="shared" si="112"/>
        <v>614</v>
      </c>
      <c r="P602">
        <f t="shared" si="113"/>
        <v>0.61350000000000005</v>
      </c>
      <c r="Q602">
        <f t="shared" si="114"/>
        <v>0.28845300356452103</v>
      </c>
      <c r="R602">
        <f t="shared" si="115"/>
        <v>0.33088606100264756</v>
      </c>
      <c r="Z602" s="32">
        <v>73</v>
      </c>
      <c r="AA602">
        <f t="shared" si="116"/>
        <v>601.5</v>
      </c>
      <c r="AB602">
        <f t="shared" si="117"/>
        <v>0.60099999999999998</v>
      </c>
      <c r="AC602">
        <f t="shared" si="118"/>
        <v>0.2559363317436934</v>
      </c>
      <c r="AD602">
        <f t="shared" si="119"/>
        <v>0.32548773616448845</v>
      </c>
    </row>
    <row r="603" spans="1:30" x14ac:dyDescent="0.25">
      <c r="A603" s="32">
        <v>70</v>
      </c>
      <c r="B603">
        <f t="shared" si="108"/>
        <v>600.5</v>
      </c>
      <c r="C603">
        <f t="shared" si="109"/>
        <v>0.6</v>
      </c>
      <c r="D603">
        <f t="shared" si="110"/>
        <v>0.25334710313579978</v>
      </c>
      <c r="E603">
        <f t="shared" si="111"/>
        <v>0.25792912622213748</v>
      </c>
      <c r="N603" s="32">
        <v>74</v>
      </c>
      <c r="O603">
        <f t="shared" si="112"/>
        <v>614</v>
      </c>
      <c r="P603">
        <f t="shared" si="113"/>
        <v>0.61350000000000005</v>
      </c>
      <c r="Q603">
        <f t="shared" si="114"/>
        <v>0.28845300356452103</v>
      </c>
      <c r="R603">
        <f t="shared" si="115"/>
        <v>0.33088606100264756</v>
      </c>
      <c r="Z603" s="32">
        <v>73</v>
      </c>
      <c r="AA603">
        <f t="shared" si="116"/>
        <v>601.5</v>
      </c>
      <c r="AB603">
        <f t="shared" si="117"/>
        <v>0.60099999999999998</v>
      </c>
      <c r="AC603">
        <f t="shared" si="118"/>
        <v>0.2559363317436934</v>
      </c>
      <c r="AD603">
        <f t="shared" si="119"/>
        <v>0.32548773616448845</v>
      </c>
    </row>
    <row r="604" spans="1:30" x14ac:dyDescent="0.25">
      <c r="A604" s="32">
        <v>70</v>
      </c>
      <c r="B604">
        <f t="shared" si="108"/>
        <v>600.5</v>
      </c>
      <c r="C604">
        <f t="shared" si="109"/>
        <v>0.6</v>
      </c>
      <c r="D604">
        <f t="shared" si="110"/>
        <v>0.25334710313579978</v>
      </c>
      <c r="E604">
        <f t="shared" si="111"/>
        <v>0.25792912622213748</v>
      </c>
      <c r="N604" s="32">
        <v>74</v>
      </c>
      <c r="O604">
        <f t="shared" si="112"/>
        <v>614</v>
      </c>
      <c r="P604">
        <f t="shared" si="113"/>
        <v>0.61350000000000005</v>
      </c>
      <c r="Q604">
        <f t="shared" si="114"/>
        <v>0.28845300356452103</v>
      </c>
      <c r="R604">
        <f t="shared" si="115"/>
        <v>0.33088606100264756</v>
      </c>
      <c r="Z604" s="32">
        <v>73</v>
      </c>
      <c r="AA604">
        <f t="shared" si="116"/>
        <v>601.5</v>
      </c>
      <c r="AB604">
        <f t="shared" si="117"/>
        <v>0.60099999999999998</v>
      </c>
      <c r="AC604">
        <f t="shared" si="118"/>
        <v>0.2559363317436934</v>
      </c>
      <c r="AD604">
        <f t="shared" si="119"/>
        <v>0.32548773616448845</v>
      </c>
    </row>
    <row r="605" spans="1:30" x14ac:dyDescent="0.25">
      <c r="A605" s="32">
        <v>70</v>
      </c>
      <c r="B605">
        <f t="shared" si="108"/>
        <v>600.5</v>
      </c>
      <c r="C605">
        <f t="shared" si="109"/>
        <v>0.6</v>
      </c>
      <c r="D605">
        <f t="shared" si="110"/>
        <v>0.25334710313579978</v>
      </c>
      <c r="E605">
        <f t="shared" si="111"/>
        <v>0.25792912622213748</v>
      </c>
      <c r="N605" s="32">
        <v>74</v>
      </c>
      <c r="O605">
        <f t="shared" si="112"/>
        <v>614</v>
      </c>
      <c r="P605">
        <f t="shared" si="113"/>
        <v>0.61350000000000005</v>
      </c>
      <c r="Q605">
        <f t="shared" si="114"/>
        <v>0.28845300356452103</v>
      </c>
      <c r="R605">
        <f t="shared" si="115"/>
        <v>0.33088606100264756</v>
      </c>
      <c r="Z605" s="32">
        <v>73</v>
      </c>
      <c r="AA605">
        <f t="shared" si="116"/>
        <v>601.5</v>
      </c>
      <c r="AB605">
        <f t="shared" si="117"/>
        <v>0.60099999999999998</v>
      </c>
      <c r="AC605">
        <f t="shared" si="118"/>
        <v>0.2559363317436934</v>
      </c>
      <c r="AD605">
        <f t="shared" si="119"/>
        <v>0.32548773616448845</v>
      </c>
    </row>
    <row r="606" spans="1:30" x14ac:dyDescent="0.25">
      <c r="A606" s="32">
        <v>70</v>
      </c>
      <c r="B606">
        <f t="shared" si="108"/>
        <v>600.5</v>
      </c>
      <c r="C606">
        <f t="shared" si="109"/>
        <v>0.6</v>
      </c>
      <c r="D606">
        <f t="shared" si="110"/>
        <v>0.25334710313579978</v>
      </c>
      <c r="E606">
        <f t="shared" si="111"/>
        <v>0.25792912622213748</v>
      </c>
      <c r="N606" s="32">
        <v>74</v>
      </c>
      <c r="O606">
        <f t="shared" si="112"/>
        <v>614</v>
      </c>
      <c r="P606">
        <f t="shared" si="113"/>
        <v>0.61350000000000005</v>
      </c>
      <c r="Q606">
        <f t="shared" si="114"/>
        <v>0.28845300356452103</v>
      </c>
      <c r="R606">
        <f t="shared" si="115"/>
        <v>0.33088606100264756</v>
      </c>
      <c r="Z606" s="32">
        <v>73</v>
      </c>
      <c r="AA606">
        <f t="shared" si="116"/>
        <v>601.5</v>
      </c>
      <c r="AB606">
        <f t="shared" si="117"/>
        <v>0.60099999999999998</v>
      </c>
      <c r="AC606">
        <f t="shared" si="118"/>
        <v>0.2559363317436934</v>
      </c>
      <c r="AD606">
        <f t="shared" si="119"/>
        <v>0.32548773616448845</v>
      </c>
    </row>
    <row r="607" spans="1:30" x14ac:dyDescent="0.25">
      <c r="A607" s="32">
        <v>70</v>
      </c>
      <c r="B607">
        <f t="shared" si="108"/>
        <v>600.5</v>
      </c>
      <c r="C607">
        <f t="shared" si="109"/>
        <v>0.6</v>
      </c>
      <c r="D607">
        <f t="shared" si="110"/>
        <v>0.25334710313579978</v>
      </c>
      <c r="E607">
        <f t="shared" si="111"/>
        <v>0.25792912622213748</v>
      </c>
      <c r="N607" s="32">
        <v>74</v>
      </c>
      <c r="O607">
        <f t="shared" si="112"/>
        <v>614</v>
      </c>
      <c r="P607">
        <f t="shared" si="113"/>
        <v>0.61350000000000005</v>
      </c>
      <c r="Q607">
        <f t="shared" si="114"/>
        <v>0.28845300356452103</v>
      </c>
      <c r="R607">
        <f t="shared" si="115"/>
        <v>0.33088606100264756</v>
      </c>
      <c r="Z607" s="32">
        <v>73</v>
      </c>
      <c r="AA607">
        <f t="shared" si="116"/>
        <v>601.5</v>
      </c>
      <c r="AB607">
        <f t="shared" si="117"/>
        <v>0.60099999999999998</v>
      </c>
      <c r="AC607">
        <f t="shared" si="118"/>
        <v>0.2559363317436934</v>
      </c>
      <c r="AD607">
        <f t="shared" si="119"/>
        <v>0.32548773616448845</v>
      </c>
    </row>
    <row r="608" spans="1:30" x14ac:dyDescent="0.25">
      <c r="A608" s="32">
        <v>70</v>
      </c>
      <c r="B608">
        <f t="shared" si="108"/>
        <v>600.5</v>
      </c>
      <c r="C608">
        <f t="shared" si="109"/>
        <v>0.6</v>
      </c>
      <c r="D608">
        <f t="shared" si="110"/>
        <v>0.25334710313579978</v>
      </c>
      <c r="E608">
        <f t="shared" si="111"/>
        <v>0.25792912622213748</v>
      </c>
      <c r="N608" s="32">
        <v>74</v>
      </c>
      <c r="O608">
        <f t="shared" si="112"/>
        <v>614</v>
      </c>
      <c r="P608">
        <f t="shared" si="113"/>
        <v>0.61350000000000005</v>
      </c>
      <c r="Q608">
        <f t="shared" si="114"/>
        <v>0.28845300356452103</v>
      </c>
      <c r="R608">
        <f t="shared" si="115"/>
        <v>0.33088606100264756</v>
      </c>
      <c r="Z608" s="32">
        <v>73</v>
      </c>
      <c r="AA608">
        <f t="shared" si="116"/>
        <v>601.5</v>
      </c>
      <c r="AB608">
        <f t="shared" si="117"/>
        <v>0.60099999999999998</v>
      </c>
      <c r="AC608">
        <f t="shared" si="118"/>
        <v>0.2559363317436934</v>
      </c>
      <c r="AD608">
        <f t="shared" si="119"/>
        <v>0.32548773616448845</v>
      </c>
    </row>
    <row r="609" spans="1:30" x14ac:dyDescent="0.25">
      <c r="A609" s="32">
        <v>70</v>
      </c>
      <c r="B609">
        <f t="shared" si="108"/>
        <v>600.5</v>
      </c>
      <c r="C609">
        <f t="shared" si="109"/>
        <v>0.6</v>
      </c>
      <c r="D609">
        <f t="shared" si="110"/>
        <v>0.25334710313579978</v>
      </c>
      <c r="E609">
        <f t="shared" si="111"/>
        <v>0.25792912622213748</v>
      </c>
      <c r="N609" s="32">
        <v>74</v>
      </c>
      <c r="O609">
        <f t="shared" si="112"/>
        <v>614</v>
      </c>
      <c r="P609">
        <f t="shared" si="113"/>
        <v>0.61350000000000005</v>
      </c>
      <c r="Q609">
        <f t="shared" si="114"/>
        <v>0.28845300356452103</v>
      </c>
      <c r="R609">
        <f t="shared" si="115"/>
        <v>0.33088606100264756</v>
      </c>
      <c r="Z609" s="32">
        <v>73</v>
      </c>
      <c r="AA609">
        <f t="shared" si="116"/>
        <v>601.5</v>
      </c>
      <c r="AB609">
        <f t="shared" si="117"/>
        <v>0.60099999999999998</v>
      </c>
      <c r="AC609">
        <f t="shared" si="118"/>
        <v>0.2559363317436934</v>
      </c>
      <c r="AD609">
        <f t="shared" si="119"/>
        <v>0.32548773616448845</v>
      </c>
    </row>
    <row r="610" spans="1:30" x14ac:dyDescent="0.25">
      <c r="A610" s="32">
        <v>70</v>
      </c>
      <c r="B610">
        <f t="shared" si="108"/>
        <v>600.5</v>
      </c>
      <c r="C610">
        <f t="shared" si="109"/>
        <v>0.6</v>
      </c>
      <c r="D610">
        <f t="shared" si="110"/>
        <v>0.25334710313579978</v>
      </c>
      <c r="E610">
        <f t="shared" si="111"/>
        <v>0.25792912622213748</v>
      </c>
      <c r="N610" s="32">
        <v>74</v>
      </c>
      <c r="O610">
        <f t="shared" si="112"/>
        <v>614</v>
      </c>
      <c r="P610">
        <f t="shared" si="113"/>
        <v>0.61350000000000005</v>
      </c>
      <c r="Q610">
        <f t="shared" si="114"/>
        <v>0.28845300356452103</v>
      </c>
      <c r="R610">
        <f t="shared" si="115"/>
        <v>0.33088606100264756</v>
      </c>
      <c r="Z610" s="32">
        <v>73</v>
      </c>
      <c r="AA610">
        <f t="shared" si="116"/>
        <v>601.5</v>
      </c>
      <c r="AB610">
        <f t="shared" si="117"/>
        <v>0.60099999999999998</v>
      </c>
      <c r="AC610">
        <f t="shared" si="118"/>
        <v>0.2559363317436934</v>
      </c>
      <c r="AD610">
        <f t="shared" si="119"/>
        <v>0.32548773616448845</v>
      </c>
    </row>
    <row r="611" spans="1:30" x14ac:dyDescent="0.25">
      <c r="A611" s="32">
        <v>71</v>
      </c>
      <c r="B611">
        <f t="shared" si="108"/>
        <v>622.5</v>
      </c>
      <c r="C611">
        <f t="shared" si="109"/>
        <v>0.622</v>
      </c>
      <c r="D611">
        <f t="shared" si="110"/>
        <v>0.31073774548759198</v>
      </c>
      <c r="E611">
        <f t="shared" si="111"/>
        <v>0.3238787877465909</v>
      </c>
      <c r="N611" s="32">
        <v>74</v>
      </c>
      <c r="O611">
        <f t="shared" si="112"/>
        <v>614</v>
      </c>
      <c r="P611">
        <f t="shared" si="113"/>
        <v>0.61350000000000005</v>
      </c>
      <c r="Q611">
        <f t="shared" si="114"/>
        <v>0.28845300356452103</v>
      </c>
      <c r="R611">
        <f t="shared" si="115"/>
        <v>0.33088606100264756</v>
      </c>
      <c r="Z611" s="32">
        <v>73</v>
      </c>
      <c r="AA611">
        <f t="shared" si="116"/>
        <v>601.5</v>
      </c>
      <c r="AB611">
        <f t="shared" si="117"/>
        <v>0.60099999999999998</v>
      </c>
      <c r="AC611">
        <f t="shared" si="118"/>
        <v>0.2559363317436934</v>
      </c>
      <c r="AD611">
        <f t="shared" si="119"/>
        <v>0.32548773616448845</v>
      </c>
    </row>
    <row r="612" spans="1:30" x14ac:dyDescent="0.25">
      <c r="A612" s="32">
        <v>71</v>
      </c>
      <c r="B612">
        <f t="shared" si="108"/>
        <v>622.5</v>
      </c>
      <c r="C612">
        <f t="shared" si="109"/>
        <v>0.622</v>
      </c>
      <c r="D612">
        <f t="shared" si="110"/>
        <v>0.31073774548759198</v>
      </c>
      <c r="E612">
        <f t="shared" si="111"/>
        <v>0.3238787877465909</v>
      </c>
      <c r="N612" s="32">
        <v>74</v>
      </c>
      <c r="O612">
        <f t="shared" si="112"/>
        <v>614</v>
      </c>
      <c r="P612">
        <f t="shared" si="113"/>
        <v>0.61350000000000005</v>
      </c>
      <c r="Q612">
        <f t="shared" si="114"/>
        <v>0.28845300356452103</v>
      </c>
      <c r="R612">
        <f t="shared" si="115"/>
        <v>0.33088606100264756</v>
      </c>
      <c r="Z612" s="32">
        <v>73</v>
      </c>
      <c r="AA612">
        <f t="shared" si="116"/>
        <v>601.5</v>
      </c>
      <c r="AB612">
        <f t="shared" si="117"/>
        <v>0.60099999999999998</v>
      </c>
      <c r="AC612">
        <f t="shared" si="118"/>
        <v>0.2559363317436934</v>
      </c>
      <c r="AD612">
        <f t="shared" si="119"/>
        <v>0.32548773616448845</v>
      </c>
    </row>
    <row r="613" spans="1:30" x14ac:dyDescent="0.25">
      <c r="A613" s="32">
        <v>71</v>
      </c>
      <c r="B613">
        <f t="shared" si="108"/>
        <v>622.5</v>
      </c>
      <c r="C613">
        <f t="shared" si="109"/>
        <v>0.622</v>
      </c>
      <c r="D613">
        <f t="shared" si="110"/>
        <v>0.31073774548759198</v>
      </c>
      <c r="E613">
        <f t="shared" si="111"/>
        <v>0.3238787877465909</v>
      </c>
      <c r="N613" s="32">
        <v>74</v>
      </c>
      <c r="O613">
        <f t="shared" si="112"/>
        <v>614</v>
      </c>
      <c r="P613">
        <f t="shared" si="113"/>
        <v>0.61350000000000005</v>
      </c>
      <c r="Q613">
        <f t="shared" si="114"/>
        <v>0.28845300356452103</v>
      </c>
      <c r="R613">
        <f t="shared" si="115"/>
        <v>0.33088606100264756</v>
      </c>
      <c r="Z613" s="32">
        <v>73</v>
      </c>
      <c r="AA613">
        <f t="shared" si="116"/>
        <v>601.5</v>
      </c>
      <c r="AB613">
        <f t="shared" si="117"/>
        <v>0.60099999999999998</v>
      </c>
      <c r="AC613">
        <f t="shared" si="118"/>
        <v>0.2559363317436934</v>
      </c>
      <c r="AD613">
        <f t="shared" si="119"/>
        <v>0.32548773616448845</v>
      </c>
    </row>
    <row r="614" spans="1:30" x14ac:dyDescent="0.25">
      <c r="A614" s="32">
        <v>71</v>
      </c>
      <c r="B614">
        <f t="shared" si="108"/>
        <v>622.5</v>
      </c>
      <c r="C614">
        <f t="shared" si="109"/>
        <v>0.622</v>
      </c>
      <c r="D614">
        <f t="shared" si="110"/>
        <v>0.31073774548759198</v>
      </c>
      <c r="E614">
        <f t="shared" si="111"/>
        <v>0.3238787877465909</v>
      </c>
      <c r="N614" s="32">
        <v>74</v>
      </c>
      <c r="O614">
        <f t="shared" si="112"/>
        <v>614</v>
      </c>
      <c r="P614">
        <f t="shared" si="113"/>
        <v>0.61350000000000005</v>
      </c>
      <c r="Q614">
        <f t="shared" si="114"/>
        <v>0.28845300356452103</v>
      </c>
      <c r="R614">
        <f t="shared" si="115"/>
        <v>0.33088606100264756</v>
      </c>
      <c r="Z614" s="32">
        <v>73</v>
      </c>
      <c r="AA614">
        <f t="shared" si="116"/>
        <v>601.5</v>
      </c>
      <c r="AB614">
        <f t="shared" si="117"/>
        <v>0.60099999999999998</v>
      </c>
      <c r="AC614">
        <f t="shared" si="118"/>
        <v>0.2559363317436934</v>
      </c>
      <c r="AD614">
        <f t="shared" si="119"/>
        <v>0.32548773616448845</v>
      </c>
    </row>
    <row r="615" spans="1:30" x14ac:dyDescent="0.25">
      <c r="A615" s="32">
        <v>71</v>
      </c>
      <c r="B615">
        <f t="shared" si="108"/>
        <v>622.5</v>
      </c>
      <c r="C615">
        <f t="shared" si="109"/>
        <v>0.622</v>
      </c>
      <c r="D615">
        <f t="shared" si="110"/>
        <v>0.31073774548759198</v>
      </c>
      <c r="E615">
        <f t="shared" si="111"/>
        <v>0.3238787877465909</v>
      </c>
      <c r="N615" s="32">
        <v>74</v>
      </c>
      <c r="O615">
        <f t="shared" si="112"/>
        <v>614</v>
      </c>
      <c r="P615">
        <f t="shared" si="113"/>
        <v>0.61350000000000005</v>
      </c>
      <c r="Q615">
        <f t="shared" si="114"/>
        <v>0.28845300356452103</v>
      </c>
      <c r="R615">
        <f t="shared" si="115"/>
        <v>0.33088606100264756</v>
      </c>
      <c r="Z615" s="32">
        <v>73</v>
      </c>
      <c r="AA615">
        <f t="shared" si="116"/>
        <v>601.5</v>
      </c>
      <c r="AB615">
        <f t="shared" si="117"/>
        <v>0.60099999999999998</v>
      </c>
      <c r="AC615">
        <f t="shared" si="118"/>
        <v>0.2559363317436934</v>
      </c>
      <c r="AD615">
        <f t="shared" si="119"/>
        <v>0.32548773616448845</v>
      </c>
    </row>
    <row r="616" spans="1:30" x14ac:dyDescent="0.25">
      <c r="A616" s="32">
        <v>71</v>
      </c>
      <c r="B616">
        <f t="shared" si="108"/>
        <v>622.5</v>
      </c>
      <c r="C616">
        <f t="shared" si="109"/>
        <v>0.622</v>
      </c>
      <c r="D616">
        <f t="shared" si="110"/>
        <v>0.31073774548759198</v>
      </c>
      <c r="E616">
        <f t="shared" si="111"/>
        <v>0.3238787877465909</v>
      </c>
      <c r="N616" s="32">
        <v>74</v>
      </c>
      <c r="O616">
        <f t="shared" si="112"/>
        <v>614</v>
      </c>
      <c r="P616">
        <f t="shared" si="113"/>
        <v>0.61350000000000005</v>
      </c>
      <c r="Q616">
        <f t="shared" si="114"/>
        <v>0.28845300356452103</v>
      </c>
      <c r="R616">
        <f t="shared" si="115"/>
        <v>0.33088606100264756</v>
      </c>
      <c r="Z616" s="32">
        <v>73</v>
      </c>
      <c r="AA616">
        <f t="shared" si="116"/>
        <v>601.5</v>
      </c>
      <c r="AB616">
        <f t="shared" si="117"/>
        <v>0.60099999999999998</v>
      </c>
      <c r="AC616">
        <f t="shared" si="118"/>
        <v>0.2559363317436934</v>
      </c>
      <c r="AD616">
        <f t="shared" si="119"/>
        <v>0.32548773616448845</v>
      </c>
    </row>
    <row r="617" spans="1:30" x14ac:dyDescent="0.25">
      <c r="A617" s="32">
        <v>71</v>
      </c>
      <c r="B617">
        <f t="shared" si="108"/>
        <v>622.5</v>
      </c>
      <c r="C617">
        <f t="shared" si="109"/>
        <v>0.622</v>
      </c>
      <c r="D617">
        <f t="shared" si="110"/>
        <v>0.31073774548759198</v>
      </c>
      <c r="E617">
        <f t="shared" si="111"/>
        <v>0.3238787877465909</v>
      </c>
      <c r="N617" s="32">
        <v>74</v>
      </c>
      <c r="O617">
        <f t="shared" si="112"/>
        <v>614</v>
      </c>
      <c r="P617">
        <f t="shared" si="113"/>
        <v>0.61350000000000005</v>
      </c>
      <c r="Q617">
        <f t="shared" si="114"/>
        <v>0.28845300356452103</v>
      </c>
      <c r="R617">
        <f t="shared" si="115"/>
        <v>0.33088606100264756</v>
      </c>
      <c r="Z617" s="32">
        <v>74</v>
      </c>
      <c r="AA617">
        <f t="shared" si="116"/>
        <v>633</v>
      </c>
      <c r="AB617">
        <f t="shared" si="117"/>
        <v>0.63249999999999995</v>
      </c>
      <c r="AC617">
        <f t="shared" si="118"/>
        <v>0.33848198588973966</v>
      </c>
      <c r="AD617">
        <f t="shared" si="119"/>
        <v>0.39129601278488646</v>
      </c>
    </row>
    <row r="618" spans="1:30" x14ac:dyDescent="0.25">
      <c r="A618" s="32">
        <v>71</v>
      </c>
      <c r="B618">
        <f t="shared" si="108"/>
        <v>622.5</v>
      </c>
      <c r="C618">
        <f t="shared" si="109"/>
        <v>0.622</v>
      </c>
      <c r="D618">
        <f t="shared" si="110"/>
        <v>0.31073774548759198</v>
      </c>
      <c r="E618">
        <f t="shared" si="111"/>
        <v>0.3238787877465909</v>
      </c>
      <c r="N618" s="32">
        <v>74</v>
      </c>
      <c r="O618">
        <f t="shared" si="112"/>
        <v>614</v>
      </c>
      <c r="P618">
        <f t="shared" si="113"/>
        <v>0.61350000000000005</v>
      </c>
      <c r="Q618">
        <f t="shared" si="114"/>
        <v>0.28845300356452103</v>
      </c>
      <c r="R618">
        <f t="shared" si="115"/>
        <v>0.33088606100264756</v>
      </c>
      <c r="Z618" s="32">
        <v>74</v>
      </c>
      <c r="AA618">
        <f t="shared" si="116"/>
        <v>633</v>
      </c>
      <c r="AB618">
        <f t="shared" si="117"/>
        <v>0.63249999999999995</v>
      </c>
      <c r="AC618">
        <f t="shared" si="118"/>
        <v>0.33848198588973966</v>
      </c>
      <c r="AD618">
        <f t="shared" si="119"/>
        <v>0.39129601278488646</v>
      </c>
    </row>
    <row r="619" spans="1:30" x14ac:dyDescent="0.25">
      <c r="A619" s="32">
        <v>71</v>
      </c>
      <c r="B619">
        <f t="shared" si="108"/>
        <v>622.5</v>
      </c>
      <c r="C619">
        <f t="shared" si="109"/>
        <v>0.622</v>
      </c>
      <c r="D619">
        <f t="shared" si="110"/>
        <v>0.31073774548759198</v>
      </c>
      <c r="E619">
        <f t="shared" si="111"/>
        <v>0.3238787877465909</v>
      </c>
      <c r="N619" s="32">
        <v>74</v>
      </c>
      <c r="O619">
        <f t="shared" si="112"/>
        <v>614</v>
      </c>
      <c r="P619">
        <f t="shared" si="113"/>
        <v>0.61350000000000005</v>
      </c>
      <c r="Q619">
        <f t="shared" si="114"/>
        <v>0.28845300356452103</v>
      </c>
      <c r="R619">
        <f t="shared" si="115"/>
        <v>0.33088606100264756</v>
      </c>
      <c r="Z619" s="32">
        <v>74</v>
      </c>
      <c r="AA619">
        <f t="shared" si="116"/>
        <v>633</v>
      </c>
      <c r="AB619">
        <f t="shared" si="117"/>
        <v>0.63249999999999995</v>
      </c>
      <c r="AC619">
        <f t="shared" si="118"/>
        <v>0.33848198588973966</v>
      </c>
      <c r="AD619">
        <f t="shared" si="119"/>
        <v>0.39129601278488646</v>
      </c>
    </row>
    <row r="620" spans="1:30" x14ac:dyDescent="0.25">
      <c r="A620" s="32">
        <v>71</v>
      </c>
      <c r="B620">
        <f t="shared" si="108"/>
        <v>622.5</v>
      </c>
      <c r="C620">
        <f t="shared" si="109"/>
        <v>0.622</v>
      </c>
      <c r="D620">
        <f t="shared" si="110"/>
        <v>0.31073774548759198</v>
      </c>
      <c r="E620">
        <f t="shared" si="111"/>
        <v>0.3238787877465909</v>
      </c>
      <c r="N620" s="32">
        <v>74</v>
      </c>
      <c r="O620">
        <f t="shared" si="112"/>
        <v>614</v>
      </c>
      <c r="P620">
        <f t="shared" si="113"/>
        <v>0.61350000000000005</v>
      </c>
      <c r="Q620">
        <f t="shared" si="114"/>
        <v>0.28845300356452103</v>
      </c>
      <c r="R620">
        <f t="shared" si="115"/>
        <v>0.33088606100264756</v>
      </c>
      <c r="Z620" s="32">
        <v>74</v>
      </c>
      <c r="AA620">
        <f t="shared" si="116"/>
        <v>633</v>
      </c>
      <c r="AB620">
        <f t="shared" si="117"/>
        <v>0.63249999999999995</v>
      </c>
      <c r="AC620">
        <f t="shared" si="118"/>
        <v>0.33848198588973966</v>
      </c>
      <c r="AD620">
        <f t="shared" si="119"/>
        <v>0.39129601278488646</v>
      </c>
    </row>
    <row r="621" spans="1:30" x14ac:dyDescent="0.25">
      <c r="A621" s="32">
        <v>71</v>
      </c>
      <c r="B621">
        <f t="shared" si="108"/>
        <v>622.5</v>
      </c>
      <c r="C621">
        <f t="shared" si="109"/>
        <v>0.622</v>
      </c>
      <c r="D621">
        <f t="shared" si="110"/>
        <v>0.31073774548759198</v>
      </c>
      <c r="E621">
        <f t="shared" si="111"/>
        <v>0.3238787877465909</v>
      </c>
      <c r="N621" s="32">
        <v>74</v>
      </c>
      <c r="O621">
        <f t="shared" si="112"/>
        <v>614</v>
      </c>
      <c r="P621">
        <f t="shared" si="113"/>
        <v>0.61350000000000005</v>
      </c>
      <c r="Q621">
        <f t="shared" si="114"/>
        <v>0.28845300356452103</v>
      </c>
      <c r="R621">
        <f t="shared" si="115"/>
        <v>0.33088606100264756</v>
      </c>
      <c r="Z621" s="32">
        <v>74</v>
      </c>
      <c r="AA621">
        <f t="shared" si="116"/>
        <v>633</v>
      </c>
      <c r="AB621">
        <f t="shared" si="117"/>
        <v>0.63249999999999995</v>
      </c>
      <c r="AC621">
        <f t="shared" si="118"/>
        <v>0.33848198588973966</v>
      </c>
      <c r="AD621">
        <f t="shared" si="119"/>
        <v>0.39129601278488646</v>
      </c>
    </row>
    <row r="622" spans="1:30" x14ac:dyDescent="0.25">
      <c r="A622" s="32">
        <v>71</v>
      </c>
      <c r="B622">
        <f t="shared" si="108"/>
        <v>622.5</v>
      </c>
      <c r="C622">
        <f t="shared" si="109"/>
        <v>0.622</v>
      </c>
      <c r="D622">
        <f t="shared" si="110"/>
        <v>0.31073774548759198</v>
      </c>
      <c r="E622">
        <f t="shared" si="111"/>
        <v>0.3238787877465909</v>
      </c>
      <c r="N622" s="32">
        <v>74</v>
      </c>
      <c r="O622">
        <f t="shared" si="112"/>
        <v>614</v>
      </c>
      <c r="P622">
        <f t="shared" si="113"/>
        <v>0.61350000000000005</v>
      </c>
      <c r="Q622">
        <f t="shared" si="114"/>
        <v>0.28845300356452103</v>
      </c>
      <c r="R622">
        <f t="shared" si="115"/>
        <v>0.33088606100264756</v>
      </c>
      <c r="Z622" s="32">
        <v>74</v>
      </c>
      <c r="AA622">
        <f t="shared" si="116"/>
        <v>633</v>
      </c>
      <c r="AB622">
        <f t="shared" si="117"/>
        <v>0.63249999999999995</v>
      </c>
      <c r="AC622">
        <f t="shared" si="118"/>
        <v>0.33848198588973966</v>
      </c>
      <c r="AD622">
        <f t="shared" si="119"/>
        <v>0.39129601278488646</v>
      </c>
    </row>
    <row r="623" spans="1:30" x14ac:dyDescent="0.25">
      <c r="A623" s="32">
        <v>71</v>
      </c>
      <c r="B623">
        <f t="shared" si="108"/>
        <v>622.5</v>
      </c>
      <c r="C623">
        <f t="shared" si="109"/>
        <v>0.622</v>
      </c>
      <c r="D623">
        <f t="shared" si="110"/>
        <v>0.31073774548759198</v>
      </c>
      <c r="E623">
        <f t="shared" si="111"/>
        <v>0.3238787877465909</v>
      </c>
      <c r="N623" s="32">
        <v>74</v>
      </c>
      <c r="O623">
        <f t="shared" si="112"/>
        <v>614</v>
      </c>
      <c r="P623">
        <f t="shared" si="113"/>
        <v>0.61350000000000005</v>
      </c>
      <c r="Q623">
        <f t="shared" si="114"/>
        <v>0.28845300356452103</v>
      </c>
      <c r="R623">
        <f t="shared" si="115"/>
        <v>0.33088606100264756</v>
      </c>
      <c r="Z623" s="32">
        <v>74</v>
      </c>
      <c r="AA623">
        <f t="shared" si="116"/>
        <v>633</v>
      </c>
      <c r="AB623">
        <f t="shared" si="117"/>
        <v>0.63249999999999995</v>
      </c>
      <c r="AC623">
        <f t="shared" si="118"/>
        <v>0.33848198588973966</v>
      </c>
      <c r="AD623">
        <f t="shared" si="119"/>
        <v>0.39129601278488646</v>
      </c>
    </row>
    <row r="624" spans="1:30" x14ac:dyDescent="0.25">
      <c r="A624" s="32">
        <v>71</v>
      </c>
      <c r="B624">
        <f t="shared" si="108"/>
        <v>622.5</v>
      </c>
      <c r="C624">
        <f t="shared" si="109"/>
        <v>0.622</v>
      </c>
      <c r="D624">
        <f t="shared" si="110"/>
        <v>0.31073774548759198</v>
      </c>
      <c r="E624">
        <f t="shared" si="111"/>
        <v>0.3238787877465909</v>
      </c>
      <c r="N624" s="32">
        <v>74</v>
      </c>
      <c r="O624">
        <f t="shared" si="112"/>
        <v>614</v>
      </c>
      <c r="P624">
        <f t="shared" si="113"/>
        <v>0.61350000000000005</v>
      </c>
      <c r="Q624">
        <f t="shared" si="114"/>
        <v>0.28845300356452103</v>
      </c>
      <c r="R624">
        <f t="shared" si="115"/>
        <v>0.33088606100264756</v>
      </c>
      <c r="Z624" s="32">
        <v>74</v>
      </c>
      <c r="AA624">
        <f t="shared" si="116"/>
        <v>633</v>
      </c>
      <c r="AB624">
        <f t="shared" si="117"/>
        <v>0.63249999999999995</v>
      </c>
      <c r="AC624">
        <f t="shared" si="118"/>
        <v>0.33848198588973966</v>
      </c>
      <c r="AD624">
        <f t="shared" si="119"/>
        <v>0.39129601278488646</v>
      </c>
    </row>
    <row r="625" spans="1:30" x14ac:dyDescent="0.25">
      <c r="A625" s="32">
        <v>71</v>
      </c>
      <c r="B625">
        <f t="shared" si="108"/>
        <v>622.5</v>
      </c>
      <c r="C625">
        <f t="shared" si="109"/>
        <v>0.622</v>
      </c>
      <c r="D625">
        <f t="shared" si="110"/>
        <v>0.31073774548759198</v>
      </c>
      <c r="E625">
        <f t="shared" si="111"/>
        <v>0.3238787877465909</v>
      </c>
      <c r="N625" s="32">
        <v>74</v>
      </c>
      <c r="O625">
        <f t="shared" si="112"/>
        <v>614</v>
      </c>
      <c r="P625">
        <f t="shared" si="113"/>
        <v>0.61350000000000005</v>
      </c>
      <c r="Q625">
        <f t="shared" si="114"/>
        <v>0.28845300356452103</v>
      </c>
      <c r="R625">
        <f t="shared" si="115"/>
        <v>0.33088606100264756</v>
      </c>
      <c r="Z625" s="32">
        <v>74</v>
      </c>
      <c r="AA625">
        <f t="shared" si="116"/>
        <v>633</v>
      </c>
      <c r="AB625">
        <f t="shared" si="117"/>
        <v>0.63249999999999995</v>
      </c>
      <c r="AC625">
        <f t="shared" si="118"/>
        <v>0.33848198588973966</v>
      </c>
      <c r="AD625">
        <f t="shared" si="119"/>
        <v>0.39129601278488646</v>
      </c>
    </row>
    <row r="626" spans="1:30" x14ac:dyDescent="0.25">
      <c r="A626" s="32">
        <v>71</v>
      </c>
      <c r="B626">
        <f t="shared" si="108"/>
        <v>622.5</v>
      </c>
      <c r="C626">
        <f t="shared" si="109"/>
        <v>0.622</v>
      </c>
      <c r="D626">
        <f t="shared" si="110"/>
        <v>0.31073774548759198</v>
      </c>
      <c r="E626">
        <f t="shared" si="111"/>
        <v>0.3238787877465909</v>
      </c>
      <c r="N626" s="32">
        <v>74</v>
      </c>
      <c r="O626">
        <f t="shared" si="112"/>
        <v>614</v>
      </c>
      <c r="P626">
        <f t="shared" si="113"/>
        <v>0.61350000000000005</v>
      </c>
      <c r="Q626">
        <f t="shared" si="114"/>
        <v>0.28845300356452103</v>
      </c>
      <c r="R626">
        <f t="shared" si="115"/>
        <v>0.33088606100264756</v>
      </c>
      <c r="Z626" s="32">
        <v>74</v>
      </c>
      <c r="AA626">
        <f t="shared" si="116"/>
        <v>633</v>
      </c>
      <c r="AB626">
        <f t="shared" si="117"/>
        <v>0.63249999999999995</v>
      </c>
      <c r="AC626">
        <f t="shared" si="118"/>
        <v>0.33848198588973966</v>
      </c>
      <c r="AD626">
        <f t="shared" si="119"/>
        <v>0.39129601278488646</v>
      </c>
    </row>
    <row r="627" spans="1:30" x14ac:dyDescent="0.25">
      <c r="A627" s="32">
        <v>71</v>
      </c>
      <c r="B627">
        <f t="shared" si="108"/>
        <v>622.5</v>
      </c>
      <c r="C627">
        <f t="shared" si="109"/>
        <v>0.622</v>
      </c>
      <c r="D627">
        <f t="shared" si="110"/>
        <v>0.31073774548759198</v>
      </c>
      <c r="E627">
        <f t="shared" si="111"/>
        <v>0.3238787877465909</v>
      </c>
      <c r="N627" s="32">
        <v>74</v>
      </c>
      <c r="O627">
        <f t="shared" si="112"/>
        <v>614</v>
      </c>
      <c r="P627">
        <f t="shared" si="113"/>
        <v>0.61350000000000005</v>
      </c>
      <c r="Q627">
        <f t="shared" si="114"/>
        <v>0.28845300356452103</v>
      </c>
      <c r="R627">
        <f t="shared" si="115"/>
        <v>0.33088606100264756</v>
      </c>
      <c r="Z627" s="32">
        <v>74</v>
      </c>
      <c r="AA627">
        <f t="shared" si="116"/>
        <v>633</v>
      </c>
      <c r="AB627">
        <f t="shared" si="117"/>
        <v>0.63249999999999995</v>
      </c>
      <c r="AC627">
        <f t="shared" si="118"/>
        <v>0.33848198588973966</v>
      </c>
      <c r="AD627">
        <f t="shared" si="119"/>
        <v>0.39129601278488646</v>
      </c>
    </row>
    <row r="628" spans="1:30" x14ac:dyDescent="0.25">
      <c r="A628" s="32">
        <v>71</v>
      </c>
      <c r="B628">
        <f t="shared" si="108"/>
        <v>622.5</v>
      </c>
      <c r="C628">
        <f t="shared" si="109"/>
        <v>0.622</v>
      </c>
      <c r="D628">
        <f t="shared" si="110"/>
        <v>0.31073774548759198</v>
      </c>
      <c r="E628">
        <f t="shared" si="111"/>
        <v>0.3238787877465909</v>
      </c>
      <c r="N628" s="32">
        <v>74</v>
      </c>
      <c r="O628">
        <f t="shared" si="112"/>
        <v>614</v>
      </c>
      <c r="P628">
        <f t="shared" si="113"/>
        <v>0.61350000000000005</v>
      </c>
      <c r="Q628">
        <f t="shared" si="114"/>
        <v>0.28845300356452103</v>
      </c>
      <c r="R628">
        <f t="shared" si="115"/>
        <v>0.33088606100264756</v>
      </c>
      <c r="Z628" s="32">
        <v>74</v>
      </c>
      <c r="AA628">
        <f t="shared" si="116"/>
        <v>633</v>
      </c>
      <c r="AB628">
        <f t="shared" si="117"/>
        <v>0.63249999999999995</v>
      </c>
      <c r="AC628">
        <f t="shared" si="118"/>
        <v>0.33848198588973966</v>
      </c>
      <c r="AD628">
        <f t="shared" si="119"/>
        <v>0.39129601278488646</v>
      </c>
    </row>
    <row r="629" spans="1:30" x14ac:dyDescent="0.25">
      <c r="A629" s="32">
        <v>71</v>
      </c>
      <c r="B629">
        <f t="shared" si="108"/>
        <v>622.5</v>
      </c>
      <c r="C629">
        <f t="shared" si="109"/>
        <v>0.622</v>
      </c>
      <c r="D629">
        <f t="shared" si="110"/>
        <v>0.31073774548759198</v>
      </c>
      <c r="E629">
        <f t="shared" si="111"/>
        <v>0.3238787877465909</v>
      </c>
      <c r="N629" s="32">
        <v>74</v>
      </c>
      <c r="O629">
        <f t="shared" si="112"/>
        <v>614</v>
      </c>
      <c r="P629">
        <f t="shared" si="113"/>
        <v>0.61350000000000005</v>
      </c>
      <c r="Q629">
        <f t="shared" si="114"/>
        <v>0.28845300356452103</v>
      </c>
      <c r="R629">
        <f t="shared" si="115"/>
        <v>0.33088606100264756</v>
      </c>
      <c r="Z629" s="32">
        <v>74</v>
      </c>
      <c r="AA629">
        <f t="shared" si="116"/>
        <v>633</v>
      </c>
      <c r="AB629">
        <f t="shared" si="117"/>
        <v>0.63249999999999995</v>
      </c>
      <c r="AC629">
        <f t="shared" si="118"/>
        <v>0.33848198588973966</v>
      </c>
      <c r="AD629">
        <f t="shared" si="119"/>
        <v>0.39129601278488646</v>
      </c>
    </row>
    <row r="630" spans="1:30" x14ac:dyDescent="0.25">
      <c r="A630" s="32">
        <v>71</v>
      </c>
      <c r="B630">
        <f t="shared" si="108"/>
        <v>622.5</v>
      </c>
      <c r="C630">
        <f t="shared" si="109"/>
        <v>0.622</v>
      </c>
      <c r="D630">
        <f t="shared" si="110"/>
        <v>0.31073774548759198</v>
      </c>
      <c r="E630">
        <f t="shared" si="111"/>
        <v>0.3238787877465909</v>
      </c>
      <c r="N630" s="32">
        <v>74</v>
      </c>
      <c r="O630">
        <f t="shared" si="112"/>
        <v>614</v>
      </c>
      <c r="P630">
        <f t="shared" si="113"/>
        <v>0.61350000000000005</v>
      </c>
      <c r="Q630">
        <f t="shared" si="114"/>
        <v>0.28845300356452103</v>
      </c>
      <c r="R630">
        <f t="shared" si="115"/>
        <v>0.33088606100264756</v>
      </c>
      <c r="Z630" s="32">
        <v>74</v>
      </c>
      <c r="AA630">
        <f t="shared" si="116"/>
        <v>633</v>
      </c>
      <c r="AB630">
        <f t="shared" si="117"/>
        <v>0.63249999999999995</v>
      </c>
      <c r="AC630">
        <f t="shared" si="118"/>
        <v>0.33848198588973966</v>
      </c>
      <c r="AD630">
        <f t="shared" si="119"/>
        <v>0.39129601278488646</v>
      </c>
    </row>
    <row r="631" spans="1:30" x14ac:dyDescent="0.25">
      <c r="A631" s="32">
        <v>71</v>
      </c>
      <c r="B631">
        <f t="shared" si="108"/>
        <v>622.5</v>
      </c>
      <c r="C631">
        <f t="shared" si="109"/>
        <v>0.622</v>
      </c>
      <c r="D631">
        <f t="shared" si="110"/>
        <v>0.31073774548759198</v>
      </c>
      <c r="E631">
        <f t="shared" si="111"/>
        <v>0.3238787877465909</v>
      </c>
      <c r="N631" s="32">
        <v>74</v>
      </c>
      <c r="O631">
        <f t="shared" si="112"/>
        <v>614</v>
      </c>
      <c r="P631">
        <f t="shared" si="113"/>
        <v>0.61350000000000005</v>
      </c>
      <c r="Q631">
        <f t="shared" si="114"/>
        <v>0.28845300356452103</v>
      </c>
      <c r="R631">
        <f t="shared" si="115"/>
        <v>0.33088606100264756</v>
      </c>
      <c r="Z631" s="32">
        <v>74</v>
      </c>
      <c r="AA631">
        <f t="shared" si="116"/>
        <v>633</v>
      </c>
      <c r="AB631">
        <f t="shared" si="117"/>
        <v>0.63249999999999995</v>
      </c>
      <c r="AC631">
        <f t="shared" si="118"/>
        <v>0.33848198588973966</v>
      </c>
      <c r="AD631">
        <f t="shared" si="119"/>
        <v>0.39129601278488646</v>
      </c>
    </row>
    <row r="632" spans="1:30" x14ac:dyDescent="0.25">
      <c r="A632" s="32">
        <v>71</v>
      </c>
      <c r="B632">
        <f t="shared" si="108"/>
        <v>622.5</v>
      </c>
      <c r="C632">
        <f t="shared" si="109"/>
        <v>0.622</v>
      </c>
      <c r="D632">
        <f t="shared" si="110"/>
        <v>0.31073774548759198</v>
      </c>
      <c r="E632">
        <f t="shared" si="111"/>
        <v>0.3238787877465909</v>
      </c>
      <c r="N632" s="32">
        <v>75</v>
      </c>
      <c r="O632">
        <f t="shared" si="112"/>
        <v>643.5</v>
      </c>
      <c r="P632">
        <f t="shared" si="113"/>
        <v>0.64300000000000002</v>
      </c>
      <c r="Q632">
        <f t="shared" si="114"/>
        <v>0.36648929388943369</v>
      </c>
      <c r="R632">
        <f t="shared" si="115"/>
        <v>0.39937831126194118</v>
      </c>
      <c r="Z632" s="32">
        <v>74</v>
      </c>
      <c r="AA632">
        <f t="shared" si="116"/>
        <v>633</v>
      </c>
      <c r="AB632">
        <f t="shared" si="117"/>
        <v>0.63249999999999995</v>
      </c>
      <c r="AC632">
        <f t="shared" si="118"/>
        <v>0.33848198588973966</v>
      </c>
      <c r="AD632">
        <f t="shared" si="119"/>
        <v>0.39129601278488646</v>
      </c>
    </row>
    <row r="633" spans="1:30" x14ac:dyDescent="0.25">
      <c r="A633" s="32">
        <v>71</v>
      </c>
      <c r="B633">
        <f t="shared" si="108"/>
        <v>622.5</v>
      </c>
      <c r="C633">
        <f t="shared" si="109"/>
        <v>0.622</v>
      </c>
      <c r="D633">
        <f t="shared" si="110"/>
        <v>0.31073774548759198</v>
      </c>
      <c r="E633">
        <f t="shared" si="111"/>
        <v>0.3238787877465909</v>
      </c>
      <c r="N633" s="32">
        <v>75</v>
      </c>
      <c r="O633">
        <f t="shared" si="112"/>
        <v>643.5</v>
      </c>
      <c r="P633">
        <f t="shared" si="113"/>
        <v>0.64300000000000002</v>
      </c>
      <c r="Q633">
        <f t="shared" si="114"/>
        <v>0.36648929388943369</v>
      </c>
      <c r="R633">
        <f t="shared" si="115"/>
        <v>0.39937831126194118</v>
      </c>
      <c r="Z633" s="32">
        <v>74</v>
      </c>
      <c r="AA633">
        <f t="shared" si="116"/>
        <v>633</v>
      </c>
      <c r="AB633">
        <f t="shared" si="117"/>
        <v>0.63249999999999995</v>
      </c>
      <c r="AC633">
        <f t="shared" si="118"/>
        <v>0.33848198588973966</v>
      </c>
      <c r="AD633">
        <f t="shared" si="119"/>
        <v>0.39129601278488646</v>
      </c>
    </row>
    <row r="634" spans="1:30" x14ac:dyDescent="0.25">
      <c r="A634" s="32">
        <v>71</v>
      </c>
      <c r="B634">
        <f t="shared" si="108"/>
        <v>622.5</v>
      </c>
      <c r="C634">
        <f t="shared" si="109"/>
        <v>0.622</v>
      </c>
      <c r="D634">
        <f t="shared" si="110"/>
        <v>0.31073774548759198</v>
      </c>
      <c r="E634">
        <f t="shared" si="111"/>
        <v>0.3238787877465909</v>
      </c>
      <c r="N634" s="32">
        <v>75</v>
      </c>
      <c r="O634">
        <f t="shared" si="112"/>
        <v>643.5</v>
      </c>
      <c r="P634">
        <f t="shared" si="113"/>
        <v>0.64300000000000002</v>
      </c>
      <c r="Q634">
        <f t="shared" si="114"/>
        <v>0.36648929388943369</v>
      </c>
      <c r="R634">
        <f t="shared" si="115"/>
        <v>0.39937831126194118</v>
      </c>
      <c r="Z634" s="32">
        <v>74</v>
      </c>
      <c r="AA634">
        <f t="shared" si="116"/>
        <v>633</v>
      </c>
      <c r="AB634">
        <f t="shared" si="117"/>
        <v>0.63249999999999995</v>
      </c>
      <c r="AC634">
        <f t="shared" si="118"/>
        <v>0.33848198588973966</v>
      </c>
      <c r="AD634">
        <f t="shared" si="119"/>
        <v>0.39129601278488646</v>
      </c>
    </row>
    <row r="635" spans="1:30" x14ac:dyDescent="0.25">
      <c r="A635" s="32">
        <v>71</v>
      </c>
      <c r="B635">
        <f t="shared" si="108"/>
        <v>622.5</v>
      </c>
      <c r="C635">
        <f t="shared" si="109"/>
        <v>0.622</v>
      </c>
      <c r="D635">
        <f t="shared" si="110"/>
        <v>0.31073774548759198</v>
      </c>
      <c r="E635">
        <f t="shared" si="111"/>
        <v>0.3238787877465909</v>
      </c>
      <c r="N635" s="32">
        <v>75</v>
      </c>
      <c r="O635">
        <f t="shared" si="112"/>
        <v>643.5</v>
      </c>
      <c r="P635">
        <f t="shared" si="113"/>
        <v>0.64300000000000002</v>
      </c>
      <c r="Q635">
        <f t="shared" si="114"/>
        <v>0.36648929388943369</v>
      </c>
      <c r="R635">
        <f t="shared" si="115"/>
        <v>0.39937831126194118</v>
      </c>
      <c r="Z635" s="32">
        <v>74</v>
      </c>
      <c r="AA635">
        <f t="shared" si="116"/>
        <v>633</v>
      </c>
      <c r="AB635">
        <f t="shared" si="117"/>
        <v>0.63249999999999995</v>
      </c>
      <c r="AC635">
        <f t="shared" si="118"/>
        <v>0.33848198588973966</v>
      </c>
      <c r="AD635">
        <f t="shared" si="119"/>
        <v>0.39129601278488646</v>
      </c>
    </row>
    <row r="636" spans="1:30" x14ac:dyDescent="0.25">
      <c r="A636" s="32">
        <v>71</v>
      </c>
      <c r="B636">
        <f t="shared" si="108"/>
        <v>622.5</v>
      </c>
      <c r="C636">
        <f t="shared" si="109"/>
        <v>0.622</v>
      </c>
      <c r="D636">
        <f t="shared" si="110"/>
        <v>0.31073774548759198</v>
      </c>
      <c r="E636">
        <f t="shared" si="111"/>
        <v>0.3238787877465909</v>
      </c>
      <c r="N636" s="32">
        <v>75</v>
      </c>
      <c r="O636">
        <f t="shared" si="112"/>
        <v>643.5</v>
      </c>
      <c r="P636">
        <f t="shared" si="113"/>
        <v>0.64300000000000002</v>
      </c>
      <c r="Q636">
        <f t="shared" si="114"/>
        <v>0.36648929388943369</v>
      </c>
      <c r="R636">
        <f t="shared" si="115"/>
        <v>0.39937831126194118</v>
      </c>
      <c r="Z636" s="32">
        <v>74</v>
      </c>
      <c r="AA636">
        <f t="shared" si="116"/>
        <v>633</v>
      </c>
      <c r="AB636">
        <f t="shared" si="117"/>
        <v>0.63249999999999995</v>
      </c>
      <c r="AC636">
        <f t="shared" si="118"/>
        <v>0.33848198588973966</v>
      </c>
      <c r="AD636">
        <f t="shared" si="119"/>
        <v>0.39129601278488646</v>
      </c>
    </row>
    <row r="637" spans="1:30" x14ac:dyDescent="0.25">
      <c r="A637" s="32">
        <v>72</v>
      </c>
      <c r="B637">
        <f t="shared" si="108"/>
        <v>644.5</v>
      </c>
      <c r="C637">
        <f t="shared" si="109"/>
        <v>0.64400000000000002</v>
      </c>
      <c r="D637">
        <f t="shared" si="110"/>
        <v>0.36917136250308985</v>
      </c>
      <c r="E637">
        <f t="shared" si="111"/>
        <v>0.38982844927104432</v>
      </c>
      <c r="N637" s="32">
        <v>75</v>
      </c>
      <c r="O637">
        <f t="shared" si="112"/>
        <v>643.5</v>
      </c>
      <c r="P637">
        <f t="shared" si="113"/>
        <v>0.64300000000000002</v>
      </c>
      <c r="Q637">
        <f t="shared" si="114"/>
        <v>0.36648929388943369</v>
      </c>
      <c r="R637">
        <f t="shared" si="115"/>
        <v>0.39937831126194118</v>
      </c>
      <c r="Z637" s="32">
        <v>74</v>
      </c>
      <c r="AA637">
        <f t="shared" si="116"/>
        <v>633</v>
      </c>
      <c r="AB637">
        <f t="shared" si="117"/>
        <v>0.63249999999999995</v>
      </c>
      <c r="AC637">
        <f t="shared" si="118"/>
        <v>0.33848198588973966</v>
      </c>
      <c r="AD637">
        <f t="shared" si="119"/>
        <v>0.39129601278488646</v>
      </c>
    </row>
    <row r="638" spans="1:30" x14ac:dyDescent="0.25">
      <c r="A638" s="32">
        <v>72</v>
      </c>
      <c r="B638">
        <f t="shared" si="108"/>
        <v>644.5</v>
      </c>
      <c r="C638">
        <f t="shared" si="109"/>
        <v>0.64400000000000002</v>
      </c>
      <c r="D638">
        <f t="shared" si="110"/>
        <v>0.36917136250308985</v>
      </c>
      <c r="E638">
        <f t="shared" si="111"/>
        <v>0.38982844927104432</v>
      </c>
      <c r="N638" s="32">
        <v>75</v>
      </c>
      <c r="O638">
        <f t="shared" si="112"/>
        <v>643.5</v>
      </c>
      <c r="P638">
        <f t="shared" si="113"/>
        <v>0.64300000000000002</v>
      </c>
      <c r="Q638">
        <f t="shared" si="114"/>
        <v>0.36648929388943369</v>
      </c>
      <c r="R638">
        <f t="shared" si="115"/>
        <v>0.39937831126194118</v>
      </c>
      <c r="Z638" s="32">
        <v>74</v>
      </c>
      <c r="AA638">
        <f t="shared" si="116"/>
        <v>633</v>
      </c>
      <c r="AB638">
        <f t="shared" si="117"/>
        <v>0.63249999999999995</v>
      </c>
      <c r="AC638">
        <f t="shared" si="118"/>
        <v>0.33848198588973966</v>
      </c>
      <c r="AD638">
        <f t="shared" si="119"/>
        <v>0.39129601278488646</v>
      </c>
    </row>
    <row r="639" spans="1:30" x14ac:dyDescent="0.25">
      <c r="A639" s="32">
        <v>72</v>
      </c>
      <c r="B639">
        <f t="shared" si="108"/>
        <v>644.5</v>
      </c>
      <c r="C639">
        <f t="shared" si="109"/>
        <v>0.64400000000000002</v>
      </c>
      <c r="D639">
        <f t="shared" si="110"/>
        <v>0.36917136250308985</v>
      </c>
      <c r="E639">
        <f t="shared" si="111"/>
        <v>0.38982844927104432</v>
      </c>
      <c r="N639" s="32">
        <v>75</v>
      </c>
      <c r="O639">
        <f t="shared" si="112"/>
        <v>643.5</v>
      </c>
      <c r="P639">
        <f t="shared" si="113"/>
        <v>0.64300000000000002</v>
      </c>
      <c r="Q639">
        <f t="shared" si="114"/>
        <v>0.36648929388943369</v>
      </c>
      <c r="R639">
        <f t="shared" si="115"/>
        <v>0.39937831126194118</v>
      </c>
      <c r="Z639" s="32">
        <v>74</v>
      </c>
      <c r="AA639">
        <f t="shared" si="116"/>
        <v>633</v>
      </c>
      <c r="AB639">
        <f t="shared" si="117"/>
        <v>0.63249999999999995</v>
      </c>
      <c r="AC639">
        <f t="shared" si="118"/>
        <v>0.33848198588973966</v>
      </c>
      <c r="AD639">
        <f t="shared" si="119"/>
        <v>0.39129601278488646</v>
      </c>
    </row>
    <row r="640" spans="1:30" x14ac:dyDescent="0.25">
      <c r="A640" s="32">
        <v>72</v>
      </c>
      <c r="B640">
        <f t="shared" si="108"/>
        <v>644.5</v>
      </c>
      <c r="C640">
        <f t="shared" si="109"/>
        <v>0.64400000000000002</v>
      </c>
      <c r="D640">
        <f t="shared" si="110"/>
        <v>0.36917136250308985</v>
      </c>
      <c r="E640">
        <f t="shared" si="111"/>
        <v>0.38982844927104432</v>
      </c>
      <c r="N640" s="32">
        <v>75</v>
      </c>
      <c r="O640">
        <f t="shared" si="112"/>
        <v>643.5</v>
      </c>
      <c r="P640">
        <f t="shared" si="113"/>
        <v>0.64300000000000002</v>
      </c>
      <c r="Q640">
        <f t="shared" si="114"/>
        <v>0.36648929388943369</v>
      </c>
      <c r="R640">
        <f t="shared" si="115"/>
        <v>0.39937831126194118</v>
      </c>
      <c r="Z640" s="32">
        <v>74</v>
      </c>
      <c r="AA640">
        <f t="shared" si="116"/>
        <v>633</v>
      </c>
      <c r="AB640">
        <f t="shared" si="117"/>
        <v>0.63249999999999995</v>
      </c>
      <c r="AC640">
        <f t="shared" si="118"/>
        <v>0.33848198588973966</v>
      </c>
      <c r="AD640">
        <f t="shared" si="119"/>
        <v>0.39129601278488646</v>
      </c>
    </row>
    <row r="641" spans="1:30" x14ac:dyDescent="0.25">
      <c r="A641" s="32">
        <v>72</v>
      </c>
      <c r="B641">
        <f t="shared" si="108"/>
        <v>644.5</v>
      </c>
      <c r="C641">
        <f t="shared" si="109"/>
        <v>0.64400000000000002</v>
      </c>
      <c r="D641">
        <f t="shared" si="110"/>
        <v>0.36917136250308985</v>
      </c>
      <c r="E641">
        <f t="shared" si="111"/>
        <v>0.38982844927104432</v>
      </c>
      <c r="N641" s="32">
        <v>75</v>
      </c>
      <c r="O641">
        <f t="shared" si="112"/>
        <v>643.5</v>
      </c>
      <c r="P641">
        <f t="shared" si="113"/>
        <v>0.64300000000000002</v>
      </c>
      <c r="Q641">
        <f t="shared" si="114"/>
        <v>0.36648929388943369</v>
      </c>
      <c r="R641">
        <f t="shared" si="115"/>
        <v>0.39937831126194118</v>
      </c>
      <c r="Z641" s="32">
        <v>74</v>
      </c>
      <c r="AA641">
        <f t="shared" si="116"/>
        <v>633</v>
      </c>
      <c r="AB641">
        <f t="shared" si="117"/>
        <v>0.63249999999999995</v>
      </c>
      <c r="AC641">
        <f t="shared" si="118"/>
        <v>0.33848198588973966</v>
      </c>
      <c r="AD641">
        <f t="shared" si="119"/>
        <v>0.39129601278488646</v>
      </c>
    </row>
    <row r="642" spans="1:30" x14ac:dyDescent="0.25">
      <c r="A642" s="32">
        <v>72</v>
      </c>
      <c r="B642">
        <f t="shared" si="108"/>
        <v>644.5</v>
      </c>
      <c r="C642">
        <f t="shared" si="109"/>
        <v>0.64400000000000002</v>
      </c>
      <c r="D642">
        <f t="shared" si="110"/>
        <v>0.36917136250308985</v>
      </c>
      <c r="E642">
        <f t="shared" si="111"/>
        <v>0.38982844927104432</v>
      </c>
      <c r="N642" s="32">
        <v>75</v>
      </c>
      <c r="O642">
        <f t="shared" si="112"/>
        <v>643.5</v>
      </c>
      <c r="P642">
        <f t="shared" si="113"/>
        <v>0.64300000000000002</v>
      </c>
      <c r="Q642">
        <f t="shared" si="114"/>
        <v>0.36648929388943369</v>
      </c>
      <c r="R642">
        <f t="shared" si="115"/>
        <v>0.39937831126194118</v>
      </c>
      <c r="Z642" s="32">
        <v>74</v>
      </c>
      <c r="AA642">
        <f t="shared" si="116"/>
        <v>633</v>
      </c>
      <c r="AB642">
        <f t="shared" si="117"/>
        <v>0.63249999999999995</v>
      </c>
      <c r="AC642">
        <f t="shared" si="118"/>
        <v>0.33848198588973966</v>
      </c>
      <c r="AD642">
        <f t="shared" si="119"/>
        <v>0.39129601278488646</v>
      </c>
    </row>
    <row r="643" spans="1:30" x14ac:dyDescent="0.25">
      <c r="A643" s="32">
        <v>72</v>
      </c>
      <c r="B643">
        <f t="shared" ref="B643:B706" si="120">_xlfn.RANK.AVG(A643,$A$2:$A$1001,1)</f>
        <v>644.5</v>
      </c>
      <c r="C643">
        <f t="shared" ref="C643:C706" si="121">(B643-0.5)/COUNTA($A$2:$A$1001)</f>
        <v>0.64400000000000002</v>
      </c>
      <c r="D643">
        <f t="shared" ref="D643:D706" si="122">_xlfn.NORM.S.INV(C643)</f>
        <v>0.36917136250308985</v>
      </c>
      <c r="E643">
        <f t="shared" ref="E643:E706" si="123">STANDARDIZE(A643,AVERAGE($A$2:$A$1001),_xlfn.STDEV.S($A$2:$A$1001))</f>
        <v>0.38982844927104432</v>
      </c>
      <c r="N643" s="32">
        <v>75</v>
      </c>
      <c r="O643">
        <f t="shared" ref="O643:O706" si="124">_xlfn.RANK.AVG(N643,$N$2:$N$1001,1)</f>
        <v>643.5</v>
      </c>
      <c r="P643">
        <f t="shared" ref="P643:P706" si="125">(O643-0.5)/COUNTA($N$2:$N$1001)</f>
        <v>0.64300000000000002</v>
      </c>
      <c r="Q643">
        <f t="shared" ref="Q643:Q706" si="126">_xlfn.NORM.S.INV(P643)</f>
        <v>0.36648929388943369</v>
      </c>
      <c r="R643">
        <f t="shared" ref="R643:R706" si="127">STANDARDIZE(N643,AVERAGE($N$2:$N$1001),_xlfn.STDEV.S($N$2:$N$1001))</f>
        <v>0.39937831126194118</v>
      </c>
      <c r="Z643" s="32">
        <v>74</v>
      </c>
      <c r="AA643">
        <f t="shared" ref="AA643:AA706" si="128">_xlfn.RANK.AVG(Z643,$Z$2:$Z$1001,1)</f>
        <v>633</v>
      </c>
      <c r="AB643">
        <f t="shared" ref="AB643:AB706" si="129">(AA643-0.5)/COUNTA($Z$2:$Z$1001)</f>
        <v>0.63249999999999995</v>
      </c>
      <c r="AC643">
        <f t="shared" ref="AC643:AC706" si="130">_xlfn.NORM.S.INV(AB643)</f>
        <v>0.33848198588973966</v>
      </c>
      <c r="AD643">
        <f t="shared" ref="AD643:AD706" si="131">STANDARDIZE(Z643,AVERAGE($Z$2:$Z$1001),_xlfn.STDEV.S($Z$2:$Z$1001))</f>
        <v>0.39129601278488646</v>
      </c>
    </row>
    <row r="644" spans="1:30" x14ac:dyDescent="0.25">
      <c r="A644" s="32">
        <v>72</v>
      </c>
      <c r="B644">
        <f t="shared" si="120"/>
        <v>644.5</v>
      </c>
      <c r="C644">
        <f t="shared" si="121"/>
        <v>0.64400000000000002</v>
      </c>
      <c r="D644">
        <f t="shared" si="122"/>
        <v>0.36917136250308985</v>
      </c>
      <c r="E644">
        <f t="shared" si="123"/>
        <v>0.38982844927104432</v>
      </c>
      <c r="N644" s="32">
        <v>75</v>
      </c>
      <c r="O644">
        <f t="shared" si="124"/>
        <v>643.5</v>
      </c>
      <c r="P644">
        <f t="shared" si="125"/>
        <v>0.64300000000000002</v>
      </c>
      <c r="Q644">
        <f t="shared" si="126"/>
        <v>0.36648929388943369</v>
      </c>
      <c r="R644">
        <f t="shared" si="127"/>
        <v>0.39937831126194118</v>
      </c>
      <c r="Z644" s="32">
        <v>74</v>
      </c>
      <c r="AA644">
        <f t="shared" si="128"/>
        <v>633</v>
      </c>
      <c r="AB644">
        <f t="shared" si="129"/>
        <v>0.63249999999999995</v>
      </c>
      <c r="AC644">
        <f t="shared" si="130"/>
        <v>0.33848198588973966</v>
      </c>
      <c r="AD644">
        <f t="shared" si="131"/>
        <v>0.39129601278488646</v>
      </c>
    </row>
    <row r="645" spans="1:30" x14ac:dyDescent="0.25">
      <c r="A645" s="32">
        <v>72</v>
      </c>
      <c r="B645">
        <f t="shared" si="120"/>
        <v>644.5</v>
      </c>
      <c r="C645">
        <f t="shared" si="121"/>
        <v>0.64400000000000002</v>
      </c>
      <c r="D645">
        <f t="shared" si="122"/>
        <v>0.36917136250308985</v>
      </c>
      <c r="E645">
        <f t="shared" si="123"/>
        <v>0.38982844927104432</v>
      </c>
      <c r="N645" s="32">
        <v>75</v>
      </c>
      <c r="O645">
        <f t="shared" si="124"/>
        <v>643.5</v>
      </c>
      <c r="P645">
        <f t="shared" si="125"/>
        <v>0.64300000000000002</v>
      </c>
      <c r="Q645">
        <f t="shared" si="126"/>
        <v>0.36648929388943369</v>
      </c>
      <c r="R645">
        <f t="shared" si="127"/>
        <v>0.39937831126194118</v>
      </c>
      <c r="Z645" s="32">
        <v>74</v>
      </c>
      <c r="AA645">
        <f t="shared" si="128"/>
        <v>633</v>
      </c>
      <c r="AB645">
        <f t="shared" si="129"/>
        <v>0.63249999999999995</v>
      </c>
      <c r="AC645">
        <f t="shared" si="130"/>
        <v>0.33848198588973966</v>
      </c>
      <c r="AD645">
        <f t="shared" si="131"/>
        <v>0.39129601278488646</v>
      </c>
    </row>
    <row r="646" spans="1:30" x14ac:dyDescent="0.25">
      <c r="A646" s="32">
        <v>72</v>
      </c>
      <c r="B646">
        <f t="shared" si="120"/>
        <v>644.5</v>
      </c>
      <c r="C646">
        <f t="shared" si="121"/>
        <v>0.64400000000000002</v>
      </c>
      <c r="D646">
        <f t="shared" si="122"/>
        <v>0.36917136250308985</v>
      </c>
      <c r="E646">
        <f t="shared" si="123"/>
        <v>0.38982844927104432</v>
      </c>
      <c r="N646" s="32">
        <v>75</v>
      </c>
      <c r="O646">
        <f t="shared" si="124"/>
        <v>643.5</v>
      </c>
      <c r="P646">
        <f t="shared" si="125"/>
        <v>0.64300000000000002</v>
      </c>
      <c r="Q646">
        <f t="shared" si="126"/>
        <v>0.36648929388943369</v>
      </c>
      <c r="R646">
        <f t="shared" si="127"/>
        <v>0.39937831126194118</v>
      </c>
      <c r="Z646" s="32">
        <v>74</v>
      </c>
      <c r="AA646">
        <f t="shared" si="128"/>
        <v>633</v>
      </c>
      <c r="AB646">
        <f t="shared" si="129"/>
        <v>0.63249999999999995</v>
      </c>
      <c r="AC646">
        <f t="shared" si="130"/>
        <v>0.33848198588973966</v>
      </c>
      <c r="AD646">
        <f t="shared" si="131"/>
        <v>0.39129601278488646</v>
      </c>
    </row>
    <row r="647" spans="1:30" x14ac:dyDescent="0.25">
      <c r="A647" s="32">
        <v>72</v>
      </c>
      <c r="B647">
        <f t="shared" si="120"/>
        <v>644.5</v>
      </c>
      <c r="C647">
        <f t="shared" si="121"/>
        <v>0.64400000000000002</v>
      </c>
      <c r="D647">
        <f t="shared" si="122"/>
        <v>0.36917136250308985</v>
      </c>
      <c r="E647">
        <f t="shared" si="123"/>
        <v>0.38982844927104432</v>
      </c>
      <c r="N647" s="32">
        <v>75</v>
      </c>
      <c r="O647">
        <f t="shared" si="124"/>
        <v>643.5</v>
      </c>
      <c r="P647">
        <f t="shared" si="125"/>
        <v>0.64300000000000002</v>
      </c>
      <c r="Q647">
        <f t="shared" si="126"/>
        <v>0.36648929388943369</v>
      </c>
      <c r="R647">
        <f t="shared" si="127"/>
        <v>0.39937831126194118</v>
      </c>
      <c r="Z647" s="32">
        <v>74</v>
      </c>
      <c r="AA647">
        <f t="shared" si="128"/>
        <v>633</v>
      </c>
      <c r="AB647">
        <f t="shared" si="129"/>
        <v>0.63249999999999995</v>
      </c>
      <c r="AC647">
        <f t="shared" si="130"/>
        <v>0.33848198588973966</v>
      </c>
      <c r="AD647">
        <f t="shared" si="131"/>
        <v>0.39129601278488646</v>
      </c>
    </row>
    <row r="648" spans="1:30" x14ac:dyDescent="0.25">
      <c r="A648" s="32">
        <v>72</v>
      </c>
      <c r="B648">
        <f t="shared" si="120"/>
        <v>644.5</v>
      </c>
      <c r="C648">
        <f t="shared" si="121"/>
        <v>0.64400000000000002</v>
      </c>
      <c r="D648">
        <f t="shared" si="122"/>
        <v>0.36917136250308985</v>
      </c>
      <c r="E648">
        <f t="shared" si="123"/>
        <v>0.38982844927104432</v>
      </c>
      <c r="N648" s="32">
        <v>75</v>
      </c>
      <c r="O648">
        <f t="shared" si="124"/>
        <v>643.5</v>
      </c>
      <c r="P648">
        <f t="shared" si="125"/>
        <v>0.64300000000000002</v>
      </c>
      <c r="Q648">
        <f t="shared" si="126"/>
        <v>0.36648929388943369</v>
      </c>
      <c r="R648">
        <f t="shared" si="127"/>
        <v>0.39937831126194118</v>
      </c>
      <c r="Z648" s="32">
        <v>74</v>
      </c>
      <c r="AA648">
        <f t="shared" si="128"/>
        <v>633</v>
      </c>
      <c r="AB648">
        <f t="shared" si="129"/>
        <v>0.63249999999999995</v>
      </c>
      <c r="AC648">
        <f t="shared" si="130"/>
        <v>0.33848198588973966</v>
      </c>
      <c r="AD648">
        <f t="shared" si="131"/>
        <v>0.39129601278488646</v>
      </c>
    </row>
    <row r="649" spans="1:30" x14ac:dyDescent="0.25">
      <c r="A649" s="32">
        <v>72</v>
      </c>
      <c r="B649">
        <f t="shared" si="120"/>
        <v>644.5</v>
      </c>
      <c r="C649">
        <f t="shared" si="121"/>
        <v>0.64400000000000002</v>
      </c>
      <c r="D649">
        <f t="shared" si="122"/>
        <v>0.36917136250308985</v>
      </c>
      <c r="E649">
        <f t="shared" si="123"/>
        <v>0.38982844927104432</v>
      </c>
      <c r="N649" s="32">
        <v>75</v>
      </c>
      <c r="O649">
        <f t="shared" si="124"/>
        <v>643.5</v>
      </c>
      <c r="P649">
        <f t="shared" si="125"/>
        <v>0.64300000000000002</v>
      </c>
      <c r="Q649">
        <f t="shared" si="126"/>
        <v>0.36648929388943369</v>
      </c>
      <c r="R649">
        <f t="shared" si="127"/>
        <v>0.39937831126194118</v>
      </c>
      <c r="Z649" s="32">
        <v>74</v>
      </c>
      <c r="AA649">
        <f t="shared" si="128"/>
        <v>633</v>
      </c>
      <c r="AB649">
        <f t="shared" si="129"/>
        <v>0.63249999999999995</v>
      </c>
      <c r="AC649">
        <f t="shared" si="130"/>
        <v>0.33848198588973966</v>
      </c>
      <c r="AD649">
        <f t="shared" si="131"/>
        <v>0.39129601278488646</v>
      </c>
    </row>
    <row r="650" spans="1:30" x14ac:dyDescent="0.25">
      <c r="A650" s="32">
        <v>72</v>
      </c>
      <c r="B650">
        <f t="shared" si="120"/>
        <v>644.5</v>
      </c>
      <c r="C650">
        <f t="shared" si="121"/>
        <v>0.64400000000000002</v>
      </c>
      <c r="D650">
        <f t="shared" si="122"/>
        <v>0.36917136250308985</v>
      </c>
      <c r="E650">
        <f t="shared" si="123"/>
        <v>0.38982844927104432</v>
      </c>
      <c r="N650" s="32">
        <v>75</v>
      </c>
      <c r="O650">
        <f t="shared" si="124"/>
        <v>643.5</v>
      </c>
      <c r="P650">
        <f t="shared" si="125"/>
        <v>0.64300000000000002</v>
      </c>
      <c r="Q650">
        <f t="shared" si="126"/>
        <v>0.36648929388943369</v>
      </c>
      <c r="R650">
        <f t="shared" si="127"/>
        <v>0.39937831126194118</v>
      </c>
      <c r="Z650" s="32">
        <v>74</v>
      </c>
      <c r="AA650">
        <f t="shared" si="128"/>
        <v>633</v>
      </c>
      <c r="AB650">
        <f t="shared" si="129"/>
        <v>0.63249999999999995</v>
      </c>
      <c r="AC650">
        <f t="shared" si="130"/>
        <v>0.33848198588973966</v>
      </c>
      <c r="AD650">
        <f t="shared" si="131"/>
        <v>0.39129601278488646</v>
      </c>
    </row>
    <row r="651" spans="1:30" x14ac:dyDescent="0.25">
      <c r="A651" s="32">
        <v>72</v>
      </c>
      <c r="B651">
        <f t="shared" si="120"/>
        <v>644.5</v>
      </c>
      <c r="C651">
        <f t="shared" si="121"/>
        <v>0.64400000000000002</v>
      </c>
      <c r="D651">
        <f t="shared" si="122"/>
        <v>0.36917136250308985</v>
      </c>
      <c r="E651">
        <f t="shared" si="123"/>
        <v>0.38982844927104432</v>
      </c>
      <c r="N651" s="32">
        <v>75</v>
      </c>
      <c r="O651">
        <f t="shared" si="124"/>
        <v>643.5</v>
      </c>
      <c r="P651">
        <f t="shared" si="125"/>
        <v>0.64300000000000002</v>
      </c>
      <c r="Q651">
        <f t="shared" si="126"/>
        <v>0.36648929388943369</v>
      </c>
      <c r="R651">
        <f t="shared" si="127"/>
        <v>0.39937831126194118</v>
      </c>
      <c r="Z651" s="32">
        <v>74</v>
      </c>
      <c r="AA651">
        <f t="shared" si="128"/>
        <v>633</v>
      </c>
      <c r="AB651">
        <f t="shared" si="129"/>
        <v>0.63249999999999995</v>
      </c>
      <c r="AC651">
        <f t="shared" si="130"/>
        <v>0.33848198588973966</v>
      </c>
      <c r="AD651">
        <f t="shared" si="131"/>
        <v>0.39129601278488646</v>
      </c>
    </row>
    <row r="652" spans="1:30" x14ac:dyDescent="0.25">
      <c r="A652" s="32">
        <v>72</v>
      </c>
      <c r="B652">
        <f t="shared" si="120"/>
        <v>644.5</v>
      </c>
      <c r="C652">
        <f t="shared" si="121"/>
        <v>0.64400000000000002</v>
      </c>
      <c r="D652">
        <f t="shared" si="122"/>
        <v>0.36917136250308985</v>
      </c>
      <c r="E652">
        <f t="shared" si="123"/>
        <v>0.38982844927104432</v>
      </c>
      <c r="N652" s="32">
        <v>75</v>
      </c>
      <c r="O652">
        <f t="shared" si="124"/>
        <v>643.5</v>
      </c>
      <c r="P652">
        <f t="shared" si="125"/>
        <v>0.64300000000000002</v>
      </c>
      <c r="Q652">
        <f t="shared" si="126"/>
        <v>0.36648929388943369</v>
      </c>
      <c r="R652">
        <f t="shared" si="127"/>
        <v>0.39937831126194118</v>
      </c>
      <c r="Z652" s="32">
        <v>75</v>
      </c>
      <c r="AA652">
        <f t="shared" si="128"/>
        <v>661.5</v>
      </c>
      <c r="AB652">
        <f t="shared" si="129"/>
        <v>0.66100000000000003</v>
      </c>
      <c r="AC652">
        <f t="shared" si="130"/>
        <v>0.41519385077842696</v>
      </c>
      <c r="AD652">
        <f t="shared" si="131"/>
        <v>0.45710428940528447</v>
      </c>
    </row>
    <row r="653" spans="1:30" x14ac:dyDescent="0.25">
      <c r="A653" s="32">
        <v>72</v>
      </c>
      <c r="B653">
        <f t="shared" si="120"/>
        <v>644.5</v>
      </c>
      <c r="C653">
        <f t="shared" si="121"/>
        <v>0.64400000000000002</v>
      </c>
      <c r="D653">
        <f t="shared" si="122"/>
        <v>0.36917136250308985</v>
      </c>
      <c r="E653">
        <f t="shared" si="123"/>
        <v>0.38982844927104432</v>
      </c>
      <c r="N653" s="32">
        <v>75</v>
      </c>
      <c r="O653">
        <f t="shared" si="124"/>
        <v>643.5</v>
      </c>
      <c r="P653">
        <f t="shared" si="125"/>
        <v>0.64300000000000002</v>
      </c>
      <c r="Q653">
        <f t="shared" si="126"/>
        <v>0.36648929388943369</v>
      </c>
      <c r="R653">
        <f t="shared" si="127"/>
        <v>0.39937831126194118</v>
      </c>
      <c r="Z653" s="32">
        <v>75</v>
      </c>
      <c r="AA653">
        <f t="shared" si="128"/>
        <v>661.5</v>
      </c>
      <c r="AB653">
        <f t="shared" si="129"/>
        <v>0.66100000000000003</v>
      </c>
      <c r="AC653">
        <f t="shared" si="130"/>
        <v>0.41519385077842696</v>
      </c>
      <c r="AD653">
        <f t="shared" si="131"/>
        <v>0.45710428940528447</v>
      </c>
    </row>
    <row r="654" spans="1:30" x14ac:dyDescent="0.25">
      <c r="A654" s="32">
        <v>72</v>
      </c>
      <c r="B654">
        <f t="shared" si="120"/>
        <v>644.5</v>
      </c>
      <c r="C654">
        <f t="shared" si="121"/>
        <v>0.64400000000000002</v>
      </c>
      <c r="D654">
        <f t="shared" si="122"/>
        <v>0.36917136250308985</v>
      </c>
      <c r="E654">
        <f t="shared" si="123"/>
        <v>0.38982844927104432</v>
      </c>
      <c r="N654" s="32">
        <v>75</v>
      </c>
      <c r="O654">
        <f t="shared" si="124"/>
        <v>643.5</v>
      </c>
      <c r="P654">
        <f t="shared" si="125"/>
        <v>0.64300000000000002</v>
      </c>
      <c r="Q654">
        <f t="shared" si="126"/>
        <v>0.36648929388943369</v>
      </c>
      <c r="R654">
        <f t="shared" si="127"/>
        <v>0.39937831126194118</v>
      </c>
      <c r="Z654" s="32">
        <v>75</v>
      </c>
      <c r="AA654">
        <f t="shared" si="128"/>
        <v>661.5</v>
      </c>
      <c r="AB654">
        <f t="shared" si="129"/>
        <v>0.66100000000000003</v>
      </c>
      <c r="AC654">
        <f t="shared" si="130"/>
        <v>0.41519385077842696</v>
      </c>
      <c r="AD654">
        <f t="shared" si="131"/>
        <v>0.45710428940528447</v>
      </c>
    </row>
    <row r="655" spans="1:30" x14ac:dyDescent="0.25">
      <c r="A655" s="32">
        <v>73</v>
      </c>
      <c r="B655">
        <f t="shared" si="120"/>
        <v>667</v>
      </c>
      <c r="C655">
        <f t="shared" si="121"/>
        <v>0.66649999999999998</v>
      </c>
      <c r="D655">
        <f t="shared" si="122"/>
        <v>0.43026896506857359</v>
      </c>
      <c r="E655">
        <f t="shared" si="123"/>
        <v>0.45577811079549779</v>
      </c>
      <c r="N655" s="32">
        <v>75</v>
      </c>
      <c r="O655">
        <f t="shared" si="124"/>
        <v>643.5</v>
      </c>
      <c r="P655">
        <f t="shared" si="125"/>
        <v>0.64300000000000002</v>
      </c>
      <c r="Q655">
        <f t="shared" si="126"/>
        <v>0.36648929388943369</v>
      </c>
      <c r="R655">
        <f t="shared" si="127"/>
        <v>0.39937831126194118</v>
      </c>
      <c r="Z655" s="32">
        <v>75</v>
      </c>
      <c r="AA655">
        <f t="shared" si="128"/>
        <v>661.5</v>
      </c>
      <c r="AB655">
        <f t="shared" si="129"/>
        <v>0.66100000000000003</v>
      </c>
      <c r="AC655">
        <f t="shared" si="130"/>
        <v>0.41519385077842696</v>
      </c>
      <c r="AD655">
        <f t="shared" si="131"/>
        <v>0.45710428940528447</v>
      </c>
    </row>
    <row r="656" spans="1:30" x14ac:dyDescent="0.25">
      <c r="A656" s="32">
        <v>73</v>
      </c>
      <c r="B656">
        <f t="shared" si="120"/>
        <v>667</v>
      </c>
      <c r="C656">
        <f t="shared" si="121"/>
        <v>0.66649999999999998</v>
      </c>
      <c r="D656">
        <f t="shared" si="122"/>
        <v>0.43026896506857359</v>
      </c>
      <c r="E656">
        <f t="shared" si="123"/>
        <v>0.45577811079549779</v>
      </c>
      <c r="N656" s="32">
        <v>75</v>
      </c>
      <c r="O656">
        <f t="shared" si="124"/>
        <v>643.5</v>
      </c>
      <c r="P656">
        <f t="shared" si="125"/>
        <v>0.64300000000000002</v>
      </c>
      <c r="Q656">
        <f t="shared" si="126"/>
        <v>0.36648929388943369</v>
      </c>
      <c r="R656">
        <f t="shared" si="127"/>
        <v>0.39937831126194118</v>
      </c>
      <c r="Z656" s="32">
        <v>75</v>
      </c>
      <c r="AA656">
        <f t="shared" si="128"/>
        <v>661.5</v>
      </c>
      <c r="AB656">
        <f t="shared" si="129"/>
        <v>0.66100000000000003</v>
      </c>
      <c r="AC656">
        <f t="shared" si="130"/>
        <v>0.41519385077842696</v>
      </c>
      <c r="AD656">
        <f t="shared" si="131"/>
        <v>0.45710428940528447</v>
      </c>
    </row>
    <row r="657" spans="1:30" x14ac:dyDescent="0.25">
      <c r="A657" s="32">
        <v>73</v>
      </c>
      <c r="B657">
        <f t="shared" si="120"/>
        <v>667</v>
      </c>
      <c r="C657">
        <f t="shared" si="121"/>
        <v>0.66649999999999998</v>
      </c>
      <c r="D657">
        <f t="shared" si="122"/>
        <v>0.43026896506857359</v>
      </c>
      <c r="E657">
        <f t="shared" si="123"/>
        <v>0.45577811079549779</v>
      </c>
      <c r="N657" s="32">
        <v>75</v>
      </c>
      <c r="O657">
        <f t="shared" si="124"/>
        <v>643.5</v>
      </c>
      <c r="P657">
        <f t="shared" si="125"/>
        <v>0.64300000000000002</v>
      </c>
      <c r="Q657">
        <f t="shared" si="126"/>
        <v>0.36648929388943369</v>
      </c>
      <c r="R657">
        <f t="shared" si="127"/>
        <v>0.39937831126194118</v>
      </c>
      <c r="Z657" s="32">
        <v>75</v>
      </c>
      <c r="AA657">
        <f t="shared" si="128"/>
        <v>661.5</v>
      </c>
      <c r="AB657">
        <f t="shared" si="129"/>
        <v>0.66100000000000003</v>
      </c>
      <c r="AC657">
        <f t="shared" si="130"/>
        <v>0.41519385077842696</v>
      </c>
      <c r="AD657">
        <f t="shared" si="131"/>
        <v>0.45710428940528447</v>
      </c>
    </row>
    <row r="658" spans="1:30" x14ac:dyDescent="0.25">
      <c r="A658" s="32">
        <v>73</v>
      </c>
      <c r="B658">
        <f t="shared" si="120"/>
        <v>667</v>
      </c>
      <c r="C658">
        <f t="shared" si="121"/>
        <v>0.66649999999999998</v>
      </c>
      <c r="D658">
        <f t="shared" si="122"/>
        <v>0.43026896506857359</v>
      </c>
      <c r="E658">
        <f t="shared" si="123"/>
        <v>0.45577811079549779</v>
      </c>
      <c r="N658" s="32">
        <v>76</v>
      </c>
      <c r="O658">
        <f t="shared" si="124"/>
        <v>669</v>
      </c>
      <c r="P658">
        <f t="shared" si="125"/>
        <v>0.66849999999999998</v>
      </c>
      <c r="Q658">
        <f t="shared" si="126"/>
        <v>0.43577497799269449</v>
      </c>
      <c r="R658">
        <f t="shared" si="127"/>
        <v>0.4678705615212348</v>
      </c>
      <c r="Z658" s="32">
        <v>75</v>
      </c>
      <c r="AA658">
        <f t="shared" si="128"/>
        <v>661.5</v>
      </c>
      <c r="AB658">
        <f t="shared" si="129"/>
        <v>0.66100000000000003</v>
      </c>
      <c r="AC658">
        <f t="shared" si="130"/>
        <v>0.41519385077842696</v>
      </c>
      <c r="AD658">
        <f t="shared" si="131"/>
        <v>0.45710428940528447</v>
      </c>
    </row>
    <row r="659" spans="1:30" x14ac:dyDescent="0.25">
      <c r="A659" s="32">
        <v>73</v>
      </c>
      <c r="B659">
        <f t="shared" si="120"/>
        <v>667</v>
      </c>
      <c r="C659">
        <f t="shared" si="121"/>
        <v>0.66649999999999998</v>
      </c>
      <c r="D659">
        <f t="shared" si="122"/>
        <v>0.43026896506857359</v>
      </c>
      <c r="E659">
        <f t="shared" si="123"/>
        <v>0.45577811079549779</v>
      </c>
      <c r="N659" s="32">
        <v>76</v>
      </c>
      <c r="O659">
        <f t="shared" si="124"/>
        <v>669</v>
      </c>
      <c r="P659">
        <f t="shared" si="125"/>
        <v>0.66849999999999998</v>
      </c>
      <c r="Q659">
        <f t="shared" si="126"/>
        <v>0.43577497799269449</v>
      </c>
      <c r="R659">
        <f t="shared" si="127"/>
        <v>0.4678705615212348</v>
      </c>
      <c r="Z659" s="32">
        <v>75</v>
      </c>
      <c r="AA659">
        <f t="shared" si="128"/>
        <v>661.5</v>
      </c>
      <c r="AB659">
        <f t="shared" si="129"/>
        <v>0.66100000000000003</v>
      </c>
      <c r="AC659">
        <f t="shared" si="130"/>
        <v>0.41519385077842696</v>
      </c>
      <c r="AD659">
        <f t="shared" si="131"/>
        <v>0.45710428940528447</v>
      </c>
    </row>
    <row r="660" spans="1:30" x14ac:dyDescent="0.25">
      <c r="A660" s="32">
        <v>73</v>
      </c>
      <c r="B660">
        <f t="shared" si="120"/>
        <v>667</v>
      </c>
      <c r="C660">
        <f t="shared" si="121"/>
        <v>0.66649999999999998</v>
      </c>
      <c r="D660">
        <f t="shared" si="122"/>
        <v>0.43026896506857359</v>
      </c>
      <c r="E660">
        <f t="shared" si="123"/>
        <v>0.45577811079549779</v>
      </c>
      <c r="N660" s="32">
        <v>76</v>
      </c>
      <c r="O660">
        <f t="shared" si="124"/>
        <v>669</v>
      </c>
      <c r="P660">
        <f t="shared" si="125"/>
        <v>0.66849999999999998</v>
      </c>
      <c r="Q660">
        <f t="shared" si="126"/>
        <v>0.43577497799269449</v>
      </c>
      <c r="R660">
        <f t="shared" si="127"/>
        <v>0.4678705615212348</v>
      </c>
      <c r="Z660" s="32">
        <v>75</v>
      </c>
      <c r="AA660">
        <f t="shared" si="128"/>
        <v>661.5</v>
      </c>
      <c r="AB660">
        <f t="shared" si="129"/>
        <v>0.66100000000000003</v>
      </c>
      <c r="AC660">
        <f t="shared" si="130"/>
        <v>0.41519385077842696</v>
      </c>
      <c r="AD660">
        <f t="shared" si="131"/>
        <v>0.45710428940528447</v>
      </c>
    </row>
    <row r="661" spans="1:30" x14ac:dyDescent="0.25">
      <c r="A661" s="32">
        <v>73</v>
      </c>
      <c r="B661">
        <f t="shared" si="120"/>
        <v>667</v>
      </c>
      <c r="C661">
        <f t="shared" si="121"/>
        <v>0.66649999999999998</v>
      </c>
      <c r="D661">
        <f t="shared" si="122"/>
        <v>0.43026896506857359</v>
      </c>
      <c r="E661">
        <f t="shared" si="123"/>
        <v>0.45577811079549779</v>
      </c>
      <c r="N661" s="32">
        <v>76</v>
      </c>
      <c r="O661">
        <f t="shared" si="124"/>
        <v>669</v>
      </c>
      <c r="P661">
        <f t="shared" si="125"/>
        <v>0.66849999999999998</v>
      </c>
      <c r="Q661">
        <f t="shared" si="126"/>
        <v>0.43577497799269449</v>
      </c>
      <c r="R661">
        <f t="shared" si="127"/>
        <v>0.4678705615212348</v>
      </c>
      <c r="Z661" s="32">
        <v>75</v>
      </c>
      <c r="AA661">
        <f t="shared" si="128"/>
        <v>661.5</v>
      </c>
      <c r="AB661">
        <f t="shared" si="129"/>
        <v>0.66100000000000003</v>
      </c>
      <c r="AC661">
        <f t="shared" si="130"/>
        <v>0.41519385077842696</v>
      </c>
      <c r="AD661">
        <f t="shared" si="131"/>
        <v>0.45710428940528447</v>
      </c>
    </row>
    <row r="662" spans="1:30" x14ac:dyDescent="0.25">
      <c r="A662" s="32">
        <v>73</v>
      </c>
      <c r="B662">
        <f t="shared" si="120"/>
        <v>667</v>
      </c>
      <c r="C662">
        <f t="shared" si="121"/>
        <v>0.66649999999999998</v>
      </c>
      <c r="D662">
        <f t="shared" si="122"/>
        <v>0.43026896506857359</v>
      </c>
      <c r="E662">
        <f t="shared" si="123"/>
        <v>0.45577811079549779</v>
      </c>
      <c r="N662" s="32">
        <v>76</v>
      </c>
      <c r="O662">
        <f t="shared" si="124"/>
        <v>669</v>
      </c>
      <c r="P662">
        <f t="shared" si="125"/>
        <v>0.66849999999999998</v>
      </c>
      <c r="Q662">
        <f t="shared" si="126"/>
        <v>0.43577497799269449</v>
      </c>
      <c r="R662">
        <f t="shared" si="127"/>
        <v>0.4678705615212348</v>
      </c>
      <c r="Z662" s="32">
        <v>75</v>
      </c>
      <c r="AA662">
        <f t="shared" si="128"/>
        <v>661.5</v>
      </c>
      <c r="AB662">
        <f t="shared" si="129"/>
        <v>0.66100000000000003</v>
      </c>
      <c r="AC662">
        <f t="shared" si="130"/>
        <v>0.41519385077842696</v>
      </c>
      <c r="AD662">
        <f t="shared" si="131"/>
        <v>0.45710428940528447</v>
      </c>
    </row>
    <row r="663" spans="1:30" x14ac:dyDescent="0.25">
      <c r="A663" s="32">
        <v>73</v>
      </c>
      <c r="B663">
        <f t="shared" si="120"/>
        <v>667</v>
      </c>
      <c r="C663">
        <f t="shared" si="121"/>
        <v>0.66649999999999998</v>
      </c>
      <c r="D663">
        <f t="shared" si="122"/>
        <v>0.43026896506857359</v>
      </c>
      <c r="E663">
        <f t="shared" si="123"/>
        <v>0.45577811079549779</v>
      </c>
      <c r="N663" s="32">
        <v>76</v>
      </c>
      <c r="O663">
        <f t="shared" si="124"/>
        <v>669</v>
      </c>
      <c r="P663">
        <f t="shared" si="125"/>
        <v>0.66849999999999998</v>
      </c>
      <c r="Q663">
        <f t="shared" si="126"/>
        <v>0.43577497799269449</v>
      </c>
      <c r="R663">
        <f t="shared" si="127"/>
        <v>0.4678705615212348</v>
      </c>
      <c r="Z663" s="32">
        <v>75</v>
      </c>
      <c r="AA663">
        <f t="shared" si="128"/>
        <v>661.5</v>
      </c>
      <c r="AB663">
        <f t="shared" si="129"/>
        <v>0.66100000000000003</v>
      </c>
      <c r="AC663">
        <f t="shared" si="130"/>
        <v>0.41519385077842696</v>
      </c>
      <c r="AD663">
        <f t="shared" si="131"/>
        <v>0.45710428940528447</v>
      </c>
    </row>
    <row r="664" spans="1:30" x14ac:dyDescent="0.25">
      <c r="A664" s="32">
        <v>73</v>
      </c>
      <c r="B664">
        <f t="shared" si="120"/>
        <v>667</v>
      </c>
      <c r="C664">
        <f t="shared" si="121"/>
        <v>0.66649999999999998</v>
      </c>
      <c r="D664">
        <f t="shared" si="122"/>
        <v>0.43026896506857359</v>
      </c>
      <c r="E664">
        <f t="shared" si="123"/>
        <v>0.45577811079549779</v>
      </c>
      <c r="N664" s="32">
        <v>76</v>
      </c>
      <c r="O664">
        <f t="shared" si="124"/>
        <v>669</v>
      </c>
      <c r="P664">
        <f t="shared" si="125"/>
        <v>0.66849999999999998</v>
      </c>
      <c r="Q664">
        <f t="shared" si="126"/>
        <v>0.43577497799269449</v>
      </c>
      <c r="R664">
        <f t="shared" si="127"/>
        <v>0.4678705615212348</v>
      </c>
      <c r="Z664" s="32">
        <v>75</v>
      </c>
      <c r="AA664">
        <f t="shared" si="128"/>
        <v>661.5</v>
      </c>
      <c r="AB664">
        <f t="shared" si="129"/>
        <v>0.66100000000000003</v>
      </c>
      <c r="AC664">
        <f t="shared" si="130"/>
        <v>0.41519385077842696</v>
      </c>
      <c r="AD664">
        <f t="shared" si="131"/>
        <v>0.45710428940528447</v>
      </c>
    </row>
    <row r="665" spans="1:30" x14ac:dyDescent="0.25">
      <c r="A665" s="32">
        <v>73</v>
      </c>
      <c r="B665">
        <f t="shared" si="120"/>
        <v>667</v>
      </c>
      <c r="C665">
        <f t="shared" si="121"/>
        <v>0.66649999999999998</v>
      </c>
      <c r="D665">
        <f t="shared" si="122"/>
        <v>0.43026896506857359</v>
      </c>
      <c r="E665">
        <f t="shared" si="123"/>
        <v>0.45577811079549779</v>
      </c>
      <c r="N665" s="32">
        <v>76</v>
      </c>
      <c r="O665">
        <f t="shared" si="124"/>
        <v>669</v>
      </c>
      <c r="P665">
        <f t="shared" si="125"/>
        <v>0.66849999999999998</v>
      </c>
      <c r="Q665">
        <f t="shared" si="126"/>
        <v>0.43577497799269449</v>
      </c>
      <c r="R665">
        <f t="shared" si="127"/>
        <v>0.4678705615212348</v>
      </c>
      <c r="Z665" s="32">
        <v>75</v>
      </c>
      <c r="AA665">
        <f t="shared" si="128"/>
        <v>661.5</v>
      </c>
      <c r="AB665">
        <f t="shared" si="129"/>
        <v>0.66100000000000003</v>
      </c>
      <c r="AC665">
        <f t="shared" si="130"/>
        <v>0.41519385077842696</v>
      </c>
      <c r="AD665">
        <f t="shared" si="131"/>
        <v>0.45710428940528447</v>
      </c>
    </row>
    <row r="666" spans="1:30" x14ac:dyDescent="0.25">
      <c r="A666" s="32">
        <v>73</v>
      </c>
      <c r="B666">
        <f t="shared" si="120"/>
        <v>667</v>
      </c>
      <c r="C666">
        <f t="shared" si="121"/>
        <v>0.66649999999999998</v>
      </c>
      <c r="D666">
        <f t="shared" si="122"/>
        <v>0.43026896506857359</v>
      </c>
      <c r="E666">
        <f t="shared" si="123"/>
        <v>0.45577811079549779</v>
      </c>
      <c r="N666" s="32">
        <v>76</v>
      </c>
      <c r="O666">
        <f t="shared" si="124"/>
        <v>669</v>
      </c>
      <c r="P666">
        <f t="shared" si="125"/>
        <v>0.66849999999999998</v>
      </c>
      <c r="Q666">
        <f t="shared" si="126"/>
        <v>0.43577497799269449</v>
      </c>
      <c r="R666">
        <f t="shared" si="127"/>
        <v>0.4678705615212348</v>
      </c>
      <c r="Z666" s="32">
        <v>75</v>
      </c>
      <c r="AA666">
        <f t="shared" si="128"/>
        <v>661.5</v>
      </c>
      <c r="AB666">
        <f t="shared" si="129"/>
        <v>0.66100000000000003</v>
      </c>
      <c r="AC666">
        <f t="shared" si="130"/>
        <v>0.41519385077842696</v>
      </c>
      <c r="AD666">
        <f t="shared" si="131"/>
        <v>0.45710428940528447</v>
      </c>
    </row>
    <row r="667" spans="1:30" x14ac:dyDescent="0.25">
      <c r="A667" s="32">
        <v>73</v>
      </c>
      <c r="B667">
        <f t="shared" si="120"/>
        <v>667</v>
      </c>
      <c r="C667">
        <f t="shared" si="121"/>
        <v>0.66649999999999998</v>
      </c>
      <c r="D667">
        <f t="shared" si="122"/>
        <v>0.43026896506857359</v>
      </c>
      <c r="E667">
        <f t="shared" si="123"/>
        <v>0.45577811079549779</v>
      </c>
      <c r="N667" s="32">
        <v>76</v>
      </c>
      <c r="O667">
        <f t="shared" si="124"/>
        <v>669</v>
      </c>
      <c r="P667">
        <f t="shared" si="125"/>
        <v>0.66849999999999998</v>
      </c>
      <c r="Q667">
        <f t="shared" si="126"/>
        <v>0.43577497799269449</v>
      </c>
      <c r="R667">
        <f t="shared" si="127"/>
        <v>0.4678705615212348</v>
      </c>
      <c r="Z667" s="32">
        <v>75</v>
      </c>
      <c r="AA667">
        <f t="shared" si="128"/>
        <v>661.5</v>
      </c>
      <c r="AB667">
        <f t="shared" si="129"/>
        <v>0.66100000000000003</v>
      </c>
      <c r="AC667">
        <f t="shared" si="130"/>
        <v>0.41519385077842696</v>
      </c>
      <c r="AD667">
        <f t="shared" si="131"/>
        <v>0.45710428940528447</v>
      </c>
    </row>
    <row r="668" spans="1:30" x14ac:dyDescent="0.25">
      <c r="A668" s="32">
        <v>73</v>
      </c>
      <c r="B668">
        <f t="shared" si="120"/>
        <v>667</v>
      </c>
      <c r="C668">
        <f t="shared" si="121"/>
        <v>0.66649999999999998</v>
      </c>
      <c r="D668">
        <f t="shared" si="122"/>
        <v>0.43026896506857359</v>
      </c>
      <c r="E668">
        <f t="shared" si="123"/>
        <v>0.45577811079549779</v>
      </c>
      <c r="N668" s="32">
        <v>76</v>
      </c>
      <c r="O668">
        <f t="shared" si="124"/>
        <v>669</v>
      </c>
      <c r="P668">
        <f t="shared" si="125"/>
        <v>0.66849999999999998</v>
      </c>
      <c r="Q668">
        <f t="shared" si="126"/>
        <v>0.43577497799269449</v>
      </c>
      <c r="R668">
        <f t="shared" si="127"/>
        <v>0.4678705615212348</v>
      </c>
      <c r="Z668" s="32">
        <v>75</v>
      </c>
      <c r="AA668">
        <f t="shared" si="128"/>
        <v>661.5</v>
      </c>
      <c r="AB668">
        <f t="shared" si="129"/>
        <v>0.66100000000000003</v>
      </c>
      <c r="AC668">
        <f t="shared" si="130"/>
        <v>0.41519385077842696</v>
      </c>
      <c r="AD668">
        <f t="shared" si="131"/>
        <v>0.45710428940528447</v>
      </c>
    </row>
    <row r="669" spans="1:30" x14ac:dyDescent="0.25">
      <c r="A669" s="32">
        <v>73</v>
      </c>
      <c r="B669">
        <f t="shared" si="120"/>
        <v>667</v>
      </c>
      <c r="C669">
        <f t="shared" si="121"/>
        <v>0.66649999999999998</v>
      </c>
      <c r="D669">
        <f t="shared" si="122"/>
        <v>0.43026896506857359</v>
      </c>
      <c r="E669">
        <f t="shared" si="123"/>
        <v>0.45577811079549779</v>
      </c>
      <c r="N669" s="32">
        <v>76</v>
      </c>
      <c r="O669">
        <f t="shared" si="124"/>
        <v>669</v>
      </c>
      <c r="P669">
        <f t="shared" si="125"/>
        <v>0.66849999999999998</v>
      </c>
      <c r="Q669">
        <f t="shared" si="126"/>
        <v>0.43577497799269449</v>
      </c>
      <c r="R669">
        <f t="shared" si="127"/>
        <v>0.4678705615212348</v>
      </c>
      <c r="Z669" s="32">
        <v>75</v>
      </c>
      <c r="AA669">
        <f t="shared" si="128"/>
        <v>661.5</v>
      </c>
      <c r="AB669">
        <f t="shared" si="129"/>
        <v>0.66100000000000003</v>
      </c>
      <c r="AC669">
        <f t="shared" si="130"/>
        <v>0.41519385077842696</v>
      </c>
      <c r="AD669">
        <f t="shared" si="131"/>
        <v>0.45710428940528447</v>
      </c>
    </row>
    <row r="670" spans="1:30" x14ac:dyDescent="0.25">
      <c r="A670" s="32">
        <v>73</v>
      </c>
      <c r="B670">
        <f t="shared" si="120"/>
        <v>667</v>
      </c>
      <c r="C670">
        <f t="shared" si="121"/>
        <v>0.66649999999999998</v>
      </c>
      <c r="D670">
        <f t="shared" si="122"/>
        <v>0.43026896506857359</v>
      </c>
      <c r="E670">
        <f t="shared" si="123"/>
        <v>0.45577811079549779</v>
      </c>
      <c r="N670" s="32">
        <v>76</v>
      </c>
      <c r="O670">
        <f t="shared" si="124"/>
        <v>669</v>
      </c>
      <c r="P670">
        <f t="shared" si="125"/>
        <v>0.66849999999999998</v>
      </c>
      <c r="Q670">
        <f t="shared" si="126"/>
        <v>0.43577497799269449</v>
      </c>
      <c r="R670">
        <f t="shared" si="127"/>
        <v>0.4678705615212348</v>
      </c>
      <c r="Z670" s="32">
        <v>75</v>
      </c>
      <c r="AA670">
        <f t="shared" si="128"/>
        <v>661.5</v>
      </c>
      <c r="AB670">
        <f t="shared" si="129"/>
        <v>0.66100000000000003</v>
      </c>
      <c r="AC670">
        <f t="shared" si="130"/>
        <v>0.41519385077842696</v>
      </c>
      <c r="AD670">
        <f t="shared" si="131"/>
        <v>0.45710428940528447</v>
      </c>
    </row>
    <row r="671" spans="1:30" x14ac:dyDescent="0.25">
      <c r="A671" s="32">
        <v>73</v>
      </c>
      <c r="B671">
        <f t="shared" si="120"/>
        <v>667</v>
      </c>
      <c r="C671">
        <f t="shared" si="121"/>
        <v>0.66649999999999998</v>
      </c>
      <c r="D671">
        <f t="shared" si="122"/>
        <v>0.43026896506857359</v>
      </c>
      <c r="E671">
        <f t="shared" si="123"/>
        <v>0.45577811079549779</v>
      </c>
      <c r="N671" s="32">
        <v>76</v>
      </c>
      <c r="O671">
        <f t="shared" si="124"/>
        <v>669</v>
      </c>
      <c r="P671">
        <f t="shared" si="125"/>
        <v>0.66849999999999998</v>
      </c>
      <c r="Q671">
        <f t="shared" si="126"/>
        <v>0.43577497799269449</v>
      </c>
      <c r="R671">
        <f t="shared" si="127"/>
        <v>0.4678705615212348</v>
      </c>
      <c r="Z671" s="32">
        <v>75</v>
      </c>
      <c r="AA671">
        <f t="shared" si="128"/>
        <v>661.5</v>
      </c>
      <c r="AB671">
        <f t="shared" si="129"/>
        <v>0.66100000000000003</v>
      </c>
      <c r="AC671">
        <f t="shared" si="130"/>
        <v>0.41519385077842696</v>
      </c>
      <c r="AD671">
        <f t="shared" si="131"/>
        <v>0.45710428940528447</v>
      </c>
    </row>
    <row r="672" spans="1:30" x14ac:dyDescent="0.25">
      <c r="A672" s="32">
        <v>73</v>
      </c>
      <c r="B672">
        <f t="shared" si="120"/>
        <v>667</v>
      </c>
      <c r="C672">
        <f t="shared" si="121"/>
        <v>0.66649999999999998</v>
      </c>
      <c r="D672">
        <f t="shared" si="122"/>
        <v>0.43026896506857359</v>
      </c>
      <c r="E672">
        <f t="shared" si="123"/>
        <v>0.45577811079549779</v>
      </c>
      <c r="N672" s="32">
        <v>76</v>
      </c>
      <c r="O672">
        <f t="shared" si="124"/>
        <v>669</v>
      </c>
      <c r="P672">
        <f t="shared" si="125"/>
        <v>0.66849999999999998</v>
      </c>
      <c r="Q672">
        <f t="shared" si="126"/>
        <v>0.43577497799269449</v>
      </c>
      <c r="R672">
        <f t="shared" si="127"/>
        <v>0.4678705615212348</v>
      </c>
      <c r="Z672" s="32">
        <v>75</v>
      </c>
      <c r="AA672">
        <f t="shared" si="128"/>
        <v>661.5</v>
      </c>
      <c r="AB672">
        <f t="shared" si="129"/>
        <v>0.66100000000000003</v>
      </c>
      <c r="AC672">
        <f t="shared" si="130"/>
        <v>0.41519385077842696</v>
      </c>
      <c r="AD672">
        <f t="shared" si="131"/>
        <v>0.45710428940528447</v>
      </c>
    </row>
    <row r="673" spans="1:30" x14ac:dyDescent="0.25">
      <c r="A673" s="32">
        <v>73</v>
      </c>
      <c r="B673">
        <f t="shared" si="120"/>
        <v>667</v>
      </c>
      <c r="C673">
        <f t="shared" si="121"/>
        <v>0.66649999999999998</v>
      </c>
      <c r="D673">
        <f t="shared" si="122"/>
        <v>0.43026896506857359</v>
      </c>
      <c r="E673">
        <f t="shared" si="123"/>
        <v>0.45577811079549779</v>
      </c>
      <c r="N673" s="32">
        <v>76</v>
      </c>
      <c r="O673">
        <f t="shared" si="124"/>
        <v>669</v>
      </c>
      <c r="P673">
        <f t="shared" si="125"/>
        <v>0.66849999999999998</v>
      </c>
      <c r="Q673">
        <f t="shared" si="126"/>
        <v>0.43577497799269449</v>
      </c>
      <c r="R673">
        <f t="shared" si="127"/>
        <v>0.4678705615212348</v>
      </c>
      <c r="Z673" s="32">
        <v>75</v>
      </c>
      <c r="AA673">
        <f t="shared" si="128"/>
        <v>661.5</v>
      </c>
      <c r="AB673">
        <f t="shared" si="129"/>
        <v>0.66100000000000003</v>
      </c>
      <c r="AC673">
        <f t="shared" si="130"/>
        <v>0.41519385077842696</v>
      </c>
      <c r="AD673">
        <f t="shared" si="131"/>
        <v>0.45710428940528447</v>
      </c>
    </row>
    <row r="674" spans="1:30" x14ac:dyDescent="0.25">
      <c r="A674" s="32">
        <v>73</v>
      </c>
      <c r="B674">
        <f t="shared" si="120"/>
        <v>667</v>
      </c>
      <c r="C674">
        <f t="shared" si="121"/>
        <v>0.66649999999999998</v>
      </c>
      <c r="D674">
        <f t="shared" si="122"/>
        <v>0.43026896506857359</v>
      </c>
      <c r="E674">
        <f t="shared" si="123"/>
        <v>0.45577811079549779</v>
      </c>
      <c r="N674" s="32">
        <v>76</v>
      </c>
      <c r="O674">
        <f t="shared" si="124"/>
        <v>669</v>
      </c>
      <c r="P674">
        <f t="shared" si="125"/>
        <v>0.66849999999999998</v>
      </c>
      <c r="Q674">
        <f t="shared" si="126"/>
        <v>0.43577497799269449</v>
      </c>
      <c r="R674">
        <f t="shared" si="127"/>
        <v>0.4678705615212348</v>
      </c>
      <c r="Z674" s="32">
        <v>76</v>
      </c>
      <c r="AA674">
        <f t="shared" si="128"/>
        <v>685</v>
      </c>
      <c r="AB674">
        <f t="shared" si="129"/>
        <v>0.6845</v>
      </c>
      <c r="AC674">
        <f t="shared" si="130"/>
        <v>0.48031981671481105</v>
      </c>
      <c r="AD674">
        <f t="shared" si="131"/>
        <v>0.52291256602568248</v>
      </c>
    </row>
    <row r="675" spans="1:30" x14ac:dyDescent="0.25">
      <c r="A675" s="32">
        <v>73</v>
      </c>
      <c r="B675">
        <f t="shared" si="120"/>
        <v>667</v>
      </c>
      <c r="C675">
        <f t="shared" si="121"/>
        <v>0.66649999999999998</v>
      </c>
      <c r="D675">
        <f t="shared" si="122"/>
        <v>0.43026896506857359</v>
      </c>
      <c r="E675">
        <f t="shared" si="123"/>
        <v>0.45577811079549779</v>
      </c>
      <c r="N675" s="32">
        <v>76</v>
      </c>
      <c r="O675">
        <f t="shared" si="124"/>
        <v>669</v>
      </c>
      <c r="P675">
        <f t="shared" si="125"/>
        <v>0.66849999999999998</v>
      </c>
      <c r="Q675">
        <f t="shared" si="126"/>
        <v>0.43577497799269449</v>
      </c>
      <c r="R675">
        <f t="shared" si="127"/>
        <v>0.4678705615212348</v>
      </c>
      <c r="Z675" s="32">
        <v>76</v>
      </c>
      <c r="AA675">
        <f t="shared" si="128"/>
        <v>685</v>
      </c>
      <c r="AB675">
        <f t="shared" si="129"/>
        <v>0.6845</v>
      </c>
      <c r="AC675">
        <f t="shared" si="130"/>
        <v>0.48031981671481105</v>
      </c>
      <c r="AD675">
        <f t="shared" si="131"/>
        <v>0.52291256602568248</v>
      </c>
    </row>
    <row r="676" spans="1:30" x14ac:dyDescent="0.25">
      <c r="A676" s="32">
        <v>73</v>
      </c>
      <c r="B676">
        <f t="shared" si="120"/>
        <v>667</v>
      </c>
      <c r="C676">
        <f t="shared" si="121"/>
        <v>0.66649999999999998</v>
      </c>
      <c r="D676">
        <f t="shared" si="122"/>
        <v>0.43026896506857359</v>
      </c>
      <c r="E676">
        <f t="shared" si="123"/>
        <v>0.45577811079549779</v>
      </c>
      <c r="N676" s="32">
        <v>76</v>
      </c>
      <c r="O676">
        <f t="shared" si="124"/>
        <v>669</v>
      </c>
      <c r="P676">
        <f t="shared" si="125"/>
        <v>0.66849999999999998</v>
      </c>
      <c r="Q676">
        <f t="shared" si="126"/>
        <v>0.43577497799269449</v>
      </c>
      <c r="R676">
        <f t="shared" si="127"/>
        <v>0.4678705615212348</v>
      </c>
      <c r="Z676" s="32">
        <v>76</v>
      </c>
      <c r="AA676">
        <f t="shared" si="128"/>
        <v>685</v>
      </c>
      <c r="AB676">
        <f t="shared" si="129"/>
        <v>0.6845</v>
      </c>
      <c r="AC676">
        <f t="shared" si="130"/>
        <v>0.48031981671481105</v>
      </c>
      <c r="AD676">
        <f t="shared" si="131"/>
        <v>0.52291256602568248</v>
      </c>
    </row>
    <row r="677" spans="1:30" x14ac:dyDescent="0.25">
      <c r="A677" s="32">
        <v>73</v>
      </c>
      <c r="B677">
        <f t="shared" si="120"/>
        <v>667</v>
      </c>
      <c r="C677">
        <f t="shared" si="121"/>
        <v>0.66649999999999998</v>
      </c>
      <c r="D677">
        <f t="shared" si="122"/>
        <v>0.43026896506857359</v>
      </c>
      <c r="E677">
        <f t="shared" si="123"/>
        <v>0.45577811079549779</v>
      </c>
      <c r="N677" s="32">
        <v>76</v>
      </c>
      <c r="O677">
        <f t="shared" si="124"/>
        <v>669</v>
      </c>
      <c r="P677">
        <f t="shared" si="125"/>
        <v>0.66849999999999998</v>
      </c>
      <c r="Q677">
        <f t="shared" si="126"/>
        <v>0.43577497799269449</v>
      </c>
      <c r="R677">
        <f t="shared" si="127"/>
        <v>0.4678705615212348</v>
      </c>
      <c r="Z677" s="32">
        <v>76</v>
      </c>
      <c r="AA677">
        <f t="shared" si="128"/>
        <v>685</v>
      </c>
      <c r="AB677">
        <f t="shared" si="129"/>
        <v>0.6845</v>
      </c>
      <c r="AC677">
        <f t="shared" si="130"/>
        <v>0.48031981671481105</v>
      </c>
      <c r="AD677">
        <f t="shared" si="131"/>
        <v>0.52291256602568248</v>
      </c>
    </row>
    <row r="678" spans="1:30" x14ac:dyDescent="0.25">
      <c r="A678" s="32">
        <v>73</v>
      </c>
      <c r="B678">
        <f t="shared" si="120"/>
        <v>667</v>
      </c>
      <c r="C678">
        <f t="shared" si="121"/>
        <v>0.66649999999999998</v>
      </c>
      <c r="D678">
        <f t="shared" si="122"/>
        <v>0.43026896506857359</v>
      </c>
      <c r="E678">
        <f t="shared" si="123"/>
        <v>0.45577811079549779</v>
      </c>
      <c r="N678" s="32">
        <v>76</v>
      </c>
      <c r="O678">
        <f t="shared" si="124"/>
        <v>669</v>
      </c>
      <c r="P678">
        <f t="shared" si="125"/>
        <v>0.66849999999999998</v>
      </c>
      <c r="Q678">
        <f t="shared" si="126"/>
        <v>0.43577497799269449</v>
      </c>
      <c r="R678">
        <f t="shared" si="127"/>
        <v>0.4678705615212348</v>
      </c>
      <c r="Z678" s="32">
        <v>76</v>
      </c>
      <c r="AA678">
        <f t="shared" si="128"/>
        <v>685</v>
      </c>
      <c r="AB678">
        <f t="shared" si="129"/>
        <v>0.6845</v>
      </c>
      <c r="AC678">
        <f t="shared" si="130"/>
        <v>0.48031981671481105</v>
      </c>
      <c r="AD678">
        <f t="shared" si="131"/>
        <v>0.52291256602568248</v>
      </c>
    </row>
    <row r="679" spans="1:30" x14ac:dyDescent="0.25">
      <c r="A679" s="32">
        <v>73</v>
      </c>
      <c r="B679">
        <f t="shared" si="120"/>
        <v>667</v>
      </c>
      <c r="C679">
        <f t="shared" si="121"/>
        <v>0.66649999999999998</v>
      </c>
      <c r="D679">
        <f t="shared" si="122"/>
        <v>0.43026896506857359</v>
      </c>
      <c r="E679">
        <f t="shared" si="123"/>
        <v>0.45577811079549779</v>
      </c>
      <c r="N679" s="32">
        <v>76</v>
      </c>
      <c r="O679">
        <f t="shared" si="124"/>
        <v>669</v>
      </c>
      <c r="P679">
        <f t="shared" si="125"/>
        <v>0.66849999999999998</v>
      </c>
      <c r="Q679">
        <f t="shared" si="126"/>
        <v>0.43577497799269449</v>
      </c>
      <c r="R679">
        <f t="shared" si="127"/>
        <v>0.4678705615212348</v>
      </c>
      <c r="Z679" s="32">
        <v>76</v>
      </c>
      <c r="AA679">
        <f t="shared" si="128"/>
        <v>685</v>
      </c>
      <c r="AB679">
        <f t="shared" si="129"/>
        <v>0.6845</v>
      </c>
      <c r="AC679">
        <f t="shared" si="130"/>
        <v>0.48031981671481105</v>
      </c>
      <c r="AD679">
        <f t="shared" si="131"/>
        <v>0.52291256602568248</v>
      </c>
    </row>
    <row r="680" spans="1:30" x14ac:dyDescent="0.25">
      <c r="A680" s="32">
        <v>73</v>
      </c>
      <c r="B680">
        <f t="shared" si="120"/>
        <v>667</v>
      </c>
      <c r="C680">
        <f t="shared" si="121"/>
        <v>0.66649999999999998</v>
      </c>
      <c r="D680">
        <f t="shared" si="122"/>
        <v>0.43026896506857359</v>
      </c>
      <c r="E680">
        <f t="shared" si="123"/>
        <v>0.45577811079549779</v>
      </c>
      <c r="N680" s="32">
        <v>76</v>
      </c>
      <c r="O680">
        <f t="shared" si="124"/>
        <v>669</v>
      </c>
      <c r="P680">
        <f t="shared" si="125"/>
        <v>0.66849999999999998</v>
      </c>
      <c r="Q680">
        <f t="shared" si="126"/>
        <v>0.43577497799269449</v>
      </c>
      <c r="R680">
        <f t="shared" si="127"/>
        <v>0.4678705615212348</v>
      </c>
      <c r="Z680" s="32">
        <v>76</v>
      </c>
      <c r="AA680">
        <f t="shared" si="128"/>
        <v>685</v>
      </c>
      <c r="AB680">
        <f t="shared" si="129"/>
        <v>0.6845</v>
      </c>
      <c r="AC680">
        <f t="shared" si="130"/>
        <v>0.48031981671481105</v>
      </c>
      <c r="AD680">
        <f t="shared" si="131"/>
        <v>0.52291256602568248</v>
      </c>
    </row>
    <row r="681" spans="1:30" x14ac:dyDescent="0.25">
      <c r="A681" s="32">
        <v>73</v>
      </c>
      <c r="B681">
        <f t="shared" si="120"/>
        <v>667</v>
      </c>
      <c r="C681">
        <f t="shared" si="121"/>
        <v>0.66649999999999998</v>
      </c>
      <c r="D681">
        <f t="shared" si="122"/>
        <v>0.43026896506857359</v>
      </c>
      <c r="E681">
        <f t="shared" si="123"/>
        <v>0.45577811079549779</v>
      </c>
      <c r="N681" s="32">
        <v>76</v>
      </c>
      <c r="O681">
        <f t="shared" si="124"/>
        <v>669</v>
      </c>
      <c r="P681">
        <f t="shared" si="125"/>
        <v>0.66849999999999998</v>
      </c>
      <c r="Q681">
        <f t="shared" si="126"/>
        <v>0.43577497799269449</v>
      </c>
      <c r="R681">
        <f t="shared" si="127"/>
        <v>0.4678705615212348</v>
      </c>
      <c r="Z681" s="32">
        <v>76</v>
      </c>
      <c r="AA681">
        <f t="shared" si="128"/>
        <v>685</v>
      </c>
      <c r="AB681">
        <f t="shared" si="129"/>
        <v>0.6845</v>
      </c>
      <c r="AC681">
        <f t="shared" si="130"/>
        <v>0.48031981671481105</v>
      </c>
      <c r="AD681">
        <f t="shared" si="131"/>
        <v>0.52291256602568248</v>
      </c>
    </row>
    <row r="682" spans="1:30" x14ac:dyDescent="0.25">
      <c r="A682" s="32">
        <v>74</v>
      </c>
      <c r="B682">
        <f t="shared" si="120"/>
        <v>693</v>
      </c>
      <c r="C682">
        <f t="shared" si="121"/>
        <v>0.6925</v>
      </c>
      <c r="D682">
        <f t="shared" si="122"/>
        <v>0.50294918389505805</v>
      </c>
      <c r="E682">
        <f t="shared" si="123"/>
        <v>0.52172777231995116</v>
      </c>
      <c r="N682" s="32">
        <v>76</v>
      </c>
      <c r="O682">
        <f t="shared" si="124"/>
        <v>669</v>
      </c>
      <c r="P682">
        <f t="shared" si="125"/>
        <v>0.66849999999999998</v>
      </c>
      <c r="Q682">
        <f t="shared" si="126"/>
        <v>0.43577497799269449</v>
      </c>
      <c r="R682">
        <f t="shared" si="127"/>
        <v>0.4678705615212348</v>
      </c>
      <c r="Z682" s="32">
        <v>76</v>
      </c>
      <c r="AA682">
        <f t="shared" si="128"/>
        <v>685</v>
      </c>
      <c r="AB682">
        <f t="shared" si="129"/>
        <v>0.6845</v>
      </c>
      <c r="AC682">
        <f t="shared" si="130"/>
        <v>0.48031981671481105</v>
      </c>
      <c r="AD682">
        <f t="shared" si="131"/>
        <v>0.52291256602568248</v>
      </c>
    </row>
    <row r="683" spans="1:30" x14ac:dyDescent="0.25">
      <c r="A683" s="32">
        <v>74</v>
      </c>
      <c r="B683">
        <f t="shared" si="120"/>
        <v>693</v>
      </c>
      <c r="C683">
        <f t="shared" si="121"/>
        <v>0.6925</v>
      </c>
      <c r="D683">
        <f t="shared" si="122"/>
        <v>0.50294918389505805</v>
      </c>
      <c r="E683">
        <f t="shared" si="123"/>
        <v>0.52172777231995116</v>
      </c>
      <c r="N683" s="32">
        <v>77</v>
      </c>
      <c r="O683">
        <f t="shared" si="124"/>
        <v>693.5</v>
      </c>
      <c r="P683">
        <f t="shared" si="125"/>
        <v>0.69299999999999995</v>
      </c>
      <c r="Q683">
        <f t="shared" si="126"/>
        <v>0.50437198623838142</v>
      </c>
      <c r="R683">
        <f t="shared" si="127"/>
        <v>0.53636281178052836</v>
      </c>
      <c r="Z683" s="32">
        <v>76</v>
      </c>
      <c r="AA683">
        <f t="shared" si="128"/>
        <v>685</v>
      </c>
      <c r="AB683">
        <f t="shared" si="129"/>
        <v>0.6845</v>
      </c>
      <c r="AC683">
        <f t="shared" si="130"/>
        <v>0.48031981671481105</v>
      </c>
      <c r="AD683">
        <f t="shared" si="131"/>
        <v>0.52291256602568248</v>
      </c>
    </row>
    <row r="684" spans="1:30" x14ac:dyDescent="0.25">
      <c r="A684" s="32">
        <v>74</v>
      </c>
      <c r="B684">
        <f t="shared" si="120"/>
        <v>693</v>
      </c>
      <c r="C684">
        <f t="shared" si="121"/>
        <v>0.6925</v>
      </c>
      <c r="D684">
        <f t="shared" si="122"/>
        <v>0.50294918389505805</v>
      </c>
      <c r="E684">
        <f t="shared" si="123"/>
        <v>0.52172777231995116</v>
      </c>
      <c r="N684" s="32">
        <v>77</v>
      </c>
      <c r="O684">
        <f t="shared" si="124"/>
        <v>693.5</v>
      </c>
      <c r="P684">
        <f t="shared" si="125"/>
        <v>0.69299999999999995</v>
      </c>
      <c r="Q684">
        <f t="shared" si="126"/>
        <v>0.50437198623838142</v>
      </c>
      <c r="R684">
        <f t="shared" si="127"/>
        <v>0.53636281178052836</v>
      </c>
      <c r="Z684" s="32">
        <v>76</v>
      </c>
      <c r="AA684">
        <f t="shared" si="128"/>
        <v>685</v>
      </c>
      <c r="AB684">
        <f t="shared" si="129"/>
        <v>0.6845</v>
      </c>
      <c r="AC684">
        <f t="shared" si="130"/>
        <v>0.48031981671481105</v>
      </c>
      <c r="AD684">
        <f t="shared" si="131"/>
        <v>0.52291256602568248</v>
      </c>
    </row>
    <row r="685" spans="1:30" x14ac:dyDescent="0.25">
      <c r="A685" s="32">
        <v>74</v>
      </c>
      <c r="B685">
        <f t="shared" si="120"/>
        <v>693</v>
      </c>
      <c r="C685">
        <f t="shared" si="121"/>
        <v>0.6925</v>
      </c>
      <c r="D685">
        <f t="shared" si="122"/>
        <v>0.50294918389505805</v>
      </c>
      <c r="E685">
        <f t="shared" si="123"/>
        <v>0.52172777231995116</v>
      </c>
      <c r="N685" s="32">
        <v>77</v>
      </c>
      <c r="O685">
        <f t="shared" si="124"/>
        <v>693.5</v>
      </c>
      <c r="P685">
        <f t="shared" si="125"/>
        <v>0.69299999999999995</v>
      </c>
      <c r="Q685">
        <f t="shared" si="126"/>
        <v>0.50437198623838142</v>
      </c>
      <c r="R685">
        <f t="shared" si="127"/>
        <v>0.53636281178052836</v>
      </c>
      <c r="Z685" s="32">
        <v>76</v>
      </c>
      <c r="AA685">
        <f t="shared" si="128"/>
        <v>685</v>
      </c>
      <c r="AB685">
        <f t="shared" si="129"/>
        <v>0.6845</v>
      </c>
      <c r="AC685">
        <f t="shared" si="130"/>
        <v>0.48031981671481105</v>
      </c>
      <c r="AD685">
        <f t="shared" si="131"/>
        <v>0.52291256602568248</v>
      </c>
    </row>
    <row r="686" spans="1:30" x14ac:dyDescent="0.25">
      <c r="A686" s="32">
        <v>74</v>
      </c>
      <c r="B686">
        <f t="shared" si="120"/>
        <v>693</v>
      </c>
      <c r="C686">
        <f t="shared" si="121"/>
        <v>0.6925</v>
      </c>
      <c r="D686">
        <f t="shared" si="122"/>
        <v>0.50294918389505805</v>
      </c>
      <c r="E686">
        <f t="shared" si="123"/>
        <v>0.52172777231995116</v>
      </c>
      <c r="N686" s="32">
        <v>77</v>
      </c>
      <c r="O686">
        <f t="shared" si="124"/>
        <v>693.5</v>
      </c>
      <c r="P686">
        <f t="shared" si="125"/>
        <v>0.69299999999999995</v>
      </c>
      <c r="Q686">
        <f t="shared" si="126"/>
        <v>0.50437198623838142</v>
      </c>
      <c r="R686">
        <f t="shared" si="127"/>
        <v>0.53636281178052836</v>
      </c>
      <c r="Z686" s="32">
        <v>76</v>
      </c>
      <c r="AA686">
        <f t="shared" si="128"/>
        <v>685</v>
      </c>
      <c r="AB686">
        <f t="shared" si="129"/>
        <v>0.6845</v>
      </c>
      <c r="AC686">
        <f t="shared" si="130"/>
        <v>0.48031981671481105</v>
      </c>
      <c r="AD686">
        <f t="shared" si="131"/>
        <v>0.52291256602568248</v>
      </c>
    </row>
    <row r="687" spans="1:30" x14ac:dyDescent="0.25">
      <c r="A687" s="32">
        <v>74</v>
      </c>
      <c r="B687">
        <f t="shared" si="120"/>
        <v>693</v>
      </c>
      <c r="C687">
        <f t="shared" si="121"/>
        <v>0.6925</v>
      </c>
      <c r="D687">
        <f t="shared" si="122"/>
        <v>0.50294918389505805</v>
      </c>
      <c r="E687">
        <f t="shared" si="123"/>
        <v>0.52172777231995116</v>
      </c>
      <c r="N687" s="32">
        <v>77</v>
      </c>
      <c r="O687">
        <f t="shared" si="124"/>
        <v>693.5</v>
      </c>
      <c r="P687">
        <f t="shared" si="125"/>
        <v>0.69299999999999995</v>
      </c>
      <c r="Q687">
        <f t="shared" si="126"/>
        <v>0.50437198623838142</v>
      </c>
      <c r="R687">
        <f t="shared" si="127"/>
        <v>0.53636281178052836</v>
      </c>
      <c r="Z687" s="32">
        <v>76</v>
      </c>
      <c r="AA687">
        <f t="shared" si="128"/>
        <v>685</v>
      </c>
      <c r="AB687">
        <f t="shared" si="129"/>
        <v>0.6845</v>
      </c>
      <c r="AC687">
        <f t="shared" si="130"/>
        <v>0.48031981671481105</v>
      </c>
      <c r="AD687">
        <f t="shared" si="131"/>
        <v>0.52291256602568248</v>
      </c>
    </row>
    <row r="688" spans="1:30" x14ac:dyDescent="0.25">
      <c r="A688" s="32">
        <v>74</v>
      </c>
      <c r="B688">
        <f t="shared" si="120"/>
        <v>693</v>
      </c>
      <c r="C688">
        <f t="shared" si="121"/>
        <v>0.6925</v>
      </c>
      <c r="D688">
        <f t="shared" si="122"/>
        <v>0.50294918389505805</v>
      </c>
      <c r="E688">
        <f t="shared" si="123"/>
        <v>0.52172777231995116</v>
      </c>
      <c r="N688" s="32">
        <v>77</v>
      </c>
      <c r="O688">
        <f t="shared" si="124"/>
        <v>693.5</v>
      </c>
      <c r="P688">
        <f t="shared" si="125"/>
        <v>0.69299999999999995</v>
      </c>
      <c r="Q688">
        <f t="shared" si="126"/>
        <v>0.50437198623838142</v>
      </c>
      <c r="R688">
        <f t="shared" si="127"/>
        <v>0.53636281178052836</v>
      </c>
      <c r="Z688" s="32">
        <v>76</v>
      </c>
      <c r="AA688">
        <f t="shared" si="128"/>
        <v>685</v>
      </c>
      <c r="AB688">
        <f t="shared" si="129"/>
        <v>0.6845</v>
      </c>
      <c r="AC688">
        <f t="shared" si="130"/>
        <v>0.48031981671481105</v>
      </c>
      <c r="AD688">
        <f t="shared" si="131"/>
        <v>0.52291256602568248</v>
      </c>
    </row>
    <row r="689" spans="1:30" x14ac:dyDescent="0.25">
      <c r="A689" s="32">
        <v>74</v>
      </c>
      <c r="B689">
        <f t="shared" si="120"/>
        <v>693</v>
      </c>
      <c r="C689">
        <f t="shared" si="121"/>
        <v>0.6925</v>
      </c>
      <c r="D689">
        <f t="shared" si="122"/>
        <v>0.50294918389505805</v>
      </c>
      <c r="E689">
        <f t="shared" si="123"/>
        <v>0.52172777231995116</v>
      </c>
      <c r="N689" s="32">
        <v>77</v>
      </c>
      <c r="O689">
        <f t="shared" si="124"/>
        <v>693.5</v>
      </c>
      <c r="P689">
        <f t="shared" si="125"/>
        <v>0.69299999999999995</v>
      </c>
      <c r="Q689">
        <f t="shared" si="126"/>
        <v>0.50437198623838142</v>
      </c>
      <c r="R689">
        <f t="shared" si="127"/>
        <v>0.53636281178052836</v>
      </c>
      <c r="Z689" s="32">
        <v>76</v>
      </c>
      <c r="AA689">
        <f t="shared" si="128"/>
        <v>685</v>
      </c>
      <c r="AB689">
        <f t="shared" si="129"/>
        <v>0.6845</v>
      </c>
      <c r="AC689">
        <f t="shared" si="130"/>
        <v>0.48031981671481105</v>
      </c>
      <c r="AD689">
        <f t="shared" si="131"/>
        <v>0.52291256602568248</v>
      </c>
    </row>
    <row r="690" spans="1:30" x14ac:dyDescent="0.25">
      <c r="A690" s="32">
        <v>74</v>
      </c>
      <c r="B690">
        <f t="shared" si="120"/>
        <v>693</v>
      </c>
      <c r="C690">
        <f t="shared" si="121"/>
        <v>0.6925</v>
      </c>
      <c r="D690">
        <f t="shared" si="122"/>
        <v>0.50294918389505805</v>
      </c>
      <c r="E690">
        <f t="shared" si="123"/>
        <v>0.52172777231995116</v>
      </c>
      <c r="N690" s="32">
        <v>77</v>
      </c>
      <c r="O690">
        <f t="shared" si="124"/>
        <v>693.5</v>
      </c>
      <c r="P690">
        <f t="shared" si="125"/>
        <v>0.69299999999999995</v>
      </c>
      <c r="Q690">
        <f t="shared" si="126"/>
        <v>0.50437198623838142</v>
      </c>
      <c r="R690">
        <f t="shared" si="127"/>
        <v>0.53636281178052836</v>
      </c>
      <c r="Z690" s="32">
        <v>76</v>
      </c>
      <c r="AA690">
        <f t="shared" si="128"/>
        <v>685</v>
      </c>
      <c r="AB690">
        <f t="shared" si="129"/>
        <v>0.6845</v>
      </c>
      <c r="AC690">
        <f t="shared" si="130"/>
        <v>0.48031981671481105</v>
      </c>
      <c r="AD690">
        <f t="shared" si="131"/>
        <v>0.52291256602568248</v>
      </c>
    </row>
    <row r="691" spans="1:30" x14ac:dyDescent="0.25">
      <c r="A691" s="32">
        <v>74</v>
      </c>
      <c r="B691">
        <f t="shared" si="120"/>
        <v>693</v>
      </c>
      <c r="C691">
        <f t="shared" si="121"/>
        <v>0.6925</v>
      </c>
      <c r="D691">
        <f t="shared" si="122"/>
        <v>0.50294918389505805</v>
      </c>
      <c r="E691">
        <f t="shared" si="123"/>
        <v>0.52172777231995116</v>
      </c>
      <c r="N691" s="32">
        <v>77</v>
      </c>
      <c r="O691">
        <f t="shared" si="124"/>
        <v>693.5</v>
      </c>
      <c r="P691">
        <f t="shared" si="125"/>
        <v>0.69299999999999995</v>
      </c>
      <c r="Q691">
        <f t="shared" si="126"/>
        <v>0.50437198623838142</v>
      </c>
      <c r="R691">
        <f t="shared" si="127"/>
        <v>0.53636281178052836</v>
      </c>
      <c r="Z691" s="32">
        <v>76</v>
      </c>
      <c r="AA691">
        <f t="shared" si="128"/>
        <v>685</v>
      </c>
      <c r="AB691">
        <f t="shared" si="129"/>
        <v>0.6845</v>
      </c>
      <c r="AC691">
        <f t="shared" si="130"/>
        <v>0.48031981671481105</v>
      </c>
      <c r="AD691">
        <f t="shared" si="131"/>
        <v>0.52291256602568248</v>
      </c>
    </row>
    <row r="692" spans="1:30" x14ac:dyDescent="0.25">
      <c r="A692" s="32">
        <v>74</v>
      </c>
      <c r="B692">
        <f t="shared" si="120"/>
        <v>693</v>
      </c>
      <c r="C692">
        <f t="shared" si="121"/>
        <v>0.6925</v>
      </c>
      <c r="D692">
        <f t="shared" si="122"/>
        <v>0.50294918389505805</v>
      </c>
      <c r="E692">
        <f t="shared" si="123"/>
        <v>0.52172777231995116</v>
      </c>
      <c r="N692" s="32">
        <v>77</v>
      </c>
      <c r="O692">
        <f t="shared" si="124"/>
        <v>693.5</v>
      </c>
      <c r="P692">
        <f t="shared" si="125"/>
        <v>0.69299999999999995</v>
      </c>
      <c r="Q692">
        <f t="shared" si="126"/>
        <v>0.50437198623838142</v>
      </c>
      <c r="R692">
        <f t="shared" si="127"/>
        <v>0.53636281178052836</v>
      </c>
      <c r="Z692" s="32">
        <v>76</v>
      </c>
      <c r="AA692">
        <f t="shared" si="128"/>
        <v>685</v>
      </c>
      <c r="AB692">
        <f t="shared" si="129"/>
        <v>0.6845</v>
      </c>
      <c r="AC692">
        <f t="shared" si="130"/>
        <v>0.48031981671481105</v>
      </c>
      <c r="AD692">
        <f t="shared" si="131"/>
        <v>0.52291256602568248</v>
      </c>
    </row>
    <row r="693" spans="1:30" x14ac:dyDescent="0.25">
      <c r="A693" s="32">
        <v>74</v>
      </c>
      <c r="B693">
        <f t="shared" si="120"/>
        <v>693</v>
      </c>
      <c r="C693">
        <f t="shared" si="121"/>
        <v>0.6925</v>
      </c>
      <c r="D693">
        <f t="shared" si="122"/>
        <v>0.50294918389505805</v>
      </c>
      <c r="E693">
        <f t="shared" si="123"/>
        <v>0.52172777231995116</v>
      </c>
      <c r="N693" s="32">
        <v>77</v>
      </c>
      <c r="O693">
        <f t="shared" si="124"/>
        <v>693.5</v>
      </c>
      <c r="P693">
        <f t="shared" si="125"/>
        <v>0.69299999999999995</v>
      </c>
      <c r="Q693">
        <f t="shared" si="126"/>
        <v>0.50437198623838142</v>
      </c>
      <c r="R693">
        <f t="shared" si="127"/>
        <v>0.53636281178052836</v>
      </c>
      <c r="Z693" s="32">
        <v>76</v>
      </c>
      <c r="AA693">
        <f t="shared" si="128"/>
        <v>685</v>
      </c>
      <c r="AB693">
        <f t="shared" si="129"/>
        <v>0.6845</v>
      </c>
      <c r="AC693">
        <f t="shared" si="130"/>
        <v>0.48031981671481105</v>
      </c>
      <c r="AD693">
        <f t="shared" si="131"/>
        <v>0.52291256602568248</v>
      </c>
    </row>
    <row r="694" spans="1:30" x14ac:dyDescent="0.25">
      <c r="A694" s="32">
        <v>74</v>
      </c>
      <c r="B694">
        <f t="shared" si="120"/>
        <v>693</v>
      </c>
      <c r="C694">
        <f t="shared" si="121"/>
        <v>0.6925</v>
      </c>
      <c r="D694">
        <f t="shared" si="122"/>
        <v>0.50294918389505805</v>
      </c>
      <c r="E694">
        <f t="shared" si="123"/>
        <v>0.52172777231995116</v>
      </c>
      <c r="N694" s="32">
        <v>77</v>
      </c>
      <c r="O694">
        <f t="shared" si="124"/>
        <v>693.5</v>
      </c>
      <c r="P694">
        <f t="shared" si="125"/>
        <v>0.69299999999999995</v>
      </c>
      <c r="Q694">
        <f t="shared" si="126"/>
        <v>0.50437198623838142</v>
      </c>
      <c r="R694">
        <f t="shared" si="127"/>
        <v>0.53636281178052836</v>
      </c>
      <c r="Z694" s="32">
        <v>76</v>
      </c>
      <c r="AA694">
        <f t="shared" si="128"/>
        <v>685</v>
      </c>
      <c r="AB694">
        <f t="shared" si="129"/>
        <v>0.6845</v>
      </c>
      <c r="AC694">
        <f t="shared" si="130"/>
        <v>0.48031981671481105</v>
      </c>
      <c r="AD694">
        <f t="shared" si="131"/>
        <v>0.52291256602568248</v>
      </c>
    </row>
    <row r="695" spans="1:30" x14ac:dyDescent="0.25">
      <c r="A695" s="32">
        <v>74</v>
      </c>
      <c r="B695">
        <f t="shared" si="120"/>
        <v>693</v>
      </c>
      <c r="C695">
        <f t="shared" si="121"/>
        <v>0.6925</v>
      </c>
      <c r="D695">
        <f t="shared" si="122"/>
        <v>0.50294918389505805</v>
      </c>
      <c r="E695">
        <f t="shared" si="123"/>
        <v>0.52172777231995116</v>
      </c>
      <c r="N695" s="32">
        <v>77</v>
      </c>
      <c r="O695">
        <f t="shared" si="124"/>
        <v>693.5</v>
      </c>
      <c r="P695">
        <f t="shared" si="125"/>
        <v>0.69299999999999995</v>
      </c>
      <c r="Q695">
        <f t="shared" si="126"/>
        <v>0.50437198623838142</v>
      </c>
      <c r="R695">
        <f t="shared" si="127"/>
        <v>0.53636281178052836</v>
      </c>
      <c r="Z695" s="32">
        <v>76</v>
      </c>
      <c r="AA695">
        <f t="shared" si="128"/>
        <v>685</v>
      </c>
      <c r="AB695">
        <f t="shared" si="129"/>
        <v>0.6845</v>
      </c>
      <c r="AC695">
        <f t="shared" si="130"/>
        <v>0.48031981671481105</v>
      </c>
      <c r="AD695">
        <f t="shared" si="131"/>
        <v>0.52291256602568248</v>
      </c>
    </row>
    <row r="696" spans="1:30" x14ac:dyDescent="0.25">
      <c r="A696" s="32">
        <v>74</v>
      </c>
      <c r="B696">
        <f t="shared" si="120"/>
        <v>693</v>
      </c>
      <c r="C696">
        <f t="shared" si="121"/>
        <v>0.6925</v>
      </c>
      <c r="D696">
        <f t="shared" si="122"/>
        <v>0.50294918389505805</v>
      </c>
      <c r="E696">
        <f t="shared" si="123"/>
        <v>0.52172777231995116</v>
      </c>
      <c r="N696" s="32">
        <v>77</v>
      </c>
      <c r="O696">
        <f t="shared" si="124"/>
        <v>693.5</v>
      </c>
      <c r="P696">
        <f t="shared" si="125"/>
        <v>0.69299999999999995</v>
      </c>
      <c r="Q696">
        <f t="shared" si="126"/>
        <v>0.50437198623838142</v>
      </c>
      <c r="R696">
        <f t="shared" si="127"/>
        <v>0.53636281178052836</v>
      </c>
      <c r="Z696" s="32">
        <v>76</v>
      </c>
      <c r="AA696">
        <f t="shared" si="128"/>
        <v>685</v>
      </c>
      <c r="AB696">
        <f t="shared" si="129"/>
        <v>0.6845</v>
      </c>
      <c r="AC696">
        <f t="shared" si="130"/>
        <v>0.48031981671481105</v>
      </c>
      <c r="AD696">
        <f t="shared" si="131"/>
        <v>0.52291256602568248</v>
      </c>
    </row>
    <row r="697" spans="1:30" x14ac:dyDescent="0.25">
      <c r="A697" s="32">
        <v>74</v>
      </c>
      <c r="B697">
        <f t="shared" si="120"/>
        <v>693</v>
      </c>
      <c r="C697">
        <f t="shared" si="121"/>
        <v>0.6925</v>
      </c>
      <c r="D697">
        <f t="shared" si="122"/>
        <v>0.50294918389505805</v>
      </c>
      <c r="E697">
        <f t="shared" si="123"/>
        <v>0.52172777231995116</v>
      </c>
      <c r="N697" s="32">
        <v>77</v>
      </c>
      <c r="O697">
        <f t="shared" si="124"/>
        <v>693.5</v>
      </c>
      <c r="P697">
        <f t="shared" si="125"/>
        <v>0.69299999999999995</v>
      </c>
      <c r="Q697">
        <f t="shared" si="126"/>
        <v>0.50437198623838142</v>
      </c>
      <c r="R697">
        <f t="shared" si="127"/>
        <v>0.53636281178052836</v>
      </c>
      <c r="Z697" s="32">
        <v>76</v>
      </c>
      <c r="AA697">
        <f t="shared" si="128"/>
        <v>685</v>
      </c>
      <c r="AB697">
        <f t="shared" si="129"/>
        <v>0.6845</v>
      </c>
      <c r="AC697">
        <f t="shared" si="130"/>
        <v>0.48031981671481105</v>
      </c>
      <c r="AD697">
        <f t="shared" si="131"/>
        <v>0.52291256602568248</v>
      </c>
    </row>
    <row r="698" spans="1:30" x14ac:dyDescent="0.25">
      <c r="A698" s="32">
        <v>74</v>
      </c>
      <c r="B698">
        <f t="shared" si="120"/>
        <v>693</v>
      </c>
      <c r="C698">
        <f t="shared" si="121"/>
        <v>0.6925</v>
      </c>
      <c r="D698">
        <f t="shared" si="122"/>
        <v>0.50294918389505805</v>
      </c>
      <c r="E698">
        <f t="shared" si="123"/>
        <v>0.52172777231995116</v>
      </c>
      <c r="N698" s="32">
        <v>77</v>
      </c>
      <c r="O698">
        <f t="shared" si="124"/>
        <v>693.5</v>
      </c>
      <c r="P698">
        <f t="shared" si="125"/>
        <v>0.69299999999999995</v>
      </c>
      <c r="Q698">
        <f t="shared" si="126"/>
        <v>0.50437198623838142</v>
      </c>
      <c r="R698">
        <f t="shared" si="127"/>
        <v>0.53636281178052836</v>
      </c>
      <c r="Z698" s="32">
        <v>76</v>
      </c>
      <c r="AA698">
        <f t="shared" si="128"/>
        <v>685</v>
      </c>
      <c r="AB698">
        <f t="shared" si="129"/>
        <v>0.6845</v>
      </c>
      <c r="AC698">
        <f t="shared" si="130"/>
        <v>0.48031981671481105</v>
      </c>
      <c r="AD698">
        <f t="shared" si="131"/>
        <v>0.52291256602568248</v>
      </c>
    </row>
    <row r="699" spans="1:30" x14ac:dyDescent="0.25">
      <c r="A699" s="32">
        <v>74</v>
      </c>
      <c r="B699">
        <f t="shared" si="120"/>
        <v>693</v>
      </c>
      <c r="C699">
        <f t="shared" si="121"/>
        <v>0.6925</v>
      </c>
      <c r="D699">
        <f t="shared" si="122"/>
        <v>0.50294918389505805</v>
      </c>
      <c r="E699">
        <f t="shared" si="123"/>
        <v>0.52172777231995116</v>
      </c>
      <c r="N699" s="32">
        <v>77</v>
      </c>
      <c r="O699">
        <f t="shared" si="124"/>
        <v>693.5</v>
      </c>
      <c r="P699">
        <f t="shared" si="125"/>
        <v>0.69299999999999995</v>
      </c>
      <c r="Q699">
        <f t="shared" si="126"/>
        <v>0.50437198623838142</v>
      </c>
      <c r="R699">
        <f t="shared" si="127"/>
        <v>0.53636281178052836</v>
      </c>
      <c r="Z699" s="32">
        <v>77</v>
      </c>
      <c r="AA699">
        <f t="shared" si="128"/>
        <v>709.5</v>
      </c>
      <c r="AB699">
        <f t="shared" si="129"/>
        <v>0.70899999999999996</v>
      </c>
      <c r="AC699">
        <f t="shared" si="130"/>
        <v>0.55046569502011267</v>
      </c>
      <c r="AD699">
        <f t="shared" si="131"/>
        <v>0.58872084264608049</v>
      </c>
    </row>
    <row r="700" spans="1:30" x14ac:dyDescent="0.25">
      <c r="A700" s="32">
        <v>74</v>
      </c>
      <c r="B700">
        <f t="shared" si="120"/>
        <v>693</v>
      </c>
      <c r="C700">
        <f t="shared" si="121"/>
        <v>0.6925</v>
      </c>
      <c r="D700">
        <f t="shared" si="122"/>
        <v>0.50294918389505805</v>
      </c>
      <c r="E700">
        <f t="shared" si="123"/>
        <v>0.52172777231995116</v>
      </c>
      <c r="N700" s="32">
        <v>77</v>
      </c>
      <c r="O700">
        <f t="shared" si="124"/>
        <v>693.5</v>
      </c>
      <c r="P700">
        <f t="shared" si="125"/>
        <v>0.69299999999999995</v>
      </c>
      <c r="Q700">
        <f t="shared" si="126"/>
        <v>0.50437198623838142</v>
      </c>
      <c r="R700">
        <f t="shared" si="127"/>
        <v>0.53636281178052836</v>
      </c>
      <c r="Z700" s="32">
        <v>77</v>
      </c>
      <c r="AA700">
        <f t="shared" si="128"/>
        <v>709.5</v>
      </c>
      <c r="AB700">
        <f t="shared" si="129"/>
        <v>0.70899999999999996</v>
      </c>
      <c r="AC700">
        <f t="shared" si="130"/>
        <v>0.55046569502011267</v>
      </c>
      <c r="AD700">
        <f t="shared" si="131"/>
        <v>0.58872084264608049</v>
      </c>
    </row>
    <row r="701" spans="1:30" x14ac:dyDescent="0.25">
      <c r="A701" s="32">
        <v>74</v>
      </c>
      <c r="B701">
        <f t="shared" si="120"/>
        <v>693</v>
      </c>
      <c r="C701">
        <f t="shared" si="121"/>
        <v>0.6925</v>
      </c>
      <c r="D701">
        <f t="shared" si="122"/>
        <v>0.50294918389505805</v>
      </c>
      <c r="E701">
        <f t="shared" si="123"/>
        <v>0.52172777231995116</v>
      </c>
      <c r="N701" s="32">
        <v>77</v>
      </c>
      <c r="O701">
        <f t="shared" si="124"/>
        <v>693.5</v>
      </c>
      <c r="P701">
        <f t="shared" si="125"/>
        <v>0.69299999999999995</v>
      </c>
      <c r="Q701">
        <f t="shared" si="126"/>
        <v>0.50437198623838142</v>
      </c>
      <c r="R701">
        <f t="shared" si="127"/>
        <v>0.53636281178052836</v>
      </c>
      <c r="Z701" s="32">
        <v>77</v>
      </c>
      <c r="AA701">
        <f t="shared" si="128"/>
        <v>709.5</v>
      </c>
      <c r="AB701">
        <f t="shared" si="129"/>
        <v>0.70899999999999996</v>
      </c>
      <c r="AC701">
        <f t="shared" si="130"/>
        <v>0.55046569502011267</v>
      </c>
      <c r="AD701">
        <f t="shared" si="131"/>
        <v>0.58872084264608049</v>
      </c>
    </row>
    <row r="702" spans="1:30" x14ac:dyDescent="0.25">
      <c r="A702" s="32">
        <v>74</v>
      </c>
      <c r="B702">
        <f t="shared" si="120"/>
        <v>693</v>
      </c>
      <c r="C702">
        <f t="shared" si="121"/>
        <v>0.6925</v>
      </c>
      <c r="D702">
        <f t="shared" si="122"/>
        <v>0.50294918389505805</v>
      </c>
      <c r="E702">
        <f t="shared" si="123"/>
        <v>0.52172777231995116</v>
      </c>
      <c r="N702" s="32">
        <v>77</v>
      </c>
      <c r="O702">
        <f t="shared" si="124"/>
        <v>693.5</v>
      </c>
      <c r="P702">
        <f t="shared" si="125"/>
        <v>0.69299999999999995</v>
      </c>
      <c r="Q702">
        <f t="shared" si="126"/>
        <v>0.50437198623838142</v>
      </c>
      <c r="R702">
        <f t="shared" si="127"/>
        <v>0.53636281178052836</v>
      </c>
      <c r="Z702" s="32">
        <v>77</v>
      </c>
      <c r="AA702">
        <f t="shared" si="128"/>
        <v>709.5</v>
      </c>
      <c r="AB702">
        <f t="shared" si="129"/>
        <v>0.70899999999999996</v>
      </c>
      <c r="AC702">
        <f t="shared" si="130"/>
        <v>0.55046569502011267</v>
      </c>
      <c r="AD702">
        <f t="shared" si="131"/>
        <v>0.58872084264608049</v>
      </c>
    </row>
    <row r="703" spans="1:30" x14ac:dyDescent="0.25">
      <c r="A703" s="32">
        <v>74</v>
      </c>
      <c r="B703">
        <f t="shared" si="120"/>
        <v>693</v>
      </c>
      <c r="C703">
        <f t="shared" si="121"/>
        <v>0.6925</v>
      </c>
      <c r="D703">
        <f t="shared" si="122"/>
        <v>0.50294918389505805</v>
      </c>
      <c r="E703">
        <f t="shared" si="123"/>
        <v>0.52172777231995116</v>
      </c>
      <c r="N703" s="32">
        <v>77</v>
      </c>
      <c r="O703">
        <f t="shared" si="124"/>
        <v>693.5</v>
      </c>
      <c r="P703">
        <f t="shared" si="125"/>
        <v>0.69299999999999995</v>
      </c>
      <c r="Q703">
        <f t="shared" si="126"/>
        <v>0.50437198623838142</v>
      </c>
      <c r="R703">
        <f t="shared" si="127"/>
        <v>0.53636281178052836</v>
      </c>
      <c r="Z703" s="32">
        <v>77</v>
      </c>
      <c r="AA703">
        <f t="shared" si="128"/>
        <v>709.5</v>
      </c>
      <c r="AB703">
        <f t="shared" si="129"/>
        <v>0.70899999999999996</v>
      </c>
      <c r="AC703">
        <f t="shared" si="130"/>
        <v>0.55046569502011267</v>
      </c>
      <c r="AD703">
        <f t="shared" si="131"/>
        <v>0.58872084264608049</v>
      </c>
    </row>
    <row r="704" spans="1:30" x14ac:dyDescent="0.25">
      <c r="A704" s="32">
        <v>74</v>
      </c>
      <c r="B704">
        <f t="shared" si="120"/>
        <v>693</v>
      </c>
      <c r="C704">
        <f t="shared" si="121"/>
        <v>0.6925</v>
      </c>
      <c r="D704">
        <f t="shared" si="122"/>
        <v>0.50294918389505805</v>
      </c>
      <c r="E704">
        <f t="shared" si="123"/>
        <v>0.52172777231995116</v>
      </c>
      <c r="N704" s="32">
        <v>77</v>
      </c>
      <c r="O704">
        <f t="shared" si="124"/>
        <v>693.5</v>
      </c>
      <c r="P704">
        <f t="shared" si="125"/>
        <v>0.69299999999999995</v>
      </c>
      <c r="Q704">
        <f t="shared" si="126"/>
        <v>0.50437198623838142</v>
      </c>
      <c r="R704">
        <f t="shared" si="127"/>
        <v>0.53636281178052836</v>
      </c>
      <c r="Z704" s="32">
        <v>77</v>
      </c>
      <c r="AA704">
        <f t="shared" si="128"/>
        <v>709.5</v>
      </c>
      <c r="AB704">
        <f t="shared" si="129"/>
        <v>0.70899999999999996</v>
      </c>
      <c r="AC704">
        <f t="shared" si="130"/>
        <v>0.55046569502011267</v>
      </c>
      <c r="AD704">
        <f t="shared" si="131"/>
        <v>0.58872084264608049</v>
      </c>
    </row>
    <row r="705" spans="1:30" x14ac:dyDescent="0.25">
      <c r="A705" s="32">
        <v>74</v>
      </c>
      <c r="B705">
        <f t="shared" si="120"/>
        <v>693</v>
      </c>
      <c r="C705">
        <f t="shared" si="121"/>
        <v>0.6925</v>
      </c>
      <c r="D705">
        <f t="shared" si="122"/>
        <v>0.50294918389505805</v>
      </c>
      <c r="E705">
        <f t="shared" si="123"/>
        <v>0.52172777231995116</v>
      </c>
      <c r="N705" s="32">
        <v>77</v>
      </c>
      <c r="O705">
        <f t="shared" si="124"/>
        <v>693.5</v>
      </c>
      <c r="P705">
        <f t="shared" si="125"/>
        <v>0.69299999999999995</v>
      </c>
      <c r="Q705">
        <f t="shared" si="126"/>
        <v>0.50437198623838142</v>
      </c>
      <c r="R705">
        <f t="shared" si="127"/>
        <v>0.53636281178052836</v>
      </c>
      <c r="Z705" s="32">
        <v>77</v>
      </c>
      <c r="AA705">
        <f t="shared" si="128"/>
        <v>709.5</v>
      </c>
      <c r="AB705">
        <f t="shared" si="129"/>
        <v>0.70899999999999996</v>
      </c>
      <c r="AC705">
        <f t="shared" si="130"/>
        <v>0.55046569502011267</v>
      </c>
      <c r="AD705">
        <f t="shared" si="131"/>
        <v>0.58872084264608049</v>
      </c>
    </row>
    <row r="706" spans="1:30" x14ac:dyDescent="0.25">
      <c r="A706" s="32">
        <v>74</v>
      </c>
      <c r="B706">
        <f t="shared" si="120"/>
        <v>693</v>
      </c>
      <c r="C706">
        <f t="shared" si="121"/>
        <v>0.6925</v>
      </c>
      <c r="D706">
        <f t="shared" si="122"/>
        <v>0.50294918389505805</v>
      </c>
      <c r="E706">
        <f t="shared" si="123"/>
        <v>0.52172777231995116</v>
      </c>
      <c r="N706" s="32">
        <v>77</v>
      </c>
      <c r="O706">
        <f t="shared" si="124"/>
        <v>693.5</v>
      </c>
      <c r="P706">
        <f t="shared" si="125"/>
        <v>0.69299999999999995</v>
      </c>
      <c r="Q706">
        <f t="shared" si="126"/>
        <v>0.50437198623838142</v>
      </c>
      <c r="R706">
        <f t="shared" si="127"/>
        <v>0.53636281178052836</v>
      </c>
      <c r="Z706" s="32">
        <v>77</v>
      </c>
      <c r="AA706">
        <f t="shared" si="128"/>
        <v>709.5</v>
      </c>
      <c r="AB706">
        <f t="shared" si="129"/>
        <v>0.70899999999999996</v>
      </c>
      <c r="AC706">
        <f t="shared" si="130"/>
        <v>0.55046569502011267</v>
      </c>
      <c r="AD706">
        <f t="shared" si="131"/>
        <v>0.58872084264608049</v>
      </c>
    </row>
    <row r="707" spans="1:30" x14ac:dyDescent="0.25">
      <c r="A707" s="32">
        <v>75</v>
      </c>
      <c r="B707">
        <f t="shared" ref="B707:B770" si="132">_xlfn.RANK.AVG(A707,$A$2:$A$1001,1)</f>
        <v>716</v>
      </c>
      <c r="C707">
        <f t="shared" ref="C707:C770" si="133">(B707-0.5)/COUNTA($A$2:$A$1001)</f>
        <v>0.71550000000000002</v>
      </c>
      <c r="D707">
        <f t="shared" ref="D707:D770" si="134">_xlfn.NORM.S.INV(C707)</f>
        <v>0.56952486703980498</v>
      </c>
      <c r="E707">
        <f t="shared" ref="E707:E770" si="135">STANDARDIZE(A707,AVERAGE($A$2:$A$1001),_xlfn.STDEV.S($A$2:$A$1001))</f>
        <v>0.58767743384440463</v>
      </c>
      <c r="N707" s="32">
        <v>78</v>
      </c>
      <c r="O707">
        <f t="shared" ref="O707:O770" si="136">_xlfn.RANK.AVG(N707,$N$2:$N$1001,1)</f>
        <v>719</v>
      </c>
      <c r="P707">
        <f t="shared" ref="P707:P770" si="137">(O707-0.5)/COUNTA($N$2:$N$1001)</f>
        <v>0.71850000000000003</v>
      </c>
      <c r="Q707">
        <f t="shared" ref="Q707:Q770" si="138">_xlfn.NORM.S.INV(P707)</f>
        <v>0.57839125013497406</v>
      </c>
      <c r="R707">
        <f t="shared" ref="R707:R770" si="139">STANDARDIZE(N707,AVERAGE($N$2:$N$1001),_xlfn.STDEV.S($N$2:$N$1001))</f>
        <v>0.60485506203982198</v>
      </c>
      <c r="Z707" s="32">
        <v>77</v>
      </c>
      <c r="AA707">
        <f t="shared" ref="AA707:AA770" si="140">_xlfn.RANK.AVG(Z707,$Z$2:$Z$1001,1)</f>
        <v>709.5</v>
      </c>
      <c r="AB707">
        <f t="shared" ref="AB707:AB770" si="141">(AA707-0.5)/COUNTA($Z$2:$Z$1001)</f>
        <v>0.70899999999999996</v>
      </c>
      <c r="AC707">
        <f t="shared" ref="AC707:AC770" si="142">_xlfn.NORM.S.INV(AB707)</f>
        <v>0.55046569502011267</v>
      </c>
      <c r="AD707">
        <f t="shared" ref="AD707:AD770" si="143">STANDARDIZE(Z707,AVERAGE($Z$2:$Z$1001),_xlfn.STDEV.S($Z$2:$Z$1001))</f>
        <v>0.58872084264608049</v>
      </c>
    </row>
    <row r="708" spans="1:30" x14ac:dyDescent="0.25">
      <c r="A708" s="32">
        <v>75</v>
      </c>
      <c r="B708">
        <f t="shared" si="132"/>
        <v>716</v>
      </c>
      <c r="C708">
        <f t="shared" si="133"/>
        <v>0.71550000000000002</v>
      </c>
      <c r="D708">
        <f t="shared" si="134"/>
        <v>0.56952486703980498</v>
      </c>
      <c r="E708">
        <f t="shared" si="135"/>
        <v>0.58767743384440463</v>
      </c>
      <c r="N708" s="32">
        <v>78</v>
      </c>
      <c r="O708">
        <f t="shared" si="136"/>
        <v>719</v>
      </c>
      <c r="P708">
        <f t="shared" si="137"/>
        <v>0.71850000000000003</v>
      </c>
      <c r="Q708">
        <f t="shared" si="138"/>
        <v>0.57839125013497406</v>
      </c>
      <c r="R708">
        <f t="shared" si="139"/>
        <v>0.60485506203982198</v>
      </c>
      <c r="Z708" s="32">
        <v>77</v>
      </c>
      <c r="AA708">
        <f t="shared" si="140"/>
        <v>709.5</v>
      </c>
      <c r="AB708">
        <f t="shared" si="141"/>
        <v>0.70899999999999996</v>
      </c>
      <c r="AC708">
        <f t="shared" si="142"/>
        <v>0.55046569502011267</v>
      </c>
      <c r="AD708">
        <f t="shared" si="143"/>
        <v>0.58872084264608049</v>
      </c>
    </row>
    <row r="709" spans="1:30" x14ac:dyDescent="0.25">
      <c r="A709" s="32">
        <v>75</v>
      </c>
      <c r="B709">
        <f t="shared" si="132"/>
        <v>716</v>
      </c>
      <c r="C709">
        <f t="shared" si="133"/>
        <v>0.71550000000000002</v>
      </c>
      <c r="D709">
        <f t="shared" si="134"/>
        <v>0.56952486703980498</v>
      </c>
      <c r="E709">
        <f t="shared" si="135"/>
        <v>0.58767743384440463</v>
      </c>
      <c r="N709" s="32">
        <v>78</v>
      </c>
      <c r="O709">
        <f t="shared" si="136"/>
        <v>719</v>
      </c>
      <c r="P709">
        <f t="shared" si="137"/>
        <v>0.71850000000000003</v>
      </c>
      <c r="Q709">
        <f t="shared" si="138"/>
        <v>0.57839125013497406</v>
      </c>
      <c r="R709">
        <f t="shared" si="139"/>
        <v>0.60485506203982198</v>
      </c>
      <c r="Z709" s="32">
        <v>77</v>
      </c>
      <c r="AA709">
        <f t="shared" si="140"/>
        <v>709.5</v>
      </c>
      <c r="AB709">
        <f t="shared" si="141"/>
        <v>0.70899999999999996</v>
      </c>
      <c r="AC709">
        <f t="shared" si="142"/>
        <v>0.55046569502011267</v>
      </c>
      <c r="AD709">
        <f t="shared" si="143"/>
        <v>0.58872084264608049</v>
      </c>
    </row>
    <row r="710" spans="1:30" x14ac:dyDescent="0.25">
      <c r="A710" s="32">
        <v>75</v>
      </c>
      <c r="B710">
        <f t="shared" si="132"/>
        <v>716</v>
      </c>
      <c r="C710">
        <f t="shared" si="133"/>
        <v>0.71550000000000002</v>
      </c>
      <c r="D710">
        <f t="shared" si="134"/>
        <v>0.56952486703980498</v>
      </c>
      <c r="E710">
        <f t="shared" si="135"/>
        <v>0.58767743384440463</v>
      </c>
      <c r="N710" s="32">
        <v>78</v>
      </c>
      <c r="O710">
        <f t="shared" si="136"/>
        <v>719</v>
      </c>
      <c r="P710">
        <f t="shared" si="137"/>
        <v>0.71850000000000003</v>
      </c>
      <c r="Q710">
        <f t="shared" si="138"/>
        <v>0.57839125013497406</v>
      </c>
      <c r="R710">
        <f t="shared" si="139"/>
        <v>0.60485506203982198</v>
      </c>
      <c r="Z710" s="32">
        <v>77</v>
      </c>
      <c r="AA710">
        <f t="shared" si="140"/>
        <v>709.5</v>
      </c>
      <c r="AB710">
        <f t="shared" si="141"/>
        <v>0.70899999999999996</v>
      </c>
      <c r="AC710">
        <f t="shared" si="142"/>
        <v>0.55046569502011267</v>
      </c>
      <c r="AD710">
        <f t="shared" si="143"/>
        <v>0.58872084264608049</v>
      </c>
    </row>
    <row r="711" spans="1:30" x14ac:dyDescent="0.25">
      <c r="A711" s="32">
        <v>75</v>
      </c>
      <c r="B711">
        <f t="shared" si="132"/>
        <v>716</v>
      </c>
      <c r="C711">
        <f t="shared" si="133"/>
        <v>0.71550000000000002</v>
      </c>
      <c r="D711">
        <f t="shared" si="134"/>
        <v>0.56952486703980498</v>
      </c>
      <c r="E711">
        <f t="shared" si="135"/>
        <v>0.58767743384440463</v>
      </c>
      <c r="N711" s="32">
        <v>78</v>
      </c>
      <c r="O711">
        <f t="shared" si="136"/>
        <v>719</v>
      </c>
      <c r="P711">
        <f t="shared" si="137"/>
        <v>0.71850000000000003</v>
      </c>
      <c r="Q711">
        <f t="shared" si="138"/>
        <v>0.57839125013497406</v>
      </c>
      <c r="R711">
        <f t="shared" si="139"/>
        <v>0.60485506203982198</v>
      </c>
      <c r="Z711" s="32">
        <v>77</v>
      </c>
      <c r="AA711">
        <f t="shared" si="140"/>
        <v>709.5</v>
      </c>
      <c r="AB711">
        <f t="shared" si="141"/>
        <v>0.70899999999999996</v>
      </c>
      <c r="AC711">
        <f t="shared" si="142"/>
        <v>0.55046569502011267</v>
      </c>
      <c r="AD711">
        <f t="shared" si="143"/>
        <v>0.58872084264608049</v>
      </c>
    </row>
    <row r="712" spans="1:30" x14ac:dyDescent="0.25">
      <c r="A712" s="32">
        <v>75</v>
      </c>
      <c r="B712">
        <f t="shared" si="132"/>
        <v>716</v>
      </c>
      <c r="C712">
        <f t="shared" si="133"/>
        <v>0.71550000000000002</v>
      </c>
      <c r="D712">
        <f t="shared" si="134"/>
        <v>0.56952486703980498</v>
      </c>
      <c r="E712">
        <f t="shared" si="135"/>
        <v>0.58767743384440463</v>
      </c>
      <c r="N712" s="32">
        <v>78</v>
      </c>
      <c r="O712">
        <f t="shared" si="136"/>
        <v>719</v>
      </c>
      <c r="P712">
        <f t="shared" si="137"/>
        <v>0.71850000000000003</v>
      </c>
      <c r="Q712">
        <f t="shared" si="138"/>
        <v>0.57839125013497406</v>
      </c>
      <c r="R712">
        <f t="shared" si="139"/>
        <v>0.60485506203982198</v>
      </c>
      <c r="Z712" s="32">
        <v>77</v>
      </c>
      <c r="AA712">
        <f t="shared" si="140"/>
        <v>709.5</v>
      </c>
      <c r="AB712">
        <f t="shared" si="141"/>
        <v>0.70899999999999996</v>
      </c>
      <c r="AC712">
        <f t="shared" si="142"/>
        <v>0.55046569502011267</v>
      </c>
      <c r="AD712">
        <f t="shared" si="143"/>
        <v>0.58872084264608049</v>
      </c>
    </row>
    <row r="713" spans="1:30" x14ac:dyDescent="0.25">
      <c r="A713" s="32">
        <v>75</v>
      </c>
      <c r="B713">
        <f t="shared" si="132"/>
        <v>716</v>
      </c>
      <c r="C713">
        <f t="shared" si="133"/>
        <v>0.71550000000000002</v>
      </c>
      <c r="D713">
        <f t="shared" si="134"/>
        <v>0.56952486703980498</v>
      </c>
      <c r="E713">
        <f t="shared" si="135"/>
        <v>0.58767743384440463</v>
      </c>
      <c r="N713" s="32">
        <v>78</v>
      </c>
      <c r="O713">
        <f t="shared" si="136"/>
        <v>719</v>
      </c>
      <c r="P713">
        <f t="shared" si="137"/>
        <v>0.71850000000000003</v>
      </c>
      <c r="Q713">
        <f t="shared" si="138"/>
        <v>0.57839125013497406</v>
      </c>
      <c r="R713">
        <f t="shared" si="139"/>
        <v>0.60485506203982198</v>
      </c>
      <c r="Z713" s="32">
        <v>77</v>
      </c>
      <c r="AA713">
        <f t="shared" si="140"/>
        <v>709.5</v>
      </c>
      <c r="AB713">
        <f t="shared" si="141"/>
        <v>0.70899999999999996</v>
      </c>
      <c r="AC713">
        <f t="shared" si="142"/>
        <v>0.55046569502011267</v>
      </c>
      <c r="AD713">
        <f t="shared" si="143"/>
        <v>0.58872084264608049</v>
      </c>
    </row>
    <row r="714" spans="1:30" x14ac:dyDescent="0.25">
      <c r="A714" s="32">
        <v>75</v>
      </c>
      <c r="B714">
        <f t="shared" si="132"/>
        <v>716</v>
      </c>
      <c r="C714">
        <f t="shared" si="133"/>
        <v>0.71550000000000002</v>
      </c>
      <c r="D714">
        <f t="shared" si="134"/>
        <v>0.56952486703980498</v>
      </c>
      <c r="E714">
        <f t="shared" si="135"/>
        <v>0.58767743384440463</v>
      </c>
      <c r="N714" s="32">
        <v>78</v>
      </c>
      <c r="O714">
        <f t="shared" si="136"/>
        <v>719</v>
      </c>
      <c r="P714">
        <f t="shared" si="137"/>
        <v>0.71850000000000003</v>
      </c>
      <c r="Q714">
        <f t="shared" si="138"/>
        <v>0.57839125013497406</v>
      </c>
      <c r="R714">
        <f t="shared" si="139"/>
        <v>0.60485506203982198</v>
      </c>
      <c r="Z714" s="32">
        <v>77</v>
      </c>
      <c r="AA714">
        <f t="shared" si="140"/>
        <v>709.5</v>
      </c>
      <c r="AB714">
        <f t="shared" si="141"/>
        <v>0.70899999999999996</v>
      </c>
      <c r="AC714">
        <f t="shared" si="142"/>
        <v>0.55046569502011267</v>
      </c>
      <c r="AD714">
        <f t="shared" si="143"/>
        <v>0.58872084264608049</v>
      </c>
    </row>
    <row r="715" spans="1:30" x14ac:dyDescent="0.25">
      <c r="A715" s="32">
        <v>75</v>
      </c>
      <c r="B715">
        <f t="shared" si="132"/>
        <v>716</v>
      </c>
      <c r="C715">
        <f t="shared" si="133"/>
        <v>0.71550000000000002</v>
      </c>
      <c r="D715">
        <f t="shared" si="134"/>
        <v>0.56952486703980498</v>
      </c>
      <c r="E715">
        <f t="shared" si="135"/>
        <v>0.58767743384440463</v>
      </c>
      <c r="N715" s="32">
        <v>78</v>
      </c>
      <c r="O715">
        <f t="shared" si="136"/>
        <v>719</v>
      </c>
      <c r="P715">
        <f t="shared" si="137"/>
        <v>0.71850000000000003</v>
      </c>
      <c r="Q715">
        <f t="shared" si="138"/>
        <v>0.57839125013497406</v>
      </c>
      <c r="R715">
        <f t="shared" si="139"/>
        <v>0.60485506203982198</v>
      </c>
      <c r="Z715" s="32">
        <v>77</v>
      </c>
      <c r="AA715">
        <f t="shared" si="140"/>
        <v>709.5</v>
      </c>
      <c r="AB715">
        <f t="shared" si="141"/>
        <v>0.70899999999999996</v>
      </c>
      <c r="AC715">
        <f t="shared" si="142"/>
        <v>0.55046569502011267</v>
      </c>
      <c r="AD715">
        <f t="shared" si="143"/>
        <v>0.58872084264608049</v>
      </c>
    </row>
    <row r="716" spans="1:30" x14ac:dyDescent="0.25">
      <c r="A716" s="32">
        <v>75</v>
      </c>
      <c r="B716">
        <f t="shared" si="132"/>
        <v>716</v>
      </c>
      <c r="C716">
        <f t="shared" si="133"/>
        <v>0.71550000000000002</v>
      </c>
      <c r="D716">
        <f t="shared" si="134"/>
        <v>0.56952486703980498</v>
      </c>
      <c r="E716">
        <f t="shared" si="135"/>
        <v>0.58767743384440463</v>
      </c>
      <c r="N716" s="32">
        <v>78</v>
      </c>
      <c r="O716">
        <f t="shared" si="136"/>
        <v>719</v>
      </c>
      <c r="P716">
        <f t="shared" si="137"/>
        <v>0.71850000000000003</v>
      </c>
      <c r="Q716">
        <f t="shared" si="138"/>
        <v>0.57839125013497406</v>
      </c>
      <c r="R716">
        <f t="shared" si="139"/>
        <v>0.60485506203982198</v>
      </c>
      <c r="Z716" s="32">
        <v>77</v>
      </c>
      <c r="AA716">
        <f t="shared" si="140"/>
        <v>709.5</v>
      </c>
      <c r="AB716">
        <f t="shared" si="141"/>
        <v>0.70899999999999996</v>
      </c>
      <c r="AC716">
        <f t="shared" si="142"/>
        <v>0.55046569502011267</v>
      </c>
      <c r="AD716">
        <f t="shared" si="143"/>
        <v>0.58872084264608049</v>
      </c>
    </row>
    <row r="717" spans="1:30" x14ac:dyDescent="0.25">
      <c r="A717" s="32">
        <v>75</v>
      </c>
      <c r="B717">
        <f t="shared" si="132"/>
        <v>716</v>
      </c>
      <c r="C717">
        <f t="shared" si="133"/>
        <v>0.71550000000000002</v>
      </c>
      <c r="D717">
        <f t="shared" si="134"/>
        <v>0.56952486703980498</v>
      </c>
      <c r="E717">
        <f t="shared" si="135"/>
        <v>0.58767743384440463</v>
      </c>
      <c r="N717" s="32">
        <v>78</v>
      </c>
      <c r="O717">
        <f t="shared" si="136"/>
        <v>719</v>
      </c>
      <c r="P717">
        <f t="shared" si="137"/>
        <v>0.71850000000000003</v>
      </c>
      <c r="Q717">
        <f t="shared" si="138"/>
        <v>0.57839125013497406</v>
      </c>
      <c r="R717">
        <f t="shared" si="139"/>
        <v>0.60485506203982198</v>
      </c>
      <c r="Z717" s="32">
        <v>77</v>
      </c>
      <c r="AA717">
        <f t="shared" si="140"/>
        <v>709.5</v>
      </c>
      <c r="AB717">
        <f t="shared" si="141"/>
        <v>0.70899999999999996</v>
      </c>
      <c r="AC717">
        <f t="shared" si="142"/>
        <v>0.55046569502011267</v>
      </c>
      <c r="AD717">
        <f t="shared" si="143"/>
        <v>0.58872084264608049</v>
      </c>
    </row>
    <row r="718" spans="1:30" x14ac:dyDescent="0.25">
      <c r="A718" s="32">
        <v>75</v>
      </c>
      <c r="B718">
        <f t="shared" si="132"/>
        <v>716</v>
      </c>
      <c r="C718">
        <f t="shared" si="133"/>
        <v>0.71550000000000002</v>
      </c>
      <c r="D718">
        <f t="shared" si="134"/>
        <v>0.56952486703980498</v>
      </c>
      <c r="E718">
        <f t="shared" si="135"/>
        <v>0.58767743384440463</v>
      </c>
      <c r="N718" s="32">
        <v>78</v>
      </c>
      <c r="O718">
        <f t="shared" si="136"/>
        <v>719</v>
      </c>
      <c r="P718">
        <f t="shared" si="137"/>
        <v>0.71850000000000003</v>
      </c>
      <c r="Q718">
        <f t="shared" si="138"/>
        <v>0.57839125013497406</v>
      </c>
      <c r="R718">
        <f t="shared" si="139"/>
        <v>0.60485506203982198</v>
      </c>
      <c r="Z718" s="32">
        <v>77</v>
      </c>
      <c r="AA718">
        <f t="shared" si="140"/>
        <v>709.5</v>
      </c>
      <c r="AB718">
        <f t="shared" si="141"/>
        <v>0.70899999999999996</v>
      </c>
      <c r="AC718">
        <f t="shared" si="142"/>
        <v>0.55046569502011267</v>
      </c>
      <c r="AD718">
        <f t="shared" si="143"/>
        <v>0.58872084264608049</v>
      </c>
    </row>
    <row r="719" spans="1:30" x14ac:dyDescent="0.25">
      <c r="A719" s="32">
        <v>75</v>
      </c>
      <c r="B719">
        <f t="shared" si="132"/>
        <v>716</v>
      </c>
      <c r="C719">
        <f t="shared" si="133"/>
        <v>0.71550000000000002</v>
      </c>
      <c r="D719">
        <f t="shared" si="134"/>
        <v>0.56952486703980498</v>
      </c>
      <c r="E719">
        <f t="shared" si="135"/>
        <v>0.58767743384440463</v>
      </c>
      <c r="N719" s="32">
        <v>78</v>
      </c>
      <c r="O719">
        <f t="shared" si="136"/>
        <v>719</v>
      </c>
      <c r="P719">
        <f t="shared" si="137"/>
        <v>0.71850000000000003</v>
      </c>
      <c r="Q719">
        <f t="shared" si="138"/>
        <v>0.57839125013497406</v>
      </c>
      <c r="R719">
        <f t="shared" si="139"/>
        <v>0.60485506203982198</v>
      </c>
      <c r="Z719" s="32">
        <v>77</v>
      </c>
      <c r="AA719">
        <f t="shared" si="140"/>
        <v>709.5</v>
      </c>
      <c r="AB719">
        <f t="shared" si="141"/>
        <v>0.70899999999999996</v>
      </c>
      <c r="AC719">
        <f t="shared" si="142"/>
        <v>0.55046569502011267</v>
      </c>
      <c r="AD719">
        <f t="shared" si="143"/>
        <v>0.58872084264608049</v>
      </c>
    </row>
    <row r="720" spans="1:30" x14ac:dyDescent="0.25">
      <c r="A720" s="32">
        <v>75</v>
      </c>
      <c r="B720">
        <f t="shared" si="132"/>
        <v>716</v>
      </c>
      <c r="C720">
        <f t="shared" si="133"/>
        <v>0.71550000000000002</v>
      </c>
      <c r="D720">
        <f t="shared" si="134"/>
        <v>0.56952486703980498</v>
      </c>
      <c r="E720">
        <f t="shared" si="135"/>
        <v>0.58767743384440463</v>
      </c>
      <c r="N720" s="32">
        <v>78</v>
      </c>
      <c r="O720">
        <f t="shared" si="136"/>
        <v>719</v>
      </c>
      <c r="P720">
        <f t="shared" si="137"/>
        <v>0.71850000000000003</v>
      </c>
      <c r="Q720">
        <f t="shared" si="138"/>
        <v>0.57839125013497406</v>
      </c>
      <c r="R720">
        <f t="shared" si="139"/>
        <v>0.60485506203982198</v>
      </c>
      <c r="Z720" s="32">
        <v>77</v>
      </c>
      <c r="AA720">
        <f t="shared" si="140"/>
        <v>709.5</v>
      </c>
      <c r="AB720">
        <f t="shared" si="141"/>
        <v>0.70899999999999996</v>
      </c>
      <c r="AC720">
        <f t="shared" si="142"/>
        <v>0.55046569502011267</v>
      </c>
      <c r="AD720">
        <f t="shared" si="143"/>
        <v>0.58872084264608049</v>
      </c>
    </row>
    <row r="721" spans="1:30" x14ac:dyDescent="0.25">
      <c r="A721" s="32">
        <v>75</v>
      </c>
      <c r="B721">
        <f t="shared" si="132"/>
        <v>716</v>
      </c>
      <c r="C721">
        <f t="shared" si="133"/>
        <v>0.71550000000000002</v>
      </c>
      <c r="D721">
        <f t="shared" si="134"/>
        <v>0.56952486703980498</v>
      </c>
      <c r="E721">
        <f t="shared" si="135"/>
        <v>0.58767743384440463</v>
      </c>
      <c r="N721" s="32">
        <v>78</v>
      </c>
      <c r="O721">
        <f t="shared" si="136"/>
        <v>719</v>
      </c>
      <c r="P721">
        <f t="shared" si="137"/>
        <v>0.71850000000000003</v>
      </c>
      <c r="Q721">
        <f t="shared" si="138"/>
        <v>0.57839125013497406</v>
      </c>
      <c r="R721">
        <f t="shared" si="139"/>
        <v>0.60485506203982198</v>
      </c>
      <c r="Z721" s="32">
        <v>77</v>
      </c>
      <c r="AA721">
        <f t="shared" si="140"/>
        <v>709.5</v>
      </c>
      <c r="AB721">
        <f t="shared" si="141"/>
        <v>0.70899999999999996</v>
      </c>
      <c r="AC721">
        <f t="shared" si="142"/>
        <v>0.55046569502011267</v>
      </c>
      <c r="AD721">
        <f t="shared" si="143"/>
        <v>0.58872084264608049</v>
      </c>
    </row>
    <row r="722" spans="1:30" x14ac:dyDescent="0.25">
      <c r="A722" s="32">
        <v>75</v>
      </c>
      <c r="B722">
        <f t="shared" si="132"/>
        <v>716</v>
      </c>
      <c r="C722">
        <f t="shared" si="133"/>
        <v>0.71550000000000002</v>
      </c>
      <c r="D722">
        <f t="shared" si="134"/>
        <v>0.56952486703980498</v>
      </c>
      <c r="E722">
        <f t="shared" si="135"/>
        <v>0.58767743384440463</v>
      </c>
      <c r="N722" s="32">
        <v>78</v>
      </c>
      <c r="O722">
        <f t="shared" si="136"/>
        <v>719</v>
      </c>
      <c r="P722">
        <f t="shared" si="137"/>
        <v>0.71850000000000003</v>
      </c>
      <c r="Q722">
        <f t="shared" si="138"/>
        <v>0.57839125013497406</v>
      </c>
      <c r="R722">
        <f t="shared" si="139"/>
        <v>0.60485506203982198</v>
      </c>
      <c r="Z722" s="32">
        <v>77</v>
      </c>
      <c r="AA722">
        <f t="shared" si="140"/>
        <v>709.5</v>
      </c>
      <c r="AB722">
        <f t="shared" si="141"/>
        <v>0.70899999999999996</v>
      </c>
      <c r="AC722">
        <f t="shared" si="142"/>
        <v>0.55046569502011267</v>
      </c>
      <c r="AD722">
        <f t="shared" si="143"/>
        <v>0.58872084264608049</v>
      </c>
    </row>
    <row r="723" spans="1:30" x14ac:dyDescent="0.25">
      <c r="A723" s="32">
        <v>75</v>
      </c>
      <c r="B723">
        <f t="shared" si="132"/>
        <v>716</v>
      </c>
      <c r="C723">
        <f t="shared" si="133"/>
        <v>0.71550000000000002</v>
      </c>
      <c r="D723">
        <f t="shared" si="134"/>
        <v>0.56952486703980498</v>
      </c>
      <c r="E723">
        <f t="shared" si="135"/>
        <v>0.58767743384440463</v>
      </c>
      <c r="N723" s="32">
        <v>78</v>
      </c>
      <c r="O723">
        <f t="shared" si="136"/>
        <v>719</v>
      </c>
      <c r="P723">
        <f t="shared" si="137"/>
        <v>0.71850000000000003</v>
      </c>
      <c r="Q723">
        <f t="shared" si="138"/>
        <v>0.57839125013497406</v>
      </c>
      <c r="R723">
        <f t="shared" si="139"/>
        <v>0.60485506203982198</v>
      </c>
      <c r="Z723" s="32">
        <v>78</v>
      </c>
      <c r="AA723">
        <f t="shared" si="140"/>
        <v>734</v>
      </c>
      <c r="AB723">
        <f t="shared" si="141"/>
        <v>0.73350000000000004</v>
      </c>
      <c r="AC723">
        <f t="shared" si="142"/>
        <v>0.62343302730493777</v>
      </c>
      <c r="AD723">
        <f t="shared" si="143"/>
        <v>0.6545291192664785</v>
      </c>
    </row>
    <row r="724" spans="1:30" x14ac:dyDescent="0.25">
      <c r="A724" s="32">
        <v>75</v>
      </c>
      <c r="B724">
        <f t="shared" si="132"/>
        <v>716</v>
      </c>
      <c r="C724">
        <f t="shared" si="133"/>
        <v>0.71550000000000002</v>
      </c>
      <c r="D724">
        <f t="shared" si="134"/>
        <v>0.56952486703980498</v>
      </c>
      <c r="E724">
        <f t="shared" si="135"/>
        <v>0.58767743384440463</v>
      </c>
      <c r="N724" s="32">
        <v>78</v>
      </c>
      <c r="O724">
        <f t="shared" si="136"/>
        <v>719</v>
      </c>
      <c r="P724">
        <f t="shared" si="137"/>
        <v>0.71850000000000003</v>
      </c>
      <c r="Q724">
        <f t="shared" si="138"/>
        <v>0.57839125013497406</v>
      </c>
      <c r="R724">
        <f t="shared" si="139"/>
        <v>0.60485506203982198</v>
      </c>
      <c r="Z724" s="32">
        <v>78</v>
      </c>
      <c r="AA724">
        <f t="shared" si="140"/>
        <v>734</v>
      </c>
      <c r="AB724">
        <f t="shared" si="141"/>
        <v>0.73350000000000004</v>
      </c>
      <c r="AC724">
        <f t="shared" si="142"/>
        <v>0.62343302730493777</v>
      </c>
      <c r="AD724">
        <f t="shared" si="143"/>
        <v>0.6545291192664785</v>
      </c>
    </row>
    <row r="725" spans="1:30" x14ac:dyDescent="0.25">
      <c r="A725" s="32">
        <v>75</v>
      </c>
      <c r="B725">
        <f t="shared" si="132"/>
        <v>716</v>
      </c>
      <c r="C725">
        <f t="shared" si="133"/>
        <v>0.71550000000000002</v>
      </c>
      <c r="D725">
        <f t="shared" si="134"/>
        <v>0.56952486703980498</v>
      </c>
      <c r="E725">
        <f t="shared" si="135"/>
        <v>0.58767743384440463</v>
      </c>
      <c r="N725" s="32">
        <v>78</v>
      </c>
      <c r="O725">
        <f t="shared" si="136"/>
        <v>719</v>
      </c>
      <c r="P725">
        <f t="shared" si="137"/>
        <v>0.71850000000000003</v>
      </c>
      <c r="Q725">
        <f t="shared" si="138"/>
        <v>0.57839125013497406</v>
      </c>
      <c r="R725">
        <f t="shared" si="139"/>
        <v>0.60485506203982198</v>
      </c>
      <c r="Z725" s="32">
        <v>78</v>
      </c>
      <c r="AA725">
        <f t="shared" si="140"/>
        <v>734</v>
      </c>
      <c r="AB725">
        <f t="shared" si="141"/>
        <v>0.73350000000000004</v>
      </c>
      <c r="AC725">
        <f t="shared" si="142"/>
        <v>0.62343302730493777</v>
      </c>
      <c r="AD725">
        <f t="shared" si="143"/>
        <v>0.6545291192664785</v>
      </c>
    </row>
    <row r="726" spans="1:30" x14ac:dyDescent="0.25">
      <c r="A726" s="32">
        <v>75</v>
      </c>
      <c r="B726">
        <f t="shared" si="132"/>
        <v>716</v>
      </c>
      <c r="C726">
        <f t="shared" si="133"/>
        <v>0.71550000000000002</v>
      </c>
      <c r="D726">
        <f t="shared" si="134"/>
        <v>0.56952486703980498</v>
      </c>
      <c r="E726">
        <f t="shared" si="135"/>
        <v>0.58767743384440463</v>
      </c>
      <c r="N726" s="32">
        <v>78</v>
      </c>
      <c r="O726">
        <f t="shared" si="136"/>
        <v>719</v>
      </c>
      <c r="P726">
        <f t="shared" si="137"/>
        <v>0.71850000000000003</v>
      </c>
      <c r="Q726">
        <f t="shared" si="138"/>
        <v>0.57839125013497406</v>
      </c>
      <c r="R726">
        <f t="shared" si="139"/>
        <v>0.60485506203982198</v>
      </c>
      <c r="Z726" s="32">
        <v>78</v>
      </c>
      <c r="AA726">
        <f t="shared" si="140"/>
        <v>734</v>
      </c>
      <c r="AB726">
        <f t="shared" si="141"/>
        <v>0.73350000000000004</v>
      </c>
      <c r="AC726">
        <f t="shared" si="142"/>
        <v>0.62343302730493777</v>
      </c>
      <c r="AD726">
        <f t="shared" si="143"/>
        <v>0.6545291192664785</v>
      </c>
    </row>
    <row r="727" spans="1:30" x14ac:dyDescent="0.25">
      <c r="A727" s="32">
        <v>75</v>
      </c>
      <c r="B727">
        <f t="shared" si="132"/>
        <v>716</v>
      </c>
      <c r="C727">
        <f t="shared" si="133"/>
        <v>0.71550000000000002</v>
      </c>
      <c r="D727">
        <f t="shared" si="134"/>
        <v>0.56952486703980498</v>
      </c>
      <c r="E727">
        <f t="shared" si="135"/>
        <v>0.58767743384440463</v>
      </c>
      <c r="N727" s="32">
        <v>78</v>
      </c>
      <c r="O727">
        <f t="shared" si="136"/>
        <v>719</v>
      </c>
      <c r="P727">
        <f t="shared" si="137"/>
        <v>0.71850000000000003</v>
      </c>
      <c r="Q727">
        <f t="shared" si="138"/>
        <v>0.57839125013497406</v>
      </c>
      <c r="R727">
        <f t="shared" si="139"/>
        <v>0.60485506203982198</v>
      </c>
      <c r="Z727" s="32">
        <v>78</v>
      </c>
      <c r="AA727">
        <f t="shared" si="140"/>
        <v>734</v>
      </c>
      <c r="AB727">
        <f t="shared" si="141"/>
        <v>0.73350000000000004</v>
      </c>
      <c r="AC727">
        <f t="shared" si="142"/>
        <v>0.62343302730493777</v>
      </c>
      <c r="AD727">
        <f t="shared" si="143"/>
        <v>0.6545291192664785</v>
      </c>
    </row>
    <row r="728" spans="1:30" x14ac:dyDescent="0.25">
      <c r="A728" s="32">
        <v>76</v>
      </c>
      <c r="B728">
        <f t="shared" si="132"/>
        <v>737</v>
      </c>
      <c r="C728">
        <f t="shared" si="133"/>
        <v>0.73650000000000004</v>
      </c>
      <c r="D728">
        <f t="shared" si="134"/>
        <v>0.63259217246783694</v>
      </c>
      <c r="E728">
        <f t="shared" si="135"/>
        <v>0.6536270953688581</v>
      </c>
      <c r="N728" s="32">
        <v>78</v>
      </c>
      <c r="O728">
        <f t="shared" si="136"/>
        <v>719</v>
      </c>
      <c r="P728">
        <f t="shared" si="137"/>
        <v>0.71850000000000003</v>
      </c>
      <c r="Q728">
        <f t="shared" si="138"/>
        <v>0.57839125013497406</v>
      </c>
      <c r="R728">
        <f t="shared" si="139"/>
        <v>0.60485506203982198</v>
      </c>
      <c r="Z728" s="32">
        <v>78</v>
      </c>
      <c r="AA728">
        <f t="shared" si="140"/>
        <v>734</v>
      </c>
      <c r="AB728">
        <f t="shared" si="141"/>
        <v>0.73350000000000004</v>
      </c>
      <c r="AC728">
        <f t="shared" si="142"/>
        <v>0.62343302730493777</v>
      </c>
      <c r="AD728">
        <f t="shared" si="143"/>
        <v>0.6545291192664785</v>
      </c>
    </row>
    <row r="729" spans="1:30" x14ac:dyDescent="0.25">
      <c r="A729" s="32">
        <v>76</v>
      </c>
      <c r="B729">
        <f t="shared" si="132"/>
        <v>737</v>
      </c>
      <c r="C729">
        <f t="shared" si="133"/>
        <v>0.73650000000000004</v>
      </c>
      <c r="D729">
        <f t="shared" si="134"/>
        <v>0.63259217246783694</v>
      </c>
      <c r="E729">
        <f t="shared" si="135"/>
        <v>0.6536270953688581</v>
      </c>
      <c r="N729" s="32">
        <v>78</v>
      </c>
      <c r="O729">
        <f t="shared" si="136"/>
        <v>719</v>
      </c>
      <c r="P729">
        <f t="shared" si="137"/>
        <v>0.71850000000000003</v>
      </c>
      <c r="Q729">
        <f t="shared" si="138"/>
        <v>0.57839125013497406</v>
      </c>
      <c r="R729">
        <f t="shared" si="139"/>
        <v>0.60485506203982198</v>
      </c>
      <c r="Z729" s="32">
        <v>78</v>
      </c>
      <c r="AA729">
        <f t="shared" si="140"/>
        <v>734</v>
      </c>
      <c r="AB729">
        <f t="shared" si="141"/>
        <v>0.73350000000000004</v>
      </c>
      <c r="AC729">
        <f t="shared" si="142"/>
        <v>0.62343302730493777</v>
      </c>
      <c r="AD729">
        <f t="shared" si="143"/>
        <v>0.6545291192664785</v>
      </c>
    </row>
    <row r="730" spans="1:30" x14ac:dyDescent="0.25">
      <c r="A730" s="32">
        <v>76</v>
      </c>
      <c r="B730">
        <f t="shared" si="132"/>
        <v>737</v>
      </c>
      <c r="C730">
        <f t="shared" si="133"/>
        <v>0.73650000000000004</v>
      </c>
      <c r="D730">
        <f t="shared" si="134"/>
        <v>0.63259217246783694</v>
      </c>
      <c r="E730">
        <f t="shared" si="135"/>
        <v>0.6536270953688581</v>
      </c>
      <c r="N730" s="32">
        <v>78</v>
      </c>
      <c r="O730">
        <f t="shared" si="136"/>
        <v>719</v>
      </c>
      <c r="P730">
        <f t="shared" si="137"/>
        <v>0.71850000000000003</v>
      </c>
      <c r="Q730">
        <f t="shared" si="138"/>
        <v>0.57839125013497406</v>
      </c>
      <c r="R730">
        <f t="shared" si="139"/>
        <v>0.60485506203982198</v>
      </c>
      <c r="Z730" s="32">
        <v>78</v>
      </c>
      <c r="AA730">
        <f t="shared" si="140"/>
        <v>734</v>
      </c>
      <c r="AB730">
        <f t="shared" si="141"/>
        <v>0.73350000000000004</v>
      </c>
      <c r="AC730">
        <f t="shared" si="142"/>
        <v>0.62343302730493777</v>
      </c>
      <c r="AD730">
        <f t="shared" si="143"/>
        <v>0.6545291192664785</v>
      </c>
    </row>
    <row r="731" spans="1:30" x14ac:dyDescent="0.25">
      <c r="A731" s="32">
        <v>76</v>
      </c>
      <c r="B731">
        <f t="shared" si="132"/>
        <v>737</v>
      </c>
      <c r="C731">
        <f t="shared" si="133"/>
        <v>0.73650000000000004</v>
      </c>
      <c r="D731">
        <f t="shared" si="134"/>
        <v>0.63259217246783694</v>
      </c>
      <c r="E731">
        <f t="shared" si="135"/>
        <v>0.6536270953688581</v>
      </c>
      <c r="N731" s="32">
        <v>78</v>
      </c>
      <c r="O731">
        <f t="shared" si="136"/>
        <v>719</v>
      </c>
      <c r="P731">
        <f t="shared" si="137"/>
        <v>0.71850000000000003</v>
      </c>
      <c r="Q731">
        <f t="shared" si="138"/>
        <v>0.57839125013497406</v>
      </c>
      <c r="R731">
        <f t="shared" si="139"/>
        <v>0.60485506203982198</v>
      </c>
      <c r="Z731" s="32">
        <v>78</v>
      </c>
      <c r="AA731">
        <f t="shared" si="140"/>
        <v>734</v>
      </c>
      <c r="AB731">
        <f t="shared" si="141"/>
        <v>0.73350000000000004</v>
      </c>
      <c r="AC731">
        <f t="shared" si="142"/>
        <v>0.62343302730493777</v>
      </c>
      <c r="AD731">
        <f t="shared" si="143"/>
        <v>0.6545291192664785</v>
      </c>
    </row>
    <row r="732" spans="1:30" x14ac:dyDescent="0.25">
      <c r="A732" s="32">
        <v>76</v>
      </c>
      <c r="B732">
        <f t="shared" si="132"/>
        <v>737</v>
      </c>
      <c r="C732">
        <f t="shared" si="133"/>
        <v>0.73650000000000004</v>
      </c>
      <c r="D732">
        <f t="shared" si="134"/>
        <v>0.63259217246783694</v>
      </c>
      <c r="E732">
        <f t="shared" si="135"/>
        <v>0.6536270953688581</v>
      </c>
      <c r="N732" s="32">
        <v>78</v>
      </c>
      <c r="O732">
        <f t="shared" si="136"/>
        <v>719</v>
      </c>
      <c r="P732">
        <f t="shared" si="137"/>
        <v>0.71850000000000003</v>
      </c>
      <c r="Q732">
        <f t="shared" si="138"/>
        <v>0.57839125013497406</v>
      </c>
      <c r="R732">
        <f t="shared" si="139"/>
        <v>0.60485506203982198</v>
      </c>
      <c r="Z732" s="32">
        <v>78</v>
      </c>
      <c r="AA732">
        <f t="shared" si="140"/>
        <v>734</v>
      </c>
      <c r="AB732">
        <f t="shared" si="141"/>
        <v>0.73350000000000004</v>
      </c>
      <c r="AC732">
        <f t="shared" si="142"/>
        <v>0.62343302730493777</v>
      </c>
      <c r="AD732">
        <f t="shared" si="143"/>
        <v>0.6545291192664785</v>
      </c>
    </row>
    <row r="733" spans="1:30" x14ac:dyDescent="0.25">
      <c r="A733" s="32">
        <v>76</v>
      </c>
      <c r="B733">
        <f t="shared" si="132"/>
        <v>737</v>
      </c>
      <c r="C733">
        <f t="shared" si="133"/>
        <v>0.73650000000000004</v>
      </c>
      <c r="D733">
        <f t="shared" si="134"/>
        <v>0.63259217246783694</v>
      </c>
      <c r="E733">
        <f t="shared" si="135"/>
        <v>0.6536270953688581</v>
      </c>
      <c r="N733" s="32">
        <v>78</v>
      </c>
      <c r="O733">
        <f t="shared" si="136"/>
        <v>719</v>
      </c>
      <c r="P733">
        <f t="shared" si="137"/>
        <v>0.71850000000000003</v>
      </c>
      <c r="Q733">
        <f t="shared" si="138"/>
        <v>0.57839125013497406</v>
      </c>
      <c r="R733">
        <f t="shared" si="139"/>
        <v>0.60485506203982198</v>
      </c>
      <c r="Z733" s="32">
        <v>78</v>
      </c>
      <c r="AA733">
        <f t="shared" si="140"/>
        <v>734</v>
      </c>
      <c r="AB733">
        <f t="shared" si="141"/>
        <v>0.73350000000000004</v>
      </c>
      <c r="AC733">
        <f t="shared" si="142"/>
        <v>0.62343302730493777</v>
      </c>
      <c r="AD733">
        <f t="shared" si="143"/>
        <v>0.6545291192664785</v>
      </c>
    </row>
    <row r="734" spans="1:30" x14ac:dyDescent="0.25">
      <c r="A734" s="32">
        <v>76</v>
      </c>
      <c r="B734">
        <f t="shared" si="132"/>
        <v>737</v>
      </c>
      <c r="C734">
        <f t="shared" si="133"/>
        <v>0.73650000000000004</v>
      </c>
      <c r="D734">
        <f t="shared" si="134"/>
        <v>0.63259217246783694</v>
      </c>
      <c r="E734">
        <f t="shared" si="135"/>
        <v>0.6536270953688581</v>
      </c>
      <c r="N734" s="32">
        <v>79</v>
      </c>
      <c r="O734">
        <f t="shared" si="136"/>
        <v>742</v>
      </c>
      <c r="P734">
        <f t="shared" si="137"/>
        <v>0.74150000000000005</v>
      </c>
      <c r="Q734">
        <f t="shared" si="138"/>
        <v>0.64797673162433467</v>
      </c>
      <c r="R734">
        <f t="shared" si="139"/>
        <v>0.6733473122991156</v>
      </c>
      <c r="Z734" s="32">
        <v>78</v>
      </c>
      <c r="AA734">
        <f t="shared" si="140"/>
        <v>734</v>
      </c>
      <c r="AB734">
        <f t="shared" si="141"/>
        <v>0.73350000000000004</v>
      </c>
      <c r="AC734">
        <f t="shared" si="142"/>
        <v>0.62343302730493777</v>
      </c>
      <c r="AD734">
        <f t="shared" si="143"/>
        <v>0.6545291192664785</v>
      </c>
    </row>
    <row r="735" spans="1:30" x14ac:dyDescent="0.25">
      <c r="A735" s="32">
        <v>76</v>
      </c>
      <c r="B735">
        <f t="shared" si="132"/>
        <v>737</v>
      </c>
      <c r="C735">
        <f t="shared" si="133"/>
        <v>0.73650000000000004</v>
      </c>
      <c r="D735">
        <f t="shared" si="134"/>
        <v>0.63259217246783694</v>
      </c>
      <c r="E735">
        <f t="shared" si="135"/>
        <v>0.6536270953688581</v>
      </c>
      <c r="N735" s="32">
        <v>79</v>
      </c>
      <c r="O735">
        <f t="shared" si="136"/>
        <v>742</v>
      </c>
      <c r="P735">
        <f t="shared" si="137"/>
        <v>0.74150000000000005</v>
      </c>
      <c r="Q735">
        <f t="shared" si="138"/>
        <v>0.64797673162433467</v>
      </c>
      <c r="R735">
        <f t="shared" si="139"/>
        <v>0.6733473122991156</v>
      </c>
      <c r="Z735" s="32">
        <v>78</v>
      </c>
      <c r="AA735">
        <f t="shared" si="140"/>
        <v>734</v>
      </c>
      <c r="AB735">
        <f t="shared" si="141"/>
        <v>0.73350000000000004</v>
      </c>
      <c r="AC735">
        <f t="shared" si="142"/>
        <v>0.62343302730493777</v>
      </c>
      <c r="AD735">
        <f t="shared" si="143"/>
        <v>0.6545291192664785</v>
      </c>
    </row>
    <row r="736" spans="1:30" x14ac:dyDescent="0.25">
      <c r="A736" s="32">
        <v>76</v>
      </c>
      <c r="B736">
        <f t="shared" si="132"/>
        <v>737</v>
      </c>
      <c r="C736">
        <f t="shared" si="133"/>
        <v>0.73650000000000004</v>
      </c>
      <c r="D736">
        <f t="shared" si="134"/>
        <v>0.63259217246783694</v>
      </c>
      <c r="E736">
        <f t="shared" si="135"/>
        <v>0.6536270953688581</v>
      </c>
      <c r="N736" s="32">
        <v>79</v>
      </c>
      <c r="O736">
        <f t="shared" si="136"/>
        <v>742</v>
      </c>
      <c r="P736">
        <f t="shared" si="137"/>
        <v>0.74150000000000005</v>
      </c>
      <c r="Q736">
        <f t="shared" si="138"/>
        <v>0.64797673162433467</v>
      </c>
      <c r="R736">
        <f t="shared" si="139"/>
        <v>0.6733473122991156</v>
      </c>
      <c r="Z736" s="32">
        <v>78</v>
      </c>
      <c r="AA736">
        <f t="shared" si="140"/>
        <v>734</v>
      </c>
      <c r="AB736">
        <f t="shared" si="141"/>
        <v>0.73350000000000004</v>
      </c>
      <c r="AC736">
        <f t="shared" si="142"/>
        <v>0.62343302730493777</v>
      </c>
      <c r="AD736">
        <f t="shared" si="143"/>
        <v>0.6545291192664785</v>
      </c>
    </row>
    <row r="737" spans="1:30" x14ac:dyDescent="0.25">
      <c r="A737" s="32">
        <v>76</v>
      </c>
      <c r="B737">
        <f t="shared" si="132"/>
        <v>737</v>
      </c>
      <c r="C737">
        <f t="shared" si="133"/>
        <v>0.73650000000000004</v>
      </c>
      <c r="D737">
        <f t="shared" si="134"/>
        <v>0.63259217246783694</v>
      </c>
      <c r="E737">
        <f t="shared" si="135"/>
        <v>0.6536270953688581</v>
      </c>
      <c r="N737" s="32">
        <v>79</v>
      </c>
      <c r="O737">
        <f t="shared" si="136"/>
        <v>742</v>
      </c>
      <c r="P737">
        <f t="shared" si="137"/>
        <v>0.74150000000000005</v>
      </c>
      <c r="Q737">
        <f t="shared" si="138"/>
        <v>0.64797673162433467</v>
      </c>
      <c r="R737">
        <f t="shared" si="139"/>
        <v>0.6733473122991156</v>
      </c>
      <c r="Z737" s="32">
        <v>78</v>
      </c>
      <c r="AA737">
        <f t="shared" si="140"/>
        <v>734</v>
      </c>
      <c r="AB737">
        <f t="shared" si="141"/>
        <v>0.73350000000000004</v>
      </c>
      <c r="AC737">
        <f t="shared" si="142"/>
        <v>0.62343302730493777</v>
      </c>
      <c r="AD737">
        <f t="shared" si="143"/>
        <v>0.6545291192664785</v>
      </c>
    </row>
    <row r="738" spans="1:30" x14ac:dyDescent="0.25">
      <c r="A738" s="32">
        <v>76</v>
      </c>
      <c r="B738">
        <f t="shared" si="132"/>
        <v>737</v>
      </c>
      <c r="C738">
        <f t="shared" si="133"/>
        <v>0.73650000000000004</v>
      </c>
      <c r="D738">
        <f t="shared" si="134"/>
        <v>0.63259217246783694</v>
      </c>
      <c r="E738">
        <f t="shared" si="135"/>
        <v>0.6536270953688581</v>
      </c>
      <c r="N738" s="32">
        <v>79</v>
      </c>
      <c r="O738">
        <f t="shared" si="136"/>
        <v>742</v>
      </c>
      <c r="P738">
        <f t="shared" si="137"/>
        <v>0.74150000000000005</v>
      </c>
      <c r="Q738">
        <f t="shared" si="138"/>
        <v>0.64797673162433467</v>
      </c>
      <c r="R738">
        <f t="shared" si="139"/>
        <v>0.6733473122991156</v>
      </c>
      <c r="Z738" s="32">
        <v>78</v>
      </c>
      <c r="AA738">
        <f t="shared" si="140"/>
        <v>734</v>
      </c>
      <c r="AB738">
        <f t="shared" si="141"/>
        <v>0.73350000000000004</v>
      </c>
      <c r="AC738">
        <f t="shared" si="142"/>
        <v>0.62343302730493777</v>
      </c>
      <c r="AD738">
        <f t="shared" si="143"/>
        <v>0.6545291192664785</v>
      </c>
    </row>
    <row r="739" spans="1:30" x14ac:dyDescent="0.25">
      <c r="A739" s="32">
        <v>76</v>
      </c>
      <c r="B739">
        <f t="shared" si="132"/>
        <v>737</v>
      </c>
      <c r="C739">
        <f t="shared" si="133"/>
        <v>0.73650000000000004</v>
      </c>
      <c r="D739">
        <f t="shared" si="134"/>
        <v>0.63259217246783694</v>
      </c>
      <c r="E739">
        <f t="shared" si="135"/>
        <v>0.6536270953688581</v>
      </c>
      <c r="N739" s="32">
        <v>79</v>
      </c>
      <c r="O739">
        <f t="shared" si="136"/>
        <v>742</v>
      </c>
      <c r="P739">
        <f t="shared" si="137"/>
        <v>0.74150000000000005</v>
      </c>
      <c r="Q739">
        <f t="shared" si="138"/>
        <v>0.64797673162433467</v>
      </c>
      <c r="R739">
        <f t="shared" si="139"/>
        <v>0.6733473122991156</v>
      </c>
      <c r="Z739" s="32">
        <v>78</v>
      </c>
      <c r="AA739">
        <f t="shared" si="140"/>
        <v>734</v>
      </c>
      <c r="AB739">
        <f t="shared" si="141"/>
        <v>0.73350000000000004</v>
      </c>
      <c r="AC739">
        <f t="shared" si="142"/>
        <v>0.62343302730493777</v>
      </c>
      <c r="AD739">
        <f t="shared" si="143"/>
        <v>0.6545291192664785</v>
      </c>
    </row>
    <row r="740" spans="1:30" x14ac:dyDescent="0.25">
      <c r="A740" s="32">
        <v>76</v>
      </c>
      <c r="B740">
        <f t="shared" si="132"/>
        <v>737</v>
      </c>
      <c r="C740">
        <f t="shared" si="133"/>
        <v>0.73650000000000004</v>
      </c>
      <c r="D740">
        <f t="shared" si="134"/>
        <v>0.63259217246783694</v>
      </c>
      <c r="E740">
        <f t="shared" si="135"/>
        <v>0.6536270953688581</v>
      </c>
      <c r="N740" s="32">
        <v>79</v>
      </c>
      <c r="O740">
        <f t="shared" si="136"/>
        <v>742</v>
      </c>
      <c r="P740">
        <f t="shared" si="137"/>
        <v>0.74150000000000005</v>
      </c>
      <c r="Q740">
        <f t="shared" si="138"/>
        <v>0.64797673162433467</v>
      </c>
      <c r="R740">
        <f t="shared" si="139"/>
        <v>0.6733473122991156</v>
      </c>
      <c r="Z740" s="32">
        <v>78</v>
      </c>
      <c r="AA740">
        <f t="shared" si="140"/>
        <v>734</v>
      </c>
      <c r="AB740">
        <f t="shared" si="141"/>
        <v>0.73350000000000004</v>
      </c>
      <c r="AC740">
        <f t="shared" si="142"/>
        <v>0.62343302730493777</v>
      </c>
      <c r="AD740">
        <f t="shared" si="143"/>
        <v>0.6545291192664785</v>
      </c>
    </row>
    <row r="741" spans="1:30" x14ac:dyDescent="0.25">
      <c r="A741" s="32">
        <v>76</v>
      </c>
      <c r="B741">
        <f t="shared" si="132"/>
        <v>737</v>
      </c>
      <c r="C741">
        <f t="shared" si="133"/>
        <v>0.73650000000000004</v>
      </c>
      <c r="D741">
        <f t="shared" si="134"/>
        <v>0.63259217246783694</v>
      </c>
      <c r="E741">
        <f t="shared" si="135"/>
        <v>0.6536270953688581</v>
      </c>
      <c r="N741" s="32">
        <v>79</v>
      </c>
      <c r="O741">
        <f t="shared" si="136"/>
        <v>742</v>
      </c>
      <c r="P741">
        <f t="shared" si="137"/>
        <v>0.74150000000000005</v>
      </c>
      <c r="Q741">
        <f t="shared" si="138"/>
        <v>0.64797673162433467</v>
      </c>
      <c r="R741">
        <f t="shared" si="139"/>
        <v>0.6733473122991156</v>
      </c>
      <c r="Z741" s="32">
        <v>78</v>
      </c>
      <c r="AA741">
        <f t="shared" si="140"/>
        <v>734</v>
      </c>
      <c r="AB741">
        <f t="shared" si="141"/>
        <v>0.73350000000000004</v>
      </c>
      <c r="AC741">
        <f t="shared" si="142"/>
        <v>0.62343302730493777</v>
      </c>
      <c r="AD741">
        <f t="shared" si="143"/>
        <v>0.6545291192664785</v>
      </c>
    </row>
    <row r="742" spans="1:30" x14ac:dyDescent="0.25">
      <c r="A742" s="32">
        <v>76</v>
      </c>
      <c r="B742">
        <f t="shared" si="132"/>
        <v>737</v>
      </c>
      <c r="C742">
        <f t="shared" si="133"/>
        <v>0.73650000000000004</v>
      </c>
      <c r="D742">
        <f t="shared" si="134"/>
        <v>0.63259217246783694</v>
      </c>
      <c r="E742">
        <f t="shared" si="135"/>
        <v>0.6536270953688581</v>
      </c>
      <c r="N742" s="32">
        <v>79</v>
      </c>
      <c r="O742">
        <f t="shared" si="136"/>
        <v>742</v>
      </c>
      <c r="P742">
        <f t="shared" si="137"/>
        <v>0.74150000000000005</v>
      </c>
      <c r="Q742">
        <f t="shared" si="138"/>
        <v>0.64797673162433467</v>
      </c>
      <c r="R742">
        <f t="shared" si="139"/>
        <v>0.6733473122991156</v>
      </c>
      <c r="Z742" s="32">
        <v>78</v>
      </c>
      <c r="AA742">
        <f t="shared" si="140"/>
        <v>734</v>
      </c>
      <c r="AB742">
        <f t="shared" si="141"/>
        <v>0.73350000000000004</v>
      </c>
      <c r="AC742">
        <f t="shared" si="142"/>
        <v>0.62343302730493777</v>
      </c>
      <c r="AD742">
        <f t="shared" si="143"/>
        <v>0.6545291192664785</v>
      </c>
    </row>
    <row r="743" spans="1:30" x14ac:dyDescent="0.25">
      <c r="A743" s="32">
        <v>76</v>
      </c>
      <c r="B743">
        <f t="shared" si="132"/>
        <v>737</v>
      </c>
      <c r="C743">
        <f t="shared" si="133"/>
        <v>0.73650000000000004</v>
      </c>
      <c r="D743">
        <f t="shared" si="134"/>
        <v>0.63259217246783694</v>
      </c>
      <c r="E743">
        <f t="shared" si="135"/>
        <v>0.6536270953688581</v>
      </c>
      <c r="N743" s="32">
        <v>79</v>
      </c>
      <c r="O743">
        <f t="shared" si="136"/>
        <v>742</v>
      </c>
      <c r="P743">
        <f t="shared" si="137"/>
        <v>0.74150000000000005</v>
      </c>
      <c r="Q743">
        <f t="shared" si="138"/>
        <v>0.64797673162433467</v>
      </c>
      <c r="R743">
        <f t="shared" si="139"/>
        <v>0.6733473122991156</v>
      </c>
      <c r="Z743" s="32">
        <v>78</v>
      </c>
      <c r="AA743">
        <f t="shared" si="140"/>
        <v>734</v>
      </c>
      <c r="AB743">
        <f t="shared" si="141"/>
        <v>0.73350000000000004</v>
      </c>
      <c r="AC743">
        <f t="shared" si="142"/>
        <v>0.62343302730493777</v>
      </c>
      <c r="AD743">
        <f t="shared" si="143"/>
        <v>0.6545291192664785</v>
      </c>
    </row>
    <row r="744" spans="1:30" x14ac:dyDescent="0.25">
      <c r="A744" s="32">
        <v>76</v>
      </c>
      <c r="B744">
        <f t="shared" si="132"/>
        <v>737</v>
      </c>
      <c r="C744">
        <f t="shared" si="133"/>
        <v>0.73650000000000004</v>
      </c>
      <c r="D744">
        <f t="shared" si="134"/>
        <v>0.63259217246783694</v>
      </c>
      <c r="E744">
        <f t="shared" si="135"/>
        <v>0.6536270953688581</v>
      </c>
      <c r="N744" s="32">
        <v>79</v>
      </c>
      <c r="O744">
        <f t="shared" si="136"/>
        <v>742</v>
      </c>
      <c r="P744">
        <f t="shared" si="137"/>
        <v>0.74150000000000005</v>
      </c>
      <c r="Q744">
        <f t="shared" si="138"/>
        <v>0.64797673162433467</v>
      </c>
      <c r="R744">
        <f t="shared" si="139"/>
        <v>0.6733473122991156</v>
      </c>
      <c r="Z744" s="32">
        <v>78</v>
      </c>
      <c r="AA744">
        <f t="shared" si="140"/>
        <v>734</v>
      </c>
      <c r="AB744">
        <f t="shared" si="141"/>
        <v>0.73350000000000004</v>
      </c>
      <c r="AC744">
        <f t="shared" si="142"/>
        <v>0.62343302730493777</v>
      </c>
      <c r="AD744">
        <f t="shared" si="143"/>
        <v>0.6545291192664785</v>
      </c>
    </row>
    <row r="745" spans="1:30" x14ac:dyDescent="0.25">
      <c r="A745" s="32">
        <v>76</v>
      </c>
      <c r="B745">
        <f t="shared" si="132"/>
        <v>737</v>
      </c>
      <c r="C745">
        <f t="shared" si="133"/>
        <v>0.73650000000000004</v>
      </c>
      <c r="D745">
        <f t="shared" si="134"/>
        <v>0.63259217246783694</v>
      </c>
      <c r="E745">
        <f t="shared" si="135"/>
        <v>0.6536270953688581</v>
      </c>
      <c r="N745" s="32">
        <v>79</v>
      </c>
      <c r="O745">
        <f t="shared" si="136"/>
        <v>742</v>
      </c>
      <c r="P745">
        <f t="shared" si="137"/>
        <v>0.74150000000000005</v>
      </c>
      <c r="Q745">
        <f t="shared" si="138"/>
        <v>0.64797673162433467</v>
      </c>
      <c r="R745">
        <f t="shared" si="139"/>
        <v>0.6733473122991156</v>
      </c>
      <c r="Z745" s="32">
        <v>78</v>
      </c>
      <c r="AA745">
        <f t="shared" si="140"/>
        <v>734</v>
      </c>
      <c r="AB745">
        <f t="shared" si="141"/>
        <v>0.73350000000000004</v>
      </c>
      <c r="AC745">
        <f t="shared" si="142"/>
        <v>0.62343302730493777</v>
      </c>
      <c r="AD745">
        <f t="shared" si="143"/>
        <v>0.6545291192664785</v>
      </c>
    </row>
    <row r="746" spans="1:30" x14ac:dyDescent="0.25">
      <c r="A746" s="32">
        <v>76</v>
      </c>
      <c r="B746">
        <f t="shared" si="132"/>
        <v>737</v>
      </c>
      <c r="C746">
        <f t="shared" si="133"/>
        <v>0.73650000000000004</v>
      </c>
      <c r="D746">
        <f t="shared" si="134"/>
        <v>0.63259217246783694</v>
      </c>
      <c r="E746">
        <f t="shared" si="135"/>
        <v>0.6536270953688581</v>
      </c>
      <c r="N746" s="32">
        <v>79</v>
      </c>
      <c r="O746">
        <f t="shared" si="136"/>
        <v>742</v>
      </c>
      <c r="P746">
        <f t="shared" si="137"/>
        <v>0.74150000000000005</v>
      </c>
      <c r="Q746">
        <f t="shared" si="138"/>
        <v>0.64797673162433467</v>
      </c>
      <c r="R746">
        <f t="shared" si="139"/>
        <v>0.6733473122991156</v>
      </c>
      <c r="Z746" s="32">
        <v>78</v>
      </c>
      <c r="AA746">
        <f t="shared" si="140"/>
        <v>734</v>
      </c>
      <c r="AB746">
        <f t="shared" si="141"/>
        <v>0.73350000000000004</v>
      </c>
      <c r="AC746">
        <f t="shared" si="142"/>
        <v>0.62343302730493777</v>
      </c>
      <c r="AD746">
        <f t="shared" si="143"/>
        <v>0.6545291192664785</v>
      </c>
    </row>
    <row r="747" spans="1:30" x14ac:dyDescent="0.25">
      <c r="A747" s="32">
        <v>76</v>
      </c>
      <c r="B747">
        <f t="shared" si="132"/>
        <v>737</v>
      </c>
      <c r="C747">
        <f t="shared" si="133"/>
        <v>0.73650000000000004</v>
      </c>
      <c r="D747">
        <f t="shared" si="134"/>
        <v>0.63259217246783694</v>
      </c>
      <c r="E747">
        <f t="shared" si="135"/>
        <v>0.6536270953688581</v>
      </c>
      <c r="N747" s="32">
        <v>79</v>
      </c>
      <c r="O747">
        <f t="shared" si="136"/>
        <v>742</v>
      </c>
      <c r="P747">
        <f t="shared" si="137"/>
        <v>0.74150000000000005</v>
      </c>
      <c r="Q747">
        <f t="shared" si="138"/>
        <v>0.64797673162433467</v>
      </c>
      <c r="R747">
        <f t="shared" si="139"/>
        <v>0.6733473122991156</v>
      </c>
      <c r="Z747" s="32">
        <v>78</v>
      </c>
      <c r="AA747">
        <f t="shared" si="140"/>
        <v>734</v>
      </c>
      <c r="AB747">
        <f t="shared" si="141"/>
        <v>0.73350000000000004</v>
      </c>
      <c r="AC747">
        <f t="shared" si="142"/>
        <v>0.62343302730493777</v>
      </c>
      <c r="AD747">
        <f t="shared" si="143"/>
        <v>0.6545291192664785</v>
      </c>
    </row>
    <row r="748" spans="1:30" x14ac:dyDescent="0.25">
      <c r="A748" s="32">
        <v>76</v>
      </c>
      <c r="B748">
        <f t="shared" si="132"/>
        <v>737</v>
      </c>
      <c r="C748">
        <f t="shared" si="133"/>
        <v>0.73650000000000004</v>
      </c>
      <c r="D748">
        <f t="shared" si="134"/>
        <v>0.63259217246783694</v>
      </c>
      <c r="E748">
        <f t="shared" si="135"/>
        <v>0.6536270953688581</v>
      </c>
      <c r="N748" s="32">
        <v>79</v>
      </c>
      <c r="O748">
        <f t="shared" si="136"/>
        <v>742</v>
      </c>
      <c r="P748">
        <f t="shared" si="137"/>
        <v>0.74150000000000005</v>
      </c>
      <c r="Q748">
        <f t="shared" si="138"/>
        <v>0.64797673162433467</v>
      </c>
      <c r="R748">
        <f t="shared" si="139"/>
        <v>0.6733473122991156</v>
      </c>
      <c r="Z748" s="32">
        <v>79</v>
      </c>
      <c r="AA748">
        <f t="shared" si="140"/>
        <v>756</v>
      </c>
      <c r="AB748">
        <f t="shared" si="141"/>
        <v>0.75549999999999995</v>
      </c>
      <c r="AC748">
        <f t="shared" si="142"/>
        <v>0.69190020802198904</v>
      </c>
      <c r="AD748">
        <f t="shared" si="143"/>
        <v>0.72033739588687651</v>
      </c>
    </row>
    <row r="749" spans="1:30" x14ac:dyDescent="0.25">
      <c r="A749" s="32">
        <v>77</v>
      </c>
      <c r="B749">
        <f t="shared" si="132"/>
        <v>759.5</v>
      </c>
      <c r="C749">
        <f t="shared" si="133"/>
        <v>0.75900000000000001</v>
      </c>
      <c r="D749">
        <f t="shared" si="134"/>
        <v>0.70308946033092834</v>
      </c>
      <c r="E749">
        <f t="shared" si="135"/>
        <v>0.71957675689331146</v>
      </c>
      <c r="N749" s="32">
        <v>79</v>
      </c>
      <c r="O749">
        <f t="shared" si="136"/>
        <v>742</v>
      </c>
      <c r="P749">
        <f t="shared" si="137"/>
        <v>0.74150000000000005</v>
      </c>
      <c r="Q749">
        <f t="shared" si="138"/>
        <v>0.64797673162433467</v>
      </c>
      <c r="R749">
        <f t="shared" si="139"/>
        <v>0.6733473122991156</v>
      </c>
      <c r="Z749" s="32">
        <v>79</v>
      </c>
      <c r="AA749">
        <f t="shared" si="140"/>
        <v>756</v>
      </c>
      <c r="AB749">
        <f t="shared" si="141"/>
        <v>0.75549999999999995</v>
      </c>
      <c r="AC749">
        <f t="shared" si="142"/>
        <v>0.69190020802198904</v>
      </c>
      <c r="AD749">
        <f t="shared" si="143"/>
        <v>0.72033739588687651</v>
      </c>
    </row>
    <row r="750" spans="1:30" x14ac:dyDescent="0.25">
      <c r="A750" s="32">
        <v>77</v>
      </c>
      <c r="B750">
        <f t="shared" si="132"/>
        <v>759.5</v>
      </c>
      <c r="C750">
        <f t="shared" si="133"/>
        <v>0.75900000000000001</v>
      </c>
      <c r="D750">
        <f t="shared" si="134"/>
        <v>0.70308946033092834</v>
      </c>
      <c r="E750">
        <f t="shared" si="135"/>
        <v>0.71957675689331146</v>
      </c>
      <c r="N750" s="32">
        <v>79</v>
      </c>
      <c r="O750">
        <f t="shared" si="136"/>
        <v>742</v>
      </c>
      <c r="P750">
        <f t="shared" si="137"/>
        <v>0.74150000000000005</v>
      </c>
      <c r="Q750">
        <f t="shared" si="138"/>
        <v>0.64797673162433467</v>
      </c>
      <c r="R750">
        <f t="shared" si="139"/>
        <v>0.6733473122991156</v>
      </c>
      <c r="Z750" s="32">
        <v>79</v>
      </c>
      <c r="AA750">
        <f t="shared" si="140"/>
        <v>756</v>
      </c>
      <c r="AB750">
        <f t="shared" si="141"/>
        <v>0.75549999999999995</v>
      </c>
      <c r="AC750">
        <f t="shared" si="142"/>
        <v>0.69190020802198904</v>
      </c>
      <c r="AD750">
        <f t="shared" si="143"/>
        <v>0.72033739588687651</v>
      </c>
    </row>
    <row r="751" spans="1:30" x14ac:dyDescent="0.25">
      <c r="A751" s="32">
        <v>77</v>
      </c>
      <c r="B751">
        <f t="shared" si="132"/>
        <v>759.5</v>
      </c>
      <c r="C751">
        <f t="shared" si="133"/>
        <v>0.75900000000000001</v>
      </c>
      <c r="D751">
        <f t="shared" si="134"/>
        <v>0.70308946033092834</v>
      </c>
      <c r="E751">
        <f t="shared" si="135"/>
        <v>0.71957675689331146</v>
      </c>
      <c r="N751" s="32">
        <v>79</v>
      </c>
      <c r="O751">
        <f t="shared" si="136"/>
        <v>742</v>
      </c>
      <c r="P751">
        <f t="shared" si="137"/>
        <v>0.74150000000000005</v>
      </c>
      <c r="Q751">
        <f t="shared" si="138"/>
        <v>0.64797673162433467</v>
      </c>
      <c r="R751">
        <f t="shared" si="139"/>
        <v>0.6733473122991156</v>
      </c>
      <c r="Z751" s="32">
        <v>79</v>
      </c>
      <c r="AA751">
        <f t="shared" si="140"/>
        <v>756</v>
      </c>
      <c r="AB751">
        <f t="shared" si="141"/>
        <v>0.75549999999999995</v>
      </c>
      <c r="AC751">
        <f t="shared" si="142"/>
        <v>0.69190020802198904</v>
      </c>
      <c r="AD751">
        <f t="shared" si="143"/>
        <v>0.72033739588687651</v>
      </c>
    </row>
    <row r="752" spans="1:30" x14ac:dyDescent="0.25">
      <c r="A752" s="32">
        <v>77</v>
      </c>
      <c r="B752">
        <f t="shared" si="132"/>
        <v>759.5</v>
      </c>
      <c r="C752">
        <f t="shared" si="133"/>
        <v>0.75900000000000001</v>
      </c>
      <c r="D752">
        <f t="shared" si="134"/>
        <v>0.70308946033092834</v>
      </c>
      <c r="E752">
        <f t="shared" si="135"/>
        <v>0.71957675689331146</v>
      </c>
      <c r="N752" s="32">
        <v>79</v>
      </c>
      <c r="O752">
        <f t="shared" si="136"/>
        <v>742</v>
      </c>
      <c r="P752">
        <f t="shared" si="137"/>
        <v>0.74150000000000005</v>
      </c>
      <c r="Q752">
        <f t="shared" si="138"/>
        <v>0.64797673162433467</v>
      </c>
      <c r="R752">
        <f t="shared" si="139"/>
        <v>0.6733473122991156</v>
      </c>
      <c r="Z752" s="32">
        <v>79</v>
      </c>
      <c r="AA752">
        <f t="shared" si="140"/>
        <v>756</v>
      </c>
      <c r="AB752">
        <f t="shared" si="141"/>
        <v>0.75549999999999995</v>
      </c>
      <c r="AC752">
        <f t="shared" si="142"/>
        <v>0.69190020802198904</v>
      </c>
      <c r="AD752">
        <f t="shared" si="143"/>
        <v>0.72033739588687651</v>
      </c>
    </row>
    <row r="753" spans="1:30" x14ac:dyDescent="0.25">
      <c r="A753" s="32">
        <v>77</v>
      </c>
      <c r="B753">
        <f t="shared" si="132"/>
        <v>759.5</v>
      </c>
      <c r="C753">
        <f t="shared" si="133"/>
        <v>0.75900000000000001</v>
      </c>
      <c r="D753">
        <f t="shared" si="134"/>
        <v>0.70308946033092834</v>
      </c>
      <c r="E753">
        <f t="shared" si="135"/>
        <v>0.71957675689331146</v>
      </c>
      <c r="N753" s="32">
        <v>80</v>
      </c>
      <c r="O753">
        <f t="shared" si="136"/>
        <v>758.5</v>
      </c>
      <c r="P753">
        <f t="shared" si="137"/>
        <v>0.75800000000000001</v>
      </c>
      <c r="Q753">
        <f t="shared" si="138"/>
        <v>0.69988360019734119</v>
      </c>
      <c r="R753">
        <f t="shared" si="139"/>
        <v>0.74183956255840922</v>
      </c>
      <c r="Z753" s="32">
        <v>79</v>
      </c>
      <c r="AA753">
        <f t="shared" si="140"/>
        <v>756</v>
      </c>
      <c r="AB753">
        <f t="shared" si="141"/>
        <v>0.75549999999999995</v>
      </c>
      <c r="AC753">
        <f t="shared" si="142"/>
        <v>0.69190020802198904</v>
      </c>
      <c r="AD753">
        <f t="shared" si="143"/>
        <v>0.72033739588687651</v>
      </c>
    </row>
    <row r="754" spans="1:30" x14ac:dyDescent="0.25">
      <c r="A754" s="32">
        <v>77</v>
      </c>
      <c r="B754">
        <f t="shared" si="132"/>
        <v>759.5</v>
      </c>
      <c r="C754">
        <f t="shared" si="133"/>
        <v>0.75900000000000001</v>
      </c>
      <c r="D754">
        <f t="shared" si="134"/>
        <v>0.70308946033092834</v>
      </c>
      <c r="E754">
        <f t="shared" si="135"/>
        <v>0.71957675689331146</v>
      </c>
      <c r="N754" s="32">
        <v>80</v>
      </c>
      <c r="O754">
        <f t="shared" si="136"/>
        <v>758.5</v>
      </c>
      <c r="P754">
        <f t="shared" si="137"/>
        <v>0.75800000000000001</v>
      </c>
      <c r="Q754">
        <f t="shared" si="138"/>
        <v>0.69988360019734119</v>
      </c>
      <c r="R754">
        <f t="shared" si="139"/>
        <v>0.74183956255840922</v>
      </c>
      <c r="Z754" s="32">
        <v>79</v>
      </c>
      <c r="AA754">
        <f t="shared" si="140"/>
        <v>756</v>
      </c>
      <c r="AB754">
        <f t="shared" si="141"/>
        <v>0.75549999999999995</v>
      </c>
      <c r="AC754">
        <f t="shared" si="142"/>
        <v>0.69190020802198904</v>
      </c>
      <c r="AD754">
        <f t="shared" si="143"/>
        <v>0.72033739588687651</v>
      </c>
    </row>
    <row r="755" spans="1:30" x14ac:dyDescent="0.25">
      <c r="A755" s="32">
        <v>77</v>
      </c>
      <c r="B755">
        <f t="shared" si="132"/>
        <v>759.5</v>
      </c>
      <c r="C755">
        <f t="shared" si="133"/>
        <v>0.75900000000000001</v>
      </c>
      <c r="D755">
        <f t="shared" si="134"/>
        <v>0.70308946033092834</v>
      </c>
      <c r="E755">
        <f t="shared" si="135"/>
        <v>0.71957675689331146</v>
      </c>
      <c r="N755" s="32">
        <v>80</v>
      </c>
      <c r="O755">
        <f t="shared" si="136"/>
        <v>758.5</v>
      </c>
      <c r="P755">
        <f t="shared" si="137"/>
        <v>0.75800000000000001</v>
      </c>
      <c r="Q755">
        <f t="shared" si="138"/>
        <v>0.69988360019734119</v>
      </c>
      <c r="R755">
        <f t="shared" si="139"/>
        <v>0.74183956255840922</v>
      </c>
      <c r="Z755" s="32">
        <v>79</v>
      </c>
      <c r="AA755">
        <f t="shared" si="140"/>
        <v>756</v>
      </c>
      <c r="AB755">
        <f t="shared" si="141"/>
        <v>0.75549999999999995</v>
      </c>
      <c r="AC755">
        <f t="shared" si="142"/>
        <v>0.69190020802198904</v>
      </c>
      <c r="AD755">
        <f t="shared" si="143"/>
        <v>0.72033739588687651</v>
      </c>
    </row>
    <row r="756" spans="1:30" x14ac:dyDescent="0.25">
      <c r="A756" s="32">
        <v>77</v>
      </c>
      <c r="B756">
        <f t="shared" si="132"/>
        <v>759.5</v>
      </c>
      <c r="C756">
        <f t="shared" si="133"/>
        <v>0.75900000000000001</v>
      </c>
      <c r="D756">
        <f t="shared" si="134"/>
        <v>0.70308946033092834</v>
      </c>
      <c r="E756">
        <f t="shared" si="135"/>
        <v>0.71957675689331146</v>
      </c>
      <c r="N756" s="32">
        <v>80</v>
      </c>
      <c r="O756">
        <f t="shared" si="136"/>
        <v>758.5</v>
      </c>
      <c r="P756">
        <f t="shared" si="137"/>
        <v>0.75800000000000001</v>
      </c>
      <c r="Q756">
        <f t="shared" si="138"/>
        <v>0.69988360019734119</v>
      </c>
      <c r="R756">
        <f t="shared" si="139"/>
        <v>0.74183956255840922</v>
      </c>
      <c r="Z756" s="32">
        <v>79</v>
      </c>
      <c r="AA756">
        <f t="shared" si="140"/>
        <v>756</v>
      </c>
      <c r="AB756">
        <f t="shared" si="141"/>
        <v>0.75549999999999995</v>
      </c>
      <c r="AC756">
        <f t="shared" si="142"/>
        <v>0.69190020802198904</v>
      </c>
      <c r="AD756">
        <f t="shared" si="143"/>
        <v>0.72033739588687651</v>
      </c>
    </row>
    <row r="757" spans="1:30" x14ac:dyDescent="0.25">
      <c r="A757" s="32">
        <v>77</v>
      </c>
      <c r="B757">
        <f t="shared" si="132"/>
        <v>759.5</v>
      </c>
      <c r="C757">
        <f t="shared" si="133"/>
        <v>0.75900000000000001</v>
      </c>
      <c r="D757">
        <f t="shared" si="134"/>
        <v>0.70308946033092834</v>
      </c>
      <c r="E757">
        <f t="shared" si="135"/>
        <v>0.71957675689331146</v>
      </c>
      <c r="N757" s="32">
        <v>80</v>
      </c>
      <c r="O757">
        <f t="shared" si="136"/>
        <v>758.5</v>
      </c>
      <c r="P757">
        <f t="shared" si="137"/>
        <v>0.75800000000000001</v>
      </c>
      <c r="Q757">
        <f t="shared" si="138"/>
        <v>0.69988360019734119</v>
      </c>
      <c r="R757">
        <f t="shared" si="139"/>
        <v>0.74183956255840922</v>
      </c>
      <c r="Z757" s="32">
        <v>79</v>
      </c>
      <c r="AA757">
        <f t="shared" si="140"/>
        <v>756</v>
      </c>
      <c r="AB757">
        <f t="shared" si="141"/>
        <v>0.75549999999999995</v>
      </c>
      <c r="AC757">
        <f t="shared" si="142"/>
        <v>0.69190020802198904</v>
      </c>
      <c r="AD757">
        <f t="shared" si="143"/>
        <v>0.72033739588687651</v>
      </c>
    </row>
    <row r="758" spans="1:30" x14ac:dyDescent="0.25">
      <c r="A758" s="32">
        <v>77</v>
      </c>
      <c r="B758">
        <f t="shared" si="132"/>
        <v>759.5</v>
      </c>
      <c r="C758">
        <f t="shared" si="133"/>
        <v>0.75900000000000001</v>
      </c>
      <c r="D758">
        <f t="shared" si="134"/>
        <v>0.70308946033092834</v>
      </c>
      <c r="E758">
        <f t="shared" si="135"/>
        <v>0.71957675689331146</v>
      </c>
      <c r="N758" s="32">
        <v>80</v>
      </c>
      <c r="O758">
        <f t="shared" si="136"/>
        <v>758.5</v>
      </c>
      <c r="P758">
        <f t="shared" si="137"/>
        <v>0.75800000000000001</v>
      </c>
      <c r="Q758">
        <f t="shared" si="138"/>
        <v>0.69988360019734119</v>
      </c>
      <c r="R758">
        <f t="shared" si="139"/>
        <v>0.74183956255840922</v>
      </c>
      <c r="Z758" s="32">
        <v>79</v>
      </c>
      <c r="AA758">
        <f t="shared" si="140"/>
        <v>756</v>
      </c>
      <c r="AB758">
        <f t="shared" si="141"/>
        <v>0.75549999999999995</v>
      </c>
      <c r="AC758">
        <f t="shared" si="142"/>
        <v>0.69190020802198904</v>
      </c>
      <c r="AD758">
        <f t="shared" si="143"/>
        <v>0.72033739588687651</v>
      </c>
    </row>
    <row r="759" spans="1:30" x14ac:dyDescent="0.25">
      <c r="A759" s="32">
        <v>77</v>
      </c>
      <c r="B759">
        <f t="shared" si="132"/>
        <v>759.5</v>
      </c>
      <c r="C759">
        <f t="shared" si="133"/>
        <v>0.75900000000000001</v>
      </c>
      <c r="D759">
        <f t="shared" si="134"/>
        <v>0.70308946033092834</v>
      </c>
      <c r="E759">
        <f t="shared" si="135"/>
        <v>0.71957675689331146</v>
      </c>
      <c r="N759" s="32">
        <v>80</v>
      </c>
      <c r="O759">
        <f t="shared" si="136"/>
        <v>758.5</v>
      </c>
      <c r="P759">
        <f t="shared" si="137"/>
        <v>0.75800000000000001</v>
      </c>
      <c r="Q759">
        <f t="shared" si="138"/>
        <v>0.69988360019734119</v>
      </c>
      <c r="R759">
        <f t="shared" si="139"/>
        <v>0.74183956255840922</v>
      </c>
      <c r="Z759" s="32">
        <v>79</v>
      </c>
      <c r="AA759">
        <f t="shared" si="140"/>
        <v>756</v>
      </c>
      <c r="AB759">
        <f t="shared" si="141"/>
        <v>0.75549999999999995</v>
      </c>
      <c r="AC759">
        <f t="shared" si="142"/>
        <v>0.69190020802198904</v>
      </c>
      <c r="AD759">
        <f t="shared" si="143"/>
        <v>0.72033739588687651</v>
      </c>
    </row>
    <row r="760" spans="1:30" x14ac:dyDescent="0.25">
      <c r="A760" s="32">
        <v>77</v>
      </c>
      <c r="B760">
        <f t="shared" si="132"/>
        <v>759.5</v>
      </c>
      <c r="C760">
        <f t="shared" si="133"/>
        <v>0.75900000000000001</v>
      </c>
      <c r="D760">
        <f t="shared" si="134"/>
        <v>0.70308946033092834</v>
      </c>
      <c r="E760">
        <f t="shared" si="135"/>
        <v>0.71957675689331146</v>
      </c>
      <c r="N760" s="32">
        <v>80</v>
      </c>
      <c r="O760">
        <f t="shared" si="136"/>
        <v>758.5</v>
      </c>
      <c r="P760">
        <f t="shared" si="137"/>
        <v>0.75800000000000001</v>
      </c>
      <c r="Q760">
        <f t="shared" si="138"/>
        <v>0.69988360019734119</v>
      </c>
      <c r="R760">
        <f t="shared" si="139"/>
        <v>0.74183956255840922</v>
      </c>
      <c r="Z760" s="32">
        <v>79</v>
      </c>
      <c r="AA760">
        <f t="shared" si="140"/>
        <v>756</v>
      </c>
      <c r="AB760">
        <f t="shared" si="141"/>
        <v>0.75549999999999995</v>
      </c>
      <c r="AC760">
        <f t="shared" si="142"/>
        <v>0.69190020802198904</v>
      </c>
      <c r="AD760">
        <f t="shared" si="143"/>
        <v>0.72033739588687651</v>
      </c>
    </row>
    <row r="761" spans="1:30" x14ac:dyDescent="0.25">
      <c r="A761" s="32">
        <v>77</v>
      </c>
      <c r="B761">
        <f t="shared" si="132"/>
        <v>759.5</v>
      </c>
      <c r="C761">
        <f t="shared" si="133"/>
        <v>0.75900000000000001</v>
      </c>
      <c r="D761">
        <f t="shared" si="134"/>
        <v>0.70308946033092834</v>
      </c>
      <c r="E761">
        <f t="shared" si="135"/>
        <v>0.71957675689331146</v>
      </c>
      <c r="N761" s="32">
        <v>80</v>
      </c>
      <c r="O761">
        <f t="shared" si="136"/>
        <v>758.5</v>
      </c>
      <c r="P761">
        <f t="shared" si="137"/>
        <v>0.75800000000000001</v>
      </c>
      <c r="Q761">
        <f t="shared" si="138"/>
        <v>0.69988360019734119</v>
      </c>
      <c r="R761">
        <f t="shared" si="139"/>
        <v>0.74183956255840922</v>
      </c>
      <c r="Z761" s="32">
        <v>79</v>
      </c>
      <c r="AA761">
        <f t="shared" si="140"/>
        <v>756</v>
      </c>
      <c r="AB761">
        <f t="shared" si="141"/>
        <v>0.75549999999999995</v>
      </c>
      <c r="AC761">
        <f t="shared" si="142"/>
        <v>0.69190020802198904</v>
      </c>
      <c r="AD761">
        <f t="shared" si="143"/>
        <v>0.72033739588687651</v>
      </c>
    </row>
    <row r="762" spans="1:30" x14ac:dyDescent="0.25">
      <c r="A762" s="32">
        <v>77</v>
      </c>
      <c r="B762">
        <f t="shared" si="132"/>
        <v>759.5</v>
      </c>
      <c r="C762">
        <f t="shared" si="133"/>
        <v>0.75900000000000001</v>
      </c>
      <c r="D762">
        <f t="shared" si="134"/>
        <v>0.70308946033092834</v>
      </c>
      <c r="E762">
        <f t="shared" si="135"/>
        <v>0.71957675689331146</v>
      </c>
      <c r="N762" s="32">
        <v>80</v>
      </c>
      <c r="O762">
        <f t="shared" si="136"/>
        <v>758.5</v>
      </c>
      <c r="P762">
        <f t="shared" si="137"/>
        <v>0.75800000000000001</v>
      </c>
      <c r="Q762">
        <f t="shared" si="138"/>
        <v>0.69988360019734119</v>
      </c>
      <c r="R762">
        <f t="shared" si="139"/>
        <v>0.74183956255840922</v>
      </c>
      <c r="Z762" s="32">
        <v>79</v>
      </c>
      <c r="AA762">
        <f t="shared" si="140"/>
        <v>756</v>
      </c>
      <c r="AB762">
        <f t="shared" si="141"/>
        <v>0.75549999999999995</v>
      </c>
      <c r="AC762">
        <f t="shared" si="142"/>
        <v>0.69190020802198904</v>
      </c>
      <c r="AD762">
        <f t="shared" si="143"/>
        <v>0.72033739588687651</v>
      </c>
    </row>
    <row r="763" spans="1:30" x14ac:dyDescent="0.25">
      <c r="A763" s="32">
        <v>77</v>
      </c>
      <c r="B763">
        <f t="shared" si="132"/>
        <v>759.5</v>
      </c>
      <c r="C763">
        <f t="shared" si="133"/>
        <v>0.75900000000000001</v>
      </c>
      <c r="D763">
        <f t="shared" si="134"/>
        <v>0.70308946033092834</v>
      </c>
      <c r="E763">
        <f t="shared" si="135"/>
        <v>0.71957675689331146</v>
      </c>
      <c r="N763" s="32">
        <v>80</v>
      </c>
      <c r="O763">
        <f t="shared" si="136"/>
        <v>758.5</v>
      </c>
      <c r="P763">
        <f t="shared" si="137"/>
        <v>0.75800000000000001</v>
      </c>
      <c r="Q763">
        <f t="shared" si="138"/>
        <v>0.69988360019734119</v>
      </c>
      <c r="R763">
        <f t="shared" si="139"/>
        <v>0.74183956255840922</v>
      </c>
      <c r="Z763" s="32">
        <v>79</v>
      </c>
      <c r="AA763">
        <f t="shared" si="140"/>
        <v>756</v>
      </c>
      <c r="AB763">
        <f t="shared" si="141"/>
        <v>0.75549999999999995</v>
      </c>
      <c r="AC763">
        <f t="shared" si="142"/>
        <v>0.69190020802198904</v>
      </c>
      <c r="AD763">
        <f t="shared" si="143"/>
        <v>0.72033739588687651</v>
      </c>
    </row>
    <row r="764" spans="1:30" x14ac:dyDescent="0.25">
      <c r="A764" s="32">
        <v>77</v>
      </c>
      <c r="B764">
        <f t="shared" si="132"/>
        <v>759.5</v>
      </c>
      <c r="C764">
        <f t="shared" si="133"/>
        <v>0.75900000000000001</v>
      </c>
      <c r="D764">
        <f t="shared" si="134"/>
        <v>0.70308946033092834</v>
      </c>
      <c r="E764">
        <f t="shared" si="135"/>
        <v>0.71957675689331146</v>
      </c>
      <c r="N764" s="32">
        <v>80</v>
      </c>
      <c r="O764">
        <f t="shared" si="136"/>
        <v>758.5</v>
      </c>
      <c r="P764">
        <f t="shared" si="137"/>
        <v>0.75800000000000001</v>
      </c>
      <c r="Q764">
        <f t="shared" si="138"/>
        <v>0.69988360019734119</v>
      </c>
      <c r="R764">
        <f t="shared" si="139"/>
        <v>0.74183956255840922</v>
      </c>
      <c r="Z764" s="32">
        <v>79</v>
      </c>
      <c r="AA764">
        <f t="shared" si="140"/>
        <v>756</v>
      </c>
      <c r="AB764">
        <f t="shared" si="141"/>
        <v>0.75549999999999995</v>
      </c>
      <c r="AC764">
        <f t="shared" si="142"/>
        <v>0.69190020802198904</v>
      </c>
      <c r="AD764">
        <f t="shared" si="143"/>
        <v>0.72033739588687651</v>
      </c>
    </row>
    <row r="765" spans="1:30" x14ac:dyDescent="0.25">
      <c r="A765" s="32">
        <v>77</v>
      </c>
      <c r="B765">
        <f t="shared" si="132"/>
        <v>759.5</v>
      </c>
      <c r="C765">
        <f t="shared" si="133"/>
        <v>0.75900000000000001</v>
      </c>
      <c r="D765">
        <f t="shared" si="134"/>
        <v>0.70308946033092834</v>
      </c>
      <c r="E765">
        <f t="shared" si="135"/>
        <v>0.71957675689331146</v>
      </c>
      <c r="N765" s="32">
        <v>80</v>
      </c>
      <c r="O765">
        <f t="shared" si="136"/>
        <v>758.5</v>
      </c>
      <c r="P765">
        <f t="shared" si="137"/>
        <v>0.75800000000000001</v>
      </c>
      <c r="Q765">
        <f t="shared" si="138"/>
        <v>0.69988360019734119</v>
      </c>
      <c r="R765">
        <f t="shared" si="139"/>
        <v>0.74183956255840922</v>
      </c>
      <c r="Z765" s="32">
        <v>79</v>
      </c>
      <c r="AA765">
        <f t="shared" si="140"/>
        <v>756</v>
      </c>
      <c r="AB765">
        <f t="shared" si="141"/>
        <v>0.75549999999999995</v>
      </c>
      <c r="AC765">
        <f t="shared" si="142"/>
        <v>0.69190020802198904</v>
      </c>
      <c r="AD765">
        <f t="shared" si="143"/>
        <v>0.72033739588687651</v>
      </c>
    </row>
    <row r="766" spans="1:30" x14ac:dyDescent="0.25">
      <c r="A766" s="32">
        <v>77</v>
      </c>
      <c r="B766">
        <f t="shared" si="132"/>
        <v>759.5</v>
      </c>
      <c r="C766">
        <f t="shared" si="133"/>
        <v>0.75900000000000001</v>
      </c>
      <c r="D766">
        <f t="shared" si="134"/>
        <v>0.70308946033092834</v>
      </c>
      <c r="E766">
        <f t="shared" si="135"/>
        <v>0.71957675689331146</v>
      </c>
      <c r="N766" s="32">
        <v>80</v>
      </c>
      <c r="O766">
        <f t="shared" si="136"/>
        <v>758.5</v>
      </c>
      <c r="P766">
        <f t="shared" si="137"/>
        <v>0.75800000000000001</v>
      </c>
      <c r="Q766">
        <f t="shared" si="138"/>
        <v>0.69988360019734119</v>
      </c>
      <c r="R766">
        <f t="shared" si="139"/>
        <v>0.74183956255840922</v>
      </c>
      <c r="Z766" s="32">
        <v>79</v>
      </c>
      <c r="AA766">
        <f t="shared" si="140"/>
        <v>756</v>
      </c>
      <c r="AB766">
        <f t="shared" si="141"/>
        <v>0.75549999999999995</v>
      </c>
      <c r="AC766">
        <f t="shared" si="142"/>
        <v>0.69190020802198904</v>
      </c>
      <c r="AD766">
        <f t="shared" si="143"/>
        <v>0.72033739588687651</v>
      </c>
    </row>
    <row r="767" spans="1:30" x14ac:dyDescent="0.25">
      <c r="A767" s="32">
        <v>77</v>
      </c>
      <c r="B767">
        <f t="shared" si="132"/>
        <v>759.5</v>
      </c>
      <c r="C767">
        <f t="shared" si="133"/>
        <v>0.75900000000000001</v>
      </c>
      <c r="D767">
        <f t="shared" si="134"/>
        <v>0.70308946033092834</v>
      </c>
      <c r="E767">
        <f t="shared" si="135"/>
        <v>0.71957675689331146</v>
      </c>
      <c r="N767" s="32">
        <v>81</v>
      </c>
      <c r="O767">
        <f t="shared" si="136"/>
        <v>778</v>
      </c>
      <c r="P767">
        <f t="shared" si="137"/>
        <v>0.77749999999999997</v>
      </c>
      <c r="Q767">
        <f t="shared" si="138"/>
        <v>0.76377724384952272</v>
      </c>
      <c r="R767">
        <f t="shared" si="139"/>
        <v>0.81033181281770272</v>
      </c>
      <c r="Z767" s="32">
        <v>80</v>
      </c>
      <c r="AA767">
        <f t="shared" si="140"/>
        <v>779</v>
      </c>
      <c r="AB767">
        <f t="shared" si="141"/>
        <v>0.77849999999999997</v>
      </c>
      <c r="AC767">
        <f t="shared" si="142"/>
        <v>0.76713710978404848</v>
      </c>
      <c r="AD767">
        <f t="shared" si="143"/>
        <v>0.78614567250727452</v>
      </c>
    </row>
    <row r="768" spans="1:30" x14ac:dyDescent="0.25">
      <c r="A768" s="32">
        <v>77</v>
      </c>
      <c r="B768">
        <f t="shared" si="132"/>
        <v>759.5</v>
      </c>
      <c r="C768">
        <f t="shared" si="133"/>
        <v>0.75900000000000001</v>
      </c>
      <c r="D768">
        <f t="shared" si="134"/>
        <v>0.70308946033092834</v>
      </c>
      <c r="E768">
        <f t="shared" si="135"/>
        <v>0.71957675689331146</v>
      </c>
      <c r="N768" s="32">
        <v>81</v>
      </c>
      <c r="O768">
        <f t="shared" si="136"/>
        <v>778</v>
      </c>
      <c r="P768">
        <f t="shared" si="137"/>
        <v>0.77749999999999997</v>
      </c>
      <c r="Q768">
        <f t="shared" si="138"/>
        <v>0.76377724384952272</v>
      </c>
      <c r="R768">
        <f t="shared" si="139"/>
        <v>0.81033181281770272</v>
      </c>
      <c r="Z768" s="32">
        <v>80</v>
      </c>
      <c r="AA768">
        <f t="shared" si="140"/>
        <v>779</v>
      </c>
      <c r="AB768">
        <f t="shared" si="141"/>
        <v>0.77849999999999997</v>
      </c>
      <c r="AC768">
        <f t="shared" si="142"/>
        <v>0.76713710978404848</v>
      </c>
      <c r="AD768">
        <f t="shared" si="143"/>
        <v>0.78614567250727452</v>
      </c>
    </row>
    <row r="769" spans="1:30" x14ac:dyDescent="0.25">
      <c r="A769" s="32">
        <v>77</v>
      </c>
      <c r="B769">
        <f t="shared" si="132"/>
        <v>759.5</v>
      </c>
      <c r="C769">
        <f t="shared" si="133"/>
        <v>0.75900000000000001</v>
      </c>
      <c r="D769">
        <f t="shared" si="134"/>
        <v>0.70308946033092834</v>
      </c>
      <c r="E769">
        <f t="shared" si="135"/>
        <v>0.71957675689331146</v>
      </c>
      <c r="N769" s="32">
        <v>81</v>
      </c>
      <c r="O769">
        <f t="shared" si="136"/>
        <v>778</v>
      </c>
      <c r="P769">
        <f t="shared" si="137"/>
        <v>0.77749999999999997</v>
      </c>
      <c r="Q769">
        <f t="shared" si="138"/>
        <v>0.76377724384952272</v>
      </c>
      <c r="R769">
        <f t="shared" si="139"/>
        <v>0.81033181281770272</v>
      </c>
      <c r="Z769" s="32">
        <v>80</v>
      </c>
      <c r="AA769">
        <f t="shared" si="140"/>
        <v>779</v>
      </c>
      <c r="AB769">
        <f t="shared" si="141"/>
        <v>0.77849999999999997</v>
      </c>
      <c r="AC769">
        <f t="shared" si="142"/>
        <v>0.76713710978404848</v>
      </c>
      <c r="AD769">
        <f t="shared" si="143"/>
        <v>0.78614567250727452</v>
      </c>
    </row>
    <row r="770" spans="1:30" x14ac:dyDescent="0.25">
      <c r="A770" s="32">
        <v>77</v>
      </c>
      <c r="B770">
        <f t="shared" si="132"/>
        <v>759.5</v>
      </c>
      <c r="C770">
        <f t="shared" si="133"/>
        <v>0.75900000000000001</v>
      </c>
      <c r="D770">
        <f t="shared" si="134"/>
        <v>0.70308946033092834</v>
      </c>
      <c r="E770">
        <f t="shared" si="135"/>
        <v>0.71957675689331146</v>
      </c>
      <c r="N770" s="32">
        <v>81</v>
      </c>
      <c r="O770">
        <f t="shared" si="136"/>
        <v>778</v>
      </c>
      <c r="P770">
        <f t="shared" si="137"/>
        <v>0.77749999999999997</v>
      </c>
      <c r="Q770">
        <f t="shared" si="138"/>
        <v>0.76377724384952272</v>
      </c>
      <c r="R770">
        <f t="shared" si="139"/>
        <v>0.81033181281770272</v>
      </c>
      <c r="Z770" s="32">
        <v>80</v>
      </c>
      <c r="AA770">
        <f t="shared" si="140"/>
        <v>779</v>
      </c>
      <c r="AB770">
        <f t="shared" si="141"/>
        <v>0.77849999999999997</v>
      </c>
      <c r="AC770">
        <f t="shared" si="142"/>
        <v>0.76713710978404848</v>
      </c>
      <c r="AD770">
        <f t="shared" si="143"/>
        <v>0.78614567250727452</v>
      </c>
    </row>
    <row r="771" spans="1:30" x14ac:dyDescent="0.25">
      <c r="A771" s="32">
        <v>77</v>
      </c>
      <c r="B771">
        <f t="shared" ref="B771:B834" si="144">_xlfn.RANK.AVG(A771,$A$2:$A$1001,1)</f>
        <v>759.5</v>
      </c>
      <c r="C771">
        <f t="shared" ref="C771:C834" si="145">(B771-0.5)/COUNTA($A$2:$A$1001)</f>
        <v>0.75900000000000001</v>
      </c>
      <c r="D771">
        <f t="shared" ref="D771:D834" si="146">_xlfn.NORM.S.INV(C771)</f>
        <v>0.70308946033092834</v>
      </c>
      <c r="E771">
        <f t="shared" ref="E771:E834" si="147">STANDARDIZE(A771,AVERAGE($A$2:$A$1001),_xlfn.STDEV.S($A$2:$A$1001))</f>
        <v>0.71957675689331146</v>
      </c>
      <c r="N771" s="32">
        <v>81</v>
      </c>
      <c r="O771">
        <f t="shared" ref="O771:O834" si="148">_xlfn.RANK.AVG(N771,$N$2:$N$1001,1)</f>
        <v>778</v>
      </c>
      <c r="P771">
        <f t="shared" ref="P771:P834" si="149">(O771-0.5)/COUNTA($N$2:$N$1001)</f>
        <v>0.77749999999999997</v>
      </c>
      <c r="Q771">
        <f t="shared" ref="Q771:Q834" si="150">_xlfn.NORM.S.INV(P771)</f>
        <v>0.76377724384952272</v>
      </c>
      <c r="R771">
        <f t="shared" ref="R771:R834" si="151">STANDARDIZE(N771,AVERAGE($N$2:$N$1001),_xlfn.STDEV.S($N$2:$N$1001))</f>
        <v>0.81033181281770272</v>
      </c>
      <c r="Z771" s="32">
        <v>80</v>
      </c>
      <c r="AA771">
        <f t="shared" ref="AA771:AA834" si="152">_xlfn.RANK.AVG(Z771,$Z$2:$Z$1001,1)</f>
        <v>779</v>
      </c>
      <c r="AB771">
        <f t="shared" ref="AB771:AB834" si="153">(AA771-0.5)/COUNTA($Z$2:$Z$1001)</f>
        <v>0.77849999999999997</v>
      </c>
      <c r="AC771">
        <f t="shared" ref="AC771:AC834" si="154">_xlfn.NORM.S.INV(AB771)</f>
        <v>0.76713710978404848</v>
      </c>
      <c r="AD771">
        <f t="shared" ref="AD771:AD834" si="155">STANDARDIZE(Z771,AVERAGE($Z$2:$Z$1001),_xlfn.STDEV.S($Z$2:$Z$1001))</f>
        <v>0.78614567250727452</v>
      </c>
    </row>
    <row r="772" spans="1:30" x14ac:dyDescent="0.25">
      <c r="A772" s="32">
        <v>77</v>
      </c>
      <c r="B772">
        <f t="shared" si="144"/>
        <v>759.5</v>
      </c>
      <c r="C772">
        <f t="shared" si="145"/>
        <v>0.75900000000000001</v>
      </c>
      <c r="D772">
        <f t="shared" si="146"/>
        <v>0.70308946033092834</v>
      </c>
      <c r="E772">
        <f t="shared" si="147"/>
        <v>0.71957675689331146</v>
      </c>
      <c r="N772" s="32">
        <v>81</v>
      </c>
      <c r="O772">
        <f t="shared" si="148"/>
        <v>778</v>
      </c>
      <c r="P772">
        <f t="shared" si="149"/>
        <v>0.77749999999999997</v>
      </c>
      <c r="Q772">
        <f t="shared" si="150"/>
        <v>0.76377724384952272</v>
      </c>
      <c r="R772">
        <f t="shared" si="151"/>
        <v>0.81033181281770272</v>
      </c>
      <c r="Z772" s="32">
        <v>80</v>
      </c>
      <c r="AA772">
        <f t="shared" si="152"/>
        <v>779</v>
      </c>
      <c r="AB772">
        <f t="shared" si="153"/>
        <v>0.77849999999999997</v>
      </c>
      <c r="AC772">
        <f t="shared" si="154"/>
        <v>0.76713710978404848</v>
      </c>
      <c r="AD772">
        <f t="shared" si="155"/>
        <v>0.78614567250727452</v>
      </c>
    </row>
    <row r="773" spans="1:30" x14ac:dyDescent="0.25">
      <c r="A773" s="32">
        <v>78</v>
      </c>
      <c r="B773">
        <f t="shared" si="144"/>
        <v>778.5</v>
      </c>
      <c r="C773">
        <f t="shared" si="145"/>
        <v>0.77800000000000002</v>
      </c>
      <c r="D773">
        <f t="shared" si="146"/>
        <v>0.76545609669087822</v>
      </c>
      <c r="E773">
        <f t="shared" si="147"/>
        <v>0.78552641841776494</v>
      </c>
      <c r="N773" s="32">
        <v>81</v>
      </c>
      <c r="O773">
        <f t="shared" si="148"/>
        <v>778</v>
      </c>
      <c r="P773">
        <f t="shared" si="149"/>
        <v>0.77749999999999997</v>
      </c>
      <c r="Q773">
        <f t="shared" si="150"/>
        <v>0.76377724384952272</v>
      </c>
      <c r="R773">
        <f t="shared" si="151"/>
        <v>0.81033181281770272</v>
      </c>
      <c r="Z773" s="32">
        <v>80</v>
      </c>
      <c r="AA773">
        <f t="shared" si="152"/>
        <v>779</v>
      </c>
      <c r="AB773">
        <f t="shared" si="153"/>
        <v>0.77849999999999997</v>
      </c>
      <c r="AC773">
        <f t="shared" si="154"/>
        <v>0.76713710978404848</v>
      </c>
      <c r="AD773">
        <f t="shared" si="155"/>
        <v>0.78614567250727452</v>
      </c>
    </row>
    <row r="774" spans="1:30" x14ac:dyDescent="0.25">
      <c r="A774" s="32">
        <v>78</v>
      </c>
      <c r="B774">
        <f t="shared" si="144"/>
        <v>778.5</v>
      </c>
      <c r="C774">
        <f t="shared" si="145"/>
        <v>0.77800000000000002</v>
      </c>
      <c r="D774">
        <f t="shared" si="146"/>
        <v>0.76545609669087822</v>
      </c>
      <c r="E774">
        <f t="shared" si="147"/>
        <v>0.78552641841776494</v>
      </c>
      <c r="N774" s="32">
        <v>81</v>
      </c>
      <c r="O774">
        <f t="shared" si="148"/>
        <v>778</v>
      </c>
      <c r="P774">
        <f t="shared" si="149"/>
        <v>0.77749999999999997</v>
      </c>
      <c r="Q774">
        <f t="shared" si="150"/>
        <v>0.76377724384952272</v>
      </c>
      <c r="R774">
        <f t="shared" si="151"/>
        <v>0.81033181281770272</v>
      </c>
      <c r="Z774" s="32">
        <v>80</v>
      </c>
      <c r="AA774">
        <f t="shared" si="152"/>
        <v>779</v>
      </c>
      <c r="AB774">
        <f t="shared" si="153"/>
        <v>0.77849999999999997</v>
      </c>
      <c r="AC774">
        <f t="shared" si="154"/>
        <v>0.76713710978404848</v>
      </c>
      <c r="AD774">
        <f t="shared" si="155"/>
        <v>0.78614567250727452</v>
      </c>
    </row>
    <row r="775" spans="1:30" x14ac:dyDescent="0.25">
      <c r="A775" s="32">
        <v>78</v>
      </c>
      <c r="B775">
        <f t="shared" si="144"/>
        <v>778.5</v>
      </c>
      <c r="C775">
        <f t="shared" si="145"/>
        <v>0.77800000000000002</v>
      </c>
      <c r="D775">
        <f t="shared" si="146"/>
        <v>0.76545609669087822</v>
      </c>
      <c r="E775">
        <f t="shared" si="147"/>
        <v>0.78552641841776494</v>
      </c>
      <c r="N775" s="32">
        <v>81</v>
      </c>
      <c r="O775">
        <f t="shared" si="148"/>
        <v>778</v>
      </c>
      <c r="P775">
        <f t="shared" si="149"/>
        <v>0.77749999999999997</v>
      </c>
      <c r="Q775">
        <f t="shared" si="150"/>
        <v>0.76377724384952272</v>
      </c>
      <c r="R775">
        <f t="shared" si="151"/>
        <v>0.81033181281770272</v>
      </c>
      <c r="Z775" s="32">
        <v>80</v>
      </c>
      <c r="AA775">
        <f t="shared" si="152"/>
        <v>779</v>
      </c>
      <c r="AB775">
        <f t="shared" si="153"/>
        <v>0.77849999999999997</v>
      </c>
      <c r="AC775">
        <f t="shared" si="154"/>
        <v>0.76713710978404848</v>
      </c>
      <c r="AD775">
        <f t="shared" si="155"/>
        <v>0.78614567250727452</v>
      </c>
    </row>
    <row r="776" spans="1:30" x14ac:dyDescent="0.25">
      <c r="A776" s="32">
        <v>78</v>
      </c>
      <c r="B776">
        <f t="shared" si="144"/>
        <v>778.5</v>
      </c>
      <c r="C776">
        <f t="shared" si="145"/>
        <v>0.77800000000000002</v>
      </c>
      <c r="D776">
        <f t="shared" si="146"/>
        <v>0.76545609669087822</v>
      </c>
      <c r="E776">
        <f t="shared" si="147"/>
        <v>0.78552641841776494</v>
      </c>
      <c r="N776" s="32">
        <v>81</v>
      </c>
      <c r="O776">
        <f t="shared" si="148"/>
        <v>778</v>
      </c>
      <c r="P776">
        <f t="shared" si="149"/>
        <v>0.77749999999999997</v>
      </c>
      <c r="Q776">
        <f t="shared" si="150"/>
        <v>0.76377724384952272</v>
      </c>
      <c r="R776">
        <f t="shared" si="151"/>
        <v>0.81033181281770272</v>
      </c>
      <c r="Z776" s="32">
        <v>80</v>
      </c>
      <c r="AA776">
        <f t="shared" si="152"/>
        <v>779</v>
      </c>
      <c r="AB776">
        <f t="shared" si="153"/>
        <v>0.77849999999999997</v>
      </c>
      <c r="AC776">
        <f t="shared" si="154"/>
        <v>0.76713710978404848</v>
      </c>
      <c r="AD776">
        <f t="shared" si="155"/>
        <v>0.78614567250727452</v>
      </c>
    </row>
    <row r="777" spans="1:30" x14ac:dyDescent="0.25">
      <c r="A777" s="32">
        <v>78</v>
      </c>
      <c r="B777">
        <f t="shared" si="144"/>
        <v>778.5</v>
      </c>
      <c r="C777">
        <f t="shared" si="145"/>
        <v>0.77800000000000002</v>
      </c>
      <c r="D777">
        <f t="shared" si="146"/>
        <v>0.76545609669087822</v>
      </c>
      <c r="E777">
        <f t="shared" si="147"/>
        <v>0.78552641841776494</v>
      </c>
      <c r="N777" s="32">
        <v>81</v>
      </c>
      <c r="O777">
        <f t="shared" si="148"/>
        <v>778</v>
      </c>
      <c r="P777">
        <f t="shared" si="149"/>
        <v>0.77749999999999997</v>
      </c>
      <c r="Q777">
        <f t="shared" si="150"/>
        <v>0.76377724384952272</v>
      </c>
      <c r="R777">
        <f t="shared" si="151"/>
        <v>0.81033181281770272</v>
      </c>
      <c r="Z777" s="32">
        <v>80</v>
      </c>
      <c r="AA777">
        <f t="shared" si="152"/>
        <v>779</v>
      </c>
      <c r="AB777">
        <f t="shared" si="153"/>
        <v>0.77849999999999997</v>
      </c>
      <c r="AC777">
        <f t="shared" si="154"/>
        <v>0.76713710978404848</v>
      </c>
      <c r="AD777">
        <f t="shared" si="155"/>
        <v>0.78614567250727452</v>
      </c>
    </row>
    <row r="778" spans="1:30" x14ac:dyDescent="0.25">
      <c r="A778" s="32">
        <v>78</v>
      </c>
      <c r="B778">
        <f t="shared" si="144"/>
        <v>778.5</v>
      </c>
      <c r="C778">
        <f t="shared" si="145"/>
        <v>0.77800000000000002</v>
      </c>
      <c r="D778">
        <f t="shared" si="146"/>
        <v>0.76545609669087822</v>
      </c>
      <c r="E778">
        <f t="shared" si="147"/>
        <v>0.78552641841776494</v>
      </c>
      <c r="N778" s="32">
        <v>81</v>
      </c>
      <c r="O778">
        <f t="shared" si="148"/>
        <v>778</v>
      </c>
      <c r="P778">
        <f t="shared" si="149"/>
        <v>0.77749999999999997</v>
      </c>
      <c r="Q778">
        <f t="shared" si="150"/>
        <v>0.76377724384952272</v>
      </c>
      <c r="R778">
        <f t="shared" si="151"/>
        <v>0.81033181281770272</v>
      </c>
      <c r="Z778" s="32">
        <v>80</v>
      </c>
      <c r="AA778">
        <f t="shared" si="152"/>
        <v>779</v>
      </c>
      <c r="AB778">
        <f t="shared" si="153"/>
        <v>0.77849999999999997</v>
      </c>
      <c r="AC778">
        <f t="shared" si="154"/>
        <v>0.76713710978404848</v>
      </c>
      <c r="AD778">
        <f t="shared" si="155"/>
        <v>0.78614567250727452</v>
      </c>
    </row>
    <row r="779" spans="1:30" x14ac:dyDescent="0.25">
      <c r="A779" s="32">
        <v>78</v>
      </c>
      <c r="B779">
        <f t="shared" si="144"/>
        <v>778.5</v>
      </c>
      <c r="C779">
        <f t="shared" si="145"/>
        <v>0.77800000000000002</v>
      </c>
      <c r="D779">
        <f t="shared" si="146"/>
        <v>0.76545609669087822</v>
      </c>
      <c r="E779">
        <f t="shared" si="147"/>
        <v>0.78552641841776494</v>
      </c>
      <c r="N779" s="32">
        <v>81</v>
      </c>
      <c r="O779">
        <f t="shared" si="148"/>
        <v>778</v>
      </c>
      <c r="P779">
        <f t="shared" si="149"/>
        <v>0.77749999999999997</v>
      </c>
      <c r="Q779">
        <f t="shared" si="150"/>
        <v>0.76377724384952272</v>
      </c>
      <c r="R779">
        <f t="shared" si="151"/>
        <v>0.81033181281770272</v>
      </c>
      <c r="Z779" s="32">
        <v>80</v>
      </c>
      <c r="AA779">
        <f t="shared" si="152"/>
        <v>779</v>
      </c>
      <c r="AB779">
        <f t="shared" si="153"/>
        <v>0.77849999999999997</v>
      </c>
      <c r="AC779">
        <f t="shared" si="154"/>
        <v>0.76713710978404848</v>
      </c>
      <c r="AD779">
        <f t="shared" si="155"/>
        <v>0.78614567250727452</v>
      </c>
    </row>
    <row r="780" spans="1:30" x14ac:dyDescent="0.25">
      <c r="A780" s="32">
        <v>78</v>
      </c>
      <c r="B780">
        <f t="shared" si="144"/>
        <v>778.5</v>
      </c>
      <c r="C780">
        <f t="shared" si="145"/>
        <v>0.77800000000000002</v>
      </c>
      <c r="D780">
        <f t="shared" si="146"/>
        <v>0.76545609669087822</v>
      </c>
      <c r="E780">
        <f t="shared" si="147"/>
        <v>0.78552641841776494</v>
      </c>
      <c r="N780" s="32">
        <v>81</v>
      </c>
      <c r="O780">
        <f t="shared" si="148"/>
        <v>778</v>
      </c>
      <c r="P780">
        <f t="shared" si="149"/>
        <v>0.77749999999999997</v>
      </c>
      <c r="Q780">
        <f t="shared" si="150"/>
        <v>0.76377724384952272</v>
      </c>
      <c r="R780">
        <f t="shared" si="151"/>
        <v>0.81033181281770272</v>
      </c>
      <c r="Z780" s="32">
        <v>80</v>
      </c>
      <c r="AA780">
        <f t="shared" si="152"/>
        <v>779</v>
      </c>
      <c r="AB780">
        <f t="shared" si="153"/>
        <v>0.77849999999999997</v>
      </c>
      <c r="AC780">
        <f t="shared" si="154"/>
        <v>0.76713710978404848</v>
      </c>
      <c r="AD780">
        <f t="shared" si="155"/>
        <v>0.78614567250727452</v>
      </c>
    </row>
    <row r="781" spans="1:30" x14ac:dyDescent="0.25">
      <c r="A781" s="32">
        <v>78</v>
      </c>
      <c r="B781">
        <f t="shared" si="144"/>
        <v>778.5</v>
      </c>
      <c r="C781">
        <f t="shared" si="145"/>
        <v>0.77800000000000002</v>
      </c>
      <c r="D781">
        <f t="shared" si="146"/>
        <v>0.76545609669087822</v>
      </c>
      <c r="E781">
        <f t="shared" si="147"/>
        <v>0.78552641841776494</v>
      </c>
      <c r="N781" s="32">
        <v>81</v>
      </c>
      <c r="O781">
        <f t="shared" si="148"/>
        <v>778</v>
      </c>
      <c r="P781">
        <f t="shared" si="149"/>
        <v>0.77749999999999997</v>
      </c>
      <c r="Q781">
        <f t="shared" si="150"/>
        <v>0.76377724384952272</v>
      </c>
      <c r="R781">
        <f t="shared" si="151"/>
        <v>0.81033181281770272</v>
      </c>
      <c r="Z781" s="32">
        <v>80</v>
      </c>
      <c r="AA781">
        <f t="shared" si="152"/>
        <v>779</v>
      </c>
      <c r="AB781">
        <f t="shared" si="153"/>
        <v>0.77849999999999997</v>
      </c>
      <c r="AC781">
        <f t="shared" si="154"/>
        <v>0.76713710978404848</v>
      </c>
      <c r="AD781">
        <f t="shared" si="155"/>
        <v>0.78614567250727452</v>
      </c>
    </row>
    <row r="782" spans="1:30" x14ac:dyDescent="0.25">
      <c r="A782" s="32">
        <v>78</v>
      </c>
      <c r="B782">
        <f t="shared" si="144"/>
        <v>778.5</v>
      </c>
      <c r="C782">
        <f t="shared" si="145"/>
        <v>0.77800000000000002</v>
      </c>
      <c r="D782">
        <f t="shared" si="146"/>
        <v>0.76545609669087822</v>
      </c>
      <c r="E782">
        <f t="shared" si="147"/>
        <v>0.78552641841776494</v>
      </c>
      <c r="N782" s="32">
        <v>81</v>
      </c>
      <c r="O782">
        <f t="shared" si="148"/>
        <v>778</v>
      </c>
      <c r="P782">
        <f t="shared" si="149"/>
        <v>0.77749999999999997</v>
      </c>
      <c r="Q782">
        <f t="shared" si="150"/>
        <v>0.76377724384952272</v>
      </c>
      <c r="R782">
        <f t="shared" si="151"/>
        <v>0.81033181281770272</v>
      </c>
      <c r="Z782" s="32">
        <v>80</v>
      </c>
      <c r="AA782">
        <f t="shared" si="152"/>
        <v>779</v>
      </c>
      <c r="AB782">
        <f t="shared" si="153"/>
        <v>0.77849999999999997</v>
      </c>
      <c r="AC782">
        <f t="shared" si="154"/>
        <v>0.76713710978404848</v>
      </c>
      <c r="AD782">
        <f t="shared" si="155"/>
        <v>0.78614567250727452</v>
      </c>
    </row>
    <row r="783" spans="1:30" x14ac:dyDescent="0.25">
      <c r="A783" s="32">
        <v>78</v>
      </c>
      <c r="B783">
        <f t="shared" si="144"/>
        <v>778.5</v>
      </c>
      <c r="C783">
        <f t="shared" si="145"/>
        <v>0.77800000000000002</v>
      </c>
      <c r="D783">
        <f t="shared" si="146"/>
        <v>0.76545609669087822</v>
      </c>
      <c r="E783">
        <f t="shared" si="147"/>
        <v>0.78552641841776494</v>
      </c>
      <c r="N783" s="32">
        <v>81</v>
      </c>
      <c r="O783">
        <f t="shared" si="148"/>
        <v>778</v>
      </c>
      <c r="P783">
        <f t="shared" si="149"/>
        <v>0.77749999999999997</v>
      </c>
      <c r="Q783">
        <f t="shared" si="150"/>
        <v>0.76377724384952272</v>
      </c>
      <c r="R783">
        <f t="shared" si="151"/>
        <v>0.81033181281770272</v>
      </c>
      <c r="Z783" s="32">
        <v>80</v>
      </c>
      <c r="AA783">
        <f t="shared" si="152"/>
        <v>779</v>
      </c>
      <c r="AB783">
        <f t="shared" si="153"/>
        <v>0.77849999999999997</v>
      </c>
      <c r="AC783">
        <f t="shared" si="154"/>
        <v>0.76713710978404848</v>
      </c>
      <c r="AD783">
        <f t="shared" si="155"/>
        <v>0.78614567250727452</v>
      </c>
    </row>
    <row r="784" spans="1:30" x14ac:dyDescent="0.25">
      <c r="A784" s="32">
        <v>78</v>
      </c>
      <c r="B784">
        <f t="shared" si="144"/>
        <v>778.5</v>
      </c>
      <c r="C784">
        <f t="shared" si="145"/>
        <v>0.77800000000000002</v>
      </c>
      <c r="D784">
        <f t="shared" si="146"/>
        <v>0.76545609669087822</v>
      </c>
      <c r="E784">
        <f t="shared" si="147"/>
        <v>0.78552641841776494</v>
      </c>
      <c r="N784" s="32">
        <v>81</v>
      </c>
      <c r="O784">
        <f t="shared" si="148"/>
        <v>778</v>
      </c>
      <c r="P784">
        <f t="shared" si="149"/>
        <v>0.77749999999999997</v>
      </c>
      <c r="Q784">
        <f t="shared" si="150"/>
        <v>0.76377724384952272</v>
      </c>
      <c r="R784">
        <f t="shared" si="151"/>
        <v>0.81033181281770272</v>
      </c>
      <c r="Z784" s="32">
        <v>80</v>
      </c>
      <c r="AA784">
        <f t="shared" si="152"/>
        <v>779</v>
      </c>
      <c r="AB784">
        <f t="shared" si="153"/>
        <v>0.77849999999999997</v>
      </c>
      <c r="AC784">
        <f t="shared" si="154"/>
        <v>0.76713710978404848</v>
      </c>
      <c r="AD784">
        <f t="shared" si="155"/>
        <v>0.78614567250727452</v>
      </c>
    </row>
    <row r="785" spans="1:30" x14ac:dyDescent="0.25">
      <c r="A785" s="32">
        <v>78</v>
      </c>
      <c r="B785">
        <f t="shared" si="144"/>
        <v>778.5</v>
      </c>
      <c r="C785">
        <f t="shared" si="145"/>
        <v>0.77800000000000002</v>
      </c>
      <c r="D785">
        <f t="shared" si="146"/>
        <v>0.76545609669087822</v>
      </c>
      <c r="E785">
        <f t="shared" si="147"/>
        <v>0.78552641841776494</v>
      </c>
      <c r="N785" s="32">
        <v>81</v>
      </c>
      <c r="O785">
        <f t="shared" si="148"/>
        <v>778</v>
      </c>
      <c r="P785">
        <f t="shared" si="149"/>
        <v>0.77749999999999997</v>
      </c>
      <c r="Q785">
        <f t="shared" si="150"/>
        <v>0.76377724384952272</v>
      </c>
      <c r="R785">
        <f t="shared" si="151"/>
        <v>0.81033181281770272</v>
      </c>
      <c r="Z785" s="32">
        <v>80</v>
      </c>
      <c r="AA785">
        <f t="shared" si="152"/>
        <v>779</v>
      </c>
      <c r="AB785">
        <f t="shared" si="153"/>
        <v>0.77849999999999997</v>
      </c>
      <c r="AC785">
        <f t="shared" si="154"/>
        <v>0.76713710978404848</v>
      </c>
      <c r="AD785">
        <f t="shared" si="155"/>
        <v>0.78614567250727452</v>
      </c>
    </row>
    <row r="786" spans="1:30" x14ac:dyDescent="0.25">
      <c r="A786" s="32">
        <v>78</v>
      </c>
      <c r="B786">
        <f t="shared" si="144"/>
        <v>778.5</v>
      </c>
      <c r="C786">
        <f t="shared" si="145"/>
        <v>0.77800000000000002</v>
      </c>
      <c r="D786">
        <f t="shared" si="146"/>
        <v>0.76545609669087822</v>
      </c>
      <c r="E786">
        <f t="shared" si="147"/>
        <v>0.78552641841776494</v>
      </c>
      <c r="N786" s="32">
        <v>81</v>
      </c>
      <c r="O786">
        <f t="shared" si="148"/>
        <v>778</v>
      </c>
      <c r="P786">
        <f t="shared" si="149"/>
        <v>0.77749999999999997</v>
      </c>
      <c r="Q786">
        <f t="shared" si="150"/>
        <v>0.76377724384952272</v>
      </c>
      <c r="R786">
        <f t="shared" si="151"/>
        <v>0.81033181281770272</v>
      </c>
      <c r="Z786" s="32">
        <v>80</v>
      </c>
      <c r="AA786">
        <f t="shared" si="152"/>
        <v>779</v>
      </c>
      <c r="AB786">
        <f t="shared" si="153"/>
        <v>0.77849999999999997</v>
      </c>
      <c r="AC786">
        <f t="shared" si="154"/>
        <v>0.76713710978404848</v>
      </c>
      <c r="AD786">
        <f t="shared" si="155"/>
        <v>0.78614567250727452</v>
      </c>
    </row>
    <row r="787" spans="1:30" x14ac:dyDescent="0.25">
      <c r="A787" s="32">
        <v>79</v>
      </c>
      <c r="B787">
        <f t="shared" si="144"/>
        <v>796.5</v>
      </c>
      <c r="C787">
        <f t="shared" si="145"/>
        <v>0.79600000000000004</v>
      </c>
      <c r="D787">
        <f t="shared" si="146"/>
        <v>0.82741832070438259</v>
      </c>
      <c r="E787">
        <f t="shared" si="147"/>
        <v>0.85147607994221841</v>
      </c>
      <c r="N787" s="32">
        <v>81</v>
      </c>
      <c r="O787">
        <f t="shared" si="148"/>
        <v>778</v>
      </c>
      <c r="P787">
        <f t="shared" si="149"/>
        <v>0.77749999999999997</v>
      </c>
      <c r="Q787">
        <f t="shared" si="150"/>
        <v>0.76377724384952272</v>
      </c>
      <c r="R787">
        <f t="shared" si="151"/>
        <v>0.81033181281770272</v>
      </c>
      <c r="Z787" s="32">
        <v>80</v>
      </c>
      <c r="AA787">
        <f t="shared" si="152"/>
        <v>779</v>
      </c>
      <c r="AB787">
        <f t="shared" si="153"/>
        <v>0.77849999999999997</v>
      </c>
      <c r="AC787">
        <f t="shared" si="154"/>
        <v>0.76713710978404848</v>
      </c>
      <c r="AD787">
        <f t="shared" si="155"/>
        <v>0.78614567250727452</v>
      </c>
    </row>
    <row r="788" spans="1:30" x14ac:dyDescent="0.25">
      <c r="A788" s="32">
        <v>79</v>
      </c>
      <c r="B788">
        <f t="shared" si="144"/>
        <v>796.5</v>
      </c>
      <c r="C788">
        <f t="shared" si="145"/>
        <v>0.79600000000000004</v>
      </c>
      <c r="D788">
        <f t="shared" si="146"/>
        <v>0.82741832070438259</v>
      </c>
      <c r="E788">
        <f t="shared" si="147"/>
        <v>0.85147607994221841</v>
      </c>
      <c r="N788" s="32">
        <v>81</v>
      </c>
      <c r="O788">
        <f t="shared" si="148"/>
        <v>778</v>
      </c>
      <c r="P788">
        <f t="shared" si="149"/>
        <v>0.77749999999999997</v>
      </c>
      <c r="Q788">
        <f t="shared" si="150"/>
        <v>0.76377724384952272</v>
      </c>
      <c r="R788">
        <f t="shared" si="151"/>
        <v>0.81033181281770272</v>
      </c>
      <c r="Z788" s="32">
        <v>80</v>
      </c>
      <c r="AA788">
        <f t="shared" si="152"/>
        <v>779</v>
      </c>
      <c r="AB788">
        <f t="shared" si="153"/>
        <v>0.77849999999999997</v>
      </c>
      <c r="AC788">
        <f t="shared" si="154"/>
        <v>0.76713710978404848</v>
      </c>
      <c r="AD788">
        <f t="shared" si="155"/>
        <v>0.78614567250727452</v>
      </c>
    </row>
    <row r="789" spans="1:30" x14ac:dyDescent="0.25">
      <c r="A789" s="32">
        <v>79</v>
      </c>
      <c r="B789">
        <f t="shared" si="144"/>
        <v>796.5</v>
      </c>
      <c r="C789">
        <f t="shared" si="145"/>
        <v>0.79600000000000004</v>
      </c>
      <c r="D789">
        <f t="shared" si="146"/>
        <v>0.82741832070438259</v>
      </c>
      <c r="E789">
        <f t="shared" si="147"/>
        <v>0.85147607994221841</v>
      </c>
      <c r="N789" s="32">
        <v>81</v>
      </c>
      <c r="O789">
        <f t="shared" si="148"/>
        <v>778</v>
      </c>
      <c r="P789">
        <f t="shared" si="149"/>
        <v>0.77749999999999997</v>
      </c>
      <c r="Q789">
        <f t="shared" si="150"/>
        <v>0.76377724384952272</v>
      </c>
      <c r="R789">
        <f t="shared" si="151"/>
        <v>0.81033181281770272</v>
      </c>
      <c r="Z789" s="32">
        <v>80</v>
      </c>
      <c r="AA789">
        <f t="shared" si="152"/>
        <v>779</v>
      </c>
      <c r="AB789">
        <f t="shared" si="153"/>
        <v>0.77849999999999997</v>
      </c>
      <c r="AC789">
        <f t="shared" si="154"/>
        <v>0.76713710978404848</v>
      </c>
      <c r="AD789">
        <f t="shared" si="155"/>
        <v>0.78614567250727452</v>
      </c>
    </row>
    <row r="790" spans="1:30" x14ac:dyDescent="0.25">
      <c r="A790" s="32">
        <v>79</v>
      </c>
      <c r="B790">
        <f t="shared" si="144"/>
        <v>796.5</v>
      </c>
      <c r="C790">
        <f t="shared" si="145"/>
        <v>0.79600000000000004</v>
      </c>
      <c r="D790">
        <f t="shared" si="146"/>
        <v>0.82741832070438259</v>
      </c>
      <c r="E790">
        <f t="shared" si="147"/>
        <v>0.85147607994221841</v>
      </c>
      <c r="N790" s="32">
        <v>81</v>
      </c>
      <c r="O790">
        <f t="shared" si="148"/>
        <v>778</v>
      </c>
      <c r="P790">
        <f t="shared" si="149"/>
        <v>0.77749999999999997</v>
      </c>
      <c r="Q790">
        <f t="shared" si="150"/>
        <v>0.76377724384952272</v>
      </c>
      <c r="R790">
        <f t="shared" si="151"/>
        <v>0.81033181281770272</v>
      </c>
      <c r="Z790" s="32">
        <v>80</v>
      </c>
      <c r="AA790">
        <f t="shared" si="152"/>
        <v>779</v>
      </c>
      <c r="AB790">
        <f t="shared" si="153"/>
        <v>0.77849999999999997</v>
      </c>
      <c r="AC790">
        <f t="shared" si="154"/>
        <v>0.76713710978404848</v>
      </c>
      <c r="AD790">
        <f t="shared" si="155"/>
        <v>0.78614567250727452</v>
      </c>
    </row>
    <row r="791" spans="1:30" x14ac:dyDescent="0.25">
      <c r="A791" s="32">
        <v>79</v>
      </c>
      <c r="B791">
        <f t="shared" si="144"/>
        <v>796.5</v>
      </c>
      <c r="C791">
        <f t="shared" si="145"/>
        <v>0.79600000000000004</v>
      </c>
      <c r="D791">
        <f t="shared" si="146"/>
        <v>0.82741832070438259</v>
      </c>
      <c r="E791">
        <f t="shared" si="147"/>
        <v>0.85147607994221841</v>
      </c>
      <c r="N791" s="32">
        <v>81</v>
      </c>
      <c r="O791">
        <f t="shared" si="148"/>
        <v>778</v>
      </c>
      <c r="P791">
        <f t="shared" si="149"/>
        <v>0.77749999999999997</v>
      </c>
      <c r="Q791">
        <f t="shared" si="150"/>
        <v>0.76377724384952272</v>
      </c>
      <c r="R791">
        <f t="shared" si="151"/>
        <v>0.81033181281770272</v>
      </c>
      <c r="Z791" s="32">
        <v>80</v>
      </c>
      <c r="AA791">
        <f t="shared" si="152"/>
        <v>779</v>
      </c>
      <c r="AB791">
        <f t="shared" si="153"/>
        <v>0.77849999999999997</v>
      </c>
      <c r="AC791">
        <f t="shared" si="154"/>
        <v>0.76713710978404848</v>
      </c>
      <c r="AD791">
        <f t="shared" si="155"/>
        <v>0.78614567250727452</v>
      </c>
    </row>
    <row r="792" spans="1:30" x14ac:dyDescent="0.25">
      <c r="A792" s="32">
        <v>79</v>
      </c>
      <c r="B792">
        <f t="shared" si="144"/>
        <v>796.5</v>
      </c>
      <c r="C792">
        <f t="shared" si="145"/>
        <v>0.79600000000000004</v>
      </c>
      <c r="D792">
        <f t="shared" si="146"/>
        <v>0.82741832070438259</v>
      </c>
      <c r="E792">
        <f t="shared" si="147"/>
        <v>0.85147607994221841</v>
      </c>
      <c r="N792" s="32">
        <v>82</v>
      </c>
      <c r="O792">
        <f t="shared" si="148"/>
        <v>800.5</v>
      </c>
      <c r="P792">
        <f t="shared" si="149"/>
        <v>0.8</v>
      </c>
      <c r="Q792">
        <f t="shared" si="150"/>
        <v>0.84162123357291474</v>
      </c>
      <c r="R792">
        <f t="shared" si="151"/>
        <v>0.87882406307699634</v>
      </c>
      <c r="Z792" s="32">
        <v>80</v>
      </c>
      <c r="AA792">
        <f t="shared" si="152"/>
        <v>779</v>
      </c>
      <c r="AB792">
        <f t="shared" si="153"/>
        <v>0.77849999999999997</v>
      </c>
      <c r="AC792">
        <f t="shared" si="154"/>
        <v>0.76713710978404848</v>
      </c>
      <c r="AD792">
        <f t="shared" si="155"/>
        <v>0.78614567250727452</v>
      </c>
    </row>
    <row r="793" spans="1:30" x14ac:dyDescent="0.25">
      <c r="A793" s="32">
        <v>79</v>
      </c>
      <c r="B793">
        <f t="shared" si="144"/>
        <v>796.5</v>
      </c>
      <c r="C793">
        <f t="shared" si="145"/>
        <v>0.79600000000000004</v>
      </c>
      <c r="D793">
        <f t="shared" si="146"/>
        <v>0.82741832070438259</v>
      </c>
      <c r="E793">
        <f t="shared" si="147"/>
        <v>0.85147607994221841</v>
      </c>
      <c r="N793" s="32">
        <v>82</v>
      </c>
      <c r="O793">
        <f t="shared" si="148"/>
        <v>800.5</v>
      </c>
      <c r="P793">
        <f t="shared" si="149"/>
        <v>0.8</v>
      </c>
      <c r="Q793">
        <f t="shared" si="150"/>
        <v>0.84162123357291474</v>
      </c>
      <c r="R793">
        <f t="shared" si="151"/>
        <v>0.87882406307699634</v>
      </c>
      <c r="Z793" s="32">
        <v>80</v>
      </c>
      <c r="AA793">
        <f t="shared" si="152"/>
        <v>779</v>
      </c>
      <c r="AB793">
        <f t="shared" si="153"/>
        <v>0.77849999999999997</v>
      </c>
      <c r="AC793">
        <f t="shared" si="154"/>
        <v>0.76713710978404848</v>
      </c>
      <c r="AD793">
        <f t="shared" si="155"/>
        <v>0.78614567250727452</v>
      </c>
    </row>
    <row r="794" spans="1:30" x14ac:dyDescent="0.25">
      <c r="A794" s="32">
        <v>79</v>
      </c>
      <c r="B794">
        <f t="shared" si="144"/>
        <v>796.5</v>
      </c>
      <c r="C794">
        <f t="shared" si="145"/>
        <v>0.79600000000000004</v>
      </c>
      <c r="D794">
        <f t="shared" si="146"/>
        <v>0.82741832070438259</v>
      </c>
      <c r="E794">
        <f t="shared" si="147"/>
        <v>0.85147607994221841</v>
      </c>
      <c r="N794" s="32">
        <v>82</v>
      </c>
      <c r="O794">
        <f t="shared" si="148"/>
        <v>800.5</v>
      </c>
      <c r="P794">
        <f t="shared" si="149"/>
        <v>0.8</v>
      </c>
      <c r="Q794">
        <f t="shared" si="150"/>
        <v>0.84162123357291474</v>
      </c>
      <c r="R794">
        <f t="shared" si="151"/>
        <v>0.87882406307699634</v>
      </c>
      <c r="Z794" s="32">
        <v>81</v>
      </c>
      <c r="AA794">
        <f t="shared" si="152"/>
        <v>802.5</v>
      </c>
      <c r="AB794">
        <f t="shared" si="153"/>
        <v>0.80200000000000005</v>
      </c>
      <c r="AC794">
        <f t="shared" si="154"/>
        <v>0.84878668591596729</v>
      </c>
      <c r="AD794">
        <f t="shared" si="155"/>
        <v>0.85195394912767253</v>
      </c>
    </row>
    <row r="795" spans="1:30" x14ac:dyDescent="0.25">
      <c r="A795" s="32">
        <v>79</v>
      </c>
      <c r="B795">
        <f t="shared" si="144"/>
        <v>796.5</v>
      </c>
      <c r="C795">
        <f t="shared" si="145"/>
        <v>0.79600000000000004</v>
      </c>
      <c r="D795">
        <f t="shared" si="146"/>
        <v>0.82741832070438259</v>
      </c>
      <c r="E795">
        <f t="shared" si="147"/>
        <v>0.85147607994221841</v>
      </c>
      <c r="N795" s="32">
        <v>82</v>
      </c>
      <c r="O795">
        <f t="shared" si="148"/>
        <v>800.5</v>
      </c>
      <c r="P795">
        <f t="shared" si="149"/>
        <v>0.8</v>
      </c>
      <c r="Q795">
        <f t="shared" si="150"/>
        <v>0.84162123357291474</v>
      </c>
      <c r="R795">
        <f t="shared" si="151"/>
        <v>0.87882406307699634</v>
      </c>
      <c r="Z795" s="32">
        <v>81</v>
      </c>
      <c r="AA795">
        <f t="shared" si="152"/>
        <v>802.5</v>
      </c>
      <c r="AB795">
        <f t="shared" si="153"/>
        <v>0.80200000000000005</v>
      </c>
      <c r="AC795">
        <f t="shared" si="154"/>
        <v>0.84878668591596729</v>
      </c>
      <c r="AD795">
        <f t="shared" si="155"/>
        <v>0.85195394912767253</v>
      </c>
    </row>
    <row r="796" spans="1:30" x14ac:dyDescent="0.25">
      <c r="A796" s="32">
        <v>79</v>
      </c>
      <c r="B796">
        <f t="shared" si="144"/>
        <v>796.5</v>
      </c>
      <c r="C796">
        <f t="shared" si="145"/>
        <v>0.79600000000000004</v>
      </c>
      <c r="D796">
        <f t="shared" si="146"/>
        <v>0.82741832070438259</v>
      </c>
      <c r="E796">
        <f t="shared" si="147"/>
        <v>0.85147607994221841</v>
      </c>
      <c r="N796" s="32">
        <v>82</v>
      </c>
      <c r="O796">
        <f t="shared" si="148"/>
        <v>800.5</v>
      </c>
      <c r="P796">
        <f t="shared" si="149"/>
        <v>0.8</v>
      </c>
      <c r="Q796">
        <f t="shared" si="150"/>
        <v>0.84162123357291474</v>
      </c>
      <c r="R796">
        <f t="shared" si="151"/>
        <v>0.87882406307699634</v>
      </c>
      <c r="Z796" s="32">
        <v>81</v>
      </c>
      <c r="AA796">
        <f t="shared" si="152"/>
        <v>802.5</v>
      </c>
      <c r="AB796">
        <f t="shared" si="153"/>
        <v>0.80200000000000005</v>
      </c>
      <c r="AC796">
        <f t="shared" si="154"/>
        <v>0.84878668591596729</v>
      </c>
      <c r="AD796">
        <f t="shared" si="155"/>
        <v>0.85195394912767253</v>
      </c>
    </row>
    <row r="797" spans="1:30" x14ac:dyDescent="0.25">
      <c r="A797" s="32">
        <v>79</v>
      </c>
      <c r="B797">
        <f t="shared" si="144"/>
        <v>796.5</v>
      </c>
      <c r="C797">
        <f t="shared" si="145"/>
        <v>0.79600000000000004</v>
      </c>
      <c r="D797">
        <f t="shared" si="146"/>
        <v>0.82741832070438259</v>
      </c>
      <c r="E797">
        <f t="shared" si="147"/>
        <v>0.85147607994221841</v>
      </c>
      <c r="N797" s="32">
        <v>82</v>
      </c>
      <c r="O797">
        <f t="shared" si="148"/>
        <v>800.5</v>
      </c>
      <c r="P797">
        <f t="shared" si="149"/>
        <v>0.8</v>
      </c>
      <c r="Q797">
        <f t="shared" si="150"/>
        <v>0.84162123357291474</v>
      </c>
      <c r="R797">
        <f t="shared" si="151"/>
        <v>0.87882406307699634</v>
      </c>
      <c r="Z797" s="32">
        <v>81</v>
      </c>
      <c r="AA797">
        <f t="shared" si="152"/>
        <v>802.5</v>
      </c>
      <c r="AB797">
        <f t="shared" si="153"/>
        <v>0.80200000000000005</v>
      </c>
      <c r="AC797">
        <f t="shared" si="154"/>
        <v>0.84878668591596729</v>
      </c>
      <c r="AD797">
        <f t="shared" si="155"/>
        <v>0.85195394912767253</v>
      </c>
    </row>
    <row r="798" spans="1:30" x14ac:dyDescent="0.25">
      <c r="A798" s="32">
        <v>79</v>
      </c>
      <c r="B798">
        <f t="shared" si="144"/>
        <v>796.5</v>
      </c>
      <c r="C798">
        <f t="shared" si="145"/>
        <v>0.79600000000000004</v>
      </c>
      <c r="D798">
        <f t="shared" si="146"/>
        <v>0.82741832070438259</v>
      </c>
      <c r="E798">
        <f t="shared" si="147"/>
        <v>0.85147607994221841</v>
      </c>
      <c r="N798" s="32">
        <v>82</v>
      </c>
      <c r="O798">
        <f t="shared" si="148"/>
        <v>800.5</v>
      </c>
      <c r="P798">
        <f t="shared" si="149"/>
        <v>0.8</v>
      </c>
      <c r="Q798">
        <f t="shared" si="150"/>
        <v>0.84162123357291474</v>
      </c>
      <c r="R798">
        <f t="shared" si="151"/>
        <v>0.87882406307699634</v>
      </c>
      <c r="Z798" s="32">
        <v>81</v>
      </c>
      <c r="AA798">
        <f t="shared" si="152"/>
        <v>802.5</v>
      </c>
      <c r="AB798">
        <f t="shared" si="153"/>
        <v>0.80200000000000005</v>
      </c>
      <c r="AC798">
        <f t="shared" si="154"/>
        <v>0.84878668591596729</v>
      </c>
      <c r="AD798">
        <f t="shared" si="155"/>
        <v>0.85195394912767253</v>
      </c>
    </row>
    <row r="799" spans="1:30" x14ac:dyDescent="0.25">
      <c r="A799" s="32">
        <v>79</v>
      </c>
      <c r="B799">
        <f t="shared" si="144"/>
        <v>796.5</v>
      </c>
      <c r="C799">
        <f t="shared" si="145"/>
        <v>0.79600000000000004</v>
      </c>
      <c r="D799">
        <f t="shared" si="146"/>
        <v>0.82741832070438259</v>
      </c>
      <c r="E799">
        <f t="shared" si="147"/>
        <v>0.85147607994221841</v>
      </c>
      <c r="N799" s="32">
        <v>82</v>
      </c>
      <c r="O799">
        <f t="shared" si="148"/>
        <v>800.5</v>
      </c>
      <c r="P799">
        <f t="shared" si="149"/>
        <v>0.8</v>
      </c>
      <c r="Q799">
        <f t="shared" si="150"/>
        <v>0.84162123357291474</v>
      </c>
      <c r="R799">
        <f t="shared" si="151"/>
        <v>0.87882406307699634</v>
      </c>
      <c r="Z799" s="32">
        <v>81</v>
      </c>
      <c r="AA799">
        <f t="shared" si="152"/>
        <v>802.5</v>
      </c>
      <c r="AB799">
        <f t="shared" si="153"/>
        <v>0.80200000000000005</v>
      </c>
      <c r="AC799">
        <f t="shared" si="154"/>
        <v>0.84878668591596729</v>
      </c>
      <c r="AD799">
        <f t="shared" si="155"/>
        <v>0.85195394912767253</v>
      </c>
    </row>
    <row r="800" spans="1:30" x14ac:dyDescent="0.25">
      <c r="A800" s="32">
        <v>79</v>
      </c>
      <c r="B800">
        <f t="shared" si="144"/>
        <v>796.5</v>
      </c>
      <c r="C800">
        <f t="shared" si="145"/>
        <v>0.79600000000000004</v>
      </c>
      <c r="D800">
        <f t="shared" si="146"/>
        <v>0.82741832070438259</v>
      </c>
      <c r="E800">
        <f t="shared" si="147"/>
        <v>0.85147607994221841</v>
      </c>
      <c r="N800" s="32">
        <v>82</v>
      </c>
      <c r="O800">
        <f t="shared" si="148"/>
        <v>800.5</v>
      </c>
      <c r="P800">
        <f t="shared" si="149"/>
        <v>0.8</v>
      </c>
      <c r="Q800">
        <f t="shared" si="150"/>
        <v>0.84162123357291474</v>
      </c>
      <c r="R800">
        <f t="shared" si="151"/>
        <v>0.87882406307699634</v>
      </c>
      <c r="Z800" s="32">
        <v>81</v>
      </c>
      <c r="AA800">
        <f t="shared" si="152"/>
        <v>802.5</v>
      </c>
      <c r="AB800">
        <f t="shared" si="153"/>
        <v>0.80200000000000005</v>
      </c>
      <c r="AC800">
        <f t="shared" si="154"/>
        <v>0.84878668591596729</v>
      </c>
      <c r="AD800">
        <f t="shared" si="155"/>
        <v>0.85195394912767253</v>
      </c>
    </row>
    <row r="801" spans="1:30" x14ac:dyDescent="0.25">
      <c r="A801" s="32">
        <v>79</v>
      </c>
      <c r="B801">
        <f t="shared" si="144"/>
        <v>796.5</v>
      </c>
      <c r="C801">
        <f t="shared" si="145"/>
        <v>0.79600000000000004</v>
      </c>
      <c r="D801">
        <f t="shared" si="146"/>
        <v>0.82741832070438259</v>
      </c>
      <c r="E801">
        <f t="shared" si="147"/>
        <v>0.85147607994221841</v>
      </c>
      <c r="N801" s="32">
        <v>82</v>
      </c>
      <c r="O801">
        <f t="shared" si="148"/>
        <v>800.5</v>
      </c>
      <c r="P801">
        <f t="shared" si="149"/>
        <v>0.8</v>
      </c>
      <c r="Q801">
        <f t="shared" si="150"/>
        <v>0.84162123357291474</v>
      </c>
      <c r="R801">
        <f t="shared" si="151"/>
        <v>0.87882406307699634</v>
      </c>
      <c r="Z801" s="32">
        <v>81</v>
      </c>
      <c r="AA801">
        <f t="shared" si="152"/>
        <v>802.5</v>
      </c>
      <c r="AB801">
        <f t="shared" si="153"/>
        <v>0.80200000000000005</v>
      </c>
      <c r="AC801">
        <f t="shared" si="154"/>
        <v>0.84878668591596729</v>
      </c>
      <c r="AD801">
        <f t="shared" si="155"/>
        <v>0.85195394912767253</v>
      </c>
    </row>
    <row r="802" spans="1:30" x14ac:dyDescent="0.25">
      <c r="A802" s="32">
        <v>79</v>
      </c>
      <c r="B802">
        <f t="shared" si="144"/>
        <v>796.5</v>
      </c>
      <c r="C802">
        <f t="shared" si="145"/>
        <v>0.79600000000000004</v>
      </c>
      <c r="D802">
        <f t="shared" si="146"/>
        <v>0.82741832070438259</v>
      </c>
      <c r="E802">
        <f t="shared" si="147"/>
        <v>0.85147607994221841</v>
      </c>
      <c r="N802" s="32">
        <v>82</v>
      </c>
      <c r="O802">
        <f t="shared" si="148"/>
        <v>800.5</v>
      </c>
      <c r="P802">
        <f t="shared" si="149"/>
        <v>0.8</v>
      </c>
      <c r="Q802">
        <f t="shared" si="150"/>
        <v>0.84162123357291474</v>
      </c>
      <c r="R802">
        <f t="shared" si="151"/>
        <v>0.87882406307699634</v>
      </c>
      <c r="Z802" s="32">
        <v>81</v>
      </c>
      <c r="AA802">
        <f t="shared" si="152"/>
        <v>802.5</v>
      </c>
      <c r="AB802">
        <f t="shared" si="153"/>
        <v>0.80200000000000005</v>
      </c>
      <c r="AC802">
        <f t="shared" si="154"/>
        <v>0.84878668591596729</v>
      </c>
      <c r="AD802">
        <f t="shared" si="155"/>
        <v>0.85195394912767253</v>
      </c>
    </row>
    <row r="803" spans="1:30" x14ac:dyDescent="0.25">
      <c r="A803" s="32">
        <v>79</v>
      </c>
      <c r="B803">
        <f t="shared" si="144"/>
        <v>796.5</v>
      </c>
      <c r="C803">
        <f t="shared" si="145"/>
        <v>0.79600000000000004</v>
      </c>
      <c r="D803">
        <f t="shared" si="146"/>
        <v>0.82741832070438259</v>
      </c>
      <c r="E803">
        <f t="shared" si="147"/>
        <v>0.85147607994221841</v>
      </c>
      <c r="N803" s="32">
        <v>82</v>
      </c>
      <c r="O803">
        <f t="shared" si="148"/>
        <v>800.5</v>
      </c>
      <c r="P803">
        <f t="shared" si="149"/>
        <v>0.8</v>
      </c>
      <c r="Q803">
        <f t="shared" si="150"/>
        <v>0.84162123357291474</v>
      </c>
      <c r="R803">
        <f t="shared" si="151"/>
        <v>0.87882406307699634</v>
      </c>
      <c r="Z803" s="32">
        <v>81</v>
      </c>
      <c r="AA803">
        <f t="shared" si="152"/>
        <v>802.5</v>
      </c>
      <c r="AB803">
        <f t="shared" si="153"/>
        <v>0.80200000000000005</v>
      </c>
      <c r="AC803">
        <f t="shared" si="154"/>
        <v>0.84878668591596729</v>
      </c>
      <c r="AD803">
        <f t="shared" si="155"/>
        <v>0.85195394912767253</v>
      </c>
    </row>
    <row r="804" spans="1:30" x14ac:dyDescent="0.25">
      <c r="A804" s="32">
        <v>79</v>
      </c>
      <c r="B804">
        <f t="shared" si="144"/>
        <v>796.5</v>
      </c>
      <c r="C804">
        <f t="shared" si="145"/>
        <v>0.79600000000000004</v>
      </c>
      <c r="D804">
        <f t="shared" si="146"/>
        <v>0.82741832070438259</v>
      </c>
      <c r="E804">
        <f t="shared" si="147"/>
        <v>0.85147607994221841</v>
      </c>
      <c r="N804" s="32">
        <v>82</v>
      </c>
      <c r="O804">
        <f t="shared" si="148"/>
        <v>800.5</v>
      </c>
      <c r="P804">
        <f t="shared" si="149"/>
        <v>0.8</v>
      </c>
      <c r="Q804">
        <f t="shared" si="150"/>
        <v>0.84162123357291474</v>
      </c>
      <c r="R804">
        <f t="shared" si="151"/>
        <v>0.87882406307699634</v>
      </c>
      <c r="Z804" s="32">
        <v>81</v>
      </c>
      <c r="AA804">
        <f t="shared" si="152"/>
        <v>802.5</v>
      </c>
      <c r="AB804">
        <f t="shared" si="153"/>
        <v>0.80200000000000005</v>
      </c>
      <c r="AC804">
        <f t="shared" si="154"/>
        <v>0.84878668591596729</v>
      </c>
      <c r="AD804">
        <f t="shared" si="155"/>
        <v>0.85195394912767253</v>
      </c>
    </row>
    <row r="805" spans="1:30" x14ac:dyDescent="0.25">
      <c r="A805" s="32">
        <v>79</v>
      </c>
      <c r="B805">
        <f t="shared" si="144"/>
        <v>796.5</v>
      </c>
      <c r="C805">
        <f t="shared" si="145"/>
        <v>0.79600000000000004</v>
      </c>
      <c r="D805">
        <f t="shared" si="146"/>
        <v>0.82741832070438259</v>
      </c>
      <c r="E805">
        <f t="shared" si="147"/>
        <v>0.85147607994221841</v>
      </c>
      <c r="N805" s="32">
        <v>82</v>
      </c>
      <c r="O805">
        <f t="shared" si="148"/>
        <v>800.5</v>
      </c>
      <c r="P805">
        <f t="shared" si="149"/>
        <v>0.8</v>
      </c>
      <c r="Q805">
        <f t="shared" si="150"/>
        <v>0.84162123357291474</v>
      </c>
      <c r="R805">
        <f t="shared" si="151"/>
        <v>0.87882406307699634</v>
      </c>
      <c r="Z805" s="32">
        <v>81</v>
      </c>
      <c r="AA805">
        <f t="shared" si="152"/>
        <v>802.5</v>
      </c>
      <c r="AB805">
        <f t="shared" si="153"/>
        <v>0.80200000000000005</v>
      </c>
      <c r="AC805">
        <f t="shared" si="154"/>
        <v>0.84878668591596729</v>
      </c>
      <c r="AD805">
        <f t="shared" si="155"/>
        <v>0.85195394912767253</v>
      </c>
    </row>
    <row r="806" spans="1:30" x14ac:dyDescent="0.25">
      <c r="A806" s="32">
        <v>79</v>
      </c>
      <c r="B806">
        <f t="shared" si="144"/>
        <v>796.5</v>
      </c>
      <c r="C806">
        <f t="shared" si="145"/>
        <v>0.79600000000000004</v>
      </c>
      <c r="D806">
        <f t="shared" si="146"/>
        <v>0.82741832070438259</v>
      </c>
      <c r="E806">
        <f t="shared" si="147"/>
        <v>0.85147607994221841</v>
      </c>
      <c r="N806" s="32">
        <v>82</v>
      </c>
      <c r="O806">
        <f t="shared" si="148"/>
        <v>800.5</v>
      </c>
      <c r="P806">
        <f t="shared" si="149"/>
        <v>0.8</v>
      </c>
      <c r="Q806">
        <f t="shared" si="150"/>
        <v>0.84162123357291474</v>
      </c>
      <c r="R806">
        <f t="shared" si="151"/>
        <v>0.87882406307699634</v>
      </c>
      <c r="Z806" s="32">
        <v>81</v>
      </c>
      <c r="AA806">
        <f t="shared" si="152"/>
        <v>802.5</v>
      </c>
      <c r="AB806">
        <f t="shared" si="153"/>
        <v>0.80200000000000005</v>
      </c>
      <c r="AC806">
        <f t="shared" si="154"/>
        <v>0.84878668591596729</v>
      </c>
      <c r="AD806">
        <f t="shared" si="155"/>
        <v>0.85195394912767253</v>
      </c>
    </row>
    <row r="807" spans="1:30" x14ac:dyDescent="0.25">
      <c r="A807" s="32">
        <v>79</v>
      </c>
      <c r="B807">
        <f t="shared" si="144"/>
        <v>796.5</v>
      </c>
      <c r="C807">
        <f t="shared" si="145"/>
        <v>0.79600000000000004</v>
      </c>
      <c r="D807">
        <f t="shared" si="146"/>
        <v>0.82741832070438259</v>
      </c>
      <c r="E807">
        <f t="shared" si="147"/>
        <v>0.85147607994221841</v>
      </c>
      <c r="N807" s="32">
        <v>82</v>
      </c>
      <c r="O807">
        <f t="shared" si="148"/>
        <v>800.5</v>
      </c>
      <c r="P807">
        <f t="shared" si="149"/>
        <v>0.8</v>
      </c>
      <c r="Q807">
        <f t="shared" si="150"/>
        <v>0.84162123357291474</v>
      </c>
      <c r="R807">
        <f t="shared" si="151"/>
        <v>0.87882406307699634</v>
      </c>
      <c r="Z807" s="32">
        <v>81</v>
      </c>
      <c r="AA807">
        <f t="shared" si="152"/>
        <v>802.5</v>
      </c>
      <c r="AB807">
        <f t="shared" si="153"/>
        <v>0.80200000000000005</v>
      </c>
      <c r="AC807">
        <f t="shared" si="154"/>
        <v>0.84878668591596729</v>
      </c>
      <c r="AD807">
        <f t="shared" si="155"/>
        <v>0.85195394912767253</v>
      </c>
    </row>
    <row r="808" spans="1:30" x14ac:dyDescent="0.25">
      <c r="A808" s="32">
        <v>79</v>
      </c>
      <c r="B808">
        <f t="shared" si="144"/>
        <v>796.5</v>
      </c>
      <c r="C808">
        <f t="shared" si="145"/>
        <v>0.79600000000000004</v>
      </c>
      <c r="D808">
        <f t="shared" si="146"/>
        <v>0.82741832070438259</v>
      </c>
      <c r="E808">
        <f t="shared" si="147"/>
        <v>0.85147607994221841</v>
      </c>
      <c r="N808" s="32">
        <v>82</v>
      </c>
      <c r="O808">
        <f t="shared" si="148"/>
        <v>800.5</v>
      </c>
      <c r="P808">
        <f t="shared" si="149"/>
        <v>0.8</v>
      </c>
      <c r="Q808">
        <f t="shared" si="150"/>
        <v>0.84162123357291474</v>
      </c>
      <c r="R808">
        <f t="shared" si="151"/>
        <v>0.87882406307699634</v>
      </c>
      <c r="Z808" s="32">
        <v>81</v>
      </c>
      <c r="AA808">
        <f t="shared" si="152"/>
        <v>802.5</v>
      </c>
      <c r="AB808">
        <f t="shared" si="153"/>
        <v>0.80200000000000005</v>
      </c>
      <c r="AC808">
        <f t="shared" si="154"/>
        <v>0.84878668591596729</v>
      </c>
      <c r="AD808">
        <f t="shared" si="155"/>
        <v>0.85195394912767253</v>
      </c>
    </row>
    <row r="809" spans="1:30" x14ac:dyDescent="0.25">
      <c r="A809" s="32">
        <v>80</v>
      </c>
      <c r="B809">
        <f t="shared" si="144"/>
        <v>816</v>
      </c>
      <c r="C809">
        <f t="shared" si="145"/>
        <v>0.8155</v>
      </c>
      <c r="D809">
        <f t="shared" si="146"/>
        <v>0.89834809351475353</v>
      </c>
      <c r="E809">
        <f t="shared" si="147"/>
        <v>0.91742574146667177</v>
      </c>
      <c r="N809" s="32">
        <v>82</v>
      </c>
      <c r="O809">
        <f t="shared" si="148"/>
        <v>800.5</v>
      </c>
      <c r="P809">
        <f t="shared" si="149"/>
        <v>0.8</v>
      </c>
      <c r="Q809">
        <f t="shared" si="150"/>
        <v>0.84162123357291474</v>
      </c>
      <c r="R809">
        <f t="shared" si="151"/>
        <v>0.87882406307699634</v>
      </c>
      <c r="Z809" s="32">
        <v>81</v>
      </c>
      <c r="AA809">
        <f t="shared" si="152"/>
        <v>802.5</v>
      </c>
      <c r="AB809">
        <f t="shared" si="153"/>
        <v>0.80200000000000005</v>
      </c>
      <c r="AC809">
        <f t="shared" si="154"/>
        <v>0.84878668591596729</v>
      </c>
      <c r="AD809">
        <f t="shared" si="155"/>
        <v>0.85195394912767253</v>
      </c>
    </row>
    <row r="810" spans="1:30" x14ac:dyDescent="0.25">
      <c r="A810" s="32">
        <v>80</v>
      </c>
      <c r="B810">
        <f t="shared" si="144"/>
        <v>816</v>
      </c>
      <c r="C810">
        <f t="shared" si="145"/>
        <v>0.8155</v>
      </c>
      <c r="D810">
        <f t="shared" si="146"/>
        <v>0.89834809351475353</v>
      </c>
      <c r="E810">
        <f t="shared" si="147"/>
        <v>0.91742574146667177</v>
      </c>
      <c r="N810" s="32">
        <v>82</v>
      </c>
      <c r="O810">
        <f t="shared" si="148"/>
        <v>800.5</v>
      </c>
      <c r="P810">
        <f t="shared" si="149"/>
        <v>0.8</v>
      </c>
      <c r="Q810">
        <f t="shared" si="150"/>
        <v>0.84162123357291474</v>
      </c>
      <c r="R810">
        <f t="shared" si="151"/>
        <v>0.87882406307699634</v>
      </c>
      <c r="Z810" s="32">
        <v>81</v>
      </c>
      <c r="AA810">
        <f t="shared" si="152"/>
        <v>802.5</v>
      </c>
      <c r="AB810">
        <f t="shared" si="153"/>
        <v>0.80200000000000005</v>
      </c>
      <c r="AC810">
        <f t="shared" si="154"/>
        <v>0.84878668591596729</v>
      </c>
      <c r="AD810">
        <f t="shared" si="155"/>
        <v>0.85195394912767253</v>
      </c>
    </row>
    <row r="811" spans="1:30" x14ac:dyDescent="0.25">
      <c r="A811" s="32">
        <v>80</v>
      </c>
      <c r="B811">
        <f t="shared" si="144"/>
        <v>816</v>
      </c>
      <c r="C811">
        <f t="shared" si="145"/>
        <v>0.8155</v>
      </c>
      <c r="D811">
        <f t="shared" si="146"/>
        <v>0.89834809351475353</v>
      </c>
      <c r="E811">
        <f t="shared" si="147"/>
        <v>0.91742574146667177</v>
      </c>
      <c r="N811" s="32">
        <v>82</v>
      </c>
      <c r="O811">
        <f t="shared" si="148"/>
        <v>800.5</v>
      </c>
      <c r="P811">
        <f t="shared" si="149"/>
        <v>0.8</v>
      </c>
      <c r="Q811">
        <f t="shared" si="150"/>
        <v>0.84162123357291474</v>
      </c>
      <c r="R811">
        <f t="shared" si="151"/>
        <v>0.87882406307699634</v>
      </c>
      <c r="Z811" s="32">
        <v>81</v>
      </c>
      <c r="AA811">
        <f t="shared" si="152"/>
        <v>802.5</v>
      </c>
      <c r="AB811">
        <f t="shared" si="153"/>
        <v>0.80200000000000005</v>
      </c>
      <c r="AC811">
        <f t="shared" si="154"/>
        <v>0.84878668591596729</v>
      </c>
      <c r="AD811">
        <f t="shared" si="155"/>
        <v>0.85195394912767253</v>
      </c>
    </row>
    <row r="812" spans="1:30" x14ac:dyDescent="0.25">
      <c r="A812" s="32">
        <v>80</v>
      </c>
      <c r="B812">
        <f t="shared" si="144"/>
        <v>816</v>
      </c>
      <c r="C812">
        <f t="shared" si="145"/>
        <v>0.8155</v>
      </c>
      <c r="D812">
        <f t="shared" si="146"/>
        <v>0.89834809351475353</v>
      </c>
      <c r="E812">
        <f t="shared" si="147"/>
        <v>0.91742574146667177</v>
      </c>
      <c r="N812" s="32">
        <v>83</v>
      </c>
      <c r="O812">
        <f t="shared" si="148"/>
        <v>817.5</v>
      </c>
      <c r="P812">
        <f t="shared" si="149"/>
        <v>0.81699999999999995</v>
      </c>
      <c r="Q812">
        <f t="shared" si="150"/>
        <v>0.90399132756440204</v>
      </c>
      <c r="R812">
        <f t="shared" si="151"/>
        <v>0.94731631333628996</v>
      </c>
      <c r="Z812" s="32">
        <v>81</v>
      </c>
      <c r="AA812">
        <f t="shared" si="152"/>
        <v>802.5</v>
      </c>
      <c r="AB812">
        <f t="shared" si="153"/>
        <v>0.80200000000000005</v>
      </c>
      <c r="AC812">
        <f t="shared" si="154"/>
        <v>0.84878668591596729</v>
      </c>
      <c r="AD812">
        <f t="shared" si="155"/>
        <v>0.85195394912767253</v>
      </c>
    </row>
    <row r="813" spans="1:30" x14ac:dyDescent="0.25">
      <c r="A813" s="32">
        <v>80</v>
      </c>
      <c r="B813">
        <f t="shared" si="144"/>
        <v>816</v>
      </c>
      <c r="C813">
        <f t="shared" si="145"/>
        <v>0.8155</v>
      </c>
      <c r="D813">
        <f t="shared" si="146"/>
        <v>0.89834809351475353</v>
      </c>
      <c r="E813">
        <f t="shared" si="147"/>
        <v>0.91742574146667177</v>
      </c>
      <c r="N813" s="32">
        <v>83</v>
      </c>
      <c r="O813">
        <f t="shared" si="148"/>
        <v>817.5</v>
      </c>
      <c r="P813">
        <f t="shared" si="149"/>
        <v>0.81699999999999995</v>
      </c>
      <c r="Q813">
        <f t="shared" si="150"/>
        <v>0.90399132756440204</v>
      </c>
      <c r="R813">
        <f t="shared" si="151"/>
        <v>0.94731631333628996</v>
      </c>
      <c r="Z813" s="32">
        <v>81</v>
      </c>
      <c r="AA813">
        <f t="shared" si="152"/>
        <v>802.5</v>
      </c>
      <c r="AB813">
        <f t="shared" si="153"/>
        <v>0.80200000000000005</v>
      </c>
      <c r="AC813">
        <f t="shared" si="154"/>
        <v>0.84878668591596729</v>
      </c>
      <c r="AD813">
        <f t="shared" si="155"/>
        <v>0.85195394912767253</v>
      </c>
    </row>
    <row r="814" spans="1:30" x14ac:dyDescent="0.25">
      <c r="A814" s="32">
        <v>80</v>
      </c>
      <c r="B814">
        <f t="shared" si="144"/>
        <v>816</v>
      </c>
      <c r="C814">
        <f t="shared" si="145"/>
        <v>0.8155</v>
      </c>
      <c r="D814">
        <f t="shared" si="146"/>
        <v>0.89834809351475353</v>
      </c>
      <c r="E814">
        <f t="shared" si="147"/>
        <v>0.91742574146667177</v>
      </c>
      <c r="N814" s="32">
        <v>83</v>
      </c>
      <c r="O814">
        <f t="shared" si="148"/>
        <v>817.5</v>
      </c>
      <c r="P814">
        <f t="shared" si="149"/>
        <v>0.81699999999999995</v>
      </c>
      <c r="Q814">
        <f t="shared" si="150"/>
        <v>0.90399132756440204</v>
      </c>
      <c r="R814">
        <f t="shared" si="151"/>
        <v>0.94731631333628996</v>
      </c>
      <c r="Z814" s="32">
        <v>82</v>
      </c>
      <c r="AA814">
        <f t="shared" si="152"/>
        <v>824.5</v>
      </c>
      <c r="AB814">
        <f t="shared" si="153"/>
        <v>0.82399999999999995</v>
      </c>
      <c r="AC814">
        <f t="shared" si="154"/>
        <v>0.9307169489043392</v>
      </c>
      <c r="AD814">
        <f t="shared" si="155"/>
        <v>0.91776222574807054</v>
      </c>
    </row>
    <row r="815" spans="1:30" x14ac:dyDescent="0.25">
      <c r="A815" s="32">
        <v>80</v>
      </c>
      <c r="B815">
        <f t="shared" si="144"/>
        <v>816</v>
      </c>
      <c r="C815">
        <f t="shared" si="145"/>
        <v>0.8155</v>
      </c>
      <c r="D815">
        <f t="shared" si="146"/>
        <v>0.89834809351475353</v>
      </c>
      <c r="E815">
        <f t="shared" si="147"/>
        <v>0.91742574146667177</v>
      </c>
      <c r="N815" s="32">
        <v>83</v>
      </c>
      <c r="O815">
        <f t="shared" si="148"/>
        <v>817.5</v>
      </c>
      <c r="P815">
        <f t="shared" si="149"/>
        <v>0.81699999999999995</v>
      </c>
      <c r="Q815">
        <f t="shared" si="150"/>
        <v>0.90399132756440204</v>
      </c>
      <c r="R815">
        <f t="shared" si="151"/>
        <v>0.94731631333628996</v>
      </c>
      <c r="Z815" s="32">
        <v>82</v>
      </c>
      <c r="AA815">
        <f t="shared" si="152"/>
        <v>824.5</v>
      </c>
      <c r="AB815">
        <f t="shared" si="153"/>
        <v>0.82399999999999995</v>
      </c>
      <c r="AC815">
        <f t="shared" si="154"/>
        <v>0.9307169489043392</v>
      </c>
      <c r="AD815">
        <f t="shared" si="155"/>
        <v>0.91776222574807054</v>
      </c>
    </row>
    <row r="816" spans="1:30" x14ac:dyDescent="0.25">
      <c r="A816" s="32">
        <v>80</v>
      </c>
      <c r="B816">
        <f t="shared" si="144"/>
        <v>816</v>
      </c>
      <c r="C816">
        <f t="shared" si="145"/>
        <v>0.8155</v>
      </c>
      <c r="D816">
        <f t="shared" si="146"/>
        <v>0.89834809351475353</v>
      </c>
      <c r="E816">
        <f t="shared" si="147"/>
        <v>0.91742574146667177</v>
      </c>
      <c r="N816" s="32">
        <v>83</v>
      </c>
      <c r="O816">
        <f t="shared" si="148"/>
        <v>817.5</v>
      </c>
      <c r="P816">
        <f t="shared" si="149"/>
        <v>0.81699999999999995</v>
      </c>
      <c r="Q816">
        <f t="shared" si="150"/>
        <v>0.90399132756440204</v>
      </c>
      <c r="R816">
        <f t="shared" si="151"/>
        <v>0.94731631333628996</v>
      </c>
      <c r="Z816" s="32">
        <v>82</v>
      </c>
      <c r="AA816">
        <f t="shared" si="152"/>
        <v>824.5</v>
      </c>
      <c r="AB816">
        <f t="shared" si="153"/>
        <v>0.82399999999999995</v>
      </c>
      <c r="AC816">
        <f t="shared" si="154"/>
        <v>0.9307169489043392</v>
      </c>
      <c r="AD816">
        <f t="shared" si="155"/>
        <v>0.91776222574807054</v>
      </c>
    </row>
    <row r="817" spans="1:30" x14ac:dyDescent="0.25">
      <c r="A817" s="32">
        <v>80</v>
      </c>
      <c r="B817">
        <f t="shared" si="144"/>
        <v>816</v>
      </c>
      <c r="C817">
        <f t="shared" si="145"/>
        <v>0.8155</v>
      </c>
      <c r="D817">
        <f t="shared" si="146"/>
        <v>0.89834809351475353</v>
      </c>
      <c r="E817">
        <f t="shared" si="147"/>
        <v>0.91742574146667177</v>
      </c>
      <c r="N817" s="32">
        <v>83</v>
      </c>
      <c r="O817">
        <f t="shared" si="148"/>
        <v>817.5</v>
      </c>
      <c r="P817">
        <f t="shared" si="149"/>
        <v>0.81699999999999995</v>
      </c>
      <c r="Q817">
        <f t="shared" si="150"/>
        <v>0.90399132756440204</v>
      </c>
      <c r="R817">
        <f t="shared" si="151"/>
        <v>0.94731631333628996</v>
      </c>
      <c r="Z817" s="32">
        <v>82</v>
      </c>
      <c r="AA817">
        <f t="shared" si="152"/>
        <v>824.5</v>
      </c>
      <c r="AB817">
        <f t="shared" si="153"/>
        <v>0.82399999999999995</v>
      </c>
      <c r="AC817">
        <f t="shared" si="154"/>
        <v>0.9307169489043392</v>
      </c>
      <c r="AD817">
        <f t="shared" si="155"/>
        <v>0.91776222574807054</v>
      </c>
    </row>
    <row r="818" spans="1:30" x14ac:dyDescent="0.25">
      <c r="A818" s="32">
        <v>80</v>
      </c>
      <c r="B818">
        <f t="shared" si="144"/>
        <v>816</v>
      </c>
      <c r="C818">
        <f t="shared" si="145"/>
        <v>0.8155</v>
      </c>
      <c r="D818">
        <f t="shared" si="146"/>
        <v>0.89834809351475353</v>
      </c>
      <c r="E818">
        <f t="shared" si="147"/>
        <v>0.91742574146667177</v>
      </c>
      <c r="N818" s="32">
        <v>83</v>
      </c>
      <c r="O818">
        <f t="shared" si="148"/>
        <v>817.5</v>
      </c>
      <c r="P818">
        <f t="shared" si="149"/>
        <v>0.81699999999999995</v>
      </c>
      <c r="Q818">
        <f t="shared" si="150"/>
        <v>0.90399132756440204</v>
      </c>
      <c r="R818">
        <f t="shared" si="151"/>
        <v>0.94731631333628996</v>
      </c>
      <c r="Z818" s="32">
        <v>82</v>
      </c>
      <c r="AA818">
        <f t="shared" si="152"/>
        <v>824.5</v>
      </c>
      <c r="AB818">
        <f t="shared" si="153"/>
        <v>0.82399999999999995</v>
      </c>
      <c r="AC818">
        <f t="shared" si="154"/>
        <v>0.9307169489043392</v>
      </c>
      <c r="AD818">
        <f t="shared" si="155"/>
        <v>0.91776222574807054</v>
      </c>
    </row>
    <row r="819" spans="1:30" x14ac:dyDescent="0.25">
      <c r="A819" s="32">
        <v>80</v>
      </c>
      <c r="B819">
        <f t="shared" si="144"/>
        <v>816</v>
      </c>
      <c r="C819">
        <f t="shared" si="145"/>
        <v>0.8155</v>
      </c>
      <c r="D819">
        <f t="shared" si="146"/>
        <v>0.89834809351475353</v>
      </c>
      <c r="E819">
        <f t="shared" si="147"/>
        <v>0.91742574146667177</v>
      </c>
      <c r="N819" s="32">
        <v>83</v>
      </c>
      <c r="O819">
        <f t="shared" si="148"/>
        <v>817.5</v>
      </c>
      <c r="P819">
        <f t="shared" si="149"/>
        <v>0.81699999999999995</v>
      </c>
      <c r="Q819">
        <f t="shared" si="150"/>
        <v>0.90399132756440204</v>
      </c>
      <c r="R819">
        <f t="shared" si="151"/>
        <v>0.94731631333628996</v>
      </c>
      <c r="Z819" s="32">
        <v>82</v>
      </c>
      <c r="AA819">
        <f t="shared" si="152"/>
        <v>824.5</v>
      </c>
      <c r="AB819">
        <f t="shared" si="153"/>
        <v>0.82399999999999995</v>
      </c>
      <c r="AC819">
        <f t="shared" si="154"/>
        <v>0.9307169489043392</v>
      </c>
      <c r="AD819">
        <f t="shared" si="155"/>
        <v>0.91776222574807054</v>
      </c>
    </row>
    <row r="820" spans="1:30" x14ac:dyDescent="0.25">
      <c r="A820" s="32">
        <v>80</v>
      </c>
      <c r="B820">
        <f t="shared" si="144"/>
        <v>816</v>
      </c>
      <c r="C820">
        <f t="shared" si="145"/>
        <v>0.8155</v>
      </c>
      <c r="D820">
        <f t="shared" si="146"/>
        <v>0.89834809351475353</v>
      </c>
      <c r="E820">
        <f t="shared" si="147"/>
        <v>0.91742574146667177</v>
      </c>
      <c r="N820" s="32">
        <v>83</v>
      </c>
      <c r="O820">
        <f t="shared" si="148"/>
        <v>817.5</v>
      </c>
      <c r="P820">
        <f t="shared" si="149"/>
        <v>0.81699999999999995</v>
      </c>
      <c r="Q820">
        <f t="shared" si="150"/>
        <v>0.90399132756440204</v>
      </c>
      <c r="R820">
        <f t="shared" si="151"/>
        <v>0.94731631333628996</v>
      </c>
      <c r="Z820" s="32">
        <v>82</v>
      </c>
      <c r="AA820">
        <f t="shared" si="152"/>
        <v>824.5</v>
      </c>
      <c r="AB820">
        <f t="shared" si="153"/>
        <v>0.82399999999999995</v>
      </c>
      <c r="AC820">
        <f t="shared" si="154"/>
        <v>0.9307169489043392</v>
      </c>
      <c r="AD820">
        <f t="shared" si="155"/>
        <v>0.91776222574807054</v>
      </c>
    </row>
    <row r="821" spans="1:30" x14ac:dyDescent="0.25">
      <c r="A821" s="32">
        <v>80</v>
      </c>
      <c r="B821">
        <f t="shared" si="144"/>
        <v>816</v>
      </c>
      <c r="C821">
        <f t="shared" si="145"/>
        <v>0.8155</v>
      </c>
      <c r="D821">
        <f t="shared" si="146"/>
        <v>0.89834809351475353</v>
      </c>
      <c r="E821">
        <f t="shared" si="147"/>
        <v>0.91742574146667177</v>
      </c>
      <c r="N821" s="32">
        <v>83</v>
      </c>
      <c r="O821">
        <f t="shared" si="148"/>
        <v>817.5</v>
      </c>
      <c r="P821">
        <f t="shared" si="149"/>
        <v>0.81699999999999995</v>
      </c>
      <c r="Q821">
        <f t="shared" si="150"/>
        <v>0.90399132756440204</v>
      </c>
      <c r="R821">
        <f t="shared" si="151"/>
        <v>0.94731631333628996</v>
      </c>
      <c r="Z821" s="32">
        <v>82</v>
      </c>
      <c r="AA821">
        <f t="shared" si="152"/>
        <v>824.5</v>
      </c>
      <c r="AB821">
        <f t="shared" si="153"/>
        <v>0.82399999999999995</v>
      </c>
      <c r="AC821">
        <f t="shared" si="154"/>
        <v>0.9307169489043392</v>
      </c>
      <c r="AD821">
        <f t="shared" si="155"/>
        <v>0.91776222574807054</v>
      </c>
    </row>
    <row r="822" spans="1:30" x14ac:dyDescent="0.25">
      <c r="A822" s="32">
        <v>80</v>
      </c>
      <c r="B822">
        <f t="shared" si="144"/>
        <v>816</v>
      </c>
      <c r="C822">
        <f t="shared" si="145"/>
        <v>0.8155</v>
      </c>
      <c r="D822">
        <f t="shared" si="146"/>
        <v>0.89834809351475353</v>
      </c>
      <c r="E822">
        <f t="shared" si="147"/>
        <v>0.91742574146667177</v>
      </c>
      <c r="N822" s="32">
        <v>83</v>
      </c>
      <c r="O822">
        <f t="shared" si="148"/>
        <v>817.5</v>
      </c>
      <c r="P822">
        <f t="shared" si="149"/>
        <v>0.81699999999999995</v>
      </c>
      <c r="Q822">
        <f t="shared" si="150"/>
        <v>0.90399132756440204</v>
      </c>
      <c r="R822">
        <f t="shared" si="151"/>
        <v>0.94731631333628996</v>
      </c>
      <c r="Z822" s="32">
        <v>82</v>
      </c>
      <c r="AA822">
        <f t="shared" si="152"/>
        <v>824.5</v>
      </c>
      <c r="AB822">
        <f t="shared" si="153"/>
        <v>0.82399999999999995</v>
      </c>
      <c r="AC822">
        <f t="shared" si="154"/>
        <v>0.9307169489043392</v>
      </c>
      <c r="AD822">
        <f t="shared" si="155"/>
        <v>0.91776222574807054</v>
      </c>
    </row>
    <row r="823" spans="1:30" x14ac:dyDescent="0.25">
      <c r="A823" s="32">
        <v>80</v>
      </c>
      <c r="B823">
        <f t="shared" si="144"/>
        <v>816</v>
      </c>
      <c r="C823">
        <f t="shared" si="145"/>
        <v>0.8155</v>
      </c>
      <c r="D823">
        <f t="shared" si="146"/>
        <v>0.89834809351475353</v>
      </c>
      <c r="E823">
        <f t="shared" si="147"/>
        <v>0.91742574146667177</v>
      </c>
      <c r="N823" s="32">
        <v>83</v>
      </c>
      <c r="O823">
        <f t="shared" si="148"/>
        <v>817.5</v>
      </c>
      <c r="P823">
        <f t="shared" si="149"/>
        <v>0.81699999999999995</v>
      </c>
      <c r="Q823">
        <f t="shared" si="150"/>
        <v>0.90399132756440204</v>
      </c>
      <c r="R823">
        <f t="shared" si="151"/>
        <v>0.94731631333628996</v>
      </c>
      <c r="Z823" s="32">
        <v>82</v>
      </c>
      <c r="AA823">
        <f t="shared" si="152"/>
        <v>824.5</v>
      </c>
      <c r="AB823">
        <f t="shared" si="153"/>
        <v>0.82399999999999995</v>
      </c>
      <c r="AC823">
        <f t="shared" si="154"/>
        <v>0.9307169489043392</v>
      </c>
      <c r="AD823">
        <f t="shared" si="155"/>
        <v>0.91776222574807054</v>
      </c>
    </row>
    <row r="824" spans="1:30" x14ac:dyDescent="0.25">
      <c r="A824" s="32">
        <v>80</v>
      </c>
      <c r="B824">
        <f t="shared" si="144"/>
        <v>816</v>
      </c>
      <c r="C824">
        <f t="shared" si="145"/>
        <v>0.8155</v>
      </c>
      <c r="D824">
        <f t="shared" si="146"/>
        <v>0.89834809351475353</v>
      </c>
      <c r="E824">
        <f t="shared" si="147"/>
        <v>0.91742574146667177</v>
      </c>
      <c r="N824" s="32">
        <v>83</v>
      </c>
      <c r="O824">
        <f t="shared" si="148"/>
        <v>817.5</v>
      </c>
      <c r="P824">
        <f t="shared" si="149"/>
        <v>0.81699999999999995</v>
      </c>
      <c r="Q824">
        <f t="shared" si="150"/>
        <v>0.90399132756440204</v>
      </c>
      <c r="R824">
        <f t="shared" si="151"/>
        <v>0.94731631333628996</v>
      </c>
      <c r="Z824" s="32">
        <v>82</v>
      </c>
      <c r="AA824">
        <f t="shared" si="152"/>
        <v>824.5</v>
      </c>
      <c r="AB824">
        <f t="shared" si="153"/>
        <v>0.82399999999999995</v>
      </c>
      <c r="AC824">
        <f t="shared" si="154"/>
        <v>0.9307169489043392</v>
      </c>
      <c r="AD824">
        <f t="shared" si="155"/>
        <v>0.91776222574807054</v>
      </c>
    </row>
    <row r="825" spans="1:30" x14ac:dyDescent="0.25">
      <c r="A825" s="32">
        <v>80</v>
      </c>
      <c r="B825">
        <f t="shared" si="144"/>
        <v>816</v>
      </c>
      <c r="C825">
        <f t="shared" si="145"/>
        <v>0.8155</v>
      </c>
      <c r="D825">
        <f t="shared" si="146"/>
        <v>0.89834809351475353</v>
      </c>
      <c r="E825">
        <f t="shared" si="147"/>
        <v>0.91742574146667177</v>
      </c>
      <c r="N825" s="32">
        <v>83</v>
      </c>
      <c r="O825">
        <f t="shared" si="148"/>
        <v>817.5</v>
      </c>
      <c r="P825">
        <f t="shared" si="149"/>
        <v>0.81699999999999995</v>
      </c>
      <c r="Q825">
        <f t="shared" si="150"/>
        <v>0.90399132756440204</v>
      </c>
      <c r="R825">
        <f t="shared" si="151"/>
        <v>0.94731631333628996</v>
      </c>
      <c r="Z825" s="32">
        <v>82</v>
      </c>
      <c r="AA825">
        <f t="shared" si="152"/>
        <v>824.5</v>
      </c>
      <c r="AB825">
        <f t="shared" si="153"/>
        <v>0.82399999999999995</v>
      </c>
      <c r="AC825">
        <f t="shared" si="154"/>
        <v>0.9307169489043392</v>
      </c>
      <c r="AD825">
        <f t="shared" si="155"/>
        <v>0.91776222574807054</v>
      </c>
    </row>
    <row r="826" spans="1:30" x14ac:dyDescent="0.25">
      <c r="A826" s="32">
        <v>81</v>
      </c>
      <c r="B826">
        <f t="shared" si="144"/>
        <v>835.5</v>
      </c>
      <c r="C826">
        <f t="shared" si="145"/>
        <v>0.83499999999999996</v>
      </c>
      <c r="D826">
        <f t="shared" si="146"/>
        <v>0.97411387705930974</v>
      </c>
      <c r="E826">
        <f t="shared" si="147"/>
        <v>0.98337540299112525</v>
      </c>
      <c r="N826" s="32">
        <v>84</v>
      </c>
      <c r="O826">
        <f t="shared" si="148"/>
        <v>837.5</v>
      </c>
      <c r="P826">
        <f t="shared" si="149"/>
        <v>0.83699999999999997</v>
      </c>
      <c r="Q826">
        <f t="shared" si="150"/>
        <v>0.98220269533346871</v>
      </c>
      <c r="R826">
        <f t="shared" si="151"/>
        <v>1.0158085635955836</v>
      </c>
      <c r="Z826" s="32">
        <v>82</v>
      </c>
      <c r="AA826">
        <f t="shared" si="152"/>
        <v>824.5</v>
      </c>
      <c r="AB826">
        <f t="shared" si="153"/>
        <v>0.82399999999999995</v>
      </c>
      <c r="AC826">
        <f t="shared" si="154"/>
        <v>0.9307169489043392</v>
      </c>
      <c r="AD826">
        <f t="shared" si="155"/>
        <v>0.91776222574807054</v>
      </c>
    </row>
    <row r="827" spans="1:30" x14ac:dyDescent="0.25">
      <c r="A827" s="32">
        <v>81</v>
      </c>
      <c r="B827">
        <f t="shared" si="144"/>
        <v>835.5</v>
      </c>
      <c r="C827">
        <f t="shared" si="145"/>
        <v>0.83499999999999996</v>
      </c>
      <c r="D827">
        <f t="shared" si="146"/>
        <v>0.97411387705930974</v>
      </c>
      <c r="E827">
        <f t="shared" si="147"/>
        <v>0.98337540299112525</v>
      </c>
      <c r="N827" s="32">
        <v>84</v>
      </c>
      <c r="O827">
        <f t="shared" si="148"/>
        <v>837.5</v>
      </c>
      <c r="P827">
        <f t="shared" si="149"/>
        <v>0.83699999999999997</v>
      </c>
      <c r="Q827">
        <f t="shared" si="150"/>
        <v>0.98220269533346871</v>
      </c>
      <c r="R827">
        <f t="shared" si="151"/>
        <v>1.0158085635955836</v>
      </c>
      <c r="Z827" s="32">
        <v>82</v>
      </c>
      <c r="AA827">
        <f t="shared" si="152"/>
        <v>824.5</v>
      </c>
      <c r="AB827">
        <f t="shared" si="153"/>
        <v>0.82399999999999995</v>
      </c>
      <c r="AC827">
        <f t="shared" si="154"/>
        <v>0.9307169489043392</v>
      </c>
      <c r="AD827">
        <f t="shared" si="155"/>
        <v>0.91776222574807054</v>
      </c>
    </row>
    <row r="828" spans="1:30" x14ac:dyDescent="0.25">
      <c r="A828" s="32">
        <v>81</v>
      </c>
      <c r="B828">
        <f t="shared" si="144"/>
        <v>835.5</v>
      </c>
      <c r="C828">
        <f t="shared" si="145"/>
        <v>0.83499999999999996</v>
      </c>
      <c r="D828">
        <f t="shared" si="146"/>
        <v>0.97411387705930974</v>
      </c>
      <c r="E828">
        <f t="shared" si="147"/>
        <v>0.98337540299112525</v>
      </c>
      <c r="N828" s="32">
        <v>84</v>
      </c>
      <c r="O828">
        <f t="shared" si="148"/>
        <v>837.5</v>
      </c>
      <c r="P828">
        <f t="shared" si="149"/>
        <v>0.83699999999999997</v>
      </c>
      <c r="Q828">
        <f t="shared" si="150"/>
        <v>0.98220269533346871</v>
      </c>
      <c r="R828">
        <f t="shared" si="151"/>
        <v>1.0158085635955836</v>
      </c>
      <c r="Z828" s="32">
        <v>82</v>
      </c>
      <c r="AA828">
        <f t="shared" si="152"/>
        <v>824.5</v>
      </c>
      <c r="AB828">
        <f t="shared" si="153"/>
        <v>0.82399999999999995</v>
      </c>
      <c r="AC828">
        <f t="shared" si="154"/>
        <v>0.9307169489043392</v>
      </c>
      <c r="AD828">
        <f t="shared" si="155"/>
        <v>0.91776222574807054</v>
      </c>
    </row>
    <row r="829" spans="1:30" x14ac:dyDescent="0.25">
      <c r="A829" s="32">
        <v>81</v>
      </c>
      <c r="B829">
        <f t="shared" si="144"/>
        <v>835.5</v>
      </c>
      <c r="C829">
        <f t="shared" si="145"/>
        <v>0.83499999999999996</v>
      </c>
      <c r="D829">
        <f t="shared" si="146"/>
        <v>0.97411387705930974</v>
      </c>
      <c r="E829">
        <f t="shared" si="147"/>
        <v>0.98337540299112525</v>
      </c>
      <c r="N829" s="32">
        <v>84</v>
      </c>
      <c r="O829">
        <f t="shared" si="148"/>
        <v>837.5</v>
      </c>
      <c r="P829">
        <f t="shared" si="149"/>
        <v>0.83699999999999997</v>
      </c>
      <c r="Q829">
        <f t="shared" si="150"/>
        <v>0.98220269533346871</v>
      </c>
      <c r="R829">
        <f t="shared" si="151"/>
        <v>1.0158085635955836</v>
      </c>
      <c r="Z829" s="32">
        <v>82</v>
      </c>
      <c r="AA829">
        <f t="shared" si="152"/>
        <v>824.5</v>
      </c>
      <c r="AB829">
        <f t="shared" si="153"/>
        <v>0.82399999999999995</v>
      </c>
      <c r="AC829">
        <f t="shared" si="154"/>
        <v>0.9307169489043392</v>
      </c>
      <c r="AD829">
        <f t="shared" si="155"/>
        <v>0.91776222574807054</v>
      </c>
    </row>
    <row r="830" spans="1:30" x14ac:dyDescent="0.25">
      <c r="A830" s="32">
        <v>81</v>
      </c>
      <c r="B830">
        <f t="shared" si="144"/>
        <v>835.5</v>
      </c>
      <c r="C830">
        <f t="shared" si="145"/>
        <v>0.83499999999999996</v>
      </c>
      <c r="D830">
        <f t="shared" si="146"/>
        <v>0.97411387705930974</v>
      </c>
      <c r="E830">
        <f t="shared" si="147"/>
        <v>0.98337540299112525</v>
      </c>
      <c r="N830" s="32">
        <v>84</v>
      </c>
      <c r="O830">
        <f t="shared" si="148"/>
        <v>837.5</v>
      </c>
      <c r="P830">
        <f t="shared" si="149"/>
        <v>0.83699999999999997</v>
      </c>
      <c r="Q830">
        <f t="shared" si="150"/>
        <v>0.98220269533346871</v>
      </c>
      <c r="R830">
        <f t="shared" si="151"/>
        <v>1.0158085635955836</v>
      </c>
      <c r="Z830" s="32">
        <v>82</v>
      </c>
      <c r="AA830">
        <f t="shared" si="152"/>
        <v>824.5</v>
      </c>
      <c r="AB830">
        <f t="shared" si="153"/>
        <v>0.82399999999999995</v>
      </c>
      <c r="AC830">
        <f t="shared" si="154"/>
        <v>0.9307169489043392</v>
      </c>
      <c r="AD830">
        <f t="shared" si="155"/>
        <v>0.91776222574807054</v>
      </c>
    </row>
    <row r="831" spans="1:30" x14ac:dyDescent="0.25">
      <c r="A831" s="32">
        <v>81</v>
      </c>
      <c r="B831">
        <f t="shared" si="144"/>
        <v>835.5</v>
      </c>
      <c r="C831">
        <f t="shared" si="145"/>
        <v>0.83499999999999996</v>
      </c>
      <c r="D831">
        <f t="shared" si="146"/>
        <v>0.97411387705930974</v>
      </c>
      <c r="E831">
        <f t="shared" si="147"/>
        <v>0.98337540299112525</v>
      </c>
      <c r="N831" s="32">
        <v>84</v>
      </c>
      <c r="O831">
        <f t="shared" si="148"/>
        <v>837.5</v>
      </c>
      <c r="P831">
        <f t="shared" si="149"/>
        <v>0.83699999999999997</v>
      </c>
      <c r="Q831">
        <f t="shared" si="150"/>
        <v>0.98220269533346871</v>
      </c>
      <c r="R831">
        <f t="shared" si="151"/>
        <v>1.0158085635955836</v>
      </c>
      <c r="Z831" s="32">
        <v>82</v>
      </c>
      <c r="AA831">
        <f t="shared" si="152"/>
        <v>824.5</v>
      </c>
      <c r="AB831">
        <f t="shared" si="153"/>
        <v>0.82399999999999995</v>
      </c>
      <c r="AC831">
        <f t="shared" si="154"/>
        <v>0.9307169489043392</v>
      </c>
      <c r="AD831">
        <f t="shared" si="155"/>
        <v>0.91776222574807054</v>
      </c>
    </row>
    <row r="832" spans="1:30" x14ac:dyDescent="0.25">
      <c r="A832" s="32">
        <v>81</v>
      </c>
      <c r="B832">
        <f t="shared" si="144"/>
        <v>835.5</v>
      </c>
      <c r="C832">
        <f t="shared" si="145"/>
        <v>0.83499999999999996</v>
      </c>
      <c r="D832">
        <f t="shared" si="146"/>
        <v>0.97411387705930974</v>
      </c>
      <c r="E832">
        <f t="shared" si="147"/>
        <v>0.98337540299112525</v>
      </c>
      <c r="N832" s="32">
        <v>84</v>
      </c>
      <c r="O832">
        <f t="shared" si="148"/>
        <v>837.5</v>
      </c>
      <c r="P832">
        <f t="shared" si="149"/>
        <v>0.83699999999999997</v>
      </c>
      <c r="Q832">
        <f t="shared" si="150"/>
        <v>0.98220269533346871</v>
      </c>
      <c r="R832">
        <f t="shared" si="151"/>
        <v>1.0158085635955836</v>
      </c>
      <c r="Z832" s="32">
        <v>82</v>
      </c>
      <c r="AA832">
        <f t="shared" si="152"/>
        <v>824.5</v>
      </c>
      <c r="AB832">
        <f t="shared" si="153"/>
        <v>0.82399999999999995</v>
      </c>
      <c r="AC832">
        <f t="shared" si="154"/>
        <v>0.9307169489043392</v>
      </c>
      <c r="AD832">
        <f t="shared" si="155"/>
        <v>0.91776222574807054</v>
      </c>
    </row>
    <row r="833" spans="1:30" x14ac:dyDescent="0.25">
      <c r="A833" s="32">
        <v>81</v>
      </c>
      <c r="B833">
        <f t="shared" si="144"/>
        <v>835.5</v>
      </c>
      <c r="C833">
        <f t="shared" si="145"/>
        <v>0.83499999999999996</v>
      </c>
      <c r="D833">
        <f t="shared" si="146"/>
        <v>0.97411387705930974</v>
      </c>
      <c r="E833">
        <f t="shared" si="147"/>
        <v>0.98337540299112525</v>
      </c>
      <c r="N833" s="32">
        <v>84</v>
      </c>
      <c r="O833">
        <f t="shared" si="148"/>
        <v>837.5</v>
      </c>
      <c r="P833">
        <f t="shared" si="149"/>
        <v>0.83699999999999997</v>
      </c>
      <c r="Q833">
        <f t="shared" si="150"/>
        <v>0.98220269533346871</v>
      </c>
      <c r="R833">
        <f t="shared" si="151"/>
        <v>1.0158085635955836</v>
      </c>
      <c r="Z833" s="32">
        <v>82</v>
      </c>
      <c r="AA833">
        <f t="shared" si="152"/>
        <v>824.5</v>
      </c>
      <c r="AB833">
        <f t="shared" si="153"/>
        <v>0.82399999999999995</v>
      </c>
      <c r="AC833">
        <f t="shared" si="154"/>
        <v>0.9307169489043392</v>
      </c>
      <c r="AD833">
        <f t="shared" si="155"/>
        <v>0.91776222574807054</v>
      </c>
    </row>
    <row r="834" spans="1:30" x14ac:dyDescent="0.25">
      <c r="A834" s="32">
        <v>81</v>
      </c>
      <c r="B834">
        <f t="shared" si="144"/>
        <v>835.5</v>
      </c>
      <c r="C834">
        <f t="shared" si="145"/>
        <v>0.83499999999999996</v>
      </c>
      <c r="D834">
        <f t="shared" si="146"/>
        <v>0.97411387705930974</v>
      </c>
      <c r="E834">
        <f t="shared" si="147"/>
        <v>0.98337540299112525</v>
      </c>
      <c r="N834" s="32">
        <v>84</v>
      </c>
      <c r="O834">
        <f t="shared" si="148"/>
        <v>837.5</v>
      </c>
      <c r="P834">
        <f t="shared" si="149"/>
        <v>0.83699999999999997</v>
      </c>
      <c r="Q834">
        <f t="shared" si="150"/>
        <v>0.98220269533346871</v>
      </c>
      <c r="R834">
        <f t="shared" si="151"/>
        <v>1.0158085635955836</v>
      </c>
      <c r="Z834" s="32">
        <v>82</v>
      </c>
      <c r="AA834">
        <f t="shared" si="152"/>
        <v>824.5</v>
      </c>
      <c r="AB834">
        <f t="shared" si="153"/>
        <v>0.82399999999999995</v>
      </c>
      <c r="AC834">
        <f t="shared" si="154"/>
        <v>0.9307169489043392</v>
      </c>
      <c r="AD834">
        <f t="shared" si="155"/>
        <v>0.91776222574807054</v>
      </c>
    </row>
    <row r="835" spans="1:30" x14ac:dyDescent="0.25">
      <c r="A835" s="32">
        <v>81</v>
      </c>
      <c r="B835">
        <f t="shared" ref="B835:B898" si="156">_xlfn.RANK.AVG(A835,$A$2:$A$1001,1)</f>
        <v>835.5</v>
      </c>
      <c r="C835">
        <f t="shared" ref="C835:C898" si="157">(B835-0.5)/COUNTA($A$2:$A$1001)</f>
        <v>0.83499999999999996</v>
      </c>
      <c r="D835">
        <f t="shared" ref="D835:D898" si="158">_xlfn.NORM.S.INV(C835)</f>
        <v>0.97411387705930974</v>
      </c>
      <c r="E835">
        <f t="shared" ref="E835:E898" si="159">STANDARDIZE(A835,AVERAGE($A$2:$A$1001),_xlfn.STDEV.S($A$2:$A$1001))</f>
        <v>0.98337540299112525</v>
      </c>
      <c r="N835" s="32">
        <v>84</v>
      </c>
      <c r="O835">
        <f t="shared" ref="O835:O898" si="160">_xlfn.RANK.AVG(N835,$N$2:$N$1001,1)</f>
        <v>837.5</v>
      </c>
      <c r="P835">
        <f t="shared" ref="P835:P898" si="161">(O835-0.5)/COUNTA($N$2:$N$1001)</f>
        <v>0.83699999999999997</v>
      </c>
      <c r="Q835">
        <f t="shared" ref="Q835:Q898" si="162">_xlfn.NORM.S.INV(P835)</f>
        <v>0.98220269533346871</v>
      </c>
      <c r="R835">
        <f t="shared" ref="R835:R898" si="163">STANDARDIZE(N835,AVERAGE($N$2:$N$1001),_xlfn.STDEV.S($N$2:$N$1001))</f>
        <v>1.0158085635955836</v>
      </c>
      <c r="Z835" s="32">
        <v>82</v>
      </c>
      <c r="AA835">
        <f t="shared" ref="AA835:AA898" si="164">_xlfn.RANK.AVG(Z835,$Z$2:$Z$1001,1)</f>
        <v>824.5</v>
      </c>
      <c r="AB835">
        <f t="shared" ref="AB835:AB898" si="165">(AA835-0.5)/COUNTA($Z$2:$Z$1001)</f>
        <v>0.82399999999999995</v>
      </c>
      <c r="AC835">
        <f t="shared" ref="AC835:AC898" si="166">_xlfn.NORM.S.INV(AB835)</f>
        <v>0.9307169489043392</v>
      </c>
      <c r="AD835">
        <f t="shared" ref="AD835:AD898" si="167">STANDARDIZE(Z835,AVERAGE($Z$2:$Z$1001),_xlfn.STDEV.S($Z$2:$Z$1001))</f>
        <v>0.91776222574807054</v>
      </c>
    </row>
    <row r="836" spans="1:30" x14ac:dyDescent="0.25">
      <c r="A836" s="32">
        <v>81</v>
      </c>
      <c r="B836">
        <f t="shared" si="156"/>
        <v>835.5</v>
      </c>
      <c r="C836">
        <f t="shared" si="157"/>
        <v>0.83499999999999996</v>
      </c>
      <c r="D836">
        <f t="shared" si="158"/>
        <v>0.97411387705930974</v>
      </c>
      <c r="E836">
        <f t="shared" si="159"/>
        <v>0.98337540299112525</v>
      </c>
      <c r="N836" s="32">
        <v>84</v>
      </c>
      <c r="O836">
        <f t="shared" si="160"/>
        <v>837.5</v>
      </c>
      <c r="P836">
        <f t="shared" si="161"/>
        <v>0.83699999999999997</v>
      </c>
      <c r="Q836">
        <f t="shared" si="162"/>
        <v>0.98220269533346871</v>
      </c>
      <c r="R836">
        <f t="shared" si="163"/>
        <v>1.0158085635955836</v>
      </c>
      <c r="Z836" s="32">
        <v>82</v>
      </c>
      <c r="AA836">
        <f t="shared" si="164"/>
        <v>824.5</v>
      </c>
      <c r="AB836">
        <f t="shared" si="165"/>
        <v>0.82399999999999995</v>
      </c>
      <c r="AC836">
        <f t="shared" si="166"/>
        <v>0.9307169489043392</v>
      </c>
      <c r="AD836">
        <f t="shared" si="167"/>
        <v>0.91776222574807054</v>
      </c>
    </row>
    <row r="837" spans="1:30" x14ac:dyDescent="0.25">
      <c r="A837" s="32">
        <v>81</v>
      </c>
      <c r="B837">
        <f t="shared" si="156"/>
        <v>835.5</v>
      </c>
      <c r="C837">
        <f t="shared" si="157"/>
        <v>0.83499999999999996</v>
      </c>
      <c r="D837">
        <f t="shared" si="158"/>
        <v>0.97411387705930974</v>
      </c>
      <c r="E837">
        <f t="shared" si="159"/>
        <v>0.98337540299112525</v>
      </c>
      <c r="N837" s="32">
        <v>84</v>
      </c>
      <c r="O837">
        <f t="shared" si="160"/>
        <v>837.5</v>
      </c>
      <c r="P837">
        <f t="shared" si="161"/>
        <v>0.83699999999999997</v>
      </c>
      <c r="Q837">
        <f t="shared" si="162"/>
        <v>0.98220269533346871</v>
      </c>
      <c r="R837">
        <f t="shared" si="163"/>
        <v>1.0158085635955836</v>
      </c>
      <c r="Z837" s="32">
        <v>82</v>
      </c>
      <c r="AA837">
        <f t="shared" si="164"/>
        <v>824.5</v>
      </c>
      <c r="AB837">
        <f t="shared" si="165"/>
        <v>0.82399999999999995</v>
      </c>
      <c r="AC837">
        <f t="shared" si="166"/>
        <v>0.9307169489043392</v>
      </c>
      <c r="AD837">
        <f t="shared" si="167"/>
        <v>0.91776222574807054</v>
      </c>
    </row>
    <row r="838" spans="1:30" x14ac:dyDescent="0.25">
      <c r="A838" s="32">
        <v>81</v>
      </c>
      <c r="B838">
        <f t="shared" si="156"/>
        <v>835.5</v>
      </c>
      <c r="C838">
        <f t="shared" si="157"/>
        <v>0.83499999999999996</v>
      </c>
      <c r="D838">
        <f t="shared" si="158"/>
        <v>0.97411387705930974</v>
      </c>
      <c r="E838">
        <f t="shared" si="159"/>
        <v>0.98337540299112525</v>
      </c>
      <c r="N838" s="32">
        <v>84</v>
      </c>
      <c r="O838">
        <f t="shared" si="160"/>
        <v>837.5</v>
      </c>
      <c r="P838">
        <f t="shared" si="161"/>
        <v>0.83699999999999997</v>
      </c>
      <c r="Q838">
        <f t="shared" si="162"/>
        <v>0.98220269533346871</v>
      </c>
      <c r="R838">
        <f t="shared" si="163"/>
        <v>1.0158085635955836</v>
      </c>
      <c r="Z838" s="32">
        <v>83</v>
      </c>
      <c r="AA838">
        <f t="shared" si="164"/>
        <v>843</v>
      </c>
      <c r="AB838">
        <f t="shared" si="165"/>
        <v>0.84250000000000003</v>
      </c>
      <c r="AC838">
        <f t="shared" si="166"/>
        <v>1.0047858060707031</v>
      </c>
      <c r="AD838">
        <f t="shared" si="167"/>
        <v>0.98357050236846855</v>
      </c>
    </row>
    <row r="839" spans="1:30" x14ac:dyDescent="0.25">
      <c r="A839" s="32">
        <v>81</v>
      </c>
      <c r="B839">
        <f t="shared" si="156"/>
        <v>835.5</v>
      </c>
      <c r="C839">
        <f t="shared" si="157"/>
        <v>0.83499999999999996</v>
      </c>
      <c r="D839">
        <f t="shared" si="158"/>
        <v>0.97411387705930974</v>
      </c>
      <c r="E839">
        <f t="shared" si="159"/>
        <v>0.98337540299112525</v>
      </c>
      <c r="N839" s="32">
        <v>84</v>
      </c>
      <c r="O839">
        <f t="shared" si="160"/>
        <v>837.5</v>
      </c>
      <c r="P839">
        <f t="shared" si="161"/>
        <v>0.83699999999999997</v>
      </c>
      <c r="Q839">
        <f t="shared" si="162"/>
        <v>0.98220269533346871</v>
      </c>
      <c r="R839">
        <f t="shared" si="163"/>
        <v>1.0158085635955836</v>
      </c>
      <c r="Z839" s="32">
        <v>83</v>
      </c>
      <c r="AA839">
        <f t="shared" si="164"/>
        <v>843</v>
      </c>
      <c r="AB839">
        <f t="shared" si="165"/>
        <v>0.84250000000000003</v>
      </c>
      <c r="AC839">
        <f t="shared" si="166"/>
        <v>1.0047858060707031</v>
      </c>
      <c r="AD839">
        <f t="shared" si="167"/>
        <v>0.98357050236846855</v>
      </c>
    </row>
    <row r="840" spans="1:30" x14ac:dyDescent="0.25">
      <c r="A840" s="32">
        <v>81</v>
      </c>
      <c r="B840">
        <f t="shared" si="156"/>
        <v>835.5</v>
      </c>
      <c r="C840">
        <f t="shared" si="157"/>
        <v>0.83499999999999996</v>
      </c>
      <c r="D840">
        <f t="shared" si="158"/>
        <v>0.97411387705930974</v>
      </c>
      <c r="E840">
        <f t="shared" si="159"/>
        <v>0.98337540299112525</v>
      </c>
      <c r="N840" s="32">
        <v>84</v>
      </c>
      <c r="O840">
        <f t="shared" si="160"/>
        <v>837.5</v>
      </c>
      <c r="P840">
        <f t="shared" si="161"/>
        <v>0.83699999999999997</v>
      </c>
      <c r="Q840">
        <f t="shared" si="162"/>
        <v>0.98220269533346871</v>
      </c>
      <c r="R840">
        <f t="shared" si="163"/>
        <v>1.0158085635955836</v>
      </c>
      <c r="Z840" s="32">
        <v>83</v>
      </c>
      <c r="AA840">
        <f t="shared" si="164"/>
        <v>843</v>
      </c>
      <c r="AB840">
        <f t="shared" si="165"/>
        <v>0.84250000000000003</v>
      </c>
      <c r="AC840">
        <f t="shared" si="166"/>
        <v>1.0047858060707031</v>
      </c>
      <c r="AD840">
        <f t="shared" si="167"/>
        <v>0.98357050236846855</v>
      </c>
    </row>
    <row r="841" spans="1:30" x14ac:dyDescent="0.25">
      <c r="A841" s="32">
        <v>81</v>
      </c>
      <c r="B841">
        <f t="shared" si="156"/>
        <v>835.5</v>
      </c>
      <c r="C841">
        <f t="shared" si="157"/>
        <v>0.83499999999999996</v>
      </c>
      <c r="D841">
        <f t="shared" si="158"/>
        <v>0.97411387705930974</v>
      </c>
      <c r="E841">
        <f t="shared" si="159"/>
        <v>0.98337540299112525</v>
      </c>
      <c r="N841" s="32">
        <v>84</v>
      </c>
      <c r="O841">
        <f t="shared" si="160"/>
        <v>837.5</v>
      </c>
      <c r="P841">
        <f t="shared" si="161"/>
        <v>0.83699999999999997</v>
      </c>
      <c r="Q841">
        <f t="shared" si="162"/>
        <v>0.98220269533346871</v>
      </c>
      <c r="R841">
        <f t="shared" si="163"/>
        <v>1.0158085635955836</v>
      </c>
      <c r="Z841" s="32">
        <v>83</v>
      </c>
      <c r="AA841">
        <f t="shared" si="164"/>
        <v>843</v>
      </c>
      <c r="AB841">
        <f t="shared" si="165"/>
        <v>0.84250000000000003</v>
      </c>
      <c r="AC841">
        <f t="shared" si="166"/>
        <v>1.0047858060707031</v>
      </c>
      <c r="AD841">
        <f t="shared" si="167"/>
        <v>0.98357050236846855</v>
      </c>
    </row>
    <row r="842" spans="1:30" x14ac:dyDescent="0.25">
      <c r="A842" s="32">
        <v>81</v>
      </c>
      <c r="B842">
        <f t="shared" si="156"/>
        <v>835.5</v>
      </c>
      <c r="C842">
        <f t="shared" si="157"/>
        <v>0.83499999999999996</v>
      </c>
      <c r="D842">
        <f t="shared" si="158"/>
        <v>0.97411387705930974</v>
      </c>
      <c r="E842">
        <f t="shared" si="159"/>
        <v>0.98337540299112525</v>
      </c>
      <c r="N842" s="32">
        <v>84</v>
      </c>
      <c r="O842">
        <f t="shared" si="160"/>
        <v>837.5</v>
      </c>
      <c r="P842">
        <f t="shared" si="161"/>
        <v>0.83699999999999997</v>
      </c>
      <c r="Q842">
        <f t="shared" si="162"/>
        <v>0.98220269533346871</v>
      </c>
      <c r="R842">
        <f t="shared" si="163"/>
        <v>1.0158085635955836</v>
      </c>
      <c r="Z842" s="32">
        <v>83</v>
      </c>
      <c r="AA842">
        <f t="shared" si="164"/>
        <v>843</v>
      </c>
      <c r="AB842">
        <f t="shared" si="165"/>
        <v>0.84250000000000003</v>
      </c>
      <c r="AC842">
        <f t="shared" si="166"/>
        <v>1.0047858060707031</v>
      </c>
      <c r="AD842">
        <f t="shared" si="167"/>
        <v>0.98357050236846855</v>
      </c>
    </row>
    <row r="843" spans="1:30" x14ac:dyDescent="0.25">
      <c r="A843" s="32">
        <v>81</v>
      </c>
      <c r="B843">
        <f t="shared" si="156"/>
        <v>835.5</v>
      </c>
      <c r="C843">
        <f t="shared" si="157"/>
        <v>0.83499999999999996</v>
      </c>
      <c r="D843">
        <f t="shared" si="158"/>
        <v>0.97411387705930974</v>
      </c>
      <c r="E843">
        <f t="shared" si="159"/>
        <v>0.98337540299112525</v>
      </c>
      <c r="N843" s="32">
        <v>84</v>
      </c>
      <c r="O843">
        <f t="shared" si="160"/>
        <v>837.5</v>
      </c>
      <c r="P843">
        <f t="shared" si="161"/>
        <v>0.83699999999999997</v>
      </c>
      <c r="Q843">
        <f t="shared" si="162"/>
        <v>0.98220269533346871</v>
      </c>
      <c r="R843">
        <f t="shared" si="163"/>
        <v>1.0158085635955836</v>
      </c>
      <c r="Z843" s="32">
        <v>83</v>
      </c>
      <c r="AA843">
        <f t="shared" si="164"/>
        <v>843</v>
      </c>
      <c r="AB843">
        <f t="shared" si="165"/>
        <v>0.84250000000000003</v>
      </c>
      <c r="AC843">
        <f t="shared" si="166"/>
        <v>1.0047858060707031</v>
      </c>
      <c r="AD843">
        <f t="shared" si="167"/>
        <v>0.98357050236846855</v>
      </c>
    </row>
    <row r="844" spans="1:30" x14ac:dyDescent="0.25">
      <c r="A844" s="32">
        <v>81</v>
      </c>
      <c r="B844">
        <f t="shared" si="156"/>
        <v>835.5</v>
      </c>
      <c r="C844">
        <f t="shared" si="157"/>
        <v>0.83499999999999996</v>
      </c>
      <c r="D844">
        <f t="shared" si="158"/>
        <v>0.97411387705930974</v>
      </c>
      <c r="E844">
        <f t="shared" si="159"/>
        <v>0.98337540299112525</v>
      </c>
      <c r="N844" s="32">
        <v>84</v>
      </c>
      <c r="O844">
        <f t="shared" si="160"/>
        <v>837.5</v>
      </c>
      <c r="P844">
        <f t="shared" si="161"/>
        <v>0.83699999999999997</v>
      </c>
      <c r="Q844">
        <f t="shared" si="162"/>
        <v>0.98220269533346871</v>
      </c>
      <c r="R844">
        <f t="shared" si="163"/>
        <v>1.0158085635955836</v>
      </c>
      <c r="Z844" s="32">
        <v>83</v>
      </c>
      <c r="AA844">
        <f t="shared" si="164"/>
        <v>843</v>
      </c>
      <c r="AB844">
        <f t="shared" si="165"/>
        <v>0.84250000000000003</v>
      </c>
      <c r="AC844">
        <f t="shared" si="166"/>
        <v>1.0047858060707031</v>
      </c>
      <c r="AD844">
        <f t="shared" si="167"/>
        <v>0.98357050236846855</v>
      </c>
    </row>
    <row r="845" spans="1:30" x14ac:dyDescent="0.25">
      <c r="A845" s="32">
        <v>81</v>
      </c>
      <c r="B845">
        <f t="shared" si="156"/>
        <v>835.5</v>
      </c>
      <c r="C845">
        <f t="shared" si="157"/>
        <v>0.83499999999999996</v>
      </c>
      <c r="D845">
        <f t="shared" si="158"/>
        <v>0.97411387705930974</v>
      </c>
      <c r="E845">
        <f t="shared" si="159"/>
        <v>0.98337540299112525</v>
      </c>
      <c r="N845" s="32">
        <v>84</v>
      </c>
      <c r="O845">
        <f t="shared" si="160"/>
        <v>837.5</v>
      </c>
      <c r="P845">
        <f t="shared" si="161"/>
        <v>0.83699999999999997</v>
      </c>
      <c r="Q845">
        <f t="shared" si="162"/>
        <v>0.98220269533346871</v>
      </c>
      <c r="R845">
        <f t="shared" si="163"/>
        <v>1.0158085635955836</v>
      </c>
      <c r="Z845" s="32">
        <v>83</v>
      </c>
      <c r="AA845">
        <f t="shared" si="164"/>
        <v>843</v>
      </c>
      <c r="AB845">
        <f t="shared" si="165"/>
        <v>0.84250000000000003</v>
      </c>
      <c r="AC845">
        <f t="shared" si="166"/>
        <v>1.0047858060707031</v>
      </c>
      <c r="AD845">
        <f t="shared" si="167"/>
        <v>0.98357050236846855</v>
      </c>
    </row>
    <row r="846" spans="1:30" x14ac:dyDescent="0.25">
      <c r="A846" s="32">
        <v>81</v>
      </c>
      <c r="B846">
        <f t="shared" si="156"/>
        <v>835.5</v>
      </c>
      <c r="C846">
        <f t="shared" si="157"/>
        <v>0.83499999999999996</v>
      </c>
      <c r="D846">
        <f t="shared" si="158"/>
        <v>0.97411387705930974</v>
      </c>
      <c r="E846">
        <f t="shared" si="159"/>
        <v>0.98337540299112525</v>
      </c>
      <c r="N846" s="32">
        <v>84</v>
      </c>
      <c r="O846">
        <f t="shared" si="160"/>
        <v>837.5</v>
      </c>
      <c r="P846">
        <f t="shared" si="161"/>
        <v>0.83699999999999997</v>
      </c>
      <c r="Q846">
        <f t="shared" si="162"/>
        <v>0.98220269533346871</v>
      </c>
      <c r="R846">
        <f t="shared" si="163"/>
        <v>1.0158085635955836</v>
      </c>
      <c r="Z846" s="32">
        <v>83</v>
      </c>
      <c r="AA846">
        <f t="shared" si="164"/>
        <v>843</v>
      </c>
      <c r="AB846">
        <f t="shared" si="165"/>
        <v>0.84250000000000003</v>
      </c>
      <c r="AC846">
        <f t="shared" si="166"/>
        <v>1.0047858060707031</v>
      </c>
      <c r="AD846">
        <f t="shared" si="167"/>
        <v>0.98357050236846855</v>
      </c>
    </row>
    <row r="847" spans="1:30" x14ac:dyDescent="0.25">
      <c r="A847" s="32">
        <v>81</v>
      </c>
      <c r="B847">
        <f t="shared" si="156"/>
        <v>835.5</v>
      </c>
      <c r="C847">
        <f t="shared" si="157"/>
        <v>0.83499999999999996</v>
      </c>
      <c r="D847">
        <f t="shared" si="158"/>
        <v>0.97411387705930974</v>
      </c>
      <c r="E847">
        <f t="shared" si="159"/>
        <v>0.98337540299112525</v>
      </c>
      <c r="N847" s="32">
        <v>84</v>
      </c>
      <c r="O847">
        <f t="shared" si="160"/>
        <v>837.5</v>
      </c>
      <c r="P847">
        <f t="shared" si="161"/>
        <v>0.83699999999999997</v>
      </c>
      <c r="Q847">
        <f t="shared" si="162"/>
        <v>0.98220269533346871</v>
      </c>
      <c r="R847">
        <f t="shared" si="163"/>
        <v>1.0158085635955836</v>
      </c>
      <c r="Z847" s="32">
        <v>83</v>
      </c>
      <c r="AA847">
        <f t="shared" si="164"/>
        <v>843</v>
      </c>
      <c r="AB847">
        <f t="shared" si="165"/>
        <v>0.84250000000000003</v>
      </c>
      <c r="AC847">
        <f t="shared" si="166"/>
        <v>1.0047858060707031</v>
      </c>
      <c r="AD847">
        <f t="shared" si="167"/>
        <v>0.98357050236846855</v>
      </c>
    </row>
    <row r="848" spans="1:30" x14ac:dyDescent="0.25">
      <c r="A848" s="32">
        <v>82</v>
      </c>
      <c r="B848">
        <f t="shared" si="156"/>
        <v>855.5</v>
      </c>
      <c r="C848">
        <f t="shared" si="157"/>
        <v>0.85499999999999998</v>
      </c>
      <c r="D848">
        <f t="shared" si="158"/>
        <v>1.058121617684777</v>
      </c>
      <c r="E848">
        <f t="shared" si="159"/>
        <v>1.0493250645155787</v>
      </c>
      <c r="N848" s="32">
        <v>84</v>
      </c>
      <c r="O848">
        <f t="shared" si="160"/>
        <v>837.5</v>
      </c>
      <c r="P848">
        <f t="shared" si="161"/>
        <v>0.83699999999999997</v>
      </c>
      <c r="Q848">
        <f t="shared" si="162"/>
        <v>0.98220269533346871</v>
      </c>
      <c r="R848">
        <f t="shared" si="163"/>
        <v>1.0158085635955836</v>
      </c>
      <c r="Z848" s="32">
        <v>83</v>
      </c>
      <c r="AA848">
        <f t="shared" si="164"/>
        <v>843</v>
      </c>
      <c r="AB848">
        <f t="shared" si="165"/>
        <v>0.84250000000000003</v>
      </c>
      <c r="AC848">
        <f t="shared" si="166"/>
        <v>1.0047858060707031</v>
      </c>
      <c r="AD848">
        <f t="shared" si="167"/>
        <v>0.98357050236846855</v>
      </c>
    </row>
    <row r="849" spans="1:30" x14ac:dyDescent="0.25">
      <c r="A849" s="32">
        <v>82</v>
      </c>
      <c r="B849">
        <f t="shared" si="156"/>
        <v>855.5</v>
      </c>
      <c r="C849">
        <f t="shared" si="157"/>
        <v>0.85499999999999998</v>
      </c>
      <c r="D849">
        <f t="shared" si="158"/>
        <v>1.058121617684777</v>
      </c>
      <c r="E849">
        <f t="shared" si="159"/>
        <v>1.0493250645155787</v>
      </c>
      <c r="N849" s="32">
        <v>84</v>
      </c>
      <c r="O849">
        <f t="shared" si="160"/>
        <v>837.5</v>
      </c>
      <c r="P849">
        <f t="shared" si="161"/>
        <v>0.83699999999999997</v>
      </c>
      <c r="Q849">
        <f t="shared" si="162"/>
        <v>0.98220269533346871</v>
      </c>
      <c r="R849">
        <f t="shared" si="163"/>
        <v>1.0158085635955836</v>
      </c>
      <c r="Z849" s="32">
        <v>83</v>
      </c>
      <c r="AA849">
        <f t="shared" si="164"/>
        <v>843</v>
      </c>
      <c r="AB849">
        <f t="shared" si="165"/>
        <v>0.84250000000000003</v>
      </c>
      <c r="AC849">
        <f t="shared" si="166"/>
        <v>1.0047858060707031</v>
      </c>
      <c r="AD849">
        <f t="shared" si="167"/>
        <v>0.98357050236846855</v>
      </c>
    </row>
    <row r="850" spans="1:30" x14ac:dyDescent="0.25">
      <c r="A850" s="32">
        <v>82</v>
      </c>
      <c r="B850">
        <f t="shared" si="156"/>
        <v>855.5</v>
      </c>
      <c r="C850">
        <f t="shared" si="157"/>
        <v>0.85499999999999998</v>
      </c>
      <c r="D850">
        <f t="shared" si="158"/>
        <v>1.058121617684777</v>
      </c>
      <c r="E850">
        <f t="shared" si="159"/>
        <v>1.0493250645155787</v>
      </c>
      <c r="N850" s="32">
        <v>84</v>
      </c>
      <c r="O850">
        <f t="shared" si="160"/>
        <v>837.5</v>
      </c>
      <c r="P850">
        <f t="shared" si="161"/>
        <v>0.83699999999999997</v>
      </c>
      <c r="Q850">
        <f t="shared" si="162"/>
        <v>0.98220269533346871</v>
      </c>
      <c r="R850">
        <f t="shared" si="163"/>
        <v>1.0158085635955836</v>
      </c>
      <c r="Z850" s="32">
        <v>83</v>
      </c>
      <c r="AA850">
        <f t="shared" si="164"/>
        <v>843</v>
      </c>
      <c r="AB850">
        <f t="shared" si="165"/>
        <v>0.84250000000000003</v>
      </c>
      <c r="AC850">
        <f t="shared" si="166"/>
        <v>1.0047858060707031</v>
      </c>
      <c r="AD850">
        <f t="shared" si="167"/>
        <v>0.98357050236846855</v>
      </c>
    </row>
    <row r="851" spans="1:30" x14ac:dyDescent="0.25">
      <c r="A851" s="32">
        <v>82</v>
      </c>
      <c r="B851">
        <f t="shared" si="156"/>
        <v>855.5</v>
      </c>
      <c r="C851">
        <f t="shared" si="157"/>
        <v>0.85499999999999998</v>
      </c>
      <c r="D851">
        <f t="shared" si="158"/>
        <v>1.058121617684777</v>
      </c>
      <c r="E851">
        <f t="shared" si="159"/>
        <v>1.0493250645155787</v>
      </c>
      <c r="N851" s="32">
        <v>84</v>
      </c>
      <c r="O851">
        <f t="shared" si="160"/>
        <v>837.5</v>
      </c>
      <c r="P851">
        <f t="shared" si="161"/>
        <v>0.83699999999999997</v>
      </c>
      <c r="Q851">
        <f t="shared" si="162"/>
        <v>0.98220269533346871</v>
      </c>
      <c r="R851">
        <f t="shared" si="163"/>
        <v>1.0158085635955836</v>
      </c>
      <c r="Z851" s="32">
        <v>84</v>
      </c>
      <c r="AA851">
        <f t="shared" si="164"/>
        <v>857.5</v>
      </c>
      <c r="AB851">
        <f t="shared" si="165"/>
        <v>0.85699999999999998</v>
      </c>
      <c r="AC851">
        <f t="shared" si="166"/>
        <v>1.0669376321927655</v>
      </c>
      <c r="AD851">
        <f t="shared" si="167"/>
        <v>1.0493787789888664</v>
      </c>
    </row>
    <row r="852" spans="1:30" x14ac:dyDescent="0.25">
      <c r="A852" s="32">
        <v>82</v>
      </c>
      <c r="B852">
        <f t="shared" si="156"/>
        <v>855.5</v>
      </c>
      <c r="C852">
        <f t="shared" si="157"/>
        <v>0.85499999999999998</v>
      </c>
      <c r="D852">
        <f t="shared" si="158"/>
        <v>1.058121617684777</v>
      </c>
      <c r="E852">
        <f t="shared" si="159"/>
        <v>1.0493250645155787</v>
      </c>
      <c r="N852" s="32">
        <v>85</v>
      </c>
      <c r="O852">
        <f t="shared" si="160"/>
        <v>859.5</v>
      </c>
      <c r="P852">
        <f t="shared" si="161"/>
        <v>0.85899999999999999</v>
      </c>
      <c r="Q852">
        <f t="shared" si="162"/>
        <v>1.0758373610404319</v>
      </c>
      <c r="R852">
        <f t="shared" si="163"/>
        <v>1.0843008138548771</v>
      </c>
      <c r="Z852" s="32">
        <v>84</v>
      </c>
      <c r="AA852">
        <f t="shared" si="164"/>
        <v>857.5</v>
      </c>
      <c r="AB852">
        <f t="shared" si="165"/>
        <v>0.85699999999999998</v>
      </c>
      <c r="AC852">
        <f t="shared" si="166"/>
        <v>1.0669376321927655</v>
      </c>
      <c r="AD852">
        <f t="shared" si="167"/>
        <v>1.0493787789888664</v>
      </c>
    </row>
    <row r="853" spans="1:30" x14ac:dyDescent="0.25">
      <c r="A853" s="32">
        <v>82</v>
      </c>
      <c r="B853">
        <f t="shared" si="156"/>
        <v>855.5</v>
      </c>
      <c r="C853">
        <f t="shared" si="157"/>
        <v>0.85499999999999998</v>
      </c>
      <c r="D853">
        <f t="shared" si="158"/>
        <v>1.058121617684777</v>
      </c>
      <c r="E853">
        <f t="shared" si="159"/>
        <v>1.0493250645155787</v>
      </c>
      <c r="N853" s="32">
        <v>85</v>
      </c>
      <c r="O853">
        <f t="shared" si="160"/>
        <v>859.5</v>
      </c>
      <c r="P853">
        <f t="shared" si="161"/>
        <v>0.85899999999999999</v>
      </c>
      <c r="Q853">
        <f t="shared" si="162"/>
        <v>1.0758373610404319</v>
      </c>
      <c r="R853">
        <f t="shared" si="163"/>
        <v>1.0843008138548771</v>
      </c>
      <c r="Z853" s="32">
        <v>84</v>
      </c>
      <c r="AA853">
        <f t="shared" si="164"/>
        <v>857.5</v>
      </c>
      <c r="AB853">
        <f t="shared" si="165"/>
        <v>0.85699999999999998</v>
      </c>
      <c r="AC853">
        <f t="shared" si="166"/>
        <v>1.0669376321927655</v>
      </c>
      <c r="AD853">
        <f t="shared" si="167"/>
        <v>1.0493787789888664</v>
      </c>
    </row>
    <row r="854" spans="1:30" x14ac:dyDescent="0.25">
      <c r="A854" s="32">
        <v>82</v>
      </c>
      <c r="B854">
        <f t="shared" si="156"/>
        <v>855.5</v>
      </c>
      <c r="C854">
        <f t="shared" si="157"/>
        <v>0.85499999999999998</v>
      </c>
      <c r="D854">
        <f t="shared" si="158"/>
        <v>1.058121617684777</v>
      </c>
      <c r="E854">
        <f t="shared" si="159"/>
        <v>1.0493250645155787</v>
      </c>
      <c r="N854" s="32">
        <v>85</v>
      </c>
      <c r="O854">
        <f t="shared" si="160"/>
        <v>859.5</v>
      </c>
      <c r="P854">
        <f t="shared" si="161"/>
        <v>0.85899999999999999</v>
      </c>
      <c r="Q854">
        <f t="shared" si="162"/>
        <v>1.0758373610404319</v>
      </c>
      <c r="R854">
        <f t="shared" si="163"/>
        <v>1.0843008138548771</v>
      </c>
      <c r="Z854" s="32">
        <v>84</v>
      </c>
      <c r="AA854">
        <f t="shared" si="164"/>
        <v>857.5</v>
      </c>
      <c r="AB854">
        <f t="shared" si="165"/>
        <v>0.85699999999999998</v>
      </c>
      <c r="AC854">
        <f t="shared" si="166"/>
        <v>1.0669376321927655</v>
      </c>
      <c r="AD854">
        <f t="shared" si="167"/>
        <v>1.0493787789888664</v>
      </c>
    </row>
    <row r="855" spans="1:30" x14ac:dyDescent="0.25">
      <c r="A855" s="32">
        <v>82</v>
      </c>
      <c r="B855">
        <f t="shared" si="156"/>
        <v>855.5</v>
      </c>
      <c r="C855">
        <f t="shared" si="157"/>
        <v>0.85499999999999998</v>
      </c>
      <c r="D855">
        <f t="shared" si="158"/>
        <v>1.058121617684777</v>
      </c>
      <c r="E855">
        <f t="shared" si="159"/>
        <v>1.0493250645155787</v>
      </c>
      <c r="N855" s="32">
        <v>85</v>
      </c>
      <c r="O855">
        <f t="shared" si="160"/>
        <v>859.5</v>
      </c>
      <c r="P855">
        <f t="shared" si="161"/>
        <v>0.85899999999999999</v>
      </c>
      <c r="Q855">
        <f t="shared" si="162"/>
        <v>1.0758373610404319</v>
      </c>
      <c r="R855">
        <f t="shared" si="163"/>
        <v>1.0843008138548771</v>
      </c>
      <c r="Z855" s="32">
        <v>84</v>
      </c>
      <c r="AA855">
        <f t="shared" si="164"/>
        <v>857.5</v>
      </c>
      <c r="AB855">
        <f t="shared" si="165"/>
        <v>0.85699999999999998</v>
      </c>
      <c r="AC855">
        <f t="shared" si="166"/>
        <v>1.0669376321927655</v>
      </c>
      <c r="AD855">
        <f t="shared" si="167"/>
        <v>1.0493787789888664</v>
      </c>
    </row>
    <row r="856" spans="1:30" x14ac:dyDescent="0.25">
      <c r="A856" s="32">
        <v>82</v>
      </c>
      <c r="B856">
        <f t="shared" si="156"/>
        <v>855.5</v>
      </c>
      <c r="C856">
        <f t="shared" si="157"/>
        <v>0.85499999999999998</v>
      </c>
      <c r="D856">
        <f t="shared" si="158"/>
        <v>1.058121617684777</v>
      </c>
      <c r="E856">
        <f t="shared" si="159"/>
        <v>1.0493250645155787</v>
      </c>
      <c r="N856" s="32">
        <v>85</v>
      </c>
      <c r="O856">
        <f t="shared" si="160"/>
        <v>859.5</v>
      </c>
      <c r="P856">
        <f t="shared" si="161"/>
        <v>0.85899999999999999</v>
      </c>
      <c r="Q856">
        <f t="shared" si="162"/>
        <v>1.0758373610404319</v>
      </c>
      <c r="R856">
        <f t="shared" si="163"/>
        <v>1.0843008138548771</v>
      </c>
      <c r="Z856" s="32">
        <v>84</v>
      </c>
      <c r="AA856">
        <f t="shared" si="164"/>
        <v>857.5</v>
      </c>
      <c r="AB856">
        <f t="shared" si="165"/>
        <v>0.85699999999999998</v>
      </c>
      <c r="AC856">
        <f t="shared" si="166"/>
        <v>1.0669376321927655</v>
      </c>
      <c r="AD856">
        <f t="shared" si="167"/>
        <v>1.0493787789888664</v>
      </c>
    </row>
    <row r="857" spans="1:30" x14ac:dyDescent="0.25">
      <c r="A857" s="32">
        <v>82</v>
      </c>
      <c r="B857">
        <f t="shared" si="156"/>
        <v>855.5</v>
      </c>
      <c r="C857">
        <f t="shared" si="157"/>
        <v>0.85499999999999998</v>
      </c>
      <c r="D857">
        <f t="shared" si="158"/>
        <v>1.058121617684777</v>
      </c>
      <c r="E857">
        <f t="shared" si="159"/>
        <v>1.0493250645155787</v>
      </c>
      <c r="N857" s="32">
        <v>85</v>
      </c>
      <c r="O857">
        <f t="shared" si="160"/>
        <v>859.5</v>
      </c>
      <c r="P857">
        <f t="shared" si="161"/>
        <v>0.85899999999999999</v>
      </c>
      <c r="Q857">
        <f t="shared" si="162"/>
        <v>1.0758373610404319</v>
      </c>
      <c r="R857">
        <f t="shared" si="163"/>
        <v>1.0843008138548771</v>
      </c>
      <c r="Z857" s="32">
        <v>84</v>
      </c>
      <c r="AA857">
        <f t="shared" si="164"/>
        <v>857.5</v>
      </c>
      <c r="AB857">
        <f t="shared" si="165"/>
        <v>0.85699999999999998</v>
      </c>
      <c r="AC857">
        <f t="shared" si="166"/>
        <v>1.0669376321927655</v>
      </c>
      <c r="AD857">
        <f t="shared" si="167"/>
        <v>1.0493787789888664</v>
      </c>
    </row>
    <row r="858" spans="1:30" x14ac:dyDescent="0.25">
      <c r="A858" s="32">
        <v>82</v>
      </c>
      <c r="B858">
        <f t="shared" si="156"/>
        <v>855.5</v>
      </c>
      <c r="C858">
        <f t="shared" si="157"/>
        <v>0.85499999999999998</v>
      </c>
      <c r="D858">
        <f t="shared" si="158"/>
        <v>1.058121617684777</v>
      </c>
      <c r="E858">
        <f t="shared" si="159"/>
        <v>1.0493250645155787</v>
      </c>
      <c r="N858" s="32">
        <v>85</v>
      </c>
      <c r="O858">
        <f t="shared" si="160"/>
        <v>859.5</v>
      </c>
      <c r="P858">
        <f t="shared" si="161"/>
        <v>0.85899999999999999</v>
      </c>
      <c r="Q858">
        <f t="shared" si="162"/>
        <v>1.0758373610404319</v>
      </c>
      <c r="R858">
        <f t="shared" si="163"/>
        <v>1.0843008138548771</v>
      </c>
      <c r="Z858" s="32">
        <v>84</v>
      </c>
      <c r="AA858">
        <f t="shared" si="164"/>
        <v>857.5</v>
      </c>
      <c r="AB858">
        <f t="shared" si="165"/>
        <v>0.85699999999999998</v>
      </c>
      <c r="AC858">
        <f t="shared" si="166"/>
        <v>1.0669376321927655</v>
      </c>
      <c r="AD858">
        <f t="shared" si="167"/>
        <v>1.0493787789888664</v>
      </c>
    </row>
    <row r="859" spans="1:30" x14ac:dyDescent="0.25">
      <c r="A859" s="32">
        <v>82</v>
      </c>
      <c r="B859">
        <f t="shared" si="156"/>
        <v>855.5</v>
      </c>
      <c r="C859">
        <f t="shared" si="157"/>
        <v>0.85499999999999998</v>
      </c>
      <c r="D859">
        <f t="shared" si="158"/>
        <v>1.058121617684777</v>
      </c>
      <c r="E859">
        <f t="shared" si="159"/>
        <v>1.0493250645155787</v>
      </c>
      <c r="N859" s="32">
        <v>85</v>
      </c>
      <c r="O859">
        <f t="shared" si="160"/>
        <v>859.5</v>
      </c>
      <c r="P859">
        <f t="shared" si="161"/>
        <v>0.85899999999999999</v>
      </c>
      <c r="Q859">
        <f t="shared" si="162"/>
        <v>1.0758373610404319</v>
      </c>
      <c r="R859">
        <f t="shared" si="163"/>
        <v>1.0843008138548771</v>
      </c>
      <c r="Z859" s="32">
        <v>84</v>
      </c>
      <c r="AA859">
        <f t="shared" si="164"/>
        <v>857.5</v>
      </c>
      <c r="AB859">
        <f t="shared" si="165"/>
        <v>0.85699999999999998</v>
      </c>
      <c r="AC859">
        <f t="shared" si="166"/>
        <v>1.0669376321927655</v>
      </c>
      <c r="AD859">
        <f t="shared" si="167"/>
        <v>1.0493787789888664</v>
      </c>
    </row>
    <row r="860" spans="1:30" x14ac:dyDescent="0.25">
      <c r="A860" s="32">
        <v>82</v>
      </c>
      <c r="B860">
        <f t="shared" si="156"/>
        <v>855.5</v>
      </c>
      <c r="C860">
        <f t="shared" si="157"/>
        <v>0.85499999999999998</v>
      </c>
      <c r="D860">
        <f t="shared" si="158"/>
        <v>1.058121617684777</v>
      </c>
      <c r="E860">
        <f t="shared" si="159"/>
        <v>1.0493250645155787</v>
      </c>
      <c r="N860" s="32">
        <v>85</v>
      </c>
      <c r="O860">
        <f t="shared" si="160"/>
        <v>859.5</v>
      </c>
      <c r="P860">
        <f t="shared" si="161"/>
        <v>0.85899999999999999</v>
      </c>
      <c r="Q860">
        <f t="shared" si="162"/>
        <v>1.0758373610404319</v>
      </c>
      <c r="R860">
        <f t="shared" si="163"/>
        <v>1.0843008138548771</v>
      </c>
      <c r="Z860" s="32">
        <v>84</v>
      </c>
      <c r="AA860">
        <f t="shared" si="164"/>
        <v>857.5</v>
      </c>
      <c r="AB860">
        <f t="shared" si="165"/>
        <v>0.85699999999999998</v>
      </c>
      <c r="AC860">
        <f t="shared" si="166"/>
        <v>1.0669376321927655</v>
      </c>
      <c r="AD860">
        <f t="shared" si="167"/>
        <v>1.0493787789888664</v>
      </c>
    </row>
    <row r="861" spans="1:30" x14ac:dyDescent="0.25">
      <c r="A861" s="32">
        <v>82</v>
      </c>
      <c r="B861">
        <f t="shared" si="156"/>
        <v>855.5</v>
      </c>
      <c r="C861">
        <f t="shared" si="157"/>
        <v>0.85499999999999998</v>
      </c>
      <c r="D861">
        <f t="shared" si="158"/>
        <v>1.058121617684777</v>
      </c>
      <c r="E861">
        <f t="shared" si="159"/>
        <v>1.0493250645155787</v>
      </c>
      <c r="N861" s="32">
        <v>85</v>
      </c>
      <c r="O861">
        <f t="shared" si="160"/>
        <v>859.5</v>
      </c>
      <c r="P861">
        <f t="shared" si="161"/>
        <v>0.85899999999999999</v>
      </c>
      <c r="Q861">
        <f t="shared" si="162"/>
        <v>1.0758373610404319</v>
      </c>
      <c r="R861">
        <f t="shared" si="163"/>
        <v>1.0843008138548771</v>
      </c>
      <c r="Z861" s="32">
        <v>84</v>
      </c>
      <c r="AA861">
        <f t="shared" si="164"/>
        <v>857.5</v>
      </c>
      <c r="AB861">
        <f t="shared" si="165"/>
        <v>0.85699999999999998</v>
      </c>
      <c r="AC861">
        <f t="shared" si="166"/>
        <v>1.0669376321927655</v>
      </c>
      <c r="AD861">
        <f t="shared" si="167"/>
        <v>1.0493787789888664</v>
      </c>
    </row>
    <row r="862" spans="1:30" x14ac:dyDescent="0.25">
      <c r="A862" s="32">
        <v>82</v>
      </c>
      <c r="B862">
        <f t="shared" si="156"/>
        <v>855.5</v>
      </c>
      <c r="C862">
        <f t="shared" si="157"/>
        <v>0.85499999999999998</v>
      </c>
      <c r="D862">
        <f t="shared" si="158"/>
        <v>1.058121617684777</v>
      </c>
      <c r="E862">
        <f t="shared" si="159"/>
        <v>1.0493250645155787</v>
      </c>
      <c r="N862" s="32">
        <v>85</v>
      </c>
      <c r="O862">
        <f t="shared" si="160"/>
        <v>859.5</v>
      </c>
      <c r="P862">
        <f t="shared" si="161"/>
        <v>0.85899999999999999</v>
      </c>
      <c r="Q862">
        <f t="shared" si="162"/>
        <v>1.0758373610404319</v>
      </c>
      <c r="R862">
        <f t="shared" si="163"/>
        <v>1.0843008138548771</v>
      </c>
      <c r="Z862" s="32">
        <v>84</v>
      </c>
      <c r="AA862">
        <f t="shared" si="164"/>
        <v>857.5</v>
      </c>
      <c r="AB862">
        <f t="shared" si="165"/>
        <v>0.85699999999999998</v>
      </c>
      <c r="AC862">
        <f t="shared" si="166"/>
        <v>1.0669376321927655</v>
      </c>
      <c r="AD862">
        <f t="shared" si="167"/>
        <v>1.0493787789888664</v>
      </c>
    </row>
    <row r="863" spans="1:30" x14ac:dyDescent="0.25">
      <c r="A863" s="32">
        <v>82</v>
      </c>
      <c r="B863">
        <f t="shared" si="156"/>
        <v>855.5</v>
      </c>
      <c r="C863">
        <f t="shared" si="157"/>
        <v>0.85499999999999998</v>
      </c>
      <c r="D863">
        <f t="shared" si="158"/>
        <v>1.058121617684777</v>
      </c>
      <c r="E863">
        <f t="shared" si="159"/>
        <v>1.0493250645155787</v>
      </c>
      <c r="N863" s="32">
        <v>85</v>
      </c>
      <c r="O863">
        <f t="shared" si="160"/>
        <v>859.5</v>
      </c>
      <c r="P863">
        <f t="shared" si="161"/>
        <v>0.85899999999999999</v>
      </c>
      <c r="Q863">
        <f t="shared" si="162"/>
        <v>1.0758373610404319</v>
      </c>
      <c r="R863">
        <f t="shared" si="163"/>
        <v>1.0843008138548771</v>
      </c>
      <c r="Z863" s="32">
        <v>84</v>
      </c>
      <c r="AA863">
        <f t="shared" si="164"/>
        <v>857.5</v>
      </c>
      <c r="AB863">
        <f t="shared" si="165"/>
        <v>0.85699999999999998</v>
      </c>
      <c r="AC863">
        <f t="shared" si="166"/>
        <v>1.0669376321927655</v>
      </c>
      <c r="AD863">
        <f t="shared" si="167"/>
        <v>1.0493787789888664</v>
      </c>
    </row>
    <row r="864" spans="1:30" x14ac:dyDescent="0.25">
      <c r="A864" s="32">
        <v>82</v>
      </c>
      <c r="B864">
        <f t="shared" si="156"/>
        <v>855.5</v>
      </c>
      <c r="C864">
        <f t="shared" si="157"/>
        <v>0.85499999999999998</v>
      </c>
      <c r="D864">
        <f t="shared" si="158"/>
        <v>1.058121617684777</v>
      </c>
      <c r="E864">
        <f t="shared" si="159"/>
        <v>1.0493250645155787</v>
      </c>
      <c r="N864" s="32">
        <v>85</v>
      </c>
      <c r="O864">
        <f t="shared" si="160"/>
        <v>859.5</v>
      </c>
      <c r="P864">
        <f t="shared" si="161"/>
        <v>0.85899999999999999</v>
      </c>
      <c r="Q864">
        <f t="shared" si="162"/>
        <v>1.0758373610404319</v>
      </c>
      <c r="R864">
        <f t="shared" si="163"/>
        <v>1.0843008138548771</v>
      </c>
      <c r="Z864" s="32">
        <v>84</v>
      </c>
      <c r="AA864">
        <f t="shared" si="164"/>
        <v>857.5</v>
      </c>
      <c r="AB864">
        <f t="shared" si="165"/>
        <v>0.85699999999999998</v>
      </c>
      <c r="AC864">
        <f t="shared" si="166"/>
        <v>1.0669376321927655</v>
      </c>
      <c r="AD864">
        <f t="shared" si="167"/>
        <v>1.0493787789888664</v>
      </c>
    </row>
    <row r="865" spans="1:30" x14ac:dyDescent="0.25">
      <c r="A865" s="32">
        <v>82</v>
      </c>
      <c r="B865">
        <f t="shared" si="156"/>
        <v>855.5</v>
      </c>
      <c r="C865">
        <f t="shared" si="157"/>
        <v>0.85499999999999998</v>
      </c>
      <c r="D865">
        <f t="shared" si="158"/>
        <v>1.058121617684777</v>
      </c>
      <c r="E865">
        <f t="shared" si="159"/>
        <v>1.0493250645155787</v>
      </c>
      <c r="N865" s="32">
        <v>85</v>
      </c>
      <c r="O865">
        <f t="shared" si="160"/>
        <v>859.5</v>
      </c>
      <c r="P865">
        <f t="shared" si="161"/>
        <v>0.85899999999999999</v>
      </c>
      <c r="Q865">
        <f t="shared" si="162"/>
        <v>1.0758373610404319</v>
      </c>
      <c r="R865">
        <f t="shared" si="163"/>
        <v>1.0843008138548771</v>
      </c>
      <c r="Z865" s="32">
        <v>84</v>
      </c>
      <c r="AA865">
        <f t="shared" si="164"/>
        <v>857.5</v>
      </c>
      <c r="AB865">
        <f t="shared" si="165"/>
        <v>0.85699999999999998</v>
      </c>
      <c r="AC865">
        <f t="shared" si="166"/>
        <v>1.0669376321927655</v>
      </c>
      <c r="AD865">
        <f t="shared" si="167"/>
        <v>1.0493787789888664</v>
      </c>
    </row>
    <row r="866" spans="1:30" x14ac:dyDescent="0.25">
      <c r="A866" s="32">
        <v>83</v>
      </c>
      <c r="B866">
        <f t="shared" si="156"/>
        <v>868.5</v>
      </c>
      <c r="C866">
        <f t="shared" si="157"/>
        <v>0.86799999999999999</v>
      </c>
      <c r="D866">
        <f t="shared" si="158"/>
        <v>1.1169867278766101</v>
      </c>
      <c r="E866">
        <f t="shared" si="159"/>
        <v>1.1152747260400322</v>
      </c>
      <c r="N866" s="32">
        <v>85</v>
      </c>
      <c r="O866">
        <f t="shared" si="160"/>
        <v>859.5</v>
      </c>
      <c r="P866">
        <f t="shared" si="161"/>
        <v>0.85899999999999999</v>
      </c>
      <c r="Q866">
        <f t="shared" si="162"/>
        <v>1.0758373610404319</v>
      </c>
      <c r="R866">
        <f t="shared" si="163"/>
        <v>1.0843008138548771</v>
      </c>
      <c r="Z866" s="32">
        <v>84</v>
      </c>
      <c r="AA866">
        <f t="shared" si="164"/>
        <v>857.5</v>
      </c>
      <c r="AB866">
        <f t="shared" si="165"/>
        <v>0.85699999999999998</v>
      </c>
      <c r="AC866">
        <f t="shared" si="166"/>
        <v>1.0669376321927655</v>
      </c>
      <c r="AD866">
        <f t="shared" si="167"/>
        <v>1.0493787789888664</v>
      </c>
    </row>
    <row r="867" spans="1:30" x14ac:dyDescent="0.25">
      <c r="A867" s="32">
        <v>83</v>
      </c>
      <c r="B867">
        <f t="shared" si="156"/>
        <v>868.5</v>
      </c>
      <c r="C867">
        <f t="shared" si="157"/>
        <v>0.86799999999999999</v>
      </c>
      <c r="D867">
        <f t="shared" si="158"/>
        <v>1.1169867278766101</v>
      </c>
      <c r="E867">
        <f t="shared" si="159"/>
        <v>1.1152747260400322</v>
      </c>
      <c r="N867" s="32">
        <v>85</v>
      </c>
      <c r="O867">
        <f t="shared" si="160"/>
        <v>859.5</v>
      </c>
      <c r="P867">
        <f t="shared" si="161"/>
        <v>0.85899999999999999</v>
      </c>
      <c r="Q867">
        <f t="shared" si="162"/>
        <v>1.0758373610404319</v>
      </c>
      <c r="R867">
        <f t="shared" si="163"/>
        <v>1.0843008138548771</v>
      </c>
      <c r="Z867" s="32">
        <v>85</v>
      </c>
      <c r="AA867">
        <f t="shared" si="164"/>
        <v>872.5</v>
      </c>
      <c r="AB867">
        <f t="shared" si="165"/>
        <v>0.872</v>
      </c>
      <c r="AC867">
        <f t="shared" si="166"/>
        <v>1.135896221167312</v>
      </c>
      <c r="AD867">
        <f t="shared" si="167"/>
        <v>1.1151870556092645</v>
      </c>
    </row>
    <row r="868" spans="1:30" x14ac:dyDescent="0.25">
      <c r="A868" s="32">
        <v>83</v>
      </c>
      <c r="B868">
        <f t="shared" si="156"/>
        <v>868.5</v>
      </c>
      <c r="C868">
        <f t="shared" si="157"/>
        <v>0.86799999999999999</v>
      </c>
      <c r="D868">
        <f t="shared" si="158"/>
        <v>1.1169867278766101</v>
      </c>
      <c r="E868">
        <f t="shared" si="159"/>
        <v>1.1152747260400322</v>
      </c>
      <c r="N868" s="32">
        <v>85</v>
      </c>
      <c r="O868">
        <f t="shared" si="160"/>
        <v>859.5</v>
      </c>
      <c r="P868">
        <f t="shared" si="161"/>
        <v>0.85899999999999999</v>
      </c>
      <c r="Q868">
        <f t="shared" si="162"/>
        <v>1.0758373610404319</v>
      </c>
      <c r="R868">
        <f t="shared" si="163"/>
        <v>1.0843008138548771</v>
      </c>
      <c r="Z868" s="32">
        <v>85</v>
      </c>
      <c r="AA868">
        <f t="shared" si="164"/>
        <v>872.5</v>
      </c>
      <c r="AB868">
        <f t="shared" si="165"/>
        <v>0.872</v>
      </c>
      <c r="AC868">
        <f t="shared" si="166"/>
        <v>1.135896221167312</v>
      </c>
      <c r="AD868">
        <f t="shared" si="167"/>
        <v>1.1151870556092645</v>
      </c>
    </row>
    <row r="869" spans="1:30" x14ac:dyDescent="0.25">
      <c r="A869" s="32">
        <v>83</v>
      </c>
      <c r="B869">
        <f t="shared" si="156"/>
        <v>868.5</v>
      </c>
      <c r="C869">
        <f t="shared" si="157"/>
        <v>0.86799999999999999</v>
      </c>
      <c r="D869">
        <f t="shared" si="158"/>
        <v>1.1169867278766101</v>
      </c>
      <c r="E869">
        <f t="shared" si="159"/>
        <v>1.1152747260400322</v>
      </c>
      <c r="N869" s="32">
        <v>85</v>
      </c>
      <c r="O869">
        <f t="shared" si="160"/>
        <v>859.5</v>
      </c>
      <c r="P869">
        <f t="shared" si="161"/>
        <v>0.85899999999999999</v>
      </c>
      <c r="Q869">
        <f t="shared" si="162"/>
        <v>1.0758373610404319</v>
      </c>
      <c r="R869">
        <f t="shared" si="163"/>
        <v>1.0843008138548771</v>
      </c>
      <c r="Z869" s="32">
        <v>85</v>
      </c>
      <c r="AA869">
        <f t="shared" si="164"/>
        <v>872.5</v>
      </c>
      <c r="AB869">
        <f t="shared" si="165"/>
        <v>0.872</v>
      </c>
      <c r="AC869">
        <f t="shared" si="166"/>
        <v>1.135896221167312</v>
      </c>
      <c r="AD869">
        <f t="shared" si="167"/>
        <v>1.1151870556092645</v>
      </c>
    </row>
    <row r="870" spans="1:30" x14ac:dyDescent="0.25">
      <c r="A870" s="32">
        <v>83</v>
      </c>
      <c r="B870">
        <f t="shared" si="156"/>
        <v>868.5</v>
      </c>
      <c r="C870">
        <f t="shared" si="157"/>
        <v>0.86799999999999999</v>
      </c>
      <c r="D870">
        <f t="shared" si="158"/>
        <v>1.1169867278766101</v>
      </c>
      <c r="E870">
        <f t="shared" si="159"/>
        <v>1.1152747260400322</v>
      </c>
      <c r="N870" s="32">
        <v>86</v>
      </c>
      <c r="O870">
        <f t="shared" si="160"/>
        <v>878</v>
      </c>
      <c r="P870">
        <f t="shared" si="161"/>
        <v>0.87749999999999995</v>
      </c>
      <c r="Q870">
        <f t="shared" si="162"/>
        <v>1.1625798748436227</v>
      </c>
      <c r="R870">
        <f t="shared" si="163"/>
        <v>1.1527930641141708</v>
      </c>
      <c r="Z870" s="32">
        <v>85</v>
      </c>
      <c r="AA870">
        <f t="shared" si="164"/>
        <v>872.5</v>
      </c>
      <c r="AB870">
        <f t="shared" si="165"/>
        <v>0.872</v>
      </c>
      <c r="AC870">
        <f t="shared" si="166"/>
        <v>1.135896221167312</v>
      </c>
      <c r="AD870">
        <f t="shared" si="167"/>
        <v>1.1151870556092645</v>
      </c>
    </row>
    <row r="871" spans="1:30" x14ac:dyDescent="0.25">
      <c r="A871" s="32">
        <v>83</v>
      </c>
      <c r="B871">
        <f t="shared" si="156"/>
        <v>868.5</v>
      </c>
      <c r="C871">
        <f t="shared" si="157"/>
        <v>0.86799999999999999</v>
      </c>
      <c r="D871">
        <f t="shared" si="158"/>
        <v>1.1169867278766101</v>
      </c>
      <c r="E871">
        <f t="shared" si="159"/>
        <v>1.1152747260400322</v>
      </c>
      <c r="N871" s="32">
        <v>86</v>
      </c>
      <c r="O871">
        <f t="shared" si="160"/>
        <v>878</v>
      </c>
      <c r="P871">
        <f t="shared" si="161"/>
        <v>0.87749999999999995</v>
      </c>
      <c r="Q871">
        <f t="shared" si="162"/>
        <v>1.1625798748436227</v>
      </c>
      <c r="R871">
        <f t="shared" si="163"/>
        <v>1.1527930641141708</v>
      </c>
      <c r="Z871" s="32">
        <v>85</v>
      </c>
      <c r="AA871">
        <f t="shared" si="164"/>
        <v>872.5</v>
      </c>
      <c r="AB871">
        <f t="shared" si="165"/>
        <v>0.872</v>
      </c>
      <c r="AC871">
        <f t="shared" si="166"/>
        <v>1.135896221167312</v>
      </c>
      <c r="AD871">
        <f t="shared" si="167"/>
        <v>1.1151870556092645</v>
      </c>
    </row>
    <row r="872" spans="1:30" x14ac:dyDescent="0.25">
      <c r="A872" s="32">
        <v>83</v>
      </c>
      <c r="B872">
        <f t="shared" si="156"/>
        <v>868.5</v>
      </c>
      <c r="C872">
        <f t="shared" si="157"/>
        <v>0.86799999999999999</v>
      </c>
      <c r="D872">
        <f t="shared" si="158"/>
        <v>1.1169867278766101</v>
      </c>
      <c r="E872">
        <f t="shared" si="159"/>
        <v>1.1152747260400322</v>
      </c>
      <c r="N872" s="32">
        <v>86</v>
      </c>
      <c r="O872">
        <f t="shared" si="160"/>
        <v>878</v>
      </c>
      <c r="P872">
        <f t="shared" si="161"/>
        <v>0.87749999999999995</v>
      </c>
      <c r="Q872">
        <f t="shared" si="162"/>
        <v>1.1625798748436227</v>
      </c>
      <c r="R872">
        <f t="shared" si="163"/>
        <v>1.1527930641141708</v>
      </c>
      <c r="Z872" s="32">
        <v>85</v>
      </c>
      <c r="AA872">
        <f t="shared" si="164"/>
        <v>872.5</v>
      </c>
      <c r="AB872">
        <f t="shared" si="165"/>
        <v>0.872</v>
      </c>
      <c r="AC872">
        <f t="shared" si="166"/>
        <v>1.135896221167312</v>
      </c>
      <c r="AD872">
        <f t="shared" si="167"/>
        <v>1.1151870556092645</v>
      </c>
    </row>
    <row r="873" spans="1:30" x14ac:dyDescent="0.25">
      <c r="A873" s="32">
        <v>83</v>
      </c>
      <c r="B873">
        <f t="shared" si="156"/>
        <v>868.5</v>
      </c>
      <c r="C873">
        <f t="shared" si="157"/>
        <v>0.86799999999999999</v>
      </c>
      <c r="D873">
        <f t="shared" si="158"/>
        <v>1.1169867278766101</v>
      </c>
      <c r="E873">
        <f t="shared" si="159"/>
        <v>1.1152747260400322</v>
      </c>
      <c r="N873" s="32">
        <v>86</v>
      </c>
      <c r="O873">
        <f t="shared" si="160"/>
        <v>878</v>
      </c>
      <c r="P873">
        <f t="shared" si="161"/>
        <v>0.87749999999999995</v>
      </c>
      <c r="Q873">
        <f t="shared" si="162"/>
        <v>1.1625798748436227</v>
      </c>
      <c r="R873">
        <f t="shared" si="163"/>
        <v>1.1527930641141708</v>
      </c>
      <c r="Z873" s="32">
        <v>85</v>
      </c>
      <c r="AA873">
        <f t="shared" si="164"/>
        <v>872.5</v>
      </c>
      <c r="AB873">
        <f t="shared" si="165"/>
        <v>0.872</v>
      </c>
      <c r="AC873">
        <f t="shared" si="166"/>
        <v>1.135896221167312</v>
      </c>
      <c r="AD873">
        <f t="shared" si="167"/>
        <v>1.1151870556092645</v>
      </c>
    </row>
    <row r="874" spans="1:30" x14ac:dyDescent="0.25">
      <c r="A874" s="32">
        <v>84</v>
      </c>
      <c r="B874">
        <f t="shared" si="156"/>
        <v>878</v>
      </c>
      <c r="C874">
        <f t="shared" si="157"/>
        <v>0.87749999999999995</v>
      </c>
      <c r="D874">
        <f t="shared" si="158"/>
        <v>1.1625798748436227</v>
      </c>
      <c r="E874">
        <f t="shared" si="159"/>
        <v>1.1812243875644854</v>
      </c>
      <c r="N874" s="32">
        <v>86</v>
      </c>
      <c r="O874">
        <f t="shared" si="160"/>
        <v>878</v>
      </c>
      <c r="P874">
        <f t="shared" si="161"/>
        <v>0.87749999999999995</v>
      </c>
      <c r="Q874">
        <f t="shared" si="162"/>
        <v>1.1625798748436227</v>
      </c>
      <c r="R874">
        <f t="shared" si="163"/>
        <v>1.1527930641141708</v>
      </c>
      <c r="Z874" s="32">
        <v>85</v>
      </c>
      <c r="AA874">
        <f t="shared" si="164"/>
        <v>872.5</v>
      </c>
      <c r="AB874">
        <f t="shared" si="165"/>
        <v>0.872</v>
      </c>
      <c r="AC874">
        <f t="shared" si="166"/>
        <v>1.135896221167312</v>
      </c>
      <c r="AD874">
        <f t="shared" si="167"/>
        <v>1.1151870556092645</v>
      </c>
    </row>
    <row r="875" spans="1:30" x14ac:dyDescent="0.25">
      <c r="A875" s="32">
        <v>84</v>
      </c>
      <c r="B875">
        <f t="shared" si="156"/>
        <v>878</v>
      </c>
      <c r="C875">
        <f t="shared" si="157"/>
        <v>0.87749999999999995</v>
      </c>
      <c r="D875">
        <f t="shared" si="158"/>
        <v>1.1625798748436227</v>
      </c>
      <c r="E875">
        <f t="shared" si="159"/>
        <v>1.1812243875644854</v>
      </c>
      <c r="N875" s="32">
        <v>86</v>
      </c>
      <c r="O875">
        <f t="shared" si="160"/>
        <v>878</v>
      </c>
      <c r="P875">
        <f t="shared" si="161"/>
        <v>0.87749999999999995</v>
      </c>
      <c r="Q875">
        <f t="shared" si="162"/>
        <v>1.1625798748436227</v>
      </c>
      <c r="R875">
        <f t="shared" si="163"/>
        <v>1.1527930641141708</v>
      </c>
      <c r="Z875" s="32">
        <v>85</v>
      </c>
      <c r="AA875">
        <f t="shared" si="164"/>
        <v>872.5</v>
      </c>
      <c r="AB875">
        <f t="shared" si="165"/>
        <v>0.872</v>
      </c>
      <c r="AC875">
        <f t="shared" si="166"/>
        <v>1.135896221167312</v>
      </c>
      <c r="AD875">
        <f t="shared" si="167"/>
        <v>1.1151870556092645</v>
      </c>
    </row>
    <row r="876" spans="1:30" x14ac:dyDescent="0.25">
      <c r="A876" s="32">
        <v>84</v>
      </c>
      <c r="B876">
        <f t="shared" si="156"/>
        <v>878</v>
      </c>
      <c r="C876">
        <f t="shared" si="157"/>
        <v>0.87749999999999995</v>
      </c>
      <c r="D876">
        <f t="shared" si="158"/>
        <v>1.1625798748436227</v>
      </c>
      <c r="E876">
        <f t="shared" si="159"/>
        <v>1.1812243875644854</v>
      </c>
      <c r="N876" s="32">
        <v>86</v>
      </c>
      <c r="O876">
        <f t="shared" si="160"/>
        <v>878</v>
      </c>
      <c r="P876">
        <f t="shared" si="161"/>
        <v>0.87749999999999995</v>
      </c>
      <c r="Q876">
        <f t="shared" si="162"/>
        <v>1.1625798748436227</v>
      </c>
      <c r="R876">
        <f t="shared" si="163"/>
        <v>1.1527930641141708</v>
      </c>
      <c r="Z876" s="32">
        <v>85</v>
      </c>
      <c r="AA876">
        <f t="shared" si="164"/>
        <v>872.5</v>
      </c>
      <c r="AB876">
        <f t="shared" si="165"/>
        <v>0.872</v>
      </c>
      <c r="AC876">
        <f t="shared" si="166"/>
        <v>1.135896221167312</v>
      </c>
      <c r="AD876">
        <f t="shared" si="167"/>
        <v>1.1151870556092645</v>
      </c>
    </row>
    <row r="877" spans="1:30" x14ac:dyDescent="0.25">
      <c r="A877" s="32">
        <v>84</v>
      </c>
      <c r="B877">
        <f t="shared" si="156"/>
        <v>878</v>
      </c>
      <c r="C877">
        <f t="shared" si="157"/>
        <v>0.87749999999999995</v>
      </c>
      <c r="D877">
        <f t="shared" si="158"/>
        <v>1.1625798748436227</v>
      </c>
      <c r="E877">
        <f t="shared" si="159"/>
        <v>1.1812243875644854</v>
      </c>
      <c r="N877" s="32">
        <v>86</v>
      </c>
      <c r="O877">
        <f t="shared" si="160"/>
        <v>878</v>
      </c>
      <c r="P877">
        <f t="shared" si="161"/>
        <v>0.87749999999999995</v>
      </c>
      <c r="Q877">
        <f t="shared" si="162"/>
        <v>1.1625798748436227</v>
      </c>
      <c r="R877">
        <f t="shared" si="163"/>
        <v>1.1527930641141708</v>
      </c>
      <c r="Z877" s="32">
        <v>85</v>
      </c>
      <c r="AA877">
        <f t="shared" si="164"/>
        <v>872.5</v>
      </c>
      <c r="AB877">
        <f t="shared" si="165"/>
        <v>0.872</v>
      </c>
      <c r="AC877">
        <f t="shared" si="166"/>
        <v>1.135896221167312</v>
      </c>
      <c r="AD877">
        <f t="shared" si="167"/>
        <v>1.1151870556092645</v>
      </c>
    </row>
    <row r="878" spans="1:30" x14ac:dyDescent="0.25">
      <c r="A878" s="32">
        <v>84</v>
      </c>
      <c r="B878">
        <f t="shared" si="156"/>
        <v>878</v>
      </c>
      <c r="C878">
        <f t="shared" si="157"/>
        <v>0.87749999999999995</v>
      </c>
      <c r="D878">
        <f t="shared" si="158"/>
        <v>1.1625798748436227</v>
      </c>
      <c r="E878">
        <f t="shared" si="159"/>
        <v>1.1812243875644854</v>
      </c>
      <c r="N878" s="32">
        <v>86</v>
      </c>
      <c r="O878">
        <f t="shared" si="160"/>
        <v>878</v>
      </c>
      <c r="P878">
        <f t="shared" si="161"/>
        <v>0.87749999999999995</v>
      </c>
      <c r="Q878">
        <f t="shared" si="162"/>
        <v>1.1625798748436227</v>
      </c>
      <c r="R878">
        <f t="shared" si="163"/>
        <v>1.1527930641141708</v>
      </c>
      <c r="Z878" s="32">
        <v>85</v>
      </c>
      <c r="AA878">
        <f t="shared" si="164"/>
        <v>872.5</v>
      </c>
      <c r="AB878">
        <f t="shared" si="165"/>
        <v>0.872</v>
      </c>
      <c r="AC878">
        <f t="shared" si="166"/>
        <v>1.135896221167312</v>
      </c>
      <c r="AD878">
        <f t="shared" si="167"/>
        <v>1.1151870556092645</v>
      </c>
    </row>
    <row r="879" spans="1:30" x14ac:dyDescent="0.25">
      <c r="A879" s="32">
        <v>84</v>
      </c>
      <c r="B879">
        <f t="shared" si="156"/>
        <v>878</v>
      </c>
      <c r="C879">
        <f t="shared" si="157"/>
        <v>0.87749999999999995</v>
      </c>
      <c r="D879">
        <f t="shared" si="158"/>
        <v>1.1625798748436227</v>
      </c>
      <c r="E879">
        <f t="shared" si="159"/>
        <v>1.1812243875644854</v>
      </c>
      <c r="N879" s="32">
        <v>86</v>
      </c>
      <c r="O879">
        <f t="shared" si="160"/>
        <v>878</v>
      </c>
      <c r="P879">
        <f t="shared" si="161"/>
        <v>0.87749999999999995</v>
      </c>
      <c r="Q879">
        <f t="shared" si="162"/>
        <v>1.1625798748436227</v>
      </c>
      <c r="R879">
        <f t="shared" si="163"/>
        <v>1.1527930641141708</v>
      </c>
      <c r="Z879" s="32">
        <v>85</v>
      </c>
      <c r="AA879">
        <f t="shared" si="164"/>
        <v>872.5</v>
      </c>
      <c r="AB879">
        <f t="shared" si="165"/>
        <v>0.872</v>
      </c>
      <c r="AC879">
        <f t="shared" si="166"/>
        <v>1.135896221167312</v>
      </c>
      <c r="AD879">
        <f t="shared" si="167"/>
        <v>1.1151870556092645</v>
      </c>
    </row>
    <row r="880" spans="1:30" x14ac:dyDescent="0.25">
      <c r="A880" s="32">
        <v>84</v>
      </c>
      <c r="B880">
        <f t="shared" si="156"/>
        <v>878</v>
      </c>
      <c r="C880">
        <f t="shared" si="157"/>
        <v>0.87749999999999995</v>
      </c>
      <c r="D880">
        <f t="shared" si="158"/>
        <v>1.1625798748436227</v>
      </c>
      <c r="E880">
        <f t="shared" si="159"/>
        <v>1.1812243875644854</v>
      </c>
      <c r="N880" s="32">
        <v>86</v>
      </c>
      <c r="O880">
        <f t="shared" si="160"/>
        <v>878</v>
      </c>
      <c r="P880">
        <f t="shared" si="161"/>
        <v>0.87749999999999995</v>
      </c>
      <c r="Q880">
        <f t="shared" si="162"/>
        <v>1.1625798748436227</v>
      </c>
      <c r="R880">
        <f t="shared" si="163"/>
        <v>1.1527930641141708</v>
      </c>
      <c r="Z880" s="32">
        <v>85</v>
      </c>
      <c r="AA880">
        <f t="shared" si="164"/>
        <v>872.5</v>
      </c>
      <c r="AB880">
        <f t="shared" si="165"/>
        <v>0.872</v>
      </c>
      <c r="AC880">
        <f t="shared" si="166"/>
        <v>1.135896221167312</v>
      </c>
      <c r="AD880">
        <f t="shared" si="167"/>
        <v>1.1151870556092645</v>
      </c>
    </row>
    <row r="881" spans="1:30" x14ac:dyDescent="0.25">
      <c r="A881" s="32">
        <v>84</v>
      </c>
      <c r="B881">
        <f t="shared" si="156"/>
        <v>878</v>
      </c>
      <c r="C881">
        <f t="shared" si="157"/>
        <v>0.87749999999999995</v>
      </c>
      <c r="D881">
        <f t="shared" si="158"/>
        <v>1.1625798748436227</v>
      </c>
      <c r="E881">
        <f t="shared" si="159"/>
        <v>1.1812243875644854</v>
      </c>
      <c r="N881" s="32">
        <v>86</v>
      </c>
      <c r="O881">
        <f t="shared" si="160"/>
        <v>878</v>
      </c>
      <c r="P881">
        <f t="shared" si="161"/>
        <v>0.87749999999999995</v>
      </c>
      <c r="Q881">
        <f t="shared" si="162"/>
        <v>1.1625798748436227</v>
      </c>
      <c r="R881">
        <f t="shared" si="163"/>
        <v>1.1527930641141708</v>
      </c>
      <c r="Z881" s="32">
        <v>86</v>
      </c>
      <c r="AA881">
        <f t="shared" si="164"/>
        <v>885.5</v>
      </c>
      <c r="AB881">
        <f t="shared" si="165"/>
        <v>0.88500000000000001</v>
      </c>
      <c r="AC881">
        <f t="shared" si="166"/>
        <v>1.2003588580308597</v>
      </c>
      <c r="AD881">
        <f t="shared" si="167"/>
        <v>1.1809953322296625</v>
      </c>
    </row>
    <row r="882" spans="1:30" x14ac:dyDescent="0.25">
      <c r="A882" s="32">
        <v>84</v>
      </c>
      <c r="B882">
        <f t="shared" si="156"/>
        <v>878</v>
      </c>
      <c r="C882">
        <f t="shared" si="157"/>
        <v>0.87749999999999995</v>
      </c>
      <c r="D882">
        <f t="shared" si="158"/>
        <v>1.1625798748436227</v>
      </c>
      <c r="E882">
        <f t="shared" si="159"/>
        <v>1.1812243875644854</v>
      </c>
      <c r="N882" s="32">
        <v>86</v>
      </c>
      <c r="O882">
        <f t="shared" si="160"/>
        <v>878</v>
      </c>
      <c r="P882">
        <f t="shared" si="161"/>
        <v>0.87749999999999995</v>
      </c>
      <c r="Q882">
        <f t="shared" si="162"/>
        <v>1.1625798748436227</v>
      </c>
      <c r="R882">
        <f t="shared" si="163"/>
        <v>1.1527930641141708</v>
      </c>
      <c r="Z882" s="32">
        <v>86</v>
      </c>
      <c r="AA882">
        <f t="shared" si="164"/>
        <v>885.5</v>
      </c>
      <c r="AB882">
        <f t="shared" si="165"/>
        <v>0.88500000000000001</v>
      </c>
      <c r="AC882">
        <f t="shared" si="166"/>
        <v>1.2003588580308597</v>
      </c>
      <c r="AD882">
        <f t="shared" si="167"/>
        <v>1.1809953322296625</v>
      </c>
    </row>
    <row r="883" spans="1:30" x14ac:dyDescent="0.25">
      <c r="A883" s="32">
        <v>84</v>
      </c>
      <c r="B883">
        <f t="shared" si="156"/>
        <v>878</v>
      </c>
      <c r="C883">
        <f t="shared" si="157"/>
        <v>0.87749999999999995</v>
      </c>
      <c r="D883">
        <f t="shared" si="158"/>
        <v>1.1625798748436227</v>
      </c>
      <c r="E883">
        <f t="shared" si="159"/>
        <v>1.1812243875644854</v>
      </c>
      <c r="N883" s="32">
        <v>86</v>
      </c>
      <c r="O883">
        <f t="shared" si="160"/>
        <v>878</v>
      </c>
      <c r="P883">
        <f t="shared" si="161"/>
        <v>0.87749999999999995</v>
      </c>
      <c r="Q883">
        <f t="shared" si="162"/>
        <v>1.1625798748436227</v>
      </c>
      <c r="R883">
        <f t="shared" si="163"/>
        <v>1.1527930641141708</v>
      </c>
      <c r="Z883" s="32">
        <v>86</v>
      </c>
      <c r="AA883">
        <f t="shared" si="164"/>
        <v>885.5</v>
      </c>
      <c r="AB883">
        <f t="shared" si="165"/>
        <v>0.88500000000000001</v>
      </c>
      <c r="AC883">
        <f t="shared" si="166"/>
        <v>1.2003588580308597</v>
      </c>
      <c r="AD883">
        <f t="shared" si="167"/>
        <v>1.1809953322296625</v>
      </c>
    </row>
    <row r="884" spans="1:30" x14ac:dyDescent="0.25">
      <c r="A884" s="32">
        <v>84</v>
      </c>
      <c r="B884">
        <f t="shared" si="156"/>
        <v>878</v>
      </c>
      <c r="C884">
        <f t="shared" si="157"/>
        <v>0.87749999999999995</v>
      </c>
      <c r="D884">
        <f t="shared" si="158"/>
        <v>1.1625798748436227</v>
      </c>
      <c r="E884">
        <f t="shared" si="159"/>
        <v>1.1812243875644854</v>
      </c>
      <c r="N884" s="32">
        <v>86</v>
      </c>
      <c r="O884">
        <f t="shared" si="160"/>
        <v>878</v>
      </c>
      <c r="P884">
        <f t="shared" si="161"/>
        <v>0.87749999999999995</v>
      </c>
      <c r="Q884">
        <f t="shared" si="162"/>
        <v>1.1625798748436227</v>
      </c>
      <c r="R884">
        <f t="shared" si="163"/>
        <v>1.1527930641141708</v>
      </c>
      <c r="Z884" s="32">
        <v>86</v>
      </c>
      <c r="AA884">
        <f t="shared" si="164"/>
        <v>885.5</v>
      </c>
      <c r="AB884">
        <f t="shared" si="165"/>
        <v>0.88500000000000001</v>
      </c>
      <c r="AC884">
        <f t="shared" si="166"/>
        <v>1.2003588580308597</v>
      </c>
      <c r="AD884">
        <f t="shared" si="167"/>
        <v>1.1809953322296625</v>
      </c>
    </row>
    <row r="885" spans="1:30" x14ac:dyDescent="0.25">
      <c r="A885" s="32">
        <v>85</v>
      </c>
      <c r="B885">
        <f t="shared" si="156"/>
        <v>890.5</v>
      </c>
      <c r="C885">
        <f t="shared" si="157"/>
        <v>0.89</v>
      </c>
      <c r="D885">
        <f t="shared" si="158"/>
        <v>1.2265281200366105</v>
      </c>
      <c r="E885">
        <f t="shared" si="159"/>
        <v>1.2471740490889389</v>
      </c>
      <c r="N885" s="32">
        <v>86</v>
      </c>
      <c r="O885">
        <f t="shared" si="160"/>
        <v>878</v>
      </c>
      <c r="P885">
        <f t="shared" si="161"/>
        <v>0.87749999999999995</v>
      </c>
      <c r="Q885">
        <f t="shared" si="162"/>
        <v>1.1625798748436227</v>
      </c>
      <c r="R885">
        <f t="shared" si="163"/>
        <v>1.1527930641141708</v>
      </c>
      <c r="Z885" s="32">
        <v>86</v>
      </c>
      <c r="AA885">
        <f t="shared" si="164"/>
        <v>885.5</v>
      </c>
      <c r="AB885">
        <f t="shared" si="165"/>
        <v>0.88500000000000001</v>
      </c>
      <c r="AC885">
        <f t="shared" si="166"/>
        <v>1.2003588580308597</v>
      </c>
      <c r="AD885">
        <f t="shared" si="167"/>
        <v>1.1809953322296625</v>
      </c>
    </row>
    <row r="886" spans="1:30" x14ac:dyDescent="0.25">
      <c r="A886" s="32">
        <v>85</v>
      </c>
      <c r="B886">
        <f t="shared" si="156"/>
        <v>890.5</v>
      </c>
      <c r="C886">
        <f t="shared" si="157"/>
        <v>0.89</v>
      </c>
      <c r="D886">
        <f t="shared" si="158"/>
        <v>1.2265281200366105</v>
      </c>
      <c r="E886">
        <f t="shared" si="159"/>
        <v>1.2471740490889389</v>
      </c>
      <c r="N886" s="32">
        <v>86</v>
      </c>
      <c r="O886">
        <f t="shared" si="160"/>
        <v>878</v>
      </c>
      <c r="P886">
        <f t="shared" si="161"/>
        <v>0.87749999999999995</v>
      </c>
      <c r="Q886">
        <f t="shared" si="162"/>
        <v>1.1625798748436227</v>
      </c>
      <c r="R886">
        <f t="shared" si="163"/>
        <v>1.1527930641141708</v>
      </c>
      <c r="Z886" s="32">
        <v>86</v>
      </c>
      <c r="AA886">
        <f t="shared" si="164"/>
        <v>885.5</v>
      </c>
      <c r="AB886">
        <f t="shared" si="165"/>
        <v>0.88500000000000001</v>
      </c>
      <c r="AC886">
        <f t="shared" si="166"/>
        <v>1.2003588580308597</v>
      </c>
      <c r="AD886">
        <f t="shared" si="167"/>
        <v>1.1809953322296625</v>
      </c>
    </row>
    <row r="887" spans="1:30" x14ac:dyDescent="0.25">
      <c r="A887" s="32">
        <v>85</v>
      </c>
      <c r="B887">
        <f t="shared" si="156"/>
        <v>890.5</v>
      </c>
      <c r="C887">
        <f t="shared" si="157"/>
        <v>0.89</v>
      </c>
      <c r="D887">
        <f t="shared" si="158"/>
        <v>1.2265281200366105</v>
      </c>
      <c r="E887">
        <f t="shared" si="159"/>
        <v>1.2471740490889389</v>
      </c>
      <c r="N887" s="32">
        <v>86</v>
      </c>
      <c r="O887">
        <f t="shared" si="160"/>
        <v>878</v>
      </c>
      <c r="P887">
        <f t="shared" si="161"/>
        <v>0.87749999999999995</v>
      </c>
      <c r="Q887">
        <f t="shared" si="162"/>
        <v>1.1625798748436227</v>
      </c>
      <c r="R887">
        <f t="shared" si="163"/>
        <v>1.1527930641141708</v>
      </c>
      <c r="Z887" s="32">
        <v>86</v>
      </c>
      <c r="AA887">
        <f t="shared" si="164"/>
        <v>885.5</v>
      </c>
      <c r="AB887">
        <f t="shared" si="165"/>
        <v>0.88500000000000001</v>
      </c>
      <c r="AC887">
        <f t="shared" si="166"/>
        <v>1.2003588580308597</v>
      </c>
      <c r="AD887">
        <f t="shared" si="167"/>
        <v>1.1809953322296625</v>
      </c>
    </row>
    <row r="888" spans="1:30" x14ac:dyDescent="0.25">
      <c r="A888" s="32">
        <v>85</v>
      </c>
      <c r="B888">
        <f t="shared" si="156"/>
        <v>890.5</v>
      </c>
      <c r="C888">
        <f t="shared" si="157"/>
        <v>0.89</v>
      </c>
      <c r="D888">
        <f t="shared" si="158"/>
        <v>1.2265281200366105</v>
      </c>
      <c r="E888">
        <f t="shared" si="159"/>
        <v>1.2471740490889389</v>
      </c>
      <c r="N888" s="32">
        <v>86</v>
      </c>
      <c r="O888">
        <f t="shared" si="160"/>
        <v>878</v>
      </c>
      <c r="P888">
        <f t="shared" si="161"/>
        <v>0.87749999999999995</v>
      </c>
      <c r="Q888">
        <f t="shared" si="162"/>
        <v>1.1625798748436227</v>
      </c>
      <c r="R888">
        <f t="shared" si="163"/>
        <v>1.1527930641141708</v>
      </c>
      <c r="Z888" s="32">
        <v>86</v>
      </c>
      <c r="AA888">
        <f t="shared" si="164"/>
        <v>885.5</v>
      </c>
      <c r="AB888">
        <f t="shared" si="165"/>
        <v>0.88500000000000001</v>
      </c>
      <c r="AC888">
        <f t="shared" si="166"/>
        <v>1.2003588580308597</v>
      </c>
      <c r="AD888">
        <f t="shared" si="167"/>
        <v>1.1809953322296625</v>
      </c>
    </row>
    <row r="889" spans="1:30" x14ac:dyDescent="0.25">
      <c r="A889" s="32">
        <v>85</v>
      </c>
      <c r="B889">
        <f t="shared" si="156"/>
        <v>890.5</v>
      </c>
      <c r="C889">
        <f t="shared" si="157"/>
        <v>0.89</v>
      </c>
      <c r="D889">
        <f t="shared" si="158"/>
        <v>1.2265281200366105</v>
      </c>
      <c r="E889">
        <f t="shared" si="159"/>
        <v>1.2471740490889389</v>
      </c>
      <c r="N889" s="32">
        <v>87</v>
      </c>
      <c r="O889">
        <f t="shared" si="160"/>
        <v>894</v>
      </c>
      <c r="P889">
        <f t="shared" si="161"/>
        <v>0.89349999999999996</v>
      </c>
      <c r="Q889">
        <f t="shared" si="162"/>
        <v>1.2453585022751221</v>
      </c>
      <c r="R889">
        <f t="shared" si="163"/>
        <v>1.2212853143734643</v>
      </c>
      <c r="Z889" s="32">
        <v>86</v>
      </c>
      <c r="AA889">
        <f t="shared" si="164"/>
        <v>885.5</v>
      </c>
      <c r="AB889">
        <f t="shared" si="165"/>
        <v>0.88500000000000001</v>
      </c>
      <c r="AC889">
        <f t="shared" si="166"/>
        <v>1.2003588580308597</v>
      </c>
      <c r="AD889">
        <f t="shared" si="167"/>
        <v>1.1809953322296625</v>
      </c>
    </row>
    <row r="890" spans="1:30" x14ac:dyDescent="0.25">
      <c r="A890" s="32">
        <v>85</v>
      </c>
      <c r="B890">
        <f t="shared" si="156"/>
        <v>890.5</v>
      </c>
      <c r="C890">
        <f t="shared" si="157"/>
        <v>0.89</v>
      </c>
      <c r="D890">
        <f t="shared" si="158"/>
        <v>1.2265281200366105</v>
      </c>
      <c r="E890">
        <f t="shared" si="159"/>
        <v>1.2471740490889389</v>
      </c>
      <c r="N890" s="32">
        <v>87</v>
      </c>
      <c r="O890">
        <f t="shared" si="160"/>
        <v>894</v>
      </c>
      <c r="P890">
        <f t="shared" si="161"/>
        <v>0.89349999999999996</v>
      </c>
      <c r="Q890">
        <f t="shared" si="162"/>
        <v>1.2453585022751221</v>
      </c>
      <c r="R890">
        <f t="shared" si="163"/>
        <v>1.2212853143734643</v>
      </c>
      <c r="Z890" s="32">
        <v>86</v>
      </c>
      <c r="AA890">
        <f t="shared" si="164"/>
        <v>885.5</v>
      </c>
      <c r="AB890">
        <f t="shared" si="165"/>
        <v>0.88500000000000001</v>
      </c>
      <c r="AC890">
        <f t="shared" si="166"/>
        <v>1.2003588580308597</v>
      </c>
      <c r="AD890">
        <f t="shared" si="167"/>
        <v>1.1809953322296625</v>
      </c>
    </row>
    <row r="891" spans="1:30" x14ac:dyDescent="0.25">
      <c r="A891" s="32">
        <v>85</v>
      </c>
      <c r="B891">
        <f t="shared" si="156"/>
        <v>890.5</v>
      </c>
      <c r="C891">
        <f t="shared" si="157"/>
        <v>0.89</v>
      </c>
      <c r="D891">
        <f t="shared" si="158"/>
        <v>1.2265281200366105</v>
      </c>
      <c r="E891">
        <f t="shared" si="159"/>
        <v>1.2471740490889389</v>
      </c>
      <c r="N891" s="32">
        <v>87</v>
      </c>
      <c r="O891">
        <f t="shared" si="160"/>
        <v>894</v>
      </c>
      <c r="P891">
        <f t="shared" si="161"/>
        <v>0.89349999999999996</v>
      </c>
      <c r="Q891">
        <f t="shared" si="162"/>
        <v>1.2453585022751221</v>
      </c>
      <c r="R891">
        <f t="shared" si="163"/>
        <v>1.2212853143734643</v>
      </c>
      <c r="Z891" s="32">
        <v>86</v>
      </c>
      <c r="AA891">
        <f t="shared" si="164"/>
        <v>885.5</v>
      </c>
      <c r="AB891">
        <f t="shared" si="165"/>
        <v>0.88500000000000001</v>
      </c>
      <c r="AC891">
        <f t="shared" si="166"/>
        <v>1.2003588580308597</v>
      </c>
      <c r="AD891">
        <f t="shared" si="167"/>
        <v>1.1809953322296625</v>
      </c>
    </row>
    <row r="892" spans="1:30" x14ac:dyDescent="0.25">
      <c r="A892" s="32">
        <v>85</v>
      </c>
      <c r="B892">
        <f t="shared" si="156"/>
        <v>890.5</v>
      </c>
      <c r="C892">
        <f t="shared" si="157"/>
        <v>0.89</v>
      </c>
      <c r="D892">
        <f t="shared" si="158"/>
        <v>1.2265281200366105</v>
      </c>
      <c r="E892">
        <f t="shared" si="159"/>
        <v>1.2471740490889389</v>
      </c>
      <c r="N892" s="32">
        <v>87</v>
      </c>
      <c r="O892">
        <f t="shared" si="160"/>
        <v>894</v>
      </c>
      <c r="P892">
        <f t="shared" si="161"/>
        <v>0.89349999999999996</v>
      </c>
      <c r="Q892">
        <f t="shared" si="162"/>
        <v>1.2453585022751221</v>
      </c>
      <c r="R892">
        <f t="shared" si="163"/>
        <v>1.2212853143734643</v>
      </c>
      <c r="Z892" s="32">
        <v>86</v>
      </c>
      <c r="AA892">
        <f t="shared" si="164"/>
        <v>885.5</v>
      </c>
      <c r="AB892">
        <f t="shared" si="165"/>
        <v>0.88500000000000001</v>
      </c>
      <c r="AC892">
        <f t="shared" si="166"/>
        <v>1.2003588580308597</v>
      </c>
      <c r="AD892">
        <f t="shared" si="167"/>
        <v>1.1809953322296625</v>
      </c>
    </row>
    <row r="893" spans="1:30" x14ac:dyDescent="0.25">
      <c r="A893" s="32">
        <v>85</v>
      </c>
      <c r="B893">
        <f t="shared" si="156"/>
        <v>890.5</v>
      </c>
      <c r="C893">
        <f t="shared" si="157"/>
        <v>0.89</v>
      </c>
      <c r="D893">
        <f t="shared" si="158"/>
        <v>1.2265281200366105</v>
      </c>
      <c r="E893">
        <f t="shared" si="159"/>
        <v>1.2471740490889389</v>
      </c>
      <c r="N893" s="32">
        <v>87</v>
      </c>
      <c r="O893">
        <f t="shared" si="160"/>
        <v>894</v>
      </c>
      <c r="P893">
        <f t="shared" si="161"/>
        <v>0.89349999999999996</v>
      </c>
      <c r="Q893">
        <f t="shared" si="162"/>
        <v>1.2453585022751221</v>
      </c>
      <c r="R893">
        <f t="shared" si="163"/>
        <v>1.2212853143734643</v>
      </c>
      <c r="Z893" s="32">
        <v>87</v>
      </c>
      <c r="AA893">
        <f t="shared" si="164"/>
        <v>897</v>
      </c>
      <c r="AB893">
        <f t="shared" si="165"/>
        <v>0.89649999999999996</v>
      </c>
      <c r="AC893">
        <f t="shared" si="166"/>
        <v>1.2618576869625724</v>
      </c>
      <c r="AD893">
        <f t="shared" si="167"/>
        <v>1.2468036088500605</v>
      </c>
    </row>
    <row r="894" spans="1:30" x14ac:dyDescent="0.25">
      <c r="A894" s="32">
        <v>85</v>
      </c>
      <c r="B894">
        <f t="shared" si="156"/>
        <v>890.5</v>
      </c>
      <c r="C894">
        <f t="shared" si="157"/>
        <v>0.89</v>
      </c>
      <c r="D894">
        <f t="shared" si="158"/>
        <v>1.2265281200366105</v>
      </c>
      <c r="E894">
        <f t="shared" si="159"/>
        <v>1.2471740490889389</v>
      </c>
      <c r="N894" s="32">
        <v>87</v>
      </c>
      <c r="O894">
        <f t="shared" si="160"/>
        <v>894</v>
      </c>
      <c r="P894">
        <f t="shared" si="161"/>
        <v>0.89349999999999996</v>
      </c>
      <c r="Q894">
        <f t="shared" si="162"/>
        <v>1.2453585022751221</v>
      </c>
      <c r="R894">
        <f t="shared" si="163"/>
        <v>1.2212853143734643</v>
      </c>
      <c r="Z894" s="32">
        <v>87</v>
      </c>
      <c r="AA894">
        <f t="shared" si="164"/>
        <v>897</v>
      </c>
      <c r="AB894">
        <f t="shared" si="165"/>
        <v>0.89649999999999996</v>
      </c>
      <c r="AC894">
        <f t="shared" si="166"/>
        <v>1.2618576869625724</v>
      </c>
      <c r="AD894">
        <f t="shared" si="167"/>
        <v>1.2468036088500605</v>
      </c>
    </row>
    <row r="895" spans="1:30" x14ac:dyDescent="0.25">
      <c r="A895" s="32">
        <v>85</v>
      </c>
      <c r="B895">
        <f t="shared" si="156"/>
        <v>890.5</v>
      </c>
      <c r="C895">
        <f t="shared" si="157"/>
        <v>0.89</v>
      </c>
      <c r="D895">
        <f t="shared" si="158"/>
        <v>1.2265281200366105</v>
      </c>
      <c r="E895">
        <f t="shared" si="159"/>
        <v>1.2471740490889389</v>
      </c>
      <c r="N895" s="32">
        <v>87</v>
      </c>
      <c r="O895">
        <f t="shared" si="160"/>
        <v>894</v>
      </c>
      <c r="P895">
        <f t="shared" si="161"/>
        <v>0.89349999999999996</v>
      </c>
      <c r="Q895">
        <f t="shared" si="162"/>
        <v>1.2453585022751221</v>
      </c>
      <c r="R895">
        <f t="shared" si="163"/>
        <v>1.2212853143734643</v>
      </c>
      <c r="Z895" s="32">
        <v>87</v>
      </c>
      <c r="AA895">
        <f t="shared" si="164"/>
        <v>897</v>
      </c>
      <c r="AB895">
        <f t="shared" si="165"/>
        <v>0.89649999999999996</v>
      </c>
      <c r="AC895">
        <f t="shared" si="166"/>
        <v>1.2618576869625724</v>
      </c>
      <c r="AD895">
        <f t="shared" si="167"/>
        <v>1.2468036088500605</v>
      </c>
    </row>
    <row r="896" spans="1:30" x14ac:dyDescent="0.25">
      <c r="A896" s="32">
        <v>85</v>
      </c>
      <c r="B896">
        <f t="shared" si="156"/>
        <v>890.5</v>
      </c>
      <c r="C896">
        <f t="shared" si="157"/>
        <v>0.89</v>
      </c>
      <c r="D896">
        <f t="shared" si="158"/>
        <v>1.2265281200366105</v>
      </c>
      <c r="E896">
        <f t="shared" si="159"/>
        <v>1.2471740490889389</v>
      </c>
      <c r="N896" s="32">
        <v>87</v>
      </c>
      <c r="O896">
        <f t="shared" si="160"/>
        <v>894</v>
      </c>
      <c r="P896">
        <f t="shared" si="161"/>
        <v>0.89349999999999996</v>
      </c>
      <c r="Q896">
        <f t="shared" si="162"/>
        <v>1.2453585022751221</v>
      </c>
      <c r="R896">
        <f t="shared" si="163"/>
        <v>1.2212853143734643</v>
      </c>
      <c r="Z896" s="32">
        <v>87</v>
      </c>
      <c r="AA896">
        <f t="shared" si="164"/>
        <v>897</v>
      </c>
      <c r="AB896">
        <f t="shared" si="165"/>
        <v>0.89649999999999996</v>
      </c>
      <c r="AC896">
        <f t="shared" si="166"/>
        <v>1.2618576869625724</v>
      </c>
      <c r="AD896">
        <f t="shared" si="167"/>
        <v>1.2468036088500605</v>
      </c>
    </row>
    <row r="897" spans="1:30" x14ac:dyDescent="0.25">
      <c r="A897" s="32">
        <v>85</v>
      </c>
      <c r="B897">
        <f t="shared" si="156"/>
        <v>890.5</v>
      </c>
      <c r="C897">
        <f t="shared" si="157"/>
        <v>0.89</v>
      </c>
      <c r="D897">
        <f t="shared" si="158"/>
        <v>1.2265281200366105</v>
      </c>
      <c r="E897">
        <f t="shared" si="159"/>
        <v>1.2471740490889389</v>
      </c>
      <c r="N897" s="32">
        <v>87</v>
      </c>
      <c r="O897">
        <f t="shared" si="160"/>
        <v>894</v>
      </c>
      <c r="P897">
        <f t="shared" si="161"/>
        <v>0.89349999999999996</v>
      </c>
      <c r="Q897">
        <f t="shared" si="162"/>
        <v>1.2453585022751221</v>
      </c>
      <c r="R897">
        <f t="shared" si="163"/>
        <v>1.2212853143734643</v>
      </c>
      <c r="Z897" s="32">
        <v>87</v>
      </c>
      <c r="AA897">
        <f t="shared" si="164"/>
        <v>897</v>
      </c>
      <c r="AB897">
        <f t="shared" si="165"/>
        <v>0.89649999999999996</v>
      </c>
      <c r="AC897">
        <f t="shared" si="166"/>
        <v>1.2618576869625724</v>
      </c>
      <c r="AD897">
        <f t="shared" si="167"/>
        <v>1.2468036088500605</v>
      </c>
    </row>
    <row r="898" spans="1:30" x14ac:dyDescent="0.25">
      <c r="A898" s="32">
        <v>85</v>
      </c>
      <c r="B898">
        <f t="shared" si="156"/>
        <v>890.5</v>
      </c>
      <c r="C898">
        <f t="shared" si="157"/>
        <v>0.89</v>
      </c>
      <c r="D898">
        <f t="shared" si="158"/>
        <v>1.2265281200366105</v>
      </c>
      <c r="E898">
        <f t="shared" si="159"/>
        <v>1.2471740490889389</v>
      </c>
      <c r="N898" s="32">
        <v>87</v>
      </c>
      <c r="O898">
        <f t="shared" si="160"/>
        <v>894</v>
      </c>
      <c r="P898">
        <f t="shared" si="161"/>
        <v>0.89349999999999996</v>
      </c>
      <c r="Q898">
        <f t="shared" si="162"/>
        <v>1.2453585022751221</v>
      </c>
      <c r="R898">
        <f t="shared" si="163"/>
        <v>1.2212853143734643</v>
      </c>
      <c r="Z898" s="32">
        <v>87</v>
      </c>
      <c r="AA898">
        <f t="shared" si="164"/>
        <v>897</v>
      </c>
      <c r="AB898">
        <f t="shared" si="165"/>
        <v>0.89649999999999996</v>
      </c>
      <c r="AC898">
        <f t="shared" si="166"/>
        <v>1.2618576869625724</v>
      </c>
      <c r="AD898">
        <f t="shared" si="167"/>
        <v>1.2468036088500605</v>
      </c>
    </row>
    <row r="899" spans="1:30" x14ac:dyDescent="0.25">
      <c r="A899" s="32">
        <v>86</v>
      </c>
      <c r="B899">
        <f t="shared" ref="B899:B962" si="168">_xlfn.RANK.AVG(A899,$A$2:$A$1001,1)</f>
        <v>901.5</v>
      </c>
      <c r="C899">
        <f t="shared" ref="C899:C962" si="169">(B899-0.5)/COUNTA($A$2:$A$1001)</f>
        <v>0.90100000000000002</v>
      </c>
      <c r="D899">
        <f t="shared" ref="D899:D962" si="170">_xlfn.NORM.S.INV(C899)</f>
        <v>1.2872705631079415</v>
      </c>
      <c r="E899">
        <f t="shared" ref="E899:E962" si="171">STANDARDIZE(A899,AVERAGE($A$2:$A$1001),_xlfn.STDEV.S($A$2:$A$1001))</f>
        <v>1.3131237106133924</v>
      </c>
      <c r="N899" s="32">
        <v>87</v>
      </c>
      <c r="O899">
        <f t="shared" ref="O899:O962" si="172">_xlfn.RANK.AVG(N899,$N$2:$N$1001,1)</f>
        <v>894</v>
      </c>
      <c r="P899">
        <f t="shared" ref="P899:P962" si="173">(O899-0.5)/COUNTA($N$2:$N$1001)</f>
        <v>0.89349999999999996</v>
      </c>
      <c r="Q899">
        <f t="shared" ref="Q899:Q962" si="174">_xlfn.NORM.S.INV(P899)</f>
        <v>1.2453585022751221</v>
      </c>
      <c r="R899">
        <f t="shared" ref="R899:R962" si="175">STANDARDIZE(N899,AVERAGE($N$2:$N$1001),_xlfn.STDEV.S($N$2:$N$1001))</f>
        <v>1.2212853143734643</v>
      </c>
      <c r="Z899" s="32">
        <v>87</v>
      </c>
      <c r="AA899">
        <f t="shared" ref="AA899:AA962" si="176">_xlfn.RANK.AVG(Z899,$Z$2:$Z$1001,1)</f>
        <v>897</v>
      </c>
      <c r="AB899">
        <f t="shared" ref="AB899:AB962" si="177">(AA899-0.5)/COUNTA($Z$2:$Z$1001)</f>
        <v>0.89649999999999996</v>
      </c>
      <c r="AC899">
        <f t="shared" ref="AC899:AC962" si="178">_xlfn.NORM.S.INV(AB899)</f>
        <v>1.2618576869625724</v>
      </c>
      <c r="AD899">
        <f t="shared" ref="AD899:AD962" si="179">STANDARDIZE(Z899,AVERAGE($Z$2:$Z$1001),_xlfn.STDEV.S($Z$2:$Z$1001))</f>
        <v>1.2468036088500605</v>
      </c>
    </row>
    <row r="900" spans="1:30" x14ac:dyDescent="0.25">
      <c r="A900" s="32">
        <v>86</v>
      </c>
      <c r="B900">
        <f t="shared" si="168"/>
        <v>901.5</v>
      </c>
      <c r="C900">
        <f t="shared" si="169"/>
        <v>0.90100000000000002</v>
      </c>
      <c r="D900">
        <f t="shared" si="170"/>
        <v>1.2872705631079415</v>
      </c>
      <c r="E900">
        <f t="shared" si="171"/>
        <v>1.3131237106133924</v>
      </c>
      <c r="N900" s="32">
        <v>87</v>
      </c>
      <c r="O900">
        <f t="shared" si="172"/>
        <v>894</v>
      </c>
      <c r="P900">
        <f t="shared" si="173"/>
        <v>0.89349999999999996</v>
      </c>
      <c r="Q900">
        <f t="shared" si="174"/>
        <v>1.2453585022751221</v>
      </c>
      <c r="R900">
        <f t="shared" si="175"/>
        <v>1.2212853143734643</v>
      </c>
      <c r="Z900" s="32">
        <v>87</v>
      </c>
      <c r="AA900">
        <f t="shared" si="176"/>
        <v>897</v>
      </c>
      <c r="AB900">
        <f t="shared" si="177"/>
        <v>0.89649999999999996</v>
      </c>
      <c r="AC900">
        <f t="shared" si="178"/>
        <v>1.2618576869625724</v>
      </c>
      <c r="AD900">
        <f t="shared" si="179"/>
        <v>1.2468036088500605</v>
      </c>
    </row>
    <row r="901" spans="1:30" x14ac:dyDescent="0.25">
      <c r="A901" s="32">
        <v>86</v>
      </c>
      <c r="B901">
        <f t="shared" si="168"/>
        <v>901.5</v>
      </c>
      <c r="C901">
        <f t="shared" si="169"/>
        <v>0.90100000000000002</v>
      </c>
      <c r="D901">
        <f t="shared" si="170"/>
        <v>1.2872705631079415</v>
      </c>
      <c r="E901">
        <f t="shared" si="171"/>
        <v>1.3131237106133924</v>
      </c>
      <c r="N901" s="32">
        <v>87</v>
      </c>
      <c r="O901">
        <f t="shared" si="172"/>
        <v>894</v>
      </c>
      <c r="P901">
        <f t="shared" si="173"/>
        <v>0.89349999999999996</v>
      </c>
      <c r="Q901">
        <f t="shared" si="174"/>
        <v>1.2453585022751221</v>
      </c>
      <c r="R901">
        <f t="shared" si="175"/>
        <v>1.2212853143734643</v>
      </c>
      <c r="Z901" s="32">
        <v>87</v>
      </c>
      <c r="AA901">
        <f t="shared" si="176"/>
        <v>897</v>
      </c>
      <c r="AB901">
        <f t="shared" si="177"/>
        <v>0.89649999999999996</v>
      </c>
      <c r="AC901">
        <f t="shared" si="178"/>
        <v>1.2618576869625724</v>
      </c>
      <c r="AD901">
        <f t="shared" si="179"/>
        <v>1.2468036088500605</v>
      </c>
    </row>
    <row r="902" spans="1:30" x14ac:dyDescent="0.25">
      <c r="A902" s="32">
        <v>86</v>
      </c>
      <c r="B902">
        <f t="shared" si="168"/>
        <v>901.5</v>
      </c>
      <c r="C902">
        <f t="shared" si="169"/>
        <v>0.90100000000000002</v>
      </c>
      <c r="D902">
        <f t="shared" si="170"/>
        <v>1.2872705631079415</v>
      </c>
      <c r="E902">
        <f t="shared" si="171"/>
        <v>1.3131237106133924</v>
      </c>
      <c r="N902" s="32">
        <v>88</v>
      </c>
      <c r="O902">
        <f t="shared" si="172"/>
        <v>905</v>
      </c>
      <c r="P902">
        <f t="shared" si="173"/>
        <v>0.90449999999999997</v>
      </c>
      <c r="Q902">
        <f t="shared" si="174"/>
        <v>1.3076265709827963</v>
      </c>
      <c r="R902">
        <f t="shared" si="175"/>
        <v>1.2897775646327581</v>
      </c>
      <c r="Z902" s="32">
        <v>87</v>
      </c>
      <c r="AA902">
        <f t="shared" si="176"/>
        <v>897</v>
      </c>
      <c r="AB902">
        <f t="shared" si="177"/>
        <v>0.89649999999999996</v>
      </c>
      <c r="AC902">
        <f t="shared" si="178"/>
        <v>1.2618576869625724</v>
      </c>
      <c r="AD902">
        <f t="shared" si="179"/>
        <v>1.2468036088500605</v>
      </c>
    </row>
    <row r="903" spans="1:30" x14ac:dyDescent="0.25">
      <c r="A903" s="32">
        <v>86</v>
      </c>
      <c r="B903">
        <f t="shared" si="168"/>
        <v>901.5</v>
      </c>
      <c r="C903">
        <f t="shared" si="169"/>
        <v>0.90100000000000002</v>
      </c>
      <c r="D903">
        <f t="shared" si="170"/>
        <v>1.2872705631079415</v>
      </c>
      <c r="E903">
        <f t="shared" si="171"/>
        <v>1.3131237106133924</v>
      </c>
      <c r="N903" s="32">
        <v>88</v>
      </c>
      <c r="O903">
        <f t="shared" si="172"/>
        <v>905</v>
      </c>
      <c r="P903">
        <f t="shared" si="173"/>
        <v>0.90449999999999997</v>
      </c>
      <c r="Q903">
        <f t="shared" si="174"/>
        <v>1.3076265709827963</v>
      </c>
      <c r="R903">
        <f t="shared" si="175"/>
        <v>1.2897775646327581</v>
      </c>
      <c r="Z903" s="32">
        <v>87</v>
      </c>
      <c r="AA903">
        <f t="shared" si="176"/>
        <v>897</v>
      </c>
      <c r="AB903">
        <f t="shared" si="177"/>
        <v>0.89649999999999996</v>
      </c>
      <c r="AC903">
        <f t="shared" si="178"/>
        <v>1.2618576869625724</v>
      </c>
      <c r="AD903">
        <f t="shared" si="179"/>
        <v>1.2468036088500605</v>
      </c>
    </row>
    <row r="904" spans="1:30" x14ac:dyDescent="0.25">
      <c r="A904" s="32">
        <v>86</v>
      </c>
      <c r="B904">
        <f t="shared" si="168"/>
        <v>901.5</v>
      </c>
      <c r="C904">
        <f t="shared" si="169"/>
        <v>0.90100000000000002</v>
      </c>
      <c r="D904">
        <f t="shared" si="170"/>
        <v>1.2872705631079415</v>
      </c>
      <c r="E904">
        <f t="shared" si="171"/>
        <v>1.3131237106133924</v>
      </c>
      <c r="N904" s="32">
        <v>88</v>
      </c>
      <c r="O904">
        <f t="shared" si="172"/>
        <v>905</v>
      </c>
      <c r="P904">
        <f t="shared" si="173"/>
        <v>0.90449999999999997</v>
      </c>
      <c r="Q904">
        <f t="shared" si="174"/>
        <v>1.3076265709827963</v>
      </c>
      <c r="R904">
        <f t="shared" si="175"/>
        <v>1.2897775646327581</v>
      </c>
      <c r="Z904" s="32">
        <v>88</v>
      </c>
      <c r="AA904">
        <f t="shared" si="176"/>
        <v>908</v>
      </c>
      <c r="AB904">
        <f t="shared" si="177"/>
        <v>0.90749999999999997</v>
      </c>
      <c r="AC904">
        <f t="shared" si="178"/>
        <v>1.3255161998000577</v>
      </c>
      <c r="AD904">
        <f t="shared" si="179"/>
        <v>1.3126118854704585</v>
      </c>
    </row>
    <row r="905" spans="1:30" x14ac:dyDescent="0.25">
      <c r="A905" s="32">
        <v>86</v>
      </c>
      <c r="B905">
        <f t="shared" si="168"/>
        <v>901.5</v>
      </c>
      <c r="C905">
        <f t="shared" si="169"/>
        <v>0.90100000000000002</v>
      </c>
      <c r="D905">
        <f t="shared" si="170"/>
        <v>1.2872705631079415</v>
      </c>
      <c r="E905">
        <f t="shared" si="171"/>
        <v>1.3131237106133924</v>
      </c>
      <c r="N905" s="32">
        <v>88</v>
      </c>
      <c r="O905">
        <f t="shared" si="172"/>
        <v>905</v>
      </c>
      <c r="P905">
        <f t="shared" si="173"/>
        <v>0.90449999999999997</v>
      </c>
      <c r="Q905">
        <f t="shared" si="174"/>
        <v>1.3076265709827963</v>
      </c>
      <c r="R905">
        <f t="shared" si="175"/>
        <v>1.2897775646327581</v>
      </c>
      <c r="Z905" s="32">
        <v>88</v>
      </c>
      <c r="AA905">
        <f t="shared" si="176"/>
        <v>908</v>
      </c>
      <c r="AB905">
        <f t="shared" si="177"/>
        <v>0.90749999999999997</v>
      </c>
      <c r="AC905">
        <f t="shared" si="178"/>
        <v>1.3255161998000577</v>
      </c>
      <c r="AD905">
        <f t="shared" si="179"/>
        <v>1.3126118854704585</v>
      </c>
    </row>
    <row r="906" spans="1:30" x14ac:dyDescent="0.25">
      <c r="A906" s="32">
        <v>86</v>
      </c>
      <c r="B906">
        <f t="shared" si="168"/>
        <v>901.5</v>
      </c>
      <c r="C906">
        <f t="shared" si="169"/>
        <v>0.90100000000000002</v>
      </c>
      <c r="D906">
        <f t="shared" si="170"/>
        <v>1.2872705631079415</v>
      </c>
      <c r="E906">
        <f t="shared" si="171"/>
        <v>1.3131237106133924</v>
      </c>
      <c r="N906" s="32">
        <v>88</v>
      </c>
      <c r="O906">
        <f t="shared" si="172"/>
        <v>905</v>
      </c>
      <c r="P906">
        <f t="shared" si="173"/>
        <v>0.90449999999999997</v>
      </c>
      <c r="Q906">
        <f t="shared" si="174"/>
        <v>1.3076265709827963</v>
      </c>
      <c r="R906">
        <f t="shared" si="175"/>
        <v>1.2897775646327581</v>
      </c>
      <c r="Z906" s="32">
        <v>88</v>
      </c>
      <c r="AA906">
        <f t="shared" si="176"/>
        <v>908</v>
      </c>
      <c r="AB906">
        <f t="shared" si="177"/>
        <v>0.90749999999999997</v>
      </c>
      <c r="AC906">
        <f t="shared" si="178"/>
        <v>1.3255161998000577</v>
      </c>
      <c r="AD906">
        <f t="shared" si="179"/>
        <v>1.3126118854704585</v>
      </c>
    </row>
    <row r="907" spans="1:30" x14ac:dyDescent="0.25">
      <c r="A907" s="32">
        <v>87</v>
      </c>
      <c r="B907">
        <f t="shared" si="168"/>
        <v>913.5</v>
      </c>
      <c r="C907">
        <f t="shared" si="169"/>
        <v>0.91300000000000003</v>
      </c>
      <c r="D907">
        <f t="shared" si="170"/>
        <v>1.3594627454182593</v>
      </c>
      <c r="E907">
        <f t="shared" si="171"/>
        <v>1.3790733721378459</v>
      </c>
      <c r="N907" s="32">
        <v>88</v>
      </c>
      <c r="O907">
        <f t="shared" si="172"/>
        <v>905</v>
      </c>
      <c r="P907">
        <f t="shared" si="173"/>
        <v>0.90449999999999997</v>
      </c>
      <c r="Q907">
        <f t="shared" si="174"/>
        <v>1.3076265709827963</v>
      </c>
      <c r="R907">
        <f t="shared" si="175"/>
        <v>1.2897775646327581</v>
      </c>
      <c r="Z907" s="32">
        <v>88</v>
      </c>
      <c r="AA907">
        <f t="shared" si="176"/>
        <v>908</v>
      </c>
      <c r="AB907">
        <f t="shared" si="177"/>
        <v>0.90749999999999997</v>
      </c>
      <c r="AC907">
        <f t="shared" si="178"/>
        <v>1.3255161998000577</v>
      </c>
      <c r="AD907">
        <f t="shared" si="179"/>
        <v>1.3126118854704585</v>
      </c>
    </row>
    <row r="908" spans="1:30" x14ac:dyDescent="0.25">
      <c r="A908" s="32">
        <v>87</v>
      </c>
      <c r="B908">
        <f t="shared" si="168"/>
        <v>913.5</v>
      </c>
      <c r="C908">
        <f t="shared" si="169"/>
        <v>0.91300000000000003</v>
      </c>
      <c r="D908">
        <f t="shared" si="170"/>
        <v>1.3594627454182593</v>
      </c>
      <c r="E908">
        <f t="shared" si="171"/>
        <v>1.3790733721378459</v>
      </c>
      <c r="N908" s="32">
        <v>88</v>
      </c>
      <c r="O908">
        <f t="shared" si="172"/>
        <v>905</v>
      </c>
      <c r="P908">
        <f t="shared" si="173"/>
        <v>0.90449999999999997</v>
      </c>
      <c r="Q908">
        <f t="shared" si="174"/>
        <v>1.3076265709827963</v>
      </c>
      <c r="R908">
        <f t="shared" si="175"/>
        <v>1.2897775646327581</v>
      </c>
      <c r="Z908" s="32">
        <v>88</v>
      </c>
      <c r="AA908">
        <f t="shared" si="176"/>
        <v>908</v>
      </c>
      <c r="AB908">
        <f t="shared" si="177"/>
        <v>0.90749999999999997</v>
      </c>
      <c r="AC908">
        <f t="shared" si="178"/>
        <v>1.3255161998000577</v>
      </c>
      <c r="AD908">
        <f t="shared" si="179"/>
        <v>1.3126118854704585</v>
      </c>
    </row>
    <row r="909" spans="1:30" x14ac:dyDescent="0.25">
      <c r="A909" s="32">
        <v>87</v>
      </c>
      <c r="B909">
        <f t="shared" si="168"/>
        <v>913.5</v>
      </c>
      <c r="C909">
        <f t="shared" si="169"/>
        <v>0.91300000000000003</v>
      </c>
      <c r="D909">
        <f t="shared" si="170"/>
        <v>1.3594627454182593</v>
      </c>
      <c r="E909">
        <f t="shared" si="171"/>
        <v>1.3790733721378459</v>
      </c>
      <c r="N909" s="32">
        <v>88</v>
      </c>
      <c r="O909">
        <f t="shared" si="172"/>
        <v>905</v>
      </c>
      <c r="P909">
        <f t="shared" si="173"/>
        <v>0.90449999999999997</v>
      </c>
      <c r="Q909">
        <f t="shared" si="174"/>
        <v>1.3076265709827963</v>
      </c>
      <c r="R909">
        <f t="shared" si="175"/>
        <v>1.2897775646327581</v>
      </c>
      <c r="Z909" s="32">
        <v>88</v>
      </c>
      <c r="AA909">
        <f t="shared" si="176"/>
        <v>908</v>
      </c>
      <c r="AB909">
        <f t="shared" si="177"/>
        <v>0.90749999999999997</v>
      </c>
      <c r="AC909">
        <f t="shared" si="178"/>
        <v>1.3255161998000577</v>
      </c>
      <c r="AD909">
        <f t="shared" si="179"/>
        <v>1.3126118854704585</v>
      </c>
    </row>
    <row r="910" spans="1:30" x14ac:dyDescent="0.25">
      <c r="A910" s="32">
        <v>87</v>
      </c>
      <c r="B910">
        <f t="shared" si="168"/>
        <v>913.5</v>
      </c>
      <c r="C910">
        <f t="shared" si="169"/>
        <v>0.91300000000000003</v>
      </c>
      <c r="D910">
        <f t="shared" si="170"/>
        <v>1.3594627454182593</v>
      </c>
      <c r="E910">
        <f t="shared" si="171"/>
        <v>1.3790733721378459</v>
      </c>
      <c r="N910" s="32">
        <v>88</v>
      </c>
      <c r="O910">
        <f t="shared" si="172"/>
        <v>905</v>
      </c>
      <c r="P910">
        <f t="shared" si="173"/>
        <v>0.90449999999999997</v>
      </c>
      <c r="Q910">
        <f t="shared" si="174"/>
        <v>1.3076265709827963</v>
      </c>
      <c r="R910">
        <f t="shared" si="175"/>
        <v>1.2897775646327581</v>
      </c>
      <c r="Z910" s="32">
        <v>88</v>
      </c>
      <c r="AA910">
        <f t="shared" si="176"/>
        <v>908</v>
      </c>
      <c r="AB910">
        <f t="shared" si="177"/>
        <v>0.90749999999999997</v>
      </c>
      <c r="AC910">
        <f t="shared" si="178"/>
        <v>1.3255161998000577</v>
      </c>
      <c r="AD910">
        <f t="shared" si="179"/>
        <v>1.3126118854704585</v>
      </c>
    </row>
    <row r="911" spans="1:30" x14ac:dyDescent="0.25">
      <c r="A911" s="32">
        <v>87</v>
      </c>
      <c r="B911">
        <f t="shared" si="168"/>
        <v>913.5</v>
      </c>
      <c r="C911">
        <f t="shared" si="169"/>
        <v>0.91300000000000003</v>
      </c>
      <c r="D911">
        <f t="shared" si="170"/>
        <v>1.3594627454182593</v>
      </c>
      <c r="E911">
        <f t="shared" si="171"/>
        <v>1.3790733721378459</v>
      </c>
      <c r="N911" s="32">
        <v>89</v>
      </c>
      <c r="O911">
        <f t="shared" si="172"/>
        <v>915.5</v>
      </c>
      <c r="P911">
        <f t="shared" si="173"/>
        <v>0.91500000000000004</v>
      </c>
      <c r="Q911">
        <f t="shared" si="174"/>
        <v>1.3722038089987258</v>
      </c>
      <c r="R911">
        <f t="shared" si="175"/>
        <v>1.3582698148920516</v>
      </c>
      <c r="Z911" s="32">
        <v>88</v>
      </c>
      <c r="AA911">
        <f t="shared" si="176"/>
        <v>908</v>
      </c>
      <c r="AB911">
        <f t="shared" si="177"/>
        <v>0.90749999999999997</v>
      </c>
      <c r="AC911">
        <f t="shared" si="178"/>
        <v>1.3255161998000577</v>
      </c>
      <c r="AD911">
        <f t="shared" si="179"/>
        <v>1.3126118854704585</v>
      </c>
    </row>
    <row r="912" spans="1:30" x14ac:dyDescent="0.25">
      <c r="A912" s="32">
        <v>87</v>
      </c>
      <c r="B912">
        <f t="shared" si="168"/>
        <v>913.5</v>
      </c>
      <c r="C912">
        <f t="shared" si="169"/>
        <v>0.91300000000000003</v>
      </c>
      <c r="D912">
        <f t="shared" si="170"/>
        <v>1.3594627454182593</v>
      </c>
      <c r="E912">
        <f t="shared" si="171"/>
        <v>1.3790733721378459</v>
      </c>
      <c r="N912" s="32">
        <v>89</v>
      </c>
      <c r="O912">
        <f t="shared" si="172"/>
        <v>915.5</v>
      </c>
      <c r="P912">
        <f t="shared" si="173"/>
        <v>0.91500000000000004</v>
      </c>
      <c r="Q912">
        <f t="shared" si="174"/>
        <v>1.3722038089987258</v>
      </c>
      <c r="R912">
        <f t="shared" si="175"/>
        <v>1.3582698148920516</v>
      </c>
      <c r="Z912" s="32">
        <v>88</v>
      </c>
      <c r="AA912">
        <f t="shared" si="176"/>
        <v>908</v>
      </c>
      <c r="AB912">
        <f t="shared" si="177"/>
        <v>0.90749999999999997</v>
      </c>
      <c r="AC912">
        <f t="shared" si="178"/>
        <v>1.3255161998000577</v>
      </c>
      <c r="AD912">
        <f t="shared" si="179"/>
        <v>1.3126118854704585</v>
      </c>
    </row>
    <row r="913" spans="1:30" x14ac:dyDescent="0.25">
      <c r="A913" s="32">
        <v>87</v>
      </c>
      <c r="B913">
        <f t="shared" si="168"/>
        <v>913.5</v>
      </c>
      <c r="C913">
        <f t="shared" si="169"/>
        <v>0.91300000000000003</v>
      </c>
      <c r="D913">
        <f t="shared" si="170"/>
        <v>1.3594627454182593</v>
      </c>
      <c r="E913">
        <f t="shared" si="171"/>
        <v>1.3790733721378459</v>
      </c>
      <c r="N913" s="32">
        <v>89</v>
      </c>
      <c r="O913">
        <f t="shared" si="172"/>
        <v>915.5</v>
      </c>
      <c r="P913">
        <f t="shared" si="173"/>
        <v>0.91500000000000004</v>
      </c>
      <c r="Q913">
        <f t="shared" si="174"/>
        <v>1.3722038089987258</v>
      </c>
      <c r="R913">
        <f t="shared" si="175"/>
        <v>1.3582698148920516</v>
      </c>
      <c r="Z913" s="32">
        <v>88</v>
      </c>
      <c r="AA913">
        <f t="shared" si="176"/>
        <v>908</v>
      </c>
      <c r="AB913">
        <f t="shared" si="177"/>
        <v>0.90749999999999997</v>
      </c>
      <c r="AC913">
        <f t="shared" si="178"/>
        <v>1.3255161998000577</v>
      </c>
      <c r="AD913">
        <f t="shared" si="179"/>
        <v>1.3126118854704585</v>
      </c>
    </row>
    <row r="914" spans="1:30" x14ac:dyDescent="0.25">
      <c r="A914" s="32">
        <v>87</v>
      </c>
      <c r="B914">
        <f t="shared" si="168"/>
        <v>913.5</v>
      </c>
      <c r="C914">
        <f t="shared" si="169"/>
        <v>0.91300000000000003</v>
      </c>
      <c r="D914">
        <f t="shared" si="170"/>
        <v>1.3594627454182593</v>
      </c>
      <c r="E914">
        <f t="shared" si="171"/>
        <v>1.3790733721378459</v>
      </c>
      <c r="N914" s="32">
        <v>89</v>
      </c>
      <c r="O914">
        <f t="shared" si="172"/>
        <v>915.5</v>
      </c>
      <c r="P914">
        <f t="shared" si="173"/>
        <v>0.91500000000000004</v>
      </c>
      <c r="Q914">
        <f t="shared" si="174"/>
        <v>1.3722038089987258</v>
      </c>
      <c r="R914">
        <f t="shared" si="175"/>
        <v>1.3582698148920516</v>
      </c>
      <c r="Z914" s="32">
        <v>88</v>
      </c>
      <c r="AA914">
        <f t="shared" si="176"/>
        <v>908</v>
      </c>
      <c r="AB914">
        <f t="shared" si="177"/>
        <v>0.90749999999999997</v>
      </c>
      <c r="AC914">
        <f t="shared" si="178"/>
        <v>1.3255161998000577</v>
      </c>
      <c r="AD914">
        <f t="shared" si="179"/>
        <v>1.3126118854704585</v>
      </c>
    </row>
    <row r="915" spans="1:30" x14ac:dyDescent="0.25">
      <c r="A915" s="32">
        <v>87</v>
      </c>
      <c r="B915">
        <f t="shared" si="168"/>
        <v>913.5</v>
      </c>
      <c r="C915">
        <f t="shared" si="169"/>
        <v>0.91300000000000003</v>
      </c>
      <c r="D915">
        <f t="shared" si="170"/>
        <v>1.3594627454182593</v>
      </c>
      <c r="E915">
        <f t="shared" si="171"/>
        <v>1.3790733721378459</v>
      </c>
      <c r="N915" s="32">
        <v>89</v>
      </c>
      <c r="O915">
        <f t="shared" si="172"/>
        <v>915.5</v>
      </c>
      <c r="P915">
        <f t="shared" si="173"/>
        <v>0.91500000000000004</v>
      </c>
      <c r="Q915">
        <f t="shared" si="174"/>
        <v>1.3722038089987258</v>
      </c>
      <c r="R915">
        <f t="shared" si="175"/>
        <v>1.3582698148920516</v>
      </c>
      <c r="Z915" s="32">
        <v>89</v>
      </c>
      <c r="AA915">
        <f t="shared" si="176"/>
        <v>918</v>
      </c>
      <c r="AB915">
        <f t="shared" si="177"/>
        <v>0.91749999999999998</v>
      </c>
      <c r="AC915">
        <f t="shared" si="178"/>
        <v>1.3884501973191481</v>
      </c>
      <c r="AD915">
        <f t="shared" si="179"/>
        <v>1.3784201620908565</v>
      </c>
    </row>
    <row r="916" spans="1:30" x14ac:dyDescent="0.25">
      <c r="A916" s="32">
        <v>87</v>
      </c>
      <c r="B916">
        <f t="shared" si="168"/>
        <v>913.5</v>
      </c>
      <c r="C916">
        <f t="shared" si="169"/>
        <v>0.91300000000000003</v>
      </c>
      <c r="D916">
        <f t="shared" si="170"/>
        <v>1.3594627454182593</v>
      </c>
      <c r="E916">
        <f t="shared" si="171"/>
        <v>1.3790733721378459</v>
      </c>
      <c r="N916" s="32">
        <v>89</v>
      </c>
      <c r="O916">
        <f t="shared" si="172"/>
        <v>915.5</v>
      </c>
      <c r="P916">
        <f t="shared" si="173"/>
        <v>0.91500000000000004</v>
      </c>
      <c r="Q916">
        <f t="shared" si="174"/>
        <v>1.3722038089987258</v>
      </c>
      <c r="R916">
        <f t="shared" si="175"/>
        <v>1.3582698148920516</v>
      </c>
      <c r="Z916" s="32">
        <v>89</v>
      </c>
      <c r="AA916">
        <f t="shared" si="176"/>
        <v>918</v>
      </c>
      <c r="AB916">
        <f t="shared" si="177"/>
        <v>0.91749999999999998</v>
      </c>
      <c r="AC916">
        <f t="shared" si="178"/>
        <v>1.3884501973191481</v>
      </c>
      <c r="AD916">
        <f t="shared" si="179"/>
        <v>1.3784201620908565</v>
      </c>
    </row>
    <row r="917" spans="1:30" x14ac:dyDescent="0.25">
      <c r="A917" s="32">
        <v>87</v>
      </c>
      <c r="B917">
        <f t="shared" si="168"/>
        <v>913.5</v>
      </c>
      <c r="C917">
        <f t="shared" si="169"/>
        <v>0.91300000000000003</v>
      </c>
      <c r="D917">
        <f t="shared" si="170"/>
        <v>1.3594627454182593</v>
      </c>
      <c r="E917">
        <f t="shared" si="171"/>
        <v>1.3790733721378459</v>
      </c>
      <c r="N917" s="32">
        <v>89</v>
      </c>
      <c r="O917">
        <f t="shared" si="172"/>
        <v>915.5</v>
      </c>
      <c r="P917">
        <f t="shared" si="173"/>
        <v>0.91500000000000004</v>
      </c>
      <c r="Q917">
        <f t="shared" si="174"/>
        <v>1.3722038089987258</v>
      </c>
      <c r="R917">
        <f t="shared" si="175"/>
        <v>1.3582698148920516</v>
      </c>
      <c r="Z917" s="32">
        <v>89</v>
      </c>
      <c r="AA917">
        <f t="shared" si="176"/>
        <v>918</v>
      </c>
      <c r="AB917">
        <f t="shared" si="177"/>
        <v>0.91749999999999998</v>
      </c>
      <c r="AC917">
        <f t="shared" si="178"/>
        <v>1.3884501973191481</v>
      </c>
      <c r="AD917">
        <f t="shared" si="179"/>
        <v>1.3784201620908565</v>
      </c>
    </row>
    <row r="918" spans="1:30" x14ac:dyDescent="0.25">
      <c r="A918" s="32">
        <v>87</v>
      </c>
      <c r="B918">
        <f t="shared" si="168"/>
        <v>913.5</v>
      </c>
      <c r="C918">
        <f t="shared" si="169"/>
        <v>0.91300000000000003</v>
      </c>
      <c r="D918">
        <f t="shared" si="170"/>
        <v>1.3594627454182593</v>
      </c>
      <c r="E918">
        <f t="shared" si="171"/>
        <v>1.3790733721378459</v>
      </c>
      <c r="N918" s="32">
        <v>89</v>
      </c>
      <c r="O918">
        <f t="shared" si="172"/>
        <v>915.5</v>
      </c>
      <c r="P918">
        <f t="shared" si="173"/>
        <v>0.91500000000000004</v>
      </c>
      <c r="Q918">
        <f t="shared" si="174"/>
        <v>1.3722038089987258</v>
      </c>
      <c r="R918">
        <f t="shared" si="175"/>
        <v>1.3582698148920516</v>
      </c>
      <c r="Z918" s="32">
        <v>89</v>
      </c>
      <c r="AA918">
        <f t="shared" si="176"/>
        <v>918</v>
      </c>
      <c r="AB918">
        <f t="shared" si="177"/>
        <v>0.91749999999999998</v>
      </c>
      <c r="AC918">
        <f t="shared" si="178"/>
        <v>1.3884501973191481</v>
      </c>
      <c r="AD918">
        <f t="shared" si="179"/>
        <v>1.3784201620908565</v>
      </c>
    </row>
    <row r="919" spans="1:30" x14ac:dyDescent="0.25">
      <c r="A919" s="32">
        <v>87</v>
      </c>
      <c r="B919">
        <f t="shared" si="168"/>
        <v>913.5</v>
      </c>
      <c r="C919">
        <f t="shared" si="169"/>
        <v>0.91300000000000003</v>
      </c>
      <c r="D919">
        <f t="shared" si="170"/>
        <v>1.3594627454182593</v>
      </c>
      <c r="E919">
        <f t="shared" si="171"/>
        <v>1.3790733721378459</v>
      </c>
      <c r="N919" s="32">
        <v>89</v>
      </c>
      <c r="O919">
        <f t="shared" si="172"/>
        <v>915.5</v>
      </c>
      <c r="P919">
        <f t="shared" si="173"/>
        <v>0.91500000000000004</v>
      </c>
      <c r="Q919">
        <f t="shared" si="174"/>
        <v>1.3722038089987258</v>
      </c>
      <c r="R919">
        <f t="shared" si="175"/>
        <v>1.3582698148920516</v>
      </c>
      <c r="Z919" s="32">
        <v>89</v>
      </c>
      <c r="AA919">
        <f t="shared" si="176"/>
        <v>918</v>
      </c>
      <c r="AB919">
        <f t="shared" si="177"/>
        <v>0.91749999999999998</v>
      </c>
      <c r="AC919">
        <f t="shared" si="178"/>
        <v>1.3884501973191481</v>
      </c>
      <c r="AD919">
        <f t="shared" si="179"/>
        <v>1.3784201620908565</v>
      </c>
    </row>
    <row r="920" spans="1:30" x14ac:dyDescent="0.25">
      <c r="A920" s="32">
        <v>87</v>
      </c>
      <c r="B920">
        <f t="shared" si="168"/>
        <v>913.5</v>
      </c>
      <c r="C920">
        <f t="shared" si="169"/>
        <v>0.91300000000000003</v>
      </c>
      <c r="D920">
        <f t="shared" si="170"/>
        <v>1.3594627454182593</v>
      </c>
      <c r="E920">
        <f t="shared" si="171"/>
        <v>1.3790733721378459</v>
      </c>
      <c r="N920" s="32">
        <v>89</v>
      </c>
      <c r="O920">
        <f t="shared" si="172"/>
        <v>915.5</v>
      </c>
      <c r="P920">
        <f t="shared" si="173"/>
        <v>0.91500000000000004</v>
      </c>
      <c r="Q920">
        <f t="shared" si="174"/>
        <v>1.3722038089987258</v>
      </c>
      <c r="R920">
        <f t="shared" si="175"/>
        <v>1.3582698148920516</v>
      </c>
      <c r="Z920" s="32">
        <v>89</v>
      </c>
      <c r="AA920">
        <f t="shared" si="176"/>
        <v>918</v>
      </c>
      <c r="AB920">
        <f t="shared" si="177"/>
        <v>0.91749999999999998</v>
      </c>
      <c r="AC920">
        <f t="shared" si="178"/>
        <v>1.3884501973191481</v>
      </c>
      <c r="AD920">
        <f t="shared" si="179"/>
        <v>1.3784201620908565</v>
      </c>
    </row>
    <row r="921" spans="1:30" x14ac:dyDescent="0.25">
      <c r="A921" s="32">
        <v>87</v>
      </c>
      <c r="B921">
        <f t="shared" si="168"/>
        <v>913.5</v>
      </c>
      <c r="C921">
        <f t="shared" si="169"/>
        <v>0.91300000000000003</v>
      </c>
      <c r="D921">
        <f t="shared" si="170"/>
        <v>1.3594627454182593</v>
      </c>
      <c r="E921">
        <f t="shared" si="171"/>
        <v>1.3790733721378459</v>
      </c>
      <c r="N921" s="32">
        <v>89</v>
      </c>
      <c r="O921">
        <f t="shared" si="172"/>
        <v>915.5</v>
      </c>
      <c r="P921">
        <f t="shared" si="173"/>
        <v>0.91500000000000004</v>
      </c>
      <c r="Q921">
        <f t="shared" si="174"/>
        <v>1.3722038089987258</v>
      </c>
      <c r="R921">
        <f t="shared" si="175"/>
        <v>1.3582698148920516</v>
      </c>
      <c r="Z921" s="32">
        <v>89</v>
      </c>
      <c r="AA921">
        <f t="shared" si="176"/>
        <v>918</v>
      </c>
      <c r="AB921">
        <f t="shared" si="177"/>
        <v>0.91749999999999998</v>
      </c>
      <c r="AC921">
        <f t="shared" si="178"/>
        <v>1.3884501973191481</v>
      </c>
      <c r="AD921">
        <f t="shared" si="179"/>
        <v>1.3784201620908565</v>
      </c>
    </row>
    <row r="922" spans="1:30" x14ac:dyDescent="0.25">
      <c r="A922" s="32">
        <v>87</v>
      </c>
      <c r="B922">
        <f t="shared" si="168"/>
        <v>913.5</v>
      </c>
      <c r="C922">
        <f t="shared" si="169"/>
        <v>0.91300000000000003</v>
      </c>
      <c r="D922">
        <f t="shared" si="170"/>
        <v>1.3594627454182593</v>
      </c>
      <c r="E922">
        <f t="shared" si="171"/>
        <v>1.3790733721378459</v>
      </c>
      <c r="N922" s="32">
        <v>89</v>
      </c>
      <c r="O922">
        <f t="shared" si="172"/>
        <v>915.5</v>
      </c>
      <c r="P922">
        <f t="shared" si="173"/>
        <v>0.91500000000000004</v>
      </c>
      <c r="Q922">
        <f t="shared" si="174"/>
        <v>1.3722038089987258</v>
      </c>
      <c r="R922">
        <f t="shared" si="175"/>
        <v>1.3582698148920516</v>
      </c>
      <c r="Z922" s="32">
        <v>89</v>
      </c>
      <c r="AA922">
        <f t="shared" si="176"/>
        <v>918</v>
      </c>
      <c r="AB922">
        <f t="shared" si="177"/>
        <v>0.91749999999999998</v>
      </c>
      <c r="AC922">
        <f t="shared" si="178"/>
        <v>1.3884501973191481</v>
      </c>
      <c r="AD922">
        <f t="shared" si="179"/>
        <v>1.3784201620908565</v>
      </c>
    </row>
    <row r="923" spans="1:30" x14ac:dyDescent="0.25">
      <c r="A923" s="32">
        <v>88</v>
      </c>
      <c r="B923">
        <f t="shared" si="168"/>
        <v>929</v>
      </c>
      <c r="C923">
        <f t="shared" si="169"/>
        <v>0.92849999999999999</v>
      </c>
      <c r="D923">
        <f t="shared" si="170"/>
        <v>1.4647102032030621</v>
      </c>
      <c r="E923">
        <f t="shared" si="171"/>
        <v>1.4450230336622993</v>
      </c>
      <c r="N923" s="32">
        <v>90</v>
      </c>
      <c r="O923">
        <f t="shared" si="172"/>
        <v>930</v>
      </c>
      <c r="P923">
        <f t="shared" si="173"/>
        <v>0.92949999999999999</v>
      </c>
      <c r="Q923">
        <f t="shared" si="174"/>
        <v>1.4720773171593673</v>
      </c>
      <c r="R923">
        <f t="shared" si="175"/>
        <v>1.4267620651513451</v>
      </c>
      <c r="Z923" s="32">
        <v>89</v>
      </c>
      <c r="AA923">
        <f t="shared" si="176"/>
        <v>918</v>
      </c>
      <c r="AB923">
        <f t="shared" si="177"/>
        <v>0.91749999999999998</v>
      </c>
      <c r="AC923">
        <f t="shared" si="178"/>
        <v>1.3884501973191481</v>
      </c>
      <c r="AD923">
        <f t="shared" si="179"/>
        <v>1.3784201620908565</v>
      </c>
    </row>
    <row r="924" spans="1:30" x14ac:dyDescent="0.25">
      <c r="A924" s="32">
        <v>88</v>
      </c>
      <c r="B924">
        <f t="shared" si="168"/>
        <v>929</v>
      </c>
      <c r="C924">
        <f t="shared" si="169"/>
        <v>0.92849999999999999</v>
      </c>
      <c r="D924">
        <f t="shared" si="170"/>
        <v>1.4647102032030621</v>
      </c>
      <c r="E924">
        <f t="shared" si="171"/>
        <v>1.4450230336622993</v>
      </c>
      <c r="N924" s="32">
        <v>90</v>
      </c>
      <c r="O924">
        <f t="shared" si="172"/>
        <v>930</v>
      </c>
      <c r="P924">
        <f t="shared" si="173"/>
        <v>0.92949999999999999</v>
      </c>
      <c r="Q924">
        <f t="shared" si="174"/>
        <v>1.4720773171593673</v>
      </c>
      <c r="R924">
        <f t="shared" si="175"/>
        <v>1.4267620651513451</v>
      </c>
      <c r="Z924" s="32">
        <v>90</v>
      </c>
      <c r="AA924">
        <f t="shared" si="176"/>
        <v>927.5</v>
      </c>
      <c r="AB924">
        <f t="shared" si="177"/>
        <v>0.92700000000000005</v>
      </c>
      <c r="AC924">
        <f t="shared" si="178"/>
        <v>1.4538063589405752</v>
      </c>
      <c r="AD924">
        <f t="shared" si="179"/>
        <v>1.4442284387112545</v>
      </c>
    </row>
    <row r="925" spans="1:30" x14ac:dyDescent="0.25">
      <c r="A925" s="32">
        <v>88</v>
      </c>
      <c r="B925">
        <f t="shared" si="168"/>
        <v>929</v>
      </c>
      <c r="C925">
        <f t="shared" si="169"/>
        <v>0.92849999999999999</v>
      </c>
      <c r="D925">
        <f t="shared" si="170"/>
        <v>1.4647102032030621</v>
      </c>
      <c r="E925">
        <f t="shared" si="171"/>
        <v>1.4450230336622993</v>
      </c>
      <c r="N925" s="32">
        <v>90</v>
      </c>
      <c r="O925">
        <f t="shared" si="172"/>
        <v>930</v>
      </c>
      <c r="P925">
        <f t="shared" si="173"/>
        <v>0.92949999999999999</v>
      </c>
      <c r="Q925">
        <f t="shared" si="174"/>
        <v>1.4720773171593673</v>
      </c>
      <c r="R925">
        <f t="shared" si="175"/>
        <v>1.4267620651513451</v>
      </c>
      <c r="Z925" s="32">
        <v>90</v>
      </c>
      <c r="AA925">
        <f t="shared" si="176"/>
        <v>927.5</v>
      </c>
      <c r="AB925">
        <f t="shared" si="177"/>
        <v>0.92700000000000005</v>
      </c>
      <c r="AC925">
        <f t="shared" si="178"/>
        <v>1.4538063589405752</v>
      </c>
      <c r="AD925">
        <f t="shared" si="179"/>
        <v>1.4442284387112545</v>
      </c>
    </row>
    <row r="926" spans="1:30" x14ac:dyDescent="0.25">
      <c r="A926" s="32">
        <v>88</v>
      </c>
      <c r="B926">
        <f t="shared" si="168"/>
        <v>929</v>
      </c>
      <c r="C926">
        <f t="shared" si="169"/>
        <v>0.92849999999999999</v>
      </c>
      <c r="D926">
        <f t="shared" si="170"/>
        <v>1.4647102032030621</v>
      </c>
      <c r="E926">
        <f t="shared" si="171"/>
        <v>1.4450230336622993</v>
      </c>
      <c r="N926" s="32">
        <v>90</v>
      </c>
      <c r="O926">
        <f t="shared" si="172"/>
        <v>930</v>
      </c>
      <c r="P926">
        <f t="shared" si="173"/>
        <v>0.92949999999999999</v>
      </c>
      <c r="Q926">
        <f t="shared" si="174"/>
        <v>1.4720773171593673</v>
      </c>
      <c r="R926">
        <f t="shared" si="175"/>
        <v>1.4267620651513451</v>
      </c>
      <c r="Z926" s="32">
        <v>90</v>
      </c>
      <c r="AA926">
        <f t="shared" si="176"/>
        <v>927.5</v>
      </c>
      <c r="AB926">
        <f t="shared" si="177"/>
        <v>0.92700000000000005</v>
      </c>
      <c r="AC926">
        <f t="shared" si="178"/>
        <v>1.4538063589405752</v>
      </c>
      <c r="AD926">
        <f t="shared" si="179"/>
        <v>1.4442284387112545</v>
      </c>
    </row>
    <row r="927" spans="1:30" x14ac:dyDescent="0.25">
      <c r="A927" s="32">
        <v>88</v>
      </c>
      <c r="B927">
        <f t="shared" si="168"/>
        <v>929</v>
      </c>
      <c r="C927">
        <f t="shared" si="169"/>
        <v>0.92849999999999999</v>
      </c>
      <c r="D927">
        <f t="shared" si="170"/>
        <v>1.4647102032030621</v>
      </c>
      <c r="E927">
        <f t="shared" si="171"/>
        <v>1.4450230336622993</v>
      </c>
      <c r="N927" s="32">
        <v>90</v>
      </c>
      <c r="O927">
        <f t="shared" si="172"/>
        <v>930</v>
      </c>
      <c r="P927">
        <f t="shared" si="173"/>
        <v>0.92949999999999999</v>
      </c>
      <c r="Q927">
        <f t="shared" si="174"/>
        <v>1.4720773171593673</v>
      </c>
      <c r="R927">
        <f t="shared" si="175"/>
        <v>1.4267620651513451</v>
      </c>
      <c r="Z927" s="32">
        <v>90</v>
      </c>
      <c r="AA927">
        <f t="shared" si="176"/>
        <v>927.5</v>
      </c>
      <c r="AB927">
        <f t="shared" si="177"/>
        <v>0.92700000000000005</v>
      </c>
      <c r="AC927">
        <f t="shared" si="178"/>
        <v>1.4538063589405752</v>
      </c>
      <c r="AD927">
        <f t="shared" si="179"/>
        <v>1.4442284387112545</v>
      </c>
    </row>
    <row r="928" spans="1:30" x14ac:dyDescent="0.25">
      <c r="A928" s="32">
        <v>88</v>
      </c>
      <c r="B928">
        <f t="shared" si="168"/>
        <v>929</v>
      </c>
      <c r="C928">
        <f t="shared" si="169"/>
        <v>0.92849999999999999</v>
      </c>
      <c r="D928">
        <f t="shared" si="170"/>
        <v>1.4647102032030621</v>
      </c>
      <c r="E928">
        <f t="shared" si="171"/>
        <v>1.4450230336622993</v>
      </c>
      <c r="N928" s="32">
        <v>90</v>
      </c>
      <c r="O928">
        <f t="shared" si="172"/>
        <v>930</v>
      </c>
      <c r="P928">
        <f t="shared" si="173"/>
        <v>0.92949999999999999</v>
      </c>
      <c r="Q928">
        <f t="shared" si="174"/>
        <v>1.4720773171593673</v>
      </c>
      <c r="R928">
        <f t="shared" si="175"/>
        <v>1.4267620651513451</v>
      </c>
      <c r="Z928" s="32">
        <v>90</v>
      </c>
      <c r="AA928">
        <f t="shared" si="176"/>
        <v>927.5</v>
      </c>
      <c r="AB928">
        <f t="shared" si="177"/>
        <v>0.92700000000000005</v>
      </c>
      <c r="AC928">
        <f t="shared" si="178"/>
        <v>1.4538063589405752</v>
      </c>
      <c r="AD928">
        <f t="shared" si="179"/>
        <v>1.4442284387112545</v>
      </c>
    </row>
    <row r="929" spans="1:30" x14ac:dyDescent="0.25">
      <c r="A929" s="32">
        <v>88</v>
      </c>
      <c r="B929">
        <f t="shared" si="168"/>
        <v>929</v>
      </c>
      <c r="C929">
        <f t="shared" si="169"/>
        <v>0.92849999999999999</v>
      </c>
      <c r="D929">
        <f t="shared" si="170"/>
        <v>1.4647102032030621</v>
      </c>
      <c r="E929">
        <f t="shared" si="171"/>
        <v>1.4450230336622993</v>
      </c>
      <c r="N929" s="32">
        <v>90</v>
      </c>
      <c r="O929">
        <f t="shared" si="172"/>
        <v>930</v>
      </c>
      <c r="P929">
        <f t="shared" si="173"/>
        <v>0.92949999999999999</v>
      </c>
      <c r="Q929">
        <f t="shared" si="174"/>
        <v>1.4720773171593673</v>
      </c>
      <c r="R929">
        <f t="shared" si="175"/>
        <v>1.4267620651513451</v>
      </c>
      <c r="Z929" s="32">
        <v>90</v>
      </c>
      <c r="AA929">
        <f t="shared" si="176"/>
        <v>927.5</v>
      </c>
      <c r="AB929">
        <f t="shared" si="177"/>
        <v>0.92700000000000005</v>
      </c>
      <c r="AC929">
        <f t="shared" si="178"/>
        <v>1.4538063589405752</v>
      </c>
      <c r="AD929">
        <f t="shared" si="179"/>
        <v>1.4442284387112545</v>
      </c>
    </row>
    <row r="930" spans="1:30" x14ac:dyDescent="0.25">
      <c r="A930" s="32">
        <v>88</v>
      </c>
      <c r="B930">
        <f t="shared" si="168"/>
        <v>929</v>
      </c>
      <c r="C930">
        <f t="shared" si="169"/>
        <v>0.92849999999999999</v>
      </c>
      <c r="D930">
        <f t="shared" si="170"/>
        <v>1.4647102032030621</v>
      </c>
      <c r="E930">
        <f t="shared" si="171"/>
        <v>1.4450230336622993</v>
      </c>
      <c r="N930" s="32">
        <v>90</v>
      </c>
      <c r="O930">
        <f t="shared" si="172"/>
        <v>930</v>
      </c>
      <c r="P930">
        <f t="shared" si="173"/>
        <v>0.92949999999999999</v>
      </c>
      <c r="Q930">
        <f t="shared" si="174"/>
        <v>1.4720773171593673</v>
      </c>
      <c r="R930">
        <f t="shared" si="175"/>
        <v>1.4267620651513451</v>
      </c>
      <c r="Z930" s="32">
        <v>90</v>
      </c>
      <c r="AA930">
        <f t="shared" si="176"/>
        <v>927.5</v>
      </c>
      <c r="AB930">
        <f t="shared" si="177"/>
        <v>0.92700000000000005</v>
      </c>
      <c r="AC930">
        <f t="shared" si="178"/>
        <v>1.4538063589405752</v>
      </c>
      <c r="AD930">
        <f t="shared" si="179"/>
        <v>1.4442284387112545</v>
      </c>
    </row>
    <row r="931" spans="1:30" x14ac:dyDescent="0.25">
      <c r="A931" s="32">
        <v>88</v>
      </c>
      <c r="B931">
        <f t="shared" si="168"/>
        <v>929</v>
      </c>
      <c r="C931">
        <f t="shared" si="169"/>
        <v>0.92849999999999999</v>
      </c>
      <c r="D931">
        <f t="shared" si="170"/>
        <v>1.4647102032030621</v>
      </c>
      <c r="E931">
        <f t="shared" si="171"/>
        <v>1.4450230336622993</v>
      </c>
      <c r="N931" s="32">
        <v>90</v>
      </c>
      <c r="O931">
        <f t="shared" si="172"/>
        <v>930</v>
      </c>
      <c r="P931">
        <f t="shared" si="173"/>
        <v>0.92949999999999999</v>
      </c>
      <c r="Q931">
        <f t="shared" si="174"/>
        <v>1.4720773171593673</v>
      </c>
      <c r="R931">
        <f t="shared" si="175"/>
        <v>1.4267620651513451</v>
      </c>
      <c r="Z931" s="32">
        <v>90</v>
      </c>
      <c r="AA931">
        <f t="shared" si="176"/>
        <v>927.5</v>
      </c>
      <c r="AB931">
        <f t="shared" si="177"/>
        <v>0.92700000000000005</v>
      </c>
      <c r="AC931">
        <f t="shared" si="178"/>
        <v>1.4538063589405752</v>
      </c>
      <c r="AD931">
        <f t="shared" si="179"/>
        <v>1.4442284387112545</v>
      </c>
    </row>
    <row r="932" spans="1:30" x14ac:dyDescent="0.25">
      <c r="A932" s="32">
        <v>88</v>
      </c>
      <c r="B932">
        <f t="shared" si="168"/>
        <v>929</v>
      </c>
      <c r="C932">
        <f t="shared" si="169"/>
        <v>0.92849999999999999</v>
      </c>
      <c r="D932">
        <f t="shared" si="170"/>
        <v>1.4647102032030621</v>
      </c>
      <c r="E932">
        <f t="shared" si="171"/>
        <v>1.4450230336622993</v>
      </c>
      <c r="N932" s="32">
        <v>90</v>
      </c>
      <c r="O932">
        <f t="shared" si="172"/>
        <v>930</v>
      </c>
      <c r="P932">
        <f t="shared" si="173"/>
        <v>0.92949999999999999</v>
      </c>
      <c r="Q932">
        <f t="shared" si="174"/>
        <v>1.4720773171593673</v>
      </c>
      <c r="R932">
        <f t="shared" si="175"/>
        <v>1.4267620651513451</v>
      </c>
      <c r="Z932" s="32">
        <v>90</v>
      </c>
      <c r="AA932">
        <f t="shared" si="176"/>
        <v>927.5</v>
      </c>
      <c r="AB932">
        <f t="shared" si="177"/>
        <v>0.92700000000000005</v>
      </c>
      <c r="AC932">
        <f t="shared" si="178"/>
        <v>1.4538063589405752</v>
      </c>
      <c r="AD932">
        <f t="shared" si="179"/>
        <v>1.4442284387112545</v>
      </c>
    </row>
    <row r="933" spans="1:30" x14ac:dyDescent="0.25">
      <c r="A933" s="32">
        <v>88</v>
      </c>
      <c r="B933">
        <f t="shared" si="168"/>
        <v>929</v>
      </c>
      <c r="C933">
        <f t="shared" si="169"/>
        <v>0.92849999999999999</v>
      </c>
      <c r="D933">
        <f t="shared" si="170"/>
        <v>1.4647102032030621</v>
      </c>
      <c r="E933">
        <f t="shared" si="171"/>
        <v>1.4450230336622993</v>
      </c>
      <c r="N933" s="32">
        <v>90</v>
      </c>
      <c r="O933">
        <f t="shared" si="172"/>
        <v>930</v>
      </c>
      <c r="P933">
        <f t="shared" si="173"/>
        <v>0.92949999999999999</v>
      </c>
      <c r="Q933">
        <f t="shared" si="174"/>
        <v>1.4720773171593673</v>
      </c>
      <c r="R933">
        <f t="shared" si="175"/>
        <v>1.4267620651513451</v>
      </c>
      <c r="Z933" s="32">
        <v>90</v>
      </c>
      <c r="AA933">
        <f t="shared" si="176"/>
        <v>927.5</v>
      </c>
      <c r="AB933">
        <f t="shared" si="177"/>
        <v>0.92700000000000005</v>
      </c>
      <c r="AC933">
        <f t="shared" si="178"/>
        <v>1.4538063589405752</v>
      </c>
      <c r="AD933">
        <f t="shared" si="179"/>
        <v>1.4442284387112545</v>
      </c>
    </row>
    <row r="934" spans="1:30" x14ac:dyDescent="0.25">
      <c r="A934" s="32">
        <v>88</v>
      </c>
      <c r="B934">
        <f t="shared" si="168"/>
        <v>929</v>
      </c>
      <c r="C934">
        <f t="shared" si="169"/>
        <v>0.92849999999999999</v>
      </c>
      <c r="D934">
        <f t="shared" si="170"/>
        <v>1.4647102032030621</v>
      </c>
      <c r="E934">
        <f t="shared" si="171"/>
        <v>1.4450230336622993</v>
      </c>
      <c r="N934" s="32">
        <v>90</v>
      </c>
      <c r="O934">
        <f t="shared" si="172"/>
        <v>930</v>
      </c>
      <c r="P934">
        <f t="shared" si="173"/>
        <v>0.92949999999999999</v>
      </c>
      <c r="Q934">
        <f t="shared" si="174"/>
        <v>1.4720773171593673</v>
      </c>
      <c r="R934">
        <f t="shared" si="175"/>
        <v>1.4267620651513451</v>
      </c>
      <c r="Z934" s="32">
        <v>91</v>
      </c>
      <c r="AA934">
        <f t="shared" si="176"/>
        <v>938</v>
      </c>
      <c r="AB934">
        <f t="shared" si="177"/>
        <v>0.9375</v>
      </c>
      <c r="AC934">
        <f t="shared" si="178"/>
        <v>1.5341205443525465</v>
      </c>
      <c r="AD934">
        <f t="shared" si="179"/>
        <v>1.5100367153316525</v>
      </c>
    </row>
    <row r="935" spans="1:30" x14ac:dyDescent="0.25">
      <c r="A935" s="32">
        <v>88</v>
      </c>
      <c r="B935">
        <f t="shared" si="168"/>
        <v>929</v>
      </c>
      <c r="C935">
        <f t="shared" si="169"/>
        <v>0.92849999999999999</v>
      </c>
      <c r="D935">
        <f t="shared" si="170"/>
        <v>1.4647102032030621</v>
      </c>
      <c r="E935">
        <f t="shared" si="171"/>
        <v>1.4450230336622993</v>
      </c>
      <c r="N935" s="32">
        <v>90</v>
      </c>
      <c r="O935">
        <f t="shared" si="172"/>
        <v>930</v>
      </c>
      <c r="P935">
        <f t="shared" si="173"/>
        <v>0.92949999999999999</v>
      </c>
      <c r="Q935">
        <f t="shared" si="174"/>
        <v>1.4720773171593673</v>
      </c>
      <c r="R935">
        <f t="shared" si="175"/>
        <v>1.4267620651513451</v>
      </c>
      <c r="Z935" s="32">
        <v>91</v>
      </c>
      <c r="AA935">
        <f t="shared" si="176"/>
        <v>938</v>
      </c>
      <c r="AB935">
        <f t="shared" si="177"/>
        <v>0.9375</v>
      </c>
      <c r="AC935">
        <f t="shared" si="178"/>
        <v>1.5341205443525465</v>
      </c>
      <c r="AD935">
        <f t="shared" si="179"/>
        <v>1.5100367153316525</v>
      </c>
    </row>
    <row r="936" spans="1:30" x14ac:dyDescent="0.25">
      <c r="A936" s="32">
        <v>88</v>
      </c>
      <c r="B936">
        <f t="shared" si="168"/>
        <v>929</v>
      </c>
      <c r="C936">
        <f t="shared" si="169"/>
        <v>0.92849999999999999</v>
      </c>
      <c r="D936">
        <f t="shared" si="170"/>
        <v>1.4647102032030621</v>
      </c>
      <c r="E936">
        <f t="shared" si="171"/>
        <v>1.4450230336622993</v>
      </c>
      <c r="N936" s="32">
        <v>90</v>
      </c>
      <c r="O936">
        <f t="shared" si="172"/>
        <v>930</v>
      </c>
      <c r="P936">
        <f t="shared" si="173"/>
        <v>0.92949999999999999</v>
      </c>
      <c r="Q936">
        <f t="shared" si="174"/>
        <v>1.4720773171593673</v>
      </c>
      <c r="R936">
        <f t="shared" si="175"/>
        <v>1.4267620651513451</v>
      </c>
      <c r="Z936" s="32">
        <v>91</v>
      </c>
      <c r="AA936">
        <f t="shared" si="176"/>
        <v>938</v>
      </c>
      <c r="AB936">
        <f t="shared" si="177"/>
        <v>0.9375</v>
      </c>
      <c r="AC936">
        <f t="shared" si="178"/>
        <v>1.5341205443525465</v>
      </c>
      <c r="AD936">
        <f t="shared" si="179"/>
        <v>1.5100367153316525</v>
      </c>
    </row>
    <row r="937" spans="1:30" x14ac:dyDescent="0.25">
      <c r="A937" s="32">
        <v>88</v>
      </c>
      <c r="B937">
        <f t="shared" si="168"/>
        <v>929</v>
      </c>
      <c r="C937">
        <f t="shared" si="169"/>
        <v>0.92849999999999999</v>
      </c>
      <c r="D937">
        <f t="shared" si="170"/>
        <v>1.4647102032030621</v>
      </c>
      <c r="E937">
        <f t="shared" si="171"/>
        <v>1.4450230336622993</v>
      </c>
      <c r="N937" s="32">
        <v>90</v>
      </c>
      <c r="O937">
        <f t="shared" si="172"/>
        <v>930</v>
      </c>
      <c r="P937">
        <f t="shared" si="173"/>
        <v>0.92949999999999999</v>
      </c>
      <c r="Q937">
        <f t="shared" si="174"/>
        <v>1.4720773171593673</v>
      </c>
      <c r="R937">
        <f t="shared" si="175"/>
        <v>1.4267620651513451</v>
      </c>
      <c r="Z937" s="32">
        <v>91</v>
      </c>
      <c r="AA937">
        <f t="shared" si="176"/>
        <v>938</v>
      </c>
      <c r="AB937">
        <f t="shared" si="177"/>
        <v>0.9375</v>
      </c>
      <c r="AC937">
        <f t="shared" si="178"/>
        <v>1.5341205443525465</v>
      </c>
      <c r="AD937">
        <f t="shared" si="179"/>
        <v>1.5100367153316525</v>
      </c>
    </row>
    <row r="938" spans="1:30" x14ac:dyDescent="0.25">
      <c r="A938" s="32">
        <v>89</v>
      </c>
      <c r="B938">
        <f t="shared" si="168"/>
        <v>939.5</v>
      </c>
      <c r="C938">
        <f t="shared" si="169"/>
        <v>0.93899999999999995</v>
      </c>
      <c r="D938">
        <f t="shared" si="170"/>
        <v>1.5464331222567471</v>
      </c>
      <c r="E938">
        <f t="shared" si="171"/>
        <v>1.5109726951867528</v>
      </c>
      <c r="N938" s="32">
        <v>90</v>
      </c>
      <c r="O938">
        <f t="shared" si="172"/>
        <v>930</v>
      </c>
      <c r="P938">
        <f t="shared" si="173"/>
        <v>0.92949999999999999</v>
      </c>
      <c r="Q938">
        <f t="shared" si="174"/>
        <v>1.4720773171593673</v>
      </c>
      <c r="R938">
        <f t="shared" si="175"/>
        <v>1.4267620651513451</v>
      </c>
      <c r="Z938" s="32">
        <v>91</v>
      </c>
      <c r="AA938">
        <f t="shared" si="176"/>
        <v>938</v>
      </c>
      <c r="AB938">
        <f t="shared" si="177"/>
        <v>0.9375</v>
      </c>
      <c r="AC938">
        <f t="shared" si="178"/>
        <v>1.5341205443525465</v>
      </c>
      <c r="AD938">
        <f t="shared" si="179"/>
        <v>1.5100367153316525</v>
      </c>
    </row>
    <row r="939" spans="1:30" x14ac:dyDescent="0.25">
      <c r="A939" s="32">
        <v>89</v>
      </c>
      <c r="B939">
        <f t="shared" si="168"/>
        <v>939.5</v>
      </c>
      <c r="C939">
        <f t="shared" si="169"/>
        <v>0.93899999999999995</v>
      </c>
      <c r="D939">
        <f t="shared" si="170"/>
        <v>1.5464331222567471</v>
      </c>
      <c r="E939">
        <f t="shared" si="171"/>
        <v>1.5109726951867528</v>
      </c>
      <c r="N939" s="32">
        <v>90</v>
      </c>
      <c r="O939">
        <f t="shared" si="172"/>
        <v>930</v>
      </c>
      <c r="P939">
        <f t="shared" si="173"/>
        <v>0.92949999999999999</v>
      </c>
      <c r="Q939">
        <f t="shared" si="174"/>
        <v>1.4720773171593673</v>
      </c>
      <c r="R939">
        <f t="shared" si="175"/>
        <v>1.4267620651513451</v>
      </c>
      <c r="Z939" s="32">
        <v>91</v>
      </c>
      <c r="AA939">
        <f t="shared" si="176"/>
        <v>938</v>
      </c>
      <c r="AB939">
        <f t="shared" si="177"/>
        <v>0.9375</v>
      </c>
      <c r="AC939">
        <f t="shared" si="178"/>
        <v>1.5341205443525465</v>
      </c>
      <c r="AD939">
        <f t="shared" si="179"/>
        <v>1.5100367153316525</v>
      </c>
    </row>
    <row r="940" spans="1:30" x14ac:dyDescent="0.25">
      <c r="A940" s="32">
        <v>89</v>
      </c>
      <c r="B940">
        <f t="shared" si="168"/>
        <v>939.5</v>
      </c>
      <c r="C940">
        <f t="shared" si="169"/>
        <v>0.93899999999999995</v>
      </c>
      <c r="D940">
        <f t="shared" si="170"/>
        <v>1.5464331222567471</v>
      </c>
      <c r="E940">
        <f t="shared" si="171"/>
        <v>1.5109726951867528</v>
      </c>
      <c r="N940" s="32">
        <v>91</v>
      </c>
      <c r="O940">
        <f t="shared" si="172"/>
        <v>941.5</v>
      </c>
      <c r="P940">
        <f t="shared" si="173"/>
        <v>0.94099999999999995</v>
      </c>
      <c r="Q940">
        <f t="shared" si="174"/>
        <v>1.5632236468662757</v>
      </c>
      <c r="R940">
        <f t="shared" si="175"/>
        <v>1.4952543154106388</v>
      </c>
      <c r="Z940" s="32">
        <v>91</v>
      </c>
      <c r="AA940">
        <f t="shared" si="176"/>
        <v>938</v>
      </c>
      <c r="AB940">
        <f t="shared" si="177"/>
        <v>0.9375</v>
      </c>
      <c r="AC940">
        <f t="shared" si="178"/>
        <v>1.5341205443525465</v>
      </c>
      <c r="AD940">
        <f t="shared" si="179"/>
        <v>1.5100367153316525</v>
      </c>
    </row>
    <row r="941" spans="1:30" x14ac:dyDescent="0.25">
      <c r="A941" s="32">
        <v>89</v>
      </c>
      <c r="B941">
        <f t="shared" si="168"/>
        <v>939.5</v>
      </c>
      <c r="C941">
        <f t="shared" si="169"/>
        <v>0.93899999999999995</v>
      </c>
      <c r="D941">
        <f t="shared" si="170"/>
        <v>1.5464331222567471</v>
      </c>
      <c r="E941">
        <f t="shared" si="171"/>
        <v>1.5109726951867528</v>
      </c>
      <c r="N941" s="32">
        <v>91</v>
      </c>
      <c r="O941">
        <f t="shared" si="172"/>
        <v>941.5</v>
      </c>
      <c r="P941">
        <f t="shared" si="173"/>
        <v>0.94099999999999995</v>
      </c>
      <c r="Q941">
        <f t="shared" si="174"/>
        <v>1.5632236468662757</v>
      </c>
      <c r="R941">
        <f t="shared" si="175"/>
        <v>1.4952543154106388</v>
      </c>
      <c r="Z941" s="32">
        <v>91</v>
      </c>
      <c r="AA941">
        <f t="shared" si="176"/>
        <v>938</v>
      </c>
      <c r="AB941">
        <f t="shared" si="177"/>
        <v>0.9375</v>
      </c>
      <c r="AC941">
        <f t="shared" si="178"/>
        <v>1.5341205443525465</v>
      </c>
      <c r="AD941">
        <f t="shared" si="179"/>
        <v>1.5100367153316525</v>
      </c>
    </row>
    <row r="942" spans="1:30" x14ac:dyDescent="0.25">
      <c r="A942" s="32">
        <v>89</v>
      </c>
      <c r="B942">
        <f t="shared" si="168"/>
        <v>939.5</v>
      </c>
      <c r="C942">
        <f t="shared" si="169"/>
        <v>0.93899999999999995</v>
      </c>
      <c r="D942">
        <f t="shared" si="170"/>
        <v>1.5464331222567471</v>
      </c>
      <c r="E942">
        <f t="shared" si="171"/>
        <v>1.5109726951867528</v>
      </c>
      <c r="N942" s="32">
        <v>91</v>
      </c>
      <c r="O942">
        <f t="shared" si="172"/>
        <v>941.5</v>
      </c>
      <c r="P942">
        <f t="shared" si="173"/>
        <v>0.94099999999999995</v>
      </c>
      <c r="Q942">
        <f t="shared" si="174"/>
        <v>1.5632236468662757</v>
      </c>
      <c r="R942">
        <f t="shared" si="175"/>
        <v>1.4952543154106388</v>
      </c>
      <c r="Z942" s="32">
        <v>91</v>
      </c>
      <c r="AA942">
        <f t="shared" si="176"/>
        <v>938</v>
      </c>
      <c r="AB942">
        <f t="shared" si="177"/>
        <v>0.9375</v>
      </c>
      <c r="AC942">
        <f t="shared" si="178"/>
        <v>1.5341205443525465</v>
      </c>
      <c r="AD942">
        <f t="shared" si="179"/>
        <v>1.5100367153316525</v>
      </c>
    </row>
    <row r="943" spans="1:30" x14ac:dyDescent="0.25">
      <c r="A943" s="32">
        <v>89</v>
      </c>
      <c r="B943">
        <f t="shared" si="168"/>
        <v>939.5</v>
      </c>
      <c r="C943">
        <f t="shared" si="169"/>
        <v>0.93899999999999995</v>
      </c>
      <c r="D943">
        <f t="shared" si="170"/>
        <v>1.5464331222567471</v>
      </c>
      <c r="E943">
        <f t="shared" si="171"/>
        <v>1.5109726951867528</v>
      </c>
      <c r="N943" s="32">
        <v>91</v>
      </c>
      <c r="O943">
        <f t="shared" si="172"/>
        <v>941.5</v>
      </c>
      <c r="P943">
        <f t="shared" si="173"/>
        <v>0.94099999999999995</v>
      </c>
      <c r="Q943">
        <f t="shared" si="174"/>
        <v>1.5632236468662757</v>
      </c>
      <c r="R943">
        <f t="shared" si="175"/>
        <v>1.4952543154106388</v>
      </c>
      <c r="Z943" s="32">
        <v>91</v>
      </c>
      <c r="AA943">
        <f t="shared" si="176"/>
        <v>938</v>
      </c>
      <c r="AB943">
        <f t="shared" si="177"/>
        <v>0.9375</v>
      </c>
      <c r="AC943">
        <f t="shared" si="178"/>
        <v>1.5341205443525465</v>
      </c>
      <c r="AD943">
        <f t="shared" si="179"/>
        <v>1.5100367153316525</v>
      </c>
    </row>
    <row r="944" spans="1:30" x14ac:dyDescent="0.25">
      <c r="A944" s="32">
        <v>90</v>
      </c>
      <c r="B944">
        <f t="shared" si="168"/>
        <v>946.5</v>
      </c>
      <c r="C944">
        <f t="shared" si="169"/>
        <v>0.94599999999999995</v>
      </c>
      <c r="D944">
        <f t="shared" si="170"/>
        <v>1.6072478919002178</v>
      </c>
      <c r="E944">
        <f t="shared" si="171"/>
        <v>1.5769223567112061</v>
      </c>
      <c r="N944" s="32">
        <v>91</v>
      </c>
      <c r="O944">
        <f t="shared" si="172"/>
        <v>941.5</v>
      </c>
      <c r="P944">
        <f t="shared" si="173"/>
        <v>0.94099999999999995</v>
      </c>
      <c r="Q944">
        <f t="shared" si="174"/>
        <v>1.5632236468662757</v>
      </c>
      <c r="R944">
        <f t="shared" si="175"/>
        <v>1.4952543154106388</v>
      </c>
      <c r="Z944" s="32">
        <v>91</v>
      </c>
      <c r="AA944">
        <f t="shared" si="176"/>
        <v>938</v>
      </c>
      <c r="AB944">
        <f t="shared" si="177"/>
        <v>0.9375</v>
      </c>
      <c r="AC944">
        <f t="shared" si="178"/>
        <v>1.5341205443525465</v>
      </c>
      <c r="AD944">
        <f t="shared" si="179"/>
        <v>1.5100367153316525</v>
      </c>
    </row>
    <row r="945" spans="1:30" x14ac:dyDescent="0.25">
      <c r="A945" s="32">
        <v>90</v>
      </c>
      <c r="B945">
        <f t="shared" si="168"/>
        <v>946.5</v>
      </c>
      <c r="C945">
        <f t="shared" si="169"/>
        <v>0.94599999999999995</v>
      </c>
      <c r="D945">
        <f t="shared" si="170"/>
        <v>1.6072478919002178</v>
      </c>
      <c r="E945">
        <f t="shared" si="171"/>
        <v>1.5769223567112061</v>
      </c>
      <c r="N945" s="32">
        <v>91</v>
      </c>
      <c r="O945">
        <f t="shared" si="172"/>
        <v>941.5</v>
      </c>
      <c r="P945">
        <f t="shared" si="173"/>
        <v>0.94099999999999995</v>
      </c>
      <c r="Q945">
        <f t="shared" si="174"/>
        <v>1.5632236468662757</v>
      </c>
      <c r="R945">
        <f t="shared" si="175"/>
        <v>1.4952543154106388</v>
      </c>
      <c r="Z945" s="32">
        <v>92</v>
      </c>
      <c r="AA945">
        <f t="shared" si="176"/>
        <v>948</v>
      </c>
      <c r="AB945">
        <f t="shared" si="177"/>
        <v>0.94750000000000001</v>
      </c>
      <c r="AC945">
        <f t="shared" si="178"/>
        <v>1.6210822508524081</v>
      </c>
      <c r="AD945">
        <f t="shared" si="179"/>
        <v>1.5758449919520505</v>
      </c>
    </row>
    <row r="946" spans="1:30" x14ac:dyDescent="0.25">
      <c r="A946" s="32">
        <v>90</v>
      </c>
      <c r="B946">
        <f t="shared" si="168"/>
        <v>946.5</v>
      </c>
      <c r="C946">
        <f t="shared" si="169"/>
        <v>0.94599999999999995</v>
      </c>
      <c r="D946">
        <f t="shared" si="170"/>
        <v>1.6072478919002178</v>
      </c>
      <c r="E946">
        <f t="shared" si="171"/>
        <v>1.5769223567112061</v>
      </c>
      <c r="N946" s="32">
        <v>92</v>
      </c>
      <c r="O946">
        <f t="shared" si="172"/>
        <v>949.5</v>
      </c>
      <c r="P946">
        <f t="shared" si="173"/>
        <v>0.94899999999999995</v>
      </c>
      <c r="Q946">
        <f t="shared" si="174"/>
        <v>1.6352340153886491</v>
      </c>
      <c r="R946">
        <f t="shared" si="175"/>
        <v>1.5637465656699323</v>
      </c>
      <c r="Z946" s="32">
        <v>92</v>
      </c>
      <c r="AA946">
        <f t="shared" si="176"/>
        <v>948</v>
      </c>
      <c r="AB946">
        <f t="shared" si="177"/>
        <v>0.94750000000000001</v>
      </c>
      <c r="AC946">
        <f t="shared" si="178"/>
        <v>1.6210822508524081</v>
      </c>
      <c r="AD946">
        <f t="shared" si="179"/>
        <v>1.5758449919520505</v>
      </c>
    </row>
    <row r="947" spans="1:30" x14ac:dyDescent="0.25">
      <c r="A947" s="32">
        <v>90</v>
      </c>
      <c r="B947">
        <f t="shared" si="168"/>
        <v>946.5</v>
      </c>
      <c r="C947">
        <f t="shared" si="169"/>
        <v>0.94599999999999995</v>
      </c>
      <c r="D947">
        <f t="shared" si="170"/>
        <v>1.6072478919002178</v>
      </c>
      <c r="E947">
        <f t="shared" si="171"/>
        <v>1.5769223567112061</v>
      </c>
      <c r="N947" s="32">
        <v>92</v>
      </c>
      <c r="O947">
        <f t="shared" si="172"/>
        <v>949.5</v>
      </c>
      <c r="P947">
        <f t="shared" si="173"/>
        <v>0.94899999999999995</v>
      </c>
      <c r="Q947">
        <f t="shared" si="174"/>
        <v>1.6352340153886491</v>
      </c>
      <c r="R947">
        <f t="shared" si="175"/>
        <v>1.5637465656699323</v>
      </c>
      <c r="Z947" s="32">
        <v>92</v>
      </c>
      <c r="AA947">
        <f t="shared" si="176"/>
        <v>948</v>
      </c>
      <c r="AB947">
        <f t="shared" si="177"/>
        <v>0.94750000000000001</v>
      </c>
      <c r="AC947">
        <f t="shared" si="178"/>
        <v>1.6210822508524081</v>
      </c>
      <c r="AD947">
        <f t="shared" si="179"/>
        <v>1.5758449919520505</v>
      </c>
    </row>
    <row r="948" spans="1:30" x14ac:dyDescent="0.25">
      <c r="A948" s="32">
        <v>90</v>
      </c>
      <c r="B948">
        <f t="shared" si="168"/>
        <v>946.5</v>
      </c>
      <c r="C948">
        <f t="shared" si="169"/>
        <v>0.94599999999999995</v>
      </c>
      <c r="D948">
        <f t="shared" si="170"/>
        <v>1.6072478919002178</v>
      </c>
      <c r="E948">
        <f t="shared" si="171"/>
        <v>1.5769223567112061</v>
      </c>
      <c r="N948" s="32">
        <v>92</v>
      </c>
      <c r="O948">
        <f t="shared" si="172"/>
        <v>949.5</v>
      </c>
      <c r="P948">
        <f t="shared" si="173"/>
        <v>0.94899999999999995</v>
      </c>
      <c r="Q948">
        <f t="shared" si="174"/>
        <v>1.6352340153886491</v>
      </c>
      <c r="R948">
        <f t="shared" si="175"/>
        <v>1.5637465656699323</v>
      </c>
      <c r="Z948" s="32">
        <v>92</v>
      </c>
      <c r="AA948">
        <f t="shared" si="176"/>
        <v>948</v>
      </c>
      <c r="AB948">
        <f t="shared" si="177"/>
        <v>0.94750000000000001</v>
      </c>
      <c r="AC948">
        <f t="shared" si="178"/>
        <v>1.6210822508524081</v>
      </c>
      <c r="AD948">
        <f t="shared" si="179"/>
        <v>1.5758449919520505</v>
      </c>
    </row>
    <row r="949" spans="1:30" x14ac:dyDescent="0.25">
      <c r="A949" s="32">
        <v>90</v>
      </c>
      <c r="B949">
        <f t="shared" si="168"/>
        <v>946.5</v>
      </c>
      <c r="C949">
        <f t="shared" si="169"/>
        <v>0.94599999999999995</v>
      </c>
      <c r="D949">
        <f t="shared" si="170"/>
        <v>1.6072478919002178</v>
      </c>
      <c r="E949">
        <f t="shared" si="171"/>
        <v>1.5769223567112061</v>
      </c>
      <c r="N949" s="32">
        <v>92</v>
      </c>
      <c r="O949">
        <f t="shared" si="172"/>
        <v>949.5</v>
      </c>
      <c r="P949">
        <f t="shared" si="173"/>
        <v>0.94899999999999995</v>
      </c>
      <c r="Q949">
        <f t="shared" si="174"/>
        <v>1.6352340153886491</v>
      </c>
      <c r="R949">
        <f t="shared" si="175"/>
        <v>1.5637465656699323</v>
      </c>
      <c r="Z949" s="32">
        <v>92</v>
      </c>
      <c r="AA949">
        <f t="shared" si="176"/>
        <v>948</v>
      </c>
      <c r="AB949">
        <f t="shared" si="177"/>
        <v>0.94750000000000001</v>
      </c>
      <c r="AC949">
        <f t="shared" si="178"/>
        <v>1.6210822508524081</v>
      </c>
      <c r="AD949">
        <f t="shared" si="179"/>
        <v>1.5758449919520505</v>
      </c>
    </row>
    <row r="950" spans="1:30" x14ac:dyDescent="0.25">
      <c r="A950" s="32">
        <v>90</v>
      </c>
      <c r="B950">
        <f t="shared" si="168"/>
        <v>946.5</v>
      </c>
      <c r="C950">
        <f t="shared" si="169"/>
        <v>0.94599999999999995</v>
      </c>
      <c r="D950">
        <f t="shared" si="170"/>
        <v>1.6072478919002178</v>
      </c>
      <c r="E950">
        <f t="shared" si="171"/>
        <v>1.5769223567112061</v>
      </c>
      <c r="N950" s="32">
        <v>92</v>
      </c>
      <c r="O950">
        <f t="shared" si="172"/>
        <v>949.5</v>
      </c>
      <c r="P950">
        <f t="shared" si="173"/>
        <v>0.94899999999999995</v>
      </c>
      <c r="Q950">
        <f t="shared" si="174"/>
        <v>1.6352340153886491</v>
      </c>
      <c r="R950">
        <f t="shared" si="175"/>
        <v>1.5637465656699323</v>
      </c>
      <c r="Z950" s="32">
        <v>92</v>
      </c>
      <c r="AA950">
        <f t="shared" si="176"/>
        <v>948</v>
      </c>
      <c r="AB950">
        <f t="shared" si="177"/>
        <v>0.94750000000000001</v>
      </c>
      <c r="AC950">
        <f t="shared" si="178"/>
        <v>1.6210822508524081</v>
      </c>
      <c r="AD950">
        <f t="shared" si="179"/>
        <v>1.5758449919520505</v>
      </c>
    </row>
    <row r="951" spans="1:30" x14ac:dyDescent="0.25">
      <c r="A951" s="32">
        <v>90</v>
      </c>
      <c r="B951">
        <f t="shared" si="168"/>
        <v>946.5</v>
      </c>
      <c r="C951">
        <f t="shared" si="169"/>
        <v>0.94599999999999995</v>
      </c>
      <c r="D951">
        <f t="shared" si="170"/>
        <v>1.6072478919002178</v>
      </c>
      <c r="E951">
        <f t="shared" si="171"/>
        <v>1.5769223567112061</v>
      </c>
      <c r="N951" s="32">
        <v>92</v>
      </c>
      <c r="O951">
        <f t="shared" si="172"/>
        <v>949.5</v>
      </c>
      <c r="P951">
        <f t="shared" si="173"/>
        <v>0.94899999999999995</v>
      </c>
      <c r="Q951">
        <f t="shared" si="174"/>
        <v>1.6352340153886491</v>
      </c>
      <c r="R951">
        <f t="shared" si="175"/>
        <v>1.5637465656699323</v>
      </c>
      <c r="Z951" s="32">
        <v>92</v>
      </c>
      <c r="AA951">
        <f t="shared" si="176"/>
        <v>948</v>
      </c>
      <c r="AB951">
        <f t="shared" si="177"/>
        <v>0.94750000000000001</v>
      </c>
      <c r="AC951">
        <f t="shared" si="178"/>
        <v>1.6210822508524081</v>
      </c>
      <c r="AD951">
        <f t="shared" si="179"/>
        <v>1.5758449919520505</v>
      </c>
    </row>
    <row r="952" spans="1:30" x14ac:dyDescent="0.25">
      <c r="A952" s="32">
        <v>91</v>
      </c>
      <c r="B952">
        <f t="shared" si="168"/>
        <v>955</v>
      </c>
      <c r="C952">
        <f t="shared" si="169"/>
        <v>0.95450000000000002</v>
      </c>
      <c r="D952">
        <f t="shared" si="170"/>
        <v>1.6901461375274702</v>
      </c>
      <c r="E952">
        <f t="shared" si="171"/>
        <v>1.6428720182356595</v>
      </c>
      <c r="N952" s="32">
        <v>92</v>
      </c>
      <c r="O952">
        <f t="shared" si="172"/>
        <v>949.5</v>
      </c>
      <c r="P952">
        <f t="shared" si="173"/>
        <v>0.94899999999999995</v>
      </c>
      <c r="Q952">
        <f t="shared" si="174"/>
        <v>1.6352340153886491</v>
      </c>
      <c r="R952">
        <f t="shared" si="175"/>
        <v>1.5637465656699323</v>
      </c>
      <c r="Z952" s="32">
        <v>92</v>
      </c>
      <c r="AA952">
        <f t="shared" si="176"/>
        <v>948</v>
      </c>
      <c r="AB952">
        <f t="shared" si="177"/>
        <v>0.94750000000000001</v>
      </c>
      <c r="AC952">
        <f t="shared" si="178"/>
        <v>1.6210822508524081</v>
      </c>
      <c r="AD952">
        <f t="shared" si="179"/>
        <v>1.5758449919520505</v>
      </c>
    </row>
    <row r="953" spans="1:30" x14ac:dyDescent="0.25">
      <c r="A953" s="32">
        <v>91</v>
      </c>
      <c r="B953">
        <f t="shared" si="168"/>
        <v>955</v>
      </c>
      <c r="C953">
        <f t="shared" si="169"/>
        <v>0.95450000000000002</v>
      </c>
      <c r="D953">
        <f t="shared" si="170"/>
        <v>1.6901461375274702</v>
      </c>
      <c r="E953">
        <f t="shared" si="171"/>
        <v>1.6428720182356595</v>
      </c>
      <c r="N953" s="32">
        <v>92</v>
      </c>
      <c r="O953">
        <f t="shared" si="172"/>
        <v>949.5</v>
      </c>
      <c r="P953">
        <f t="shared" si="173"/>
        <v>0.94899999999999995</v>
      </c>
      <c r="Q953">
        <f t="shared" si="174"/>
        <v>1.6352340153886491</v>
      </c>
      <c r="R953">
        <f t="shared" si="175"/>
        <v>1.5637465656699323</v>
      </c>
      <c r="Z953" s="32">
        <v>92</v>
      </c>
      <c r="AA953">
        <f t="shared" si="176"/>
        <v>948</v>
      </c>
      <c r="AB953">
        <f t="shared" si="177"/>
        <v>0.94750000000000001</v>
      </c>
      <c r="AC953">
        <f t="shared" si="178"/>
        <v>1.6210822508524081</v>
      </c>
      <c r="AD953">
        <f t="shared" si="179"/>
        <v>1.5758449919520505</v>
      </c>
    </row>
    <row r="954" spans="1:30" x14ac:dyDescent="0.25">
      <c r="A954" s="32">
        <v>91</v>
      </c>
      <c r="B954">
        <f t="shared" si="168"/>
        <v>955</v>
      </c>
      <c r="C954">
        <f t="shared" si="169"/>
        <v>0.95450000000000002</v>
      </c>
      <c r="D954">
        <f t="shared" si="170"/>
        <v>1.6901461375274702</v>
      </c>
      <c r="E954">
        <f t="shared" si="171"/>
        <v>1.6428720182356595</v>
      </c>
      <c r="N954" s="32">
        <v>92</v>
      </c>
      <c r="O954">
        <f t="shared" si="172"/>
        <v>949.5</v>
      </c>
      <c r="P954">
        <f t="shared" si="173"/>
        <v>0.94899999999999995</v>
      </c>
      <c r="Q954">
        <f t="shared" si="174"/>
        <v>1.6352340153886491</v>
      </c>
      <c r="R954">
        <f t="shared" si="175"/>
        <v>1.5637465656699323</v>
      </c>
      <c r="Z954" s="32">
        <v>93</v>
      </c>
      <c r="AA954">
        <f t="shared" si="176"/>
        <v>956.5</v>
      </c>
      <c r="AB954">
        <f t="shared" si="177"/>
        <v>0.95599999999999996</v>
      </c>
      <c r="AC954">
        <f t="shared" si="178"/>
        <v>1.7060433968889612</v>
      </c>
      <c r="AD954">
        <f t="shared" si="179"/>
        <v>1.6416532685724485</v>
      </c>
    </row>
    <row r="955" spans="1:30" x14ac:dyDescent="0.25">
      <c r="A955" s="32">
        <v>91</v>
      </c>
      <c r="B955">
        <f t="shared" si="168"/>
        <v>955</v>
      </c>
      <c r="C955">
        <f t="shared" si="169"/>
        <v>0.95450000000000002</v>
      </c>
      <c r="D955">
        <f t="shared" si="170"/>
        <v>1.6901461375274702</v>
      </c>
      <c r="E955">
        <f t="shared" si="171"/>
        <v>1.6428720182356595</v>
      </c>
      <c r="N955" s="32">
        <v>92</v>
      </c>
      <c r="O955">
        <f t="shared" si="172"/>
        <v>949.5</v>
      </c>
      <c r="P955">
        <f t="shared" si="173"/>
        <v>0.94899999999999995</v>
      </c>
      <c r="Q955">
        <f t="shared" si="174"/>
        <v>1.6352340153886491</v>
      </c>
      <c r="R955">
        <f t="shared" si="175"/>
        <v>1.5637465656699323</v>
      </c>
      <c r="Z955" s="32">
        <v>93</v>
      </c>
      <c r="AA955">
        <f t="shared" si="176"/>
        <v>956.5</v>
      </c>
      <c r="AB955">
        <f t="shared" si="177"/>
        <v>0.95599999999999996</v>
      </c>
      <c r="AC955">
        <f t="shared" si="178"/>
        <v>1.7060433968889612</v>
      </c>
      <c r="AD955">
        <f t="shared" si="179"/>
        <v>1.6416532685724485</v>
      </c>
    </row>
    <row r="956" spans="1:30" x14ac:dyDescent="0.25">
      <c r="A956" s="32">
        <v>91</v>
      </c>
      <c r="B956">
        <f t="shared" si="168"/>
        <v>955</v>
      </c>
      <c r="C956">
        <f t="shared" si="169"/>
        <v>0.95450000000000002</v>
      </c>
      <c r="D956">
        <f t="shared" si="170"/>
        <v>1.6901461375274702</v>
      </c>
      <c r="E956">
        <f t="shared" si="171"/>
        <v>1.6428720182356595</v>
      </c>
      <c r="N956" s="32">
        <v>93</v>
      </c>
      <c r="O956">
        <f t="shared" si="172"/>
        <v>957.5</v>
      </c>
      <c r="P956">
        <f t="shared" si="173"/>
        <v>0.95699999999999996</v>
      </c>
      <c r="Q956">
        <f t="shared" si="174"/>
        <v>1.7168860184310404</v>
      </c>
      <c r="R956">
        <f t="shared" si="175"/>
        <v>1.632238815929226</v>
      </c>
      <c r="Z956" s="32">
        <v>93</v>
      </c>
      <c r="AA956">
        <f t="shared" si="176"/>
        <v>956.5</v>
      </c>
      <c r="AB956">
        <f t="shared" si="177"/>
        <v>0.95599999999999996</v>
      </c>
      <c r="AC956">
        <f t="shared" si="178"/>
        <v>1.7060433968889612</v>
      </c>
      <c r="AD956">
        <f t="shared" si="179"/>
        <v>1.6416532685724485</v>
      </c>
    </row>
    <row r="957" spans="1:30" x14ac:dyDescent="0.25">
      <c r="A957" s="32">
        <v>91</v>
      </c>
      <c r="B957">
        <f t="shared" si="168"/>
        <v>955</v>
      </c>
      <c r="C957">
        <f t="shared" si="169"/>
        <v>0.95450000000000002</v>
      </c>
      <c r="D957">
        <f t="shared" si="170"/>
        <v>1.6901461375274702</v>
      </c>
      <c r="E957">
        <f t="shared" si="171"/>
        <v>1.6428720182356595</v>
      </c>
      <c r="N957" s="32">
        <v>93</v>
      </c>
      <c r="O957">
        <f t="shared" si="172"/>
        <v>957.5</v>
      </c>
      <c r="P957">
        <f t="shared" si="173"/>
        <v>0.95699999999999996</v>
      </c>
      <c r="Q957">
        <f t="shared" si="174"/>
        <v>1.7168860184310404</v>
      </c>
      <c r="R957">
        <f t="shared" si="175"/>
        <v>1.632238815929226</v>
      </c>
      <c r="Z957" s="32">
        <v>93</v>
      </c>
      <c r="AA957">
        <f t="shared" si="176"/>
        <v>956.5</v>
      </c>
      <c r="AB957">
        <f t="shared" si="177"/>
        <v>0.95599999999999996</v>
      </c>
      <c r="AC957">
        <f t="shared" si="178"/>
        <v>1.7060433968889612</v>
      </c>
      <c r="AD957">
        <f t="shared" si="179"/>
        <v>1.6416532685724485</v>
      </c>
    </row>
    <row r="958" spans="1:30" x14ac:dyDescent="0.25">
      <c r="A958" s="32">
        <v>91</v>
      </c>
      <c r="B958">
        <f t="shared" si="168"/>
        <v>955</v>
      </c>
      <c r="C958">
        <f t="shared" si="169"/>
        <v>0.95450000000000002</v>
      </c>
      <c r="D958">
        <f t="shared" si="170"/>
        <v>1.6901461375274702</v>
      </c>
      <c r="E958">
        <f t="shared" si="171"/>
        <v>1.6428720182356595</v>
      </c>
      <c r="N958" s="32">
        <v>93</v>
      </c>
      <c r="O958">
        <f t="shared" si="172"/>
        <v>957.5</v>
      </c>
      <c r="P958">
        <f t="shared" si="173"/>
        <v>0.95699999999999996</v>
      </c>
      <c r="Q958">
        <f t="shared" si="174"/>
        <v>1.7168860184310404</v>
      </c>
      <c r="R958">
        <f t="shared" si="175"/>
        <v>1.632238815929226</v>
      </c>
      <c r="Z958" s="32">
        <v>93</v>
      </c>
      <c r="AA958">
        <f t="shared" si="176"/>
        <v>956.5</v>
      </c>
      <c r="AB958">
        <f t="shared" si="177"/>
        <v>0.95599999999999996</v>
      </c>
      <c r="AC958">
        <f t="shared" si="178"/>
        <v>1.7060433968889612</v>
      </c>
      <c r="AD958">
        <f t="shared" si="179"/>
        <v>1.6416532685724485</v>
      </c>
    </row>
    <row r="959" spans="1:30" x14ac:dyDescent="0.25">
      <c r="A959" s="32">
        <v>91</v>
      </c>
      <c r="B959">
        <f t="shared" si="168"/>
        <v>955</v>
      </c>
      <c r="C959">
        <f t="shared" si="169"/>
        <v>0.95450000000000002</v>
      </c>
      <c r="D959">
        <f t="shared" si="170"/>
        <v>1.6901461375274702</v>
      </c>
      <c r="E959">
        <f t="shared" si="171"/>
        <v>1.6428720182356595</v>
      </c>
      <c r="N959" s="32">
        <v>93</v>
      </c>
      <c r="O959">
        <f t="shared" si="172"/>
        <v>957.5</v>
      </c>
      <c r="P959">
        <f t="shared" si="173"/>
        <v>0.95699999999999996</v>
      </c>
      <c r="Q959">
        <f t="shared" si="174"/>
        <v>1.7168860184310404</v>
      </c>
      <c r="R959">
        <f t="shared" si="175"/>
        <v>1.632238815929226</v>
      </c>
      <c r="Z959" s="32">
        <v>93</v>
      </c>
      <c r="AA959">
        <f t="shared" si="176"/>
        <v>956.5</v>
      </c>
      <c r="AB959">
        <f t="shared" si="177"/>
        <v>0.95599999999999996</v>
      </c>
      <c r="AC959">
        <f t="shared" si="178"/>
        <v>1.7060433968889612</v>
      </c>
      <c r="AD959">
        <f t="shared" si="179"/>
        <v>1.6416532685724485</v>
      </c>
    </row>
    <row r="960" spans="1:30" x14ac:dyDescent="0.25">
      <c r="A960" s="32">
        <v>91</v>
      </c>
      <c r="B960">
        <f t="shared" si="168"/>
        <v>955</v>
      </c>
      <c r="C960">
        <f t="shared" si="169"/>
        <v>0.95450000000000002</v>
      </c>
      <c r="D960">
        <f t="shared" si="170"/>
        <v>1.6901461375274702</v>
      </c>
      <c r="E960">
        <f t="shared" si="171"/>
        <v>1.6428720182356595</v>
      </c>
      <c r="N960" s="32">
        <v>93</v>
      </c>
      <c r="O960">
        <f t="shared" si="172"/>
        <v>957.5</v>
      </c>
      <c r="P960">
        <f t="shared" si="173"/>
        <v>0.95699999999999996</v>
      </c>
      <c r="Q960">
        <f t="shared" si="174"/>
        <v>1.7168860184310404</v>
      </c>
      <c r="R960">
        <f t="shared" si="175"/>
        <v>1.632238815929226</v>
      </c>
      <c r="Z960" s="32">
        <v>93</v>
      </c>
      <c r="AA960">
        <f t="shared" si="176"/>
        <v>956.5</v>
      </c>
      <c r="AB960">
        <f t="shared" si="177"/>
        <v>0.95599999999999996</v>
      </c>
      <c r="AC960">
        <f t="shared" si="178"/>
        <v>1.7060433968889612</v>
      </c>
      <c r="AD960">
        <f t="shared" si="179"/>
        <v>1.6416532685724485</v>
      </c>
    </row>
    <row r="961" spans="1:30" x14ac:dyDescent="0.25">
      <c r="A961" s="32">
        <v>92</v>
      </c>
      <c r="B961">
        <f t="shared" si="168"/>
        <v>962.5</v>
      </c>
      <c r="C961">
        <f t="shared" si="169"/>
        <v>0.96199999999999997</v>
      </c>
      <c r="D961">
        <f t="shared" si="170"/>
        <v>1.7743819103449567</v>
      </c>
      <c r="E961">
        <f t="shared" si="171"/>
        <v>1.708821679760113</v>
      </c>
      <c r="N961" s="32">
        <v>93</v>
      </c>
      <c r="O961">
        <f t="shared" si="172"/>
        <v>957.5</v>
      </c>
      <c r="P961">
        <f t="shared" si="173"/>
        <v>0.95699999999999996</v>
      </c>
      <c r="Q961">
        <f t="shared" si="174"/>
        <v>1.7168860184310404</v>
      </c>
      <c r="R961">
        <f t="shared" si="175"/>
        <v>1.632238815929226</v>
      </c>
      <c r="Z961" s="32">
        <v>93</v>
      </c>
      <c r="AA961">
        <f t="shared" si="176"/>
        <v>956.5</v>
      </c>
      <c r="AB961">
        <f t="shared" si="177"/>
        <v>0.95599999999999996</v>
      </c>
      <c r="AC961">
        <f t="shared" si="178"/>
        <v>1.7060433968889612</v>
      </c>
      <c r="AD961">
        <f t="shared" si="179"/>
        <v>1.6416532685724485</v>
      </c>
    </row>
    <row r="962" spans="1:30" x14ac:dyDescent="0.25">
      <c r="A962" s="32">
        <v>92</v>
      </c>
      <c r="B962">
        <f t="shared" si="168"/>
        <v>962.5</v>
      </c>
      <c r="C962">
        <f t="shared" si="169"/>
        <v>0.96199999999999997</v>
      </c>
      <c r="D962">
        <f t="shared" si="170"/>
        <v>1.7743819103449567</v>
      </c>
      <c r="E962">
        <f t="shared" si="171"/>
        <v>1.708821679760113</v>
      </c>
      <c r="N962" s="32">
        <v>94</v>
      </c>
      <c r="O962">
        <f t="shared" si="172"/>
        <v>962</v>
      </c>
      <c r="P962">
        <f t="shared" si="173"/>
        <v>0.96150000000000002</v>
      </c>
      <c r="Q962">
        <f t="shared" si="174"/>
        <v>1.7683644242721615</v>
      </c>
      <c r="R962">
        <f t="shared" si="175"/>
        <v>1.7007310661885195</v>
      </c>
      <c r="Z962" s="32">
        <v>94</v>
      </c>
      <c r="AA962">
        <f t="shared" si="176"/>
        <v>963.5</v>
      </c>
      <c r="AB962">
        <f t="shared" si="177"/>
        <v>0.96299999999999997</v>
      </c>
      <c r="AC962">
        <f t="shared" si="178"/>
        <v>1.7866133654934697</v>
      </c>
      <c r="AD962">
        <f t="shared" si="179"/>
        <v>1.7074615451928465</v>
      </c>
    </row>
    <row r="963" spans="1:30" x14ac:dyDescent="0.25">
      <c r="A963" s="32">
        <v>92</v>
      </c>
      <c r="B963">
        <f t="shared" ref="B963:B1001" si="180">_xlfn.RANK.AVG(A963,$A$2:$A$1001,1)</f>
        <v>962.5</v>
      </c>
      <c r="C963">
        <f t="shared" ref="C963:C1001" si="181">(B963-0.5)/COUNTA($A$2:$A$1001)</f>
        <v>0.96199999999999997</v>
      </c>
      <c r="D963">
        <f t="shared" ref="D963:D1001" si="182">_xlfn.NORM.S.INV(C963)</f>
        <v>1.7743819103449567</v>
      </c>
      <c r="E963">
        <f t="shared" ref="E963:E1001" si="183">STANDARDIZE(A963,AVERAGE($A$2:$A$1001),_xlfn.STDEV.S($A$2:$A$1001))</f>
        <v>1.708821679760113</v>
      </c>
      <c r="N963" s="32">
        <v>94</v>
      </c>
      <c r="O963">
        <f t="shared" ref="O963:O1001" si="184">_xlfn.RANK.AVG(N963,$N$2:$N$1001,1)</f>
        <v>962</v>
      </c>
      <c r="P963">
        <f t="shared" ref="P963:P1001" si="185">(O963-0.5)/COUNTA($N$2:$N$1001)</f>
        <v>0.96150000000000002</v>
      </c>
      <c r="Q963">
        <f t="shared" ref="Q963:Q1001" si="186">_xlfn.NORM.S.INV(P963)</f>
        <v>1.7683644242721615</v>
      </c>
      <c r="R963">
        <f t="shared" ref="R963:R1001" si="187">STANDARDIZE(N963,AVERAGE($N$2:$N$1001),_xlfn.STDEV.S($N$2:$N$1001))</f>
        <v>1.7007310661885195</v>
      </c>
      <c r="Z963" s="32">
        <v>94</v>
      </c>
      <c r="AA963">
        <f t="shared" ref="AA963:AA1001" si="188">_xlfn.RANK.AVG(Z963,$Z$2:$Z$1001,1)</f>
        <v>963.5</v>
      </c>
      <c r="AB963">
        <f t="shared" ref="AB963:AB1001" si="189">(AA963-0.5)/COUNTA($Z$2:$Z$1001)</f>
        <v>0.96299999999999997</v>
      </c>
      <c r="AC963">
        <f t="shared" ref="AC963:AC1001" si="190">_xlfn.NORM.S.INV(AB963)</f>
        <v>1.7866133654934697</v>
      </c>
      <c r="AD963">
        <f t="shared" ref="AD963:AD1001" si="191">STANDARDIZE(Z963,AVERAGE($Z$2:$Z$1001),_xlfn.STDEV.S($Z$2:$Z$1001))</f>
        <v>1.7074615451928465</v>
      </c>
    </row>
    <row r="964" spans="1:30" x14ac:dyDescent="0.25">
      <c r="A964" s="32">
        <v>92</v>
      </c>
      <c r="B964">
        <f t="shared" si="180"/>
        <v>962.5</v>
      </c>
      <c r="C964">
        <f t="shared" si="181"/>
        <v>0.96199999999999997</v>
      </c>
      <c r="D964">
        <f t="shared" si="182"/>
        <v>1.7743819103449567</v>
      </c>
      <c r="E964">
        <f t="shared" si="183"/>
        <v>1.708821679760113</v>
      </c>
      <c r="N964" s="32">
        <v>94</v>
      </c>
      <c r="O964">
        <f t="shared" si="184"/>
        <v>962</v>
      </c>
      <c r="P964">
        <f t="shared" si="185"/>
        <v>0.96150000000000002</v>
      </c>
      <c r="Q964">
        <f t="shared" si="186"/>
        <v>1.7683644242721615</v>
      </c>
      <c r="R964">
        <f t="shared" si="187"/>
        <v>1.7007310661885195</v>
      </c>
      <c r="Z964" s="32">
        <v>94</v>
      </c>
      <c r="AA964">
        <f t="shared" si="188"/>
        <v>963.5</v>
      </c>
      <c r="AB964">
        <f t="shared" si="189"/>
        <v>0.96299999999999997</v>
      </c>
      <c r="AC964">
        <f t="shared" si="190"/>
        <v>1.7866133654934697</v>
      </c>
      <c r="AD964">
        <f t="shared" si="191"/>
        <v>1.7074615451928465</v>
      </c>
    </row>
    <row r="965" spans="1:30" x14ac:dyDescent="0.25">
      <c r="A965" s="32">
        <v>92</v>
      </c>
      <c r="B965">
        <f t="shared" si="180"/>
        <v>962.5</v>
      </c>
      <c r="C965">
        <f t="shared" si="181"/>
        <v>0.96199999999999997</v>
      </c>
      <c r="D965">
        <f t="shared" si="182"/>
        <v>1.7743819103449567</v>
      </c>
      <c r="E965">
        <f t="shared" si="183"/>
        <v>1.708821679760113</v>
      </c>
      <c r="N965" s="32">
        <v>95</v>
      </c>
      <c r="O965">
        <f t="shared" si="184"/>
        <v>967.5</v>
      </c>
      <c r="P965">
        <f t="shared" si="185"/>
        <v>0.96699999999999997</v>
      </c>
      <c r="Q965">
        <f t="shared" si="186"/>
        <v>1.8384236692477764</v>
      </c>
      <c r="R965">
        <f t="shared" si="187"/>
        <v>1.7692233164478131</v>
      </c>
      <c r="Z965" s="32">
        <v>94</v>
      </c>
      <c r="AA965">
        <f t="shared" si="188"/>
        <v>963.5</v>
      </c>
      <c r="AB965">
        <f t="shared" si="189"/>
        <v>0.96299999999999997</v>
      </c>
      <c r="AC965">
        <f t="shared" si="190"/>
        <v>1.7866133654934697</v>
      </c>
      <c r="AD965">
        <f t="shared" si="191"/>
        <v>1.7074615451928465</v>
      </c>
    </row>
    <row r="966" spans="1:30" x14ac:dyDescent="0.25">
      <c r="A966" s="32">
        <v>92</v>
      </c>
      <c r="B966">
        <f t="shared" si="180"/>
        <v>962.5</v>
      </c>
      <c r="C966">
        <f t="shared" si="181"/>
        <v>0.96199999999999997</v>
      </c>
      <c r="D966">
        <f t="shared" si="182"/>
        <v>1.7743819103449567</v>
      </c>
      <c r="E966">
        <f t="shared" si="183"/>
        <v>1.708821679760113</v>
      </c>
      <c r="N966" s="32">
        <v>95</v>
      </c>
      <c r="O966">
        <f t="shared" si="184"/>
        <v>967.5</v>
      </c>
      <c r="P966">
        <f t="shared" si="185"/>
        <v>0.96699999999999997</v>
      </c>
      <c r="Q966">
        <f t="shared" si="186"/>
        <v>1.8384236692477764</v>
      </c>
      <c r="R966">
        <f t="shared" si="187"/>
        <v>1.7692233164478131</v>
      </c>
      <c r="Z966" s="32">
        <v>94</v>
      </c>
      <c r="AA966">
        <f t="shared" si="188"/>
        <v>963.5</v>
      </c>
      <c r="AB966">
        <f t="shared" si="189"/>
        <v>0.96299999999999997</v>
      </c>
      <c r="AC966">
        <f t="shared" si="190"/>
        <v>1.7866133654934697</v>
      </c>
      <c r="AD966">
        <f t="shared" si="191"/>
        <v>1.7074615451928465</v>
      </c>
    </row>
    <row r="967" spans="1:30" x14ac:dyDescent="0.25">
      <c r="A967" s="32">
        <v>93</v>
      </c>
      <c r="B967">
        <f t="shared" si="180"/>
        <v>967.5</v>
      </c>
      <c r="C967">
        <f t="shared" si="181"/>
        <v>0.96699999999999997</v>
      </c>
      <c r="D967">
        <f t="shared" si="182"/>
        <v>1.8384236692477764</v>
      </c>
      <c r="E967">
        <f t="shared" si="183"/>
        <v>1.7747713412845665</v>
      </c>
      <c r="N967" s="32">
        <v>95</v>
      </c>
      <c r="O967">
        <f t="shared" si="184"/>
        <v>967.5</v>
      </c>
      <c r="P967">
        <f t="shared" si="185"/>
        <v>0.96699999999999997</v>
      </c>
      <c r="Q967">
        <f t="shared" si="186"/>
        <v>1.8384236692477764</v>
      </c>
      <c r="R967">
        <f t="shared" si="187"/>
        <v>1.7692233164478131</v>
      </c>
      <c r="Z967" s="32">
        <v>94</v>
      </c>
      <c r="AA967">
        <f t="shared" si="188"/>
        <v>963.5</v>
      </c>
      <c r="AB967">
        <f t="shared" si="189"/>
        <v>0.96299999999999997</v>
      </c>
      <c r="AC967">
        <f t="shared" si="190"/>
        <v>1.7866133654934697</v>
      </c>
      <c r="AD967">
        <f t="shared" si="191"/>
        <v>1.7074615451928465</v>
      </c>
    </row>
    <row r="968" spans="1:30" x14ac:dyDescent="0.25">
      <c r="A968" s="32">
        <v>93</v>
      </c>
      <c r="B968">
        <f t="shared" si="180"/>
        <v>967.5</v>
      </c>
      <c r="C968">
        <f t="shared" si="181"/>
        <v>0.96699999999999997</v>
      </c>
      <c r="D968">
        <f t="shared" si="182"/>
        <v>1.8384236692477764</v>
      </c>
      <c r="E968">
        <f t="shared" si="183"/>
        <v>1.7747713412845665</v>
      </c>
      <c r="N968" s="32">
        <v>95</v>
      </c>
      <c r="O968">
        <f t="shared" si="184"/>
        <v>967.5</v>
      </c>
      <c r="P968">
        <f t="shared" si="185"/>
        <v>0.96699999999999997</v>
      </c>
      <c r="Q968">
        <f t="shared" si="186"/>
        <v>1.8384236692477764</v>
      </c>
      <c r="R968">
        <f t="shared" si="187"/>
        <v>1.7692233164478131</v>
      </c>
      <c r="Z968" s="32">
        <v>95</v>
      </c>
      <c r="AA968">
        <f t="shared" si="188"/>
        <v>970.5</v>
      </c>
      <c r="AB968">
        <f t="shared" si="189"/>
        <v>0.97</v>
      </c>
      <c r="AC968">
        <f t="shared" si="190"/>
        <v>1.8807936081512504</v>
      </c>
      <c r="AD968">
        <f t="shared" si="191"/>
        <v>1.7732698218132446</v>
      </c>
    </row>
    <row r="969" spans="1:30" x14ac:dyDescent="0.25">
      <c r="A969" s="32">
        <v>93</v>
      </c>
      <c r="B969">
        <f t="shared" si="180"/>
        <v>967.5</v>
      </c>
      <c r="C969">
        <f t="shared" si="181"/>
        <v>0.96699999999999997</v>
      </c>
      <c r="D969">
        <f t="shared" si="182"/>
        <v>1.8384236692477764</v>
      </c>
      <c r="E969">
        <f t="shared" si="183"/>
        <v>1.7747713412845665</v>
      </c>
      <c r="N969" s="32">
        <v>95</v>
      </c>
      <c r="O969">
        <f t="shared" si="184"/>
        <v>967.5</v>
      </c>
      <c r="P969">
        <f t="shared" si="185"/>
        <v>0.96699999999999997</v>
      </c>
      <c r="Q969">
        <f t="shared" si="186"/>
        <v>1.8384236692477764</v>
      </c>
      <c r="R969">
        <f t="shared" si="187"/>
        <v>1.7692233164478131</v>
      </c>
      <c r="Z969" s="32">
        <v>95</v>
      </c>
      <c r="AA969">
        <f t="shared" si="188"/>
        <v>970.5</v>
      </c>
      <c r="AB969">
        <f t="shared" si="189"/>
        <v>0.97</v>
      </c>
      <c r="AC969">
        <f t="shared" si="190"/>
        <v>1.8807936081512504</v>
      </c>
      <c r="AD969">
        <f t="shared" si="191"/>
        <v>1.7732698218132446</v>
      </c>
    </row>
    <row r="970" spans="1:30" x14ac:dyDescent="0.25">
      <c r="A970" s="32">
        <v>93</v>
      </c>
      <c r="B970">
        <f t="shared" si="180"/>
        <v>967.5</v>
      </c>
      <c r="C970">
        <f t="shared" si="181"/>
        <v>0.96699999999999997</v>
      </c>
      <c r="D970">
        <f t="shared" si="182"/>
        <v>1.8384236692477764</v>
      </c>
      <c r="E970">
        <f t="shared" si="183"/>
        <v>1.7747713412845665</v>
      </c>
      <c r="N970" s="32">
        <v>95</v>
      </c>
      <c r="O970">
        <f t="shared" si="184"/>
        <v>967.5</v>
      </c>
      <c r="P970">
        <f t="shared" si="185"/>
        <v>0.96699999999999997</v>
      </c>
      <c r="Q970">
        <f t="shared" si="186"/>
        <v>1.8384236692477764</v>
      </c>
      <c r="R970">
        <f t="shared" si="187"/>
        <v>1.7692233164478131</v>
      </c>
      <c r="Z970" s="32">
        <v>95</v>
      </c>
      <c r="AA970">
        <f t="shared" si="188"/>
        <v>970.5</v>
      </c>
      <c r="AB970">
        <f t="shared" si="189"/>
        <v>0.97</v>
      </c>
      <c r="AC970">
        <f t="shared" si="190"/>
        <v>1.8807936081512504</v>
      </c>
      <c r="AD970">
        <f t="shared" si="191"/>
        <v>1.7732698218132446</v>
      </c>
    </row>
    <row r="971" spans="1:30" x14ac:dyDescent="0.25">
      <c r="A971" s="32">
        <v>94</v>
      </c>
      <c r="B971">
        <f t="shared" si="180"/>
        <v>973</v>
      </c>
      <c r="C971">
        <f t="shared" si="181"/>
        <v>0.97250000000000003</v>
      </c>
      <c r="D971">
        <f t="shared" si="182"/>
        <v>1.9188762262165762</v>
      </c>
      <c r="E971">
        <f t="shared" si="183"/>
        <v>1.84072100280902</v>
      </c>
      <c r="N971" s="32">
        <v>95</v>
      </c>
      <c r="O971">
        <f t="shared" si="184"/>
        <v>967.5</v>
      </c>
      <c r="P971">
        <f t="shared" si="185"/>
        <v>0.96699999999999997</v>
      </c>
      <c r="Q971">
        <f t="shared" si="186"/>
        <v>1.8384236692477764</v>
      </c>
      <c r="R971">
        <f t="shared" si="187"/>
        <v>1.7692233164478131</v>
      </c>
      <c r="Z971" s="32">
        <v>95</v>
      </c>
      <c r="AA971">
        <f t="shared" si="188"/>
        <v>970.5</v>
      </c>
      <c r="AB971">
        <f t="shared" si="189"/>
        <v>0.97</v>
      </c>
      <c r="AC971">
        <f t="shared" si="190"/>
        <v>1.8807936081512504</v>
      </c>
      <c r="AD971">
        <f t="shared" si="191"/>
        <v>1.7732698218132446</v>
      </c>
    </row>
    <row r="972" spans="1:30" x14ac:dyDescent="0.25">
      <c r="A972" s="32">
        <v>94</v>
      </c>
      <c r="B972">
        <f t="shared" si="180"/>
        <v>973</v>
      </c>
      <c r="C972">
        <f t="shared" si="181"/>
        <v>0.97250000000000003</v>
      </c>
      <c r="D972">
        <f t="shared" si="182"/>
        <v>1.9188762262165762</v>
      </c>
      <c r="E972">
        <f t="shared" si="183"/>
        <v>1.84072100280902</v>
      </c>
      <c r="N972" s="32">
        <v>95</v>
      </c>
      <c r="O972">
        <f t="shared" si="184"/>
        <v>967.5</v>
      </c>
      <c r="P972">
        <f t="shared" si="185"/>
        <v>0.96699999999999997</v>
      </c>
      <c r="Q972">
        <f t="shared" si="186"/>
        <v>1.8384236692477764</v>
      </c>
      <c r="R972">
        <f t="shared" si="187"/>
        <v>1.7692233164478131</v>
      </c>
      <c r="Z972" s="32">
        <v>95</v>
      </c>
      <c r="AA972">
        <f t="shared" si="188"/>
        <v>970.5</v>
      </c>
      <c r="AB972">
        <f t="shared" si="189"/>
        <v>0.97</v>
      </c>
      <c r="AC972">
        <f t="shared" si="190"/>
        <v>1.8807936081512504</v>
      </c>
      <c r="AD972">
        <f t="shared" si="191"/>
        <v>1.7732698218132446</v>
      </c>
    </row>
    <row r="973" spans="1:30" x14ac:dyDescent="0.25">
      <c r="A973" s="32">
        <v>94</v>
      </c>
      <c r="B973">
        <f t="shared" si="180"/>
        <v>973</v>
      </c>
      <c r="C973">
        <f t="shared" si="181"/>
        <v>0.97250000000000003</v>
      </c>
      <c r="D973">
        <f t="shared" si="182"/>
        <v>1.9188762262165762</v>
      </c>
      <c r="E973">
        <f t="shared" si="183"/>
        <v>1.84072100280902</v>
      </c>
      <c r="N973" s="32">
        <v>96</v>
      </c>
      <c r="O973">
        <f t="shared" si="184"/>
        <v>973.5</v>
      </c>
      <c r="P973">
        <f t="shared" si="185"/>
        <v>0.97299999999999998</v>
      </c>
      <c r="Q973">
        <f t="shared" si="186"/>
        <v>1.9268365732639101</v>
      </c>
      <c r="R973">
        <f t="shared" si="187"/>
        <v>1.8377155667071068</v>
      </c>
      <c r="Z973" s="32">
        <v>95</v>
      </c>
      <c r="AA973">
        <f t="shared" si="188"/>
        <v>970.5</v>
      </c>
      <c r="AB973">
        <f t="shared" si="189"/>
        <v>0.97</v>
      </c>
      <c r="AC973">
        <f t="shared" si="190"/>
        <v>1.8807936081512504</v>
      </c>
      <c r="AD973">
        <f t="shared" si="191"/>
        <v>1.7732698218132446</v>
      </c>
    </row>
    <row r="974" spans="1:30" x14ac:dyDescent="0.25">
      <c r="A974" s="32">
        <v>94</v>
      </c>
      <c r="B974">
        <f t="shared" si="180"/>
        <v>973</v>
      </c>
      <c r="C974">
        <f t="shared" si="181"/>
        <v>0.97250000000000003</v>
      </c>
      <c r="D974">
        <f t="shared" si="182"/>
        <v>1.9188762262165762</v>
      </c>
      <c r="E974">
        <f t="shared" si="183"/>
        <v>1.84072100280902</v>
      </c>
      <c r="N974" s="32">
        <v>96</v>
      </c>
      <c r="O974">
        <f t="shared" si="184"/>
        <v>973.5</v>
      </c>
      <c r="P974">
        <f t="shared" si="185"/>
        <v>0.97299999999999998</v>
      </c>
      <c r="Q974">
        <f t="shared" si="186"/>
        <v>1.9268365732639101</v>
      </c>
      <c r="R974">
        <f t="shared" si="187"/>
        <v>1.8377155667071068</v>
      </c>
      <c r="Z974" s="32">
        <v>95</v>
      </c>
      <c r="AA974">
        <f t="shared" si="188"/>
        <v>970.5</v>
      </c>
      <c r="AB974">
        <f t="shared" si="189"/>
        <v>0.97</v>
      </c>
      <c r="AC974">
        <f t="shared" si="190"/>
        <v>1.8807936081512504</v>
      </c>
      <c r="AD974">
        <f t="shared" si="191"/>
        <v>1.7732698218132446</v>
      </c>
    </row>
    <row r="975" spans="1:30" x14ac:dyDescent="0.25">
      <c r="A975" s="32">
        <v>94</v>
      </c>
      <c r="B975">
        <f t="shared" si="180"/>
        <v>973</v>
      </c>
      <c r="C975">
        <f t="shared" si="181"/>
        <v>0.97250000000000003</v>
      </c>
      <c r="D975">
        <f t="shared" si="182"/>
        <v>1.9188762262165762</v>
      </c>
      <c r="E975">
        <f t="shared" si="183"/>
        <v>1.84072100280902</v>
      </c>
      <c r="N975" s="32">
        <v>96</v>
      </c>
      <c r="O975">
        <f t="shared" si="184"/>
        <v>973.5</v>
      </c>
      <c r="P975">
        <f t="shared" si="185"/>
        <v>0.97299999999999998</v>
      </c>
      <c r="Q975">
        <f t="shared" si="186"/>
        <v>1.9268365732639101</v>
      </c>
      <c r="R975">
        <f t="shared" si="187"/>
        <v>1.8377155667071068</v>
      </c>
      <c r="Z975" s="32">
        <v>95</v>
      </c>
      <c r="AA975">
        <f t="shared" si="188"/>
        <v>970.5</v>
      </c>
      <c r="AB975">
        <f t="shared" si="189"/>
        <v>0.97</v>
      </c>
      <c r="AC975">
        <f t="shared" si="190"/>
        <v>1.8807936081512504</v>
      </c>
      <c r="AD975">
        <f t="shared" si="191"/>
        <v>1.7732698218132446</v>
      </c>
    </row>
    <row r="976" spans="1:30" x14ac:dyDescent="0.25">
      <c r="A976" s="32">
        <v>94</v>
      </c>
      <c r="B976">
        <f t="shared" si="180"/>
        <v>973</v>
      </c>
      <c r="C976">
        <f t="shared" si="181"/>
        <v>0.97250000000000003</v>
      </c>
      <c r="D976">
        <f t="shared" si="182"/>
        <v>1.9188762262165762</v>
      </c>
      <c r="E976">
        <f t="shared" si="183"/>
        <v>1.84072100280902</v>
      </c>
      <c r="N976" s="32">
        <v>96</v>
      </c>
      <c r="O976">
        <f t="shared" si="184"/>
        <v>973.5</v>
      </c>
      <c r="P976">
        <f t="shared" si="185"/>
        <v>0.97299999999999998</v>
      </c>
      <c r="Q976">
        <f t="shared" si="186"/>
        <v>1.9268365732639101</v>
      </c>
      <c r="R976">
        <f t="shared" si="187"/>
        <v>1.8377155667071068</v>
      </c>
      <c r="Z976" s="32">
        <v>96</v>
      </c>
      <c r="AA976">
        <f t="shared" si="188"/>
        <v>976.5</v>
      </c>
      <c r="AB976">
        <f t="shared" si="189"/>
        <v>0.97599999999999998</v>
      </c>
      <c r="AC976">
        <f t="shared" si="190"/>
        <v>1.9773684281819461</v>
      </c>
      <c r="AD976">
        <f t="shared" si="191"/>
        <v>1.8390780984336426</v>
      </c>
    </row>
    <row r="977" spans="1:30" x14ac:dyDescent="0.25">
      <c r="A977" s="32">
        <v>94</v>
      </c>
      <c r="B977">
        <f t="shared" si="180"/>
        <v>973</v>
      </c>
      <c r="C977">
        <f t="shared" si="181"/>
        <v>0.97250000000000003</v>
      </c>
      <c r="D977">
        <f t="shared" si="182"/>
        <v>1.9188762262165762</v>
      </c>
      <c r="E977">
        <f t="shared" si="183"/>
        <v>1.84072100280902</v>
      </c>
      <c r="N977" s="32">
        <v>97</v>
      </c>
      <c r="O977">
        <f t="shared" si="184"/>
        <v>978</v>
      </c>
      <c r="P977">
        <f t="shared" si="185"/>
        <v>0.97750000000000004</v>
      </c>
      <c r="Q977">
        <f t="shared" si="186"/>
        <v>2.0046544617650963</v>
      </c>
      <c r="R977">
        <f t="shared" si="187"/>
        <v>1.9062078169664003</v>
      </c>
      <c r="Z977" s="32">
        <v>96</v>
      </c>
      <c r="AA977">
        <f t="shared" si="188"/>
        <v>976.5</v>
      </c>
      <c r="AB977">
        <f t="shared" si="189"/>
        <v>0.97599999999999998</v>
      </c>
      <c r="AC977">
        <f t="shared" si="190"/>
        <v>1.9773684281819461</v>
      </c>
      <c r="AD977">
        <f t="shared" si="191"/>
        <v>1.8390780984336426</v>
      </c>
    </row>
    <row r="978" spans="1:30" x14ac:dyDescent="0.25">
      <c r="A978" s="32">
        <v>95</v>
      </c>
      <c r="B978">
        <f t="shared" si="180"/>
        <v>977.5</v>
      </c>
      <c r="C978">
        <f t="shared" si="181"/>
        <v>0.97699999999999998</v>
      </c>
      <c r="D978">
        <f t="shared" si="182"/>
        <v>1.9953933101678243</v>
      </c>
      <c r="E978">
        <f t="shared" si="183"/>
        <v>1.9066706643334734</v>
      </c>
      <c r="N978" s="32">
        <v>97</v>
      </c>
      <c r="O978">
        <f t="shared" si="184"/>
        <v>978</v>
      </c>
      <c r="P978">
        <f t="shared" si="185"/>
        <v>0.97750000000000004</v>
      </c>
      <c r="Q978">
        <f t="shared" si="186"/>
        <v>2.0046544617650963</v>
      </c>
      <c r="R978">
        <f t="shared" si="187"/>
        <v>1.9062078169664003</v>
      </c>
      <c r="Z978" s="32">
        <v>96</v>
      </c>
      <c r="AA978">
        <f t="shared" si="188"/>
        <v>976.5</v>
      </c>
      <c r="AB978">
        <f t="shared" si="189"/>
        <v>0.97599999999999998</v>
      </c>
      <c r="AC978">
        <f t="shared" si="190"/>
        <v>1.9773684281819461</v>
      </c>
      <c r="AD978">
        <f t="shared" si="191"/>
        <v>1.8390780984336426</v>
      </c>
    </row>
    <row r="979" spans="1:30" x14ac:dyDescent="0.25">
      <c r="A979" s="32">
        <v>95</v>
      </c>
      <c r="B979">
        <f t="shared" si="180"/>
        <v>977.5</v>
      </c>
      <c r="C979">
        <f t="shared" si="181"/>
        <v>0.97699999999999998</v>
      </c>
      <c r="D979">
        <f t="shared" si="182"/>
        <v>1.9953933101678243</v>
      </c>
      <c r="E979">
        <f t="shared" si="183"/>
        <v>1.9066706643334734</v>
      </c>
      <c r="N979" s="32">
        <v>97</v>
      </c>
      <c r="O979">
        <f t="shared" si="184"/>
        <v>978</v>
      </c>
      <c r="P979">
        <f t="shared" si="185"/>
        <v>0.97750000000000004</v>
      </c>
      <c r="Q979">
        <f t="shared" si="186"/>
        <v>2.0046544617650963</v>
      </c>
      <c r="R979">
        <f t="shared" si="187"/>
        <v>1.9062078169664003</v>
      </c>
      <c r="Z979" s="32">
        <v>96</v>
      </c>
      <c r="AA979">
        <f t="shared" si="188"/>
        <v>976.5</v>
      </c>
      <c r="AB979">
        <f t="shared" si="189"/>
        <v>0.97599999999999998</v>
      </c>
      <c r="AC979">
        <f t="shared" si="190"/>
        <v>1.9773684281819461</v>
      </c>
      <c r="AD979">
        <f t="shared" si="191"/>
        <v>1.8390780984336426</v>
      </c>
    </row>
    <row r="980" spans="1:30" x14ac:dyDescent="0.25">
      <c r="A980" s="32">
        <v>96</v>
      </c>
      <c r="B980">
        <f t="shared" si="180"/>
        <v>980</v>
      </c>
      <c r="C980">
        <f t="shared" si="181"/>
        <v>0.97950000000000004</v>
      </c>
      <c r="D980">
        <f t="shared" si="182"/>
        <v>2.0435300074398572</v>
      </c>
      <c r="E980">
        <f t="shared" si="183"/>
        <v>1.9726203258579267</v>
      </c>
      <c r="N980" s="32">
        <v>97</v>
      </c>
      <c r="O980">
        <f t="shared" si="184"/>
        <v>978</v>
      </c>
      <c r="P980">
        <f t="shared" si="185"/>
        <v>0.97750000000000004</v>
      </c>
      <c r="Q980">
        <f t="shared" si="186"/>
        <v>2.0046544617650963</v>
      </c>
      <c r="R980">
        <f t="shared" si="187"/>
        <v>1.9062078169664003</v>
      </c>
      <c r="Z980" s="32">
        <v>97</v>
      </c>
      <c r="AA980">
        <f t="shared" si="188"/>
        <v>979.5</v>
      </c>
      <c r="AB980">
        <f t="shared" si="189"/>
        <v>0.97899999999999998</v>
      </c>
      <c r="AC980">
        <f t="shared" si="190"/>
        <v>2.0335201492530506</v>
      </c>
      <c r="AD980">
        <f t="shared" si="191"/>
        <v>1.9048863750540406</v>
      </c>
    </row>
    <row r="981" spans="1:30" x14ac:dyDescent="0.25">
      <c r="A981" s="32">
        <v>96</v>
      </c>
      <c r="B981">
        <f t="shared" si="180"/>
        <v>980</v>
      </c>
      <c r="C981">
        <f t="shared" si="181"/>
        <v>0.97950000000000004</v>
      </c>
      <c r="D981">
        <f t="shared" si="182"/>
        <v>2.0435300074398572</v>
      </c>
      <c r="E981">
        <f t="shared" si="183"/>
        <v>1.9726203258579267</v>
      </c>
      <c r="N981" s="32">
        <v>97</v>
      </c>
      <c r="O981">
        <f t="shared" si="184"/>
        <v>978</v>
      </c>
      <c r="P981">
        <f t="shared" si="185"/>
        <v>0.97750000000000004</v>
      </c>
      <c r="Q981">
        <f t="shared" si="186"/>
        <v>2.0046544617650963</v>
      </c>
      <c r="R981">
        <f t="shared" si="187"/>
        <v>1.9062078169664003</v>
      </c>
      <c r="Z981" s="32">
        <v>97</v>
      </c>
      <c r="AA981">
        <f t="shared" si="188"/>
        <v>979.5</v>
      </c>
      <c r="AB981">
        <f t="shared" si="189"/>
        <v>0.97899999999999998</v>
      </c>
      <c r="AC981">
        <f t="shared" si="190"/>
        <v>2.0335201492530506</v>
      </c>
      <c r="AD981">
        <f t="shared" si="191"/>
        <v>1.9048863750540406</v>
      </c>
    </row>
    <row r="982" spans="1:30" x14ac:dyDescent="0.25">
      <c r="A982" s="32">
        <v>96</v>
      </c>
      <c r="B982">
        <f t="shared" si="180"/>
        <v>980</v>
      </c>
      <c r="C982">
        <f t="shared" si="181"/>
        <v>0.97950000000000004</v>
      </c>
      <c r="D982">
        <f t="shared" si="182"/>
        <v>2.0435300074398572</v>
      </c>
      <c r="E982">
        <f t="shared" si="183"/>
        <v>1.9726203258579267</v>
      </c>
      <c r="N982" s="32">
        <v>99</v>
      </c>
      <c r="O982">
        <f t="shared" si="184"/>
        <v>982</v>
      </c>
      <c r="P982">
        <f t="shared" si="185"/>
        <v>0.98150000000000004</v>
      </c>
      <c r="Q982">
        <f t="shared" si="186"/>
        <v>2.0857640650923526</v>
      </c>
      <c r="R982">
        <f t="shared" si="187"/>
        <v>2.0431923174849875</v>
      </c>
      <c r="Z982" s="32">
        <v>98</v>
      </c>
      <c r="AA982">
        <f t="shared" si="188"/>
        <v>981.5</v>
      </c>
      <c r="AB982">
        <f t="shared" si="189"/>
        <v>0.98099999999999998</v>
      </c>
      <c r="AC982">
        <f t="shared" si="190"/>
        <v>2.0748547343933095</v>
      </c>
      <c r="AD982">
        <f t="shared" si="191"/>
        <v>1.9706946516744386</v>
      </c>
    </row>
    <row r="983" spans="1:30" x14ac:dyDescent="0.25">
      <c r="A983" s="32">
        <v>97</v>
      </c>
      <c r="B983">
        <f t="shared" si="180"/>
        <v>984.5</v>
      </c>
      <c r="C983">
        <f t="shared" si="181"/>
        <v>0.98399999999999999</v>
      </c>
      <c r="D983">
        <f t="shared" si="182"/>
        <v>2.1444106209118394</v>
      </c>
      <c r="E983">
        <f t="shared" si="183"/>
        <v>2.0385699873823802</v>
      </c>
      <c r="N983" s="32">
        <v>99</v>
      </c>
      <c r="O983">
        <f t="shared" si="184"/>
        <v>982</v>
      </c>
      <c r="P983">
        <f t="shared" si="185"/>
        <v>0.98150000000000004</v>
      </c>
      <c r="Q983">
        <f t="shared" si="186"/>
        <v>2.0857640650923526</v>
      </c>
      <c r="R983">
        <f t="shared" si="187"/>
        <v>2.0431923174849875</v>
      </c>
      <c r="Z983" s="32">
        <v>98</v>
      </c>
      <c r="AA983">
        <f t="shared" si="188"/>
        <v>981.5</v>
      </c>
      <c r="AB983">
        <f t="shared" si="189"/>
        <v>0.98099999999999998</v>
      </c>
      <c r="AC983">
        <f t="shared" si="190"/>
        <v>2.0748547343933095</v>
      </c>
      <c r="AD983">
        <f t="shared" si="191"/>
        <v>1.9706946516744386</v>
      </c>
    </row>
    <row r="984" spans="1:30" x14ac:dyDescent="0.25">
      <c r="A984" s="32">
        <v>97</v>
      </c>
      <c r="B984">
        <f t="shared" si="180"/>
        <v>984.5</v>
      </c>
      <c r="C984">
        <f t="shared" si="181"/>
        <v>0.98399999999999999</v>
      </c>
      <c r="D984">
        <f t="shared" si="182"/>
        <v>2.1444106209118394</v>
      </c>
      <c r="E984">
        <f t="shared" si="183"/>
        <v>2.0385699873823802</v>
      </c>
      <c r="N984" s="32">
        <v>99</v>
      </c>
      <c r="O984">
        <f t="shared" si="184"/>
        <v>982</v>
      </c>
      <c r="P984">
        <f t="shared" si="185"/>
        <v>0.98150000000000004</v>
      </c>
      <c r="Q984">
        <f t="shared" si="186"/>
        <v>2.0857640650923526</v>
      </c>
      <c r="R984">
        <f t="shared" si="187"/>
        <v>2.0431923174849875</v>
      </c>
      <c r="Z984" s="32">
        <v>99</v>
      </c>
      <c r="AA984">
        <f t="shared" si="188"/>
        <v>984.5</v>
      </c>
      <c r="AB984">
        <f t="shared" si="189"/>
        <v>0.98399999999999999</v>
      </c>
      <c r="AC984">
        <f t="shared" si="190"/>
        <v>2.1444106209118394</v>
      </c>
      <c r="AD984">
        <f t="shared" si="191"/>
        <v>2.0365029282948366</v>
      </c>
    </row>
    <row r="985" spans="1:30" x14ac:dyDescent="0.25">
      <c r="A985" s="32">
        <v>97</v>
      </c>
      <c r="B985">
        <f t="shared" si="180"/>
        <v>984.5</v>
      </c>
      <c r="C985">
        <f t="shared" si="181"/>
        <v>0.98399999999999999</v>
      </c>
      <c r="D985">
        <f t="shared" si="182"/>
        <v>2.1444106209118394</v>
      </c>
      <c r="E985">
        <f t="shared" si="183"/>
        <v>2.0385699873823802</v>
      </c>
      <c r="N985" s="32">
        <v>100</v>
      </c>
      <c r="O985">
        <f t="shared" si="184"/>
        <v>992</v>
      </c>
      <c r="P985">
        <f t="shared" si="185"/>
        <v>0.99150000000000005</v>
      </c>
      <c r="Q985">
        <f t="shared" si="186"/>
        <v>2.3867077344922523</v>
      </c>
      <c r="R985">
        <f t="shared" si="187"/>
        <v>2.1116845677442813</v>
      </c>
      <c r="Z985" s="32">
        <v>99</v>
      </c>
      <c r="AA985">
        <f t="shared" si="188"/>
        <v>984.5</v>
      </c>
      <c r="AB985">
        <f t="shared" si="189"/>
        <v>0.98399999999999999</v>
      </c>
      <c r="AC985">
        <f t="shared" si="190"/>
        <v>2.1444106209118394</v>
      </c>
      <c r="AD985">
        <f t="shared" si="191"/>
        <v>2.0365029282948366</v>
      </c>
    </row>
    <row r="986" spans="1:30" x14ac:dyDescent="0.25">
      <c r="A986" s="32">
        <v>97</v>
      </c>
      <c r="B986">
        <f t="shared" si="180"/>
        <v>984.5</v>
      </c>
      <c r="C986">
        <f t="shared" si="181"/>
        <v>0.98399999999999999</v>
      </c>
      <c r="D986">
        <f t="shared" si="182"/>
        <v>2.1444106209118394</v>
      </c>
      <c r="E986">
        <f t="shared" si="183"/>
        <v>2.0385699873823802</v>
      </c>
      <c r="N986" s="32">
        <v>100</v>
      </c>
      <c r="O986">
        <f t="shared" si="184"/>
        <v>992</v>
      </c>
      <c r="P986">
        <f t="shared" si="185"/>
        <v>0.99150000000000005</v>
      </c>
      <c r="Q986">
        <f t="shared" si="186"/>
        <v>2.3867077344922523</v>
      </c>
      <c r="R986">
        <f t="shared" si="187"/>
        <v>2.1116845677442813</v>
      </c>
      <c r="Z986" s="32">
        <v>99</v>
      </c>
      <c r="AA986">
        <f t="shared" si="188"/>
        <v>984.5</v>
      </c>
      <c r="AB986">
        <f t="shared" si="189"/>
        <v>0.98399999999999999</v>
      </c>
      <c r="AC986">
        <f t="shared" si="190"/>
        <v>2.1444106209118394</v>
      </c>
      <c r="AD986">
        <f t="shared" si="191"/>
        <v>2.0365029282948366</v>
      </c>
    </row>
    <row r="987" spans="1:30" x14ac:dyDescent="0.25">
      <c r="A987" s="32">
        <v>97</v>
      </c>
      <c r="B987">
        <f t="shared" si="180"/>
        <v>984.5</v>
      </c>
      <c r="C987">
        <f t="shared" si="181"/>
        <v>0.98399999999999999</v>
      </c>
      <c r="D987">
        <f t="shared" si="182"/>
        <v>2.1444106209118394</v>
      </c>
      <c r="E987">
        <f t="shared" si="183"/>
        <v>2.0385699873823802</v>
      </c>
      <c r="N987" s="32">
        <v>100</v>
      </c>
      <c r="O987">
        <f t="shared" si="184"/>
        <v>992</v>
      </c>
      <c r="P987">
        <f t="shared" si="185"/>
        <v>0.99150000000000005</v>
      </c>
      <c r="Q987">
        <f t="shared" si="186"/>
        <v>2.3867077344922523</v>
      </c>
      <c r="R987">
        <f t="shared" si="187"/>
        <v>2.1116845677442813</v>
      </c>
      <c r="Z987" s="32">
        <v>99</v>
      </c>
      <c r="AA987">
        <f t="shared" si="188"/>
        <v>984.5</v>
      </c>
      <c r="AB987">
        <f t="shared" si="189"/>
        <v>0.98399999999999999</v>
      </c>
      <c r="AC987">
        <f t="shared" si="190"/>
        <v>2.1444106209118394</v>
      </c>
      <c r="AD987">
        <f t="shared" si="191"/>
        <v>2.0365029282948366</v>
      </c>
    </row>
    <row r="988" spans="1:30" x14ac:dyDescent="0.25">
      <c r="A988" s="32">
        <v>97</v>
      </c>
      <c r="B988">
        <f t="shared" si="180"/>
        <v>984.5</v>
      </c>
      <c r="C988">
        <f t="shared" si="181"/>
        <v>0.98399999999999999</v>
      </c>
      <c r="D988">
        <f t="shared" si="182"/>
        <v>2.1444106209118394</v>
      </c>
      <c r="E988">
        <f t="shared" si="183"/>
        <v>2.0385699873823802</v>
      </c>
      <c r="N988" s="32">
        <v>100</v>
      </c>
      <c r="O988">
        <f t="shared" si="184"/>
        <v>992</v>
      </c>
      <c r="P988">
        <f t="shared" si="185"/>
        <v>0.99150000000000005</v>
      </c>
      <c r="Q988">
        <f t="shared" si="186"/>
        <v>2.3867077344922523</v>
      </c>
      <c r="R988">
        <f t="shared" si="187"/>
        <v>2.1116845677442813</v>
      </c>
      <c r="Z988" s="32">
        <v>100</v>
      </c>
      <c r="AA988">
        <f t="shared" si="188"/>
        <v>993.5</v>
      </c>
      <c r="AB988">
        <f t="shared" si="189"/>
        <v>0.99299999999999999</v>
      </c>
      <c r="AC988">
        <f t="shared" si="190"/>
        <v>2.4572633902054362</v>
      </c>
      <c r="AD988">
        <f t="shared" si="191"/>
        <v>2.1023112049152348</v>
      </c>
    </row>
    <row r="989" spans="1:30" x14ac:dyDescent="0.25">
      <c r="A989" s="32">
        <v>98</v>
      </c>
      <c r="B989">
        <f t="shared" si="180"/>
        <v>989</v>
      </c>
      <c r="C989">
        <f t="shared" si="181"/>
        <v>0.98850000000000005</v>
      </c>
      <c r="D989">
        <f t="shared" si="182"/>
        <v>2.273434650942777</v>
      </c>
      <c r="E989">
        <f t="shared" si="183"/>
        <v>2.1045196489068339</v>
      </c>
      <c r="N989" s="32">
        <v>100</v>
      </c>
      <c r="O989">
        <f t="shared" si="184"/>
        <v>992</v>
      </c>
      <c r="P989">
        <f t="shared" si="185"/>
        <v>0.99150000000000005</v>
      </c>
      <c r="Q989">
        <f t="shared" si="186"/>
        <v>2.3867077344922523</v>
      </c>
      <c r="R989">
        <f t="shared" si="187"/>
        <v>2.1116845677442813</v>
      </c>
      <c r="Z989" s="32">
        <v>100</v>
      </c>
      <c r="AA989">
        <f t="shared" si="188"/>
        <v>993.5</v>
      </c>
      <c r="AB989">
        <f t="shared" si="189"/>
        <v>0.99299999999999999</v>
      </c>
      <c r="AC989">
        <f t="shared" si="190"/>
        <v>2.4572633902054362</v>
      </c>
      <c r="AD989">
        <f t="shared" si="191"/>
        <v>2.1023112049152348</v>
      </c>
    </row>
    <row r="990" spans="1:30" x14ac:dyDescent="0.25">
      <c r="A990" s="32">
        <v>98</v>
      </c>
      <c r="B990">
        <f t="shared" si="180"/>
        <v>989</v>
      </c>
      <c r="C990">
        <f t="shared" si="181"/>
        <v>0.98850000000000005</v>
      </c>
      <c r="D990">
        <f t="shared" si="182"/>
        <v>2.273434650942777</v>
      </c>
      <c r="E990">
        <f t="shared" si="183"/>
        <v>2.1045196489068339</v>
      </c>
      <c r="N990" s="32">
        <v>100</v>
      </c>
      <c r="O990">
        <f t="shared" si="184"/>
        <v>992</v>
      </c>
      <c r="P990">
        <f t="shared" si="185"/>
        <v>0.99150000000000005</v>
      </c>
      <c r="Q990">
        <f t="shared" si="186"/>
        <v>2.3867077344922523</v>
      </c>
      <c r="R990">
        <f t="shared" si="187"/>
        <v>2.1116845677442813</v>
      </c>
      <c r="Z990" s="32">
        <v>100</v>
      </c>
      <c r="AA990">
        <f t="shared" si="188"/>
        <v>993.5</v>
      </c>
      <c r="AB990">
        <f t="shared" si="189"/>
        <v>0.99299999999999999</v>
      </c>
      <c r="AC990">
        <f t="shared" si="190"/>
        <v>2.4572633902054362</v>
      </c>
      <c r="AD990">
        <f t="shared" si="191"/>
        <v>2.1023112049152348</v>
      </c>
    </row>
    <row r="991" spans="1:30" x14ac:dyDescent="0.25">
      <c r="A991" s="32">
        <v>98</v>
      </c>
      <c r="B991">
        <f t="shared" si="180"/>
        <v>989</v>
      </c>
      <c r="C991">
        <f t="shared" si="181"/>
        <v>0.98850000000000005</v>
      </c>
      <c r="D991">
        <f t="shared" si="182"/>
        <v>2.273434650942777</v>
      </c>
      <c r="E991">
        <f t="shared" si="183"/>
        <v>2.1045196489068339</v>
      </c>
      <c r="N991" s="32">
        <v>100</v>
      </c>
      <c r="O991">
        <f t="shared" si="184"/>
        <v>992</v>
      </c>
      <c r="P991">
        <f t="shared" si="185"/>
        <v>0.99150000000000005</v>
      </c>
      <c r="Q991">
        <f t="shared" si="186"/>
        <v>2.3867077344922523</v>
      </c>
      <c r="R991">
        <f t="shared" si="187"/>
        <v>2.1116845677442813</v>
      </c>
      <c r="Z991" s="32">
        <v>100</v>
      </c>
      <c r="AA991">
        <f t="shared" si="188"/>
        <v>993.5</v>
      </c>
      <c r="AB991">
        <f t="shared" si="189"/>
        <v>0.99299999999999999</v>
      </c>
      <c r="AC991">
        <f t="shared" si="190"/>
        <v>2.4572633902054362</v>
      </c>
      <c r="AD991">
        <f t="shared" si="191"/>
        <v>2.1023112049152348</v>
      </c>
    </row>
    <row r="992" spans="1:30" x14ac:dyDescent="0.25">
      <c r="A992" s="32">
        <v>99</v>
      </c>
      <c r="B992">
        <f t="shared" si="180"/>
        <v>992</v>
      </c>
      <c r="C992">
        <f t="shared" si="181"/>
        <v>0.99150000000000005</v>
      </c>
      <c r="D992">
        <f t="shared" si="182"/>
        <v>2.3867077344922523</v>
      </c>
      <c r="E992">
        <f t="shared" si="183"/>
        <v>2.1704693104312871</v>
      </c>
      <c r="N992" s="32">
        <v>100</v>
      </c>
      <c r="O992">
        <f t="shared" si="184"/>
        <v>992</v>
      </c>
      <c r="P992">
        <f t="shared" si="185"/>
        <v>0.99150000000000005</v>
      </c>
      <c r="Q992">
        <f t="shared" si="186"/>
        <v>2.3867077344922523</v>
      </c>
      <c r="R992">
        <f t="shared" si="187"/>
        <v>2.1116845677442813</v>
      </c>
      <c r="Z992" s="32">
        <v>100</v>
      </c>
      <c r="AA992">
        <f t="shared" si="188"/>
        <v>993.5</v>
      </c>
      <c r="AB992">
        <f t="shared" si="189"/>
        <v>0.99299999999999999</v>
      </c>
      <c r="AC992">
        <f t="shared" si="190"/>
        <v>2.4572633902054362</v>
      </c>
      <c r="AD992">
        <f t="shared" si="191"/>
        <v>2.1023112049152348</v>
      </c>
    </row>
    <row r="993" spans="1:30" x14ac:dyDescent="0.25">
      <c r="A993" s="32">
        <v>99</v>
      </c>
      <c r="B993">
        <f t="shared" si="180"/>
        <v>992</v>
      </c>
      <c r="C993">
        <f t="shared" si="181"/>
        <v>0.99150000000000005</v>
      </c>
      <c r="D993">
        <f t="shared" si="182"/>
        <v>2.3867077344922523</v>
      </c>
      <c r="E993">
        <f t="shared" si="183"/>
        <v>2.1704693104312871</v>
      </c>
      <c r="N993" s="32">
        <v>100</v>
      </c>
      <c r="O993">
        <f t="shared" si="184"/>
        <v>992</v>
      </c>
      <c r="P993">
        <f t="shared" si="185"/>
        <v>0.99150000000000005</v>
      </c>
      <c r="Q993">
        <f t="shared" si="186"/>
        <v>2.3867077344922523</v>
      </c>
      <c r="R993">
        <f t="shared" si="187"/>
        <v>2.1116845677442813</v>
      </c>
      <c r="Z993" s="32">
        <v>100</v>
      </c>
      <c r="AA993">
        <f t="shared" si="188"/>
        <v>993.5</v>
      </c>
      <c r="AB993">
        <f t="shared" si="189"/>
        <v>0.99299999999999999</v>
      </c>
      <c r="AC993">
        <f t="shared" si="190"/>
        <v>2.4572633902054362</v>
      </c>
      <c r="AD993">
        <f t="shared" si="191"/>
        <v>2.1023112049152348</v>
      </c>
    </row>
    <row r="994" spans="1:30" x14ac:dyDescent="0.25">
      <c r="A994" s="32">
        <v>99</v>
      </c>
      <c r="B994">
        <f t="shared" si="180"/>
        <v>992</v>
      </c>
      <c r="C994">
        <f t="shared" si="181"/>
        <v>0.99150000000000005</v>
      </c>
      <c r="D994">
        <f t="shared" si="182"/>
        <v>2.3867077344922523</v>
      </c>
      <c r="E994">
        <f t="shared" si="183"/>
        <v>2.1704693104312871</v>
      </c>
      <c r="N994" s="32">
        <v>100</v>
      </c>
      <c r="O994">
        <f t="shared" si="184"/>
        <v>992</v>
      </c>
      <c r="P994">
        <f t="shared" si="185"/>
        <v>0.99150000000000005</v>
      </c>
      <c r="Q994">
        <f t="shared" si="186"/>
        <v>2.3867077344922523</v>
      </c>
      <c r="R994">
        <f t="shared" si="187"/>
        <v>2.1116845677442813</v>
      </c>
      <c r="Z994" s="32">
        <v>100</v>
      </c>
      <c r="AA994">
        <f t="shared" si="188"/>
        <v>993.5</v>
      </c>
      <c r="AB994">
        <f t="shared" si="189"/>
        <v>0.99299999999999999</v>
      </c>
      <c r="AC994">
        <f t="shared" si="190"/>
        <v>2.4572633902054362</v>
      </c>
      <c r="AD994">
        <f t="shared" si="191"/>
        <v>2.1023112049152348</v>
      </c>
    </row>
    <row r="995" spans="1:30" x14ac:dyDescent="0.25">
      <c r="A995" s="32">
        <v>100</v>
      </c>
      <c r="B995">
        <f t="shared" si="180"/>
        <v>997</v>
      </c>
      <c r="C995">
        <f t="shared" si="181"/>
        <v>0.99650000000000005</v>
      </c>
      <c r="D995">
        <f t="shared" si="182"/>
        <v>2.6968442608781307</v>
      </c>
      <c r="E995">
        <f t="shared" si="183"/>
        <v>2.2364189719557404</v>
      </c>
      <c r="N995" s="32">
        <v>100</v>
      </c>
      <c r="O995">
        <f t="shared" si="184"/>
        <v>992</v>
      </c>
      <c r="P995">
        <f t="shared" si="185"/>
        <v>0.99150000000000005</v>
      </c>
      <c r="Q995">
        <f t="shared" si="186"/>
        <v>2.3867077344922523</v>
      </c>
      <c r="R995">
        <f t="shared" si="187"/>
        <v>2.1116845677442813</v>
      </c>
      <c r="Z995" s="32">
        <v>100</v>
      </c>
      <c r="AA995">
        <f t="shared" si="188"/>
        <v>993.5</v>
      </c>
      <c r="AB995">
        <f t="shared" si="189"/>
        <v>0.99299999999999999</v>
      </c>
      <c r="AC995">
        <f t="shared" si="190"/>
        <v>2.4572633902054362</v>
      </c>
      <c r="AD995">
        <f t="shared" si="191"/>
        <v>2.1023112049152348</v>
      </c>
    </row>
    <row r="996" spans="1:30" x14ac:dyDescent="0.25">
      <c r="A996" s="32">
        <v>100</v>
      </c>
      <c r="B996">
        <f t="shared" si="180"/>
        <v>997</v>
      </c>
      <c r="C996">
        <f t="shared" si="181"/>
        <v>0.99650000000000005</v>
      </c>
      <c r="D996">
        <f t="shared" si="182"/>
        <v>2.6968442608781307</v>
      </c>
      <c r="E996">
        <f t="shared" si="183"/>
        <v>2.2364189719557404</v>
      </c>
      <c r="N996" s="32">
        <v>100</v>
      </c>
      <c r="O996">
        <f t="shared" si="184"/>
        <v>992</v>
      </c>
      <c r="P996">
        <f t="shared" si="185"/>
        <v>0.99150000000000005</v>
      </c>
      <c r="Q996">
        <f t="shared" si="186"/>
        <v>2.3867077344922523</v>
      </c>
      <c r="R996">
        <f t="shared" si="187"/>
        <v>2.1116845677442813</v>
      </c>
      <c r="Z996" s="32">
        <v>100</v>
      </c>
      <c r="AA996">
        <f t="shared" si="188"/>
        <v>993.5</v>
      </c>
      <c r="AB996">
        <f t="shared" si="189"/>
        <v>0.99299999999999999</v>
      </c>
      <c r="AC996">
        <f t="shared" si="190"/>
        <v>2.4572633902054362</v>
      </c>
      <c r="AD996">
        <f t="shared" si="191"/>
        <v>2.1023112049152348</v>
      </c>
    </row>
    <row r="997" spans="1:30" x14ac:dyDescent="0.25">
      <c r="A997" s="32">
        <v>100</v>
      </c>
      <c r="B997">
        <f t="shared" si="180"/>
        <v>997</v>
      </c>
      <c r="C997">
        <f t="shared" si="181"/>
        <v>0.99650000000000005</v>
      </c>
      <c r="D997">
        <f t="shared" si="182"/>
        <v>2.6968442608781307</v>
      </c>
      <c r="E997">
        <f t="shared" si="183"/>
        <v>2.2364189719557404</v>
      </c>
      <c r="N997" s="32">
        <v>100</v>
      </c>
      <c r="O997">
        <f t="shared" si="184"/>
        <v>992</v>
      </c>
      <c r="P997">
        <f t="shared" si="185"/>
        <v>0.99150000000000005</v>
      </c>
      <c r="Q997">
        <f t="shared" si="186"/>
        <v>2.3867077344922523</v>
      </c>
      <c r="R997">
        <f t="shared" si="187"/>
        <v>2.1116845677442813</v>
      </c>
      <c r="Z997" s="32">
        <v>100</v>
      </c>
      <c r="AA997">
        <f t="shared" si="188"/>
        <v>993.5</v>
      </c>
      <c r="AB997">
        <f t="shared" si="189"/>
        <v>0.99299999999999999</v>
      </c>
      <c r="AC997">
        <f t="shared" si="190"/>
        <v>2.4572633902054362</v>
      </c>
      <c r="AD997">
        <f t="shared" si="191"/>
        <v>2.1023112049152348</v>
      </c>
    </row>
    <row r="998" spans="1:30" x14ac:dyDescent="0.25">
      <c r="A998" s="32">
        <v>100</v>
      </c>
      <c r="B998">
        <f t="shared" si="180"/>
        <v>997</v>
      </c>
      <c r="C998">
        <f t="shared" si="181"/>
        <v>0.99650000000000005</v>
      </c>
      <c r="D998">
        <f t="shared" si="182"/>
        <v>2.6968442608781307</v>
      </c>
      <c r="E998">
        <f t="shared" si="183"/>
        <v>2.2364189719557404</v>
      </c>
      <c r="N998" s="32">
        <v>100</v>
      </c>
      <c r="O998">
        <f t="shared" si="184"/>
        <v>992</v>
      </c>
      <c r="P998">
        <f t="shared" si="185"/>
        <v>0.99150000000000005</v>
      </c>
      <c r="Q998">
        <f t="shared" si="186"/>
        <v>2.3867077344922523</v>
      </c>
      <c r="R998">
        <f t="shared" si="187"/>
        <v>2.1116845677442813</v>
      </c>
      <c r="Z998" s="32">
        <v>100</v>
      </c>
      <c r="AA998">
        <f t="shared" si="188"/>
        <v>993.5</v>
      </c>
      <c r="AB998">
        <f t="shared" si="189"/>
        <v>0.99299999999999999</v>
      </c>
      <c r="AC998">
        <f t="shared" si="190"/>
        <v>2.4572633902054362</v>
      </c>
      <c r="AD998">
        <f t="shared" si="191"/>
        <v>2.1023112049152348</v>
      </c>
    </row>
    <row r="999" spans="1:30" x14ac:dyDescent="0.25">
      <c r="A999" s="32">
        <v>100</v>
      </c>
      <c r="B999">
        <f t="shared" si="180"/>
        <v>997</v>
      </c>
      <c r="C999">
        <f t="shared" si="181"/>
        <v>0.99650000000000005</v>
      </c>
      <c r="D999">
        <f t="shared" si="182"/>
        <v>2.6968442608781307</v>
      </c>
      <c r="E999">
        <f t="shared" si="183"/>
        <v>2.2364189719557404</v>
      </c>
      <c r="N999" s="32">
        <v>100</v>
      </c>
      <c r="O999">
        <f t="shared" si="184"/>
        <v>992</v>
      </c>
      <c r="P999">
        <f t="shared" si="185"/>
        <v>0.99150000000000005</v>
      </c>
      <c r="Q999">
        <f t="shared" si="186"/>
        <v>2.3867077344922523</v>
      </c>
      <c r="R999">
        <f t="shared" si="187"/>
        <v>2.1116845677442813</v>
      </c>
      <c r="Z999" s="32">
        <v>100</v>
      </c>
      <c r="AA999">
        <f t="shared" si="188"/>
        <v>993.5</v>
      </c>
      <c r="AB999">
        <f t="shared" si="189"/>
        <v>0.99299999999999999</v>
      </c>
      <c r="AC999">
        <f t="shared" si="190"/>
        <v>2.4572633902054362</v>
      </c>
      <c r="AD999">
        <f t="shared" si="191"/>
        <v>2.1023112049152348</v>
      </c>
    </row>
    <row r="1000" spans="1:30" x14ac:dyDescent="0.25">
      <c r="A1000" s="32">
        <v>100</v>
      </c>
      <c r="B1000">
        <f t="shared" si="180"/>
        <v>997</v>
      </c>
      <c r="C1000">
        <f t="shared" si="181"/>
        <v>0.99650000000000005</v>
      </c>
      <c r="D1000">
        <f t="shared" si="182"/>
        <v>2.6968442608781307</v>
      </c>
      <c r="E1000">
        <f t="shared" si="183"/>
        <v>2.2364189719557404</v>
      </c>
      <c r="N1000" s="32">
        <v>100</v>
      </c>
      <c r="O1000">
        <f t="shared" si="184"/>
        <v>992</v>
      </c>
      <c r="P1000">
        <f t="shared" si="185"/>
        <v>0.99150000000000005</v>
      </c>
      <c r="Q1000">
        <f t="shared" si="186"/>
        <v>2.3867077344922523</v>
      </c>
      <c r="R1000">
        <f t="shared" si="187"/>
        <v>2.1116845677442813</v>
      </c>
      <c r="Z1000" s="32">
        <v>100</v>
      </c>
      <c r="AA1000">
        <f t="shared" si="188"/>
        <v>993.5</v>
      </c>
      <c r="AB1000">
        <f t="shared" si="189"/>
        <v>0.99299999999999999</v>
      </c>
      <c r="AC1000">
        <f t="shared" si="190"/>
        <v>2.4572633902054362</v>
      </c>
      <c r="AD1000">
        <f t="shared" si="191"/>
        <v>2.1023112049152348</v>
      </c>
    </row>
    <row r="1001" spans="1:30" x14ac:dyDescent="0.25">
      <c r="A1001" s="32">
        <v>100</v>
      </c>
      <c r="B1001">
        <f t="shared" si="180"/>
        <v>997</v>
      </c>
      <c r="C1001">
        <f t="shared" si="181"/>
        <v>0.99650000000000005</v>
      </c>
      <c r="D1001">
        <f t="shared" si="182"/>
        <v>2.6968442608781307</v>
      </c>
      <c r="E1001">
        <f t="shared" si="183"/>
        <v>2.2364189719557404</v>
      </c>
      <c r="N1001" s="32">
        <v>100</v>
      </c>
      <c r="O1001">
        <f t="shared" si="184"/>
        <v>992</v>
      </c>
      <c r="P1001">
        <f t="shared" si="185"/>
        <v>0.99150000000000005</v>
      </c>
      <c r="Q1001">
        <f t="shared" si="186"/>
        <v>2.3867077344922523</v>
      </c>
      <c r="R1001">
        <f t="shared" si="187"/>
        <v>2.1116845677442813</v>
      </c>
      <c r="Z1001" s="32">
        <v>100</v>
      </c>
      <c r="AA1001">
        <f t="shared" si="188"/>
        <v>993.5</v>
      </c>
      <c r="AB1001">
        <f t="shared" si="189"/>
        <v>0.99299999999999999</v>
      </c>
      <c r="AC1001">
        <f t="shared" si="190"/>
        <v>2.4572633902054362</v>
      </c>
      <c r="AD1001">
        <f t="shared" si="191"/>
        <v>2.1023112049152348</v>
      </c>
    </row>
  </sheetData>
  <sortState xmlns:xlrd2="http://schemas.microsoft.com/office/spreadsheetml/2017/richdata2" ref="Z2:Z1001">
    <sortCondition ref="Z2:Z1001"/>
  </sortState>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71381-4D51-4AD7-BC46-3AE9CADC0B32}">
  <dimension ref="A1:S1001"/>
  <sheetViews>
    <sheetView topLeftCell="C3" zoomScale="80" zoomScaleNormal="80" workbookViewId="0">
      <selection activeCell="J23" sqref="J23"/>
    </sheetView>
  </sheetViews>
  <sheetFormatPr baseColWidth="10" defaultRowHeight="15" x14ac:dyDescent="0.25"/>
  <cols>
    <col min="5" max="5" width="17.85546875" bestFit="1" customWidth="1"/>
    <col min="8" max="8" width="33.5703125" bestFit="1" customWidth="1"/>
    <col min="12" max="12" width="12.42578125" bestFit="1" customWidth="1"/>
    <col min="13" max="13" width="14.28515625" bestFit="1" customWidth="1"/>
    <col min="14" max="14" width="13.85546875" bestFit="1" customWidth="1"/>
    <col min="16" max="16" width="12.85546875" bestFit="1" customWidth="1"/>
    <col min="17" max="17" width="10.140625" bestFit="1" customWidth="1"/>
    <col min="18" max="18" width="12" bestFit="1" customWidth="1"/>
  </cols>
  <sheetData>
    <row r="1" spans="1:19" x14ac:dyDescent="0.25">
      <c r="A1" t="s">
        <v>90</v>
      </c>
      <c r="B1" s="6" t="s">
        <v>0</v>
      </c>
      <c r="I1" s="28" t="s">
        <v>66</v>
      </c>
      <c r="J1" s="28" t="s">
        <v>41</v>
      </c>
      <c r="L1" s="31" t="s">
        <v>5</v>
      </c>
      <c r="M1" s="31" t="s">
        <v>6</v>
      </c>
      <c r="N1" s="31" t="s">
        <v>7</v>
      </c>
      <c r="Q1" s="18" t="s">
        <v>5</v>
      </c>
      <c r="R1" s="18" t="s">
        <v>6</v>
      </c>
      <c r="S1" s="18" t="s">
        <v>7</v>
      </c>
    </row>
    <row r="2" spans="1:19" x14ac:dyDescent="0.25">
      <c r="A2" t="s">
        <v>91</v>
      </c>
      <c r="B2" s="10" t="s">
        <v>8</v>
      </c>
      <c r="H2" s="27" t="s">
        <v>49</v>
      </c>
      <c r="I2" s="29">
        <v>1000</v>
      </c>
      <c r="J2" s="29">
        <v>1000</v>
      </c>
      <c r="L2" s="32">
        <v>72</v>
      </c>
      <c r="M2" s="32">
        <v>72</v>
      </c>
      <c r="N2" s="32">
        <v>74</v>
      </c>
      <c r="P2" s="18" t="s">
        <v>1100</v>
      </c>
      <c r="Q2" s="26">
        <f>AVERAGE(L2:L1001)</f>
        <v>66.088999999999999</v>
      </c>
      <c r="R2" s="26">
        <f>AVERAGE(M2:M1001)</f>
        <v>69.168999999999997</v>
      </c>
      <c r="S2" s="26">
        <f>AVERAGE(N2:N1001)</f>
        <v>68.054000000000002</v>
      </c>
    </row>
    <row r="3" spans="1:19" x14ac:dyDescent="0.25">
      <c r="A3" t="s">
        <v>92</v>
      </c>
      <c r="B3" s="11" t="s">
        <v>8</v>
      </c>
      <c r="H3" s="18" t="s">
        <v>1091</v>
      </c>
      <c r="I3" s="29" t="s">
        <v>17</v>
      </c>
      <c r="J3" s="29" t="s">
        <v>8</v>
      </c>
      <c r="L3" s="32">
        <v>69</v>
      </c>
      <c r="M3" s="32">
        <v>90</v>
      </c>
      <c r="N3" s="32">
        <v>88</v>
      </c>
      <c r="P3" s="18" t="s">
        <v>1101</v>
      </c>
      <c r="Q3" s="26">
        <f>_xlfn.STDEV.S(L2:L1001)</f>
        <v>15.163080096009448</v>
      </c>
      <c r="R3" s="26">
        <f t="shared" ref="R3:S3" si="0">_xlfn.STDEV.S(M2:M1001)</f>
        <v>14.600191937252225</v>
      </c>
      <c r="S3" s="26">
        <f t="shared" si="0"/>
        <v>15.195657010869645</v>
      </c>
    </row>
    <row r="4" spans="1:19" x14ac:dyDescent="0.25">
      <c r="A4" t="s">
        <v>93</v>
      </c>
      <c r="B4" s="10" t="s">
        <v>8</v>
      </c>
      <c r="H4" s="18" t="s">
        <v>1099</v>
      </c>
      <c r="I4" s="29">
        <v>482</v>
      </c>
      <c r="J4" s="29">
        <v>518</v>
      </c>
      <c r="L4" s="32">
        <v>90</v>
      </c>
      <c r="M4" s="32">
        <v>95</v>
      </c>
      <c r="N4" s="32">
        <v>93</v>
      </c>
      <c r="P4" s="18" t="s">
        <v>1102</v>
      </c>
      <c r="Q4" s="26">
        <v>1000</v>
      </c>
      <c r="R4" s="26">
        <v>1000</v>
      </c>
      <c r="S4" s="26">
        <v>1000</v>
      </c>
    </row>
    <row r="5" spans="1:19" x14ac:dyDescent="0.25">
      <c r="A5" t="s">
        <v>94</v>
      </c>
      <c r="B5" s="11" t="s">
        <v>17</v>
      </c>
      <c r="H5" s="18" t="s">
        <v>1098</v>
      </c>
      <c r="I5" s="29">
        <v>0.48199999999999998</v>
      </c>
      <c r="J5" s="29">
        <v>0.51800000000000002</v>
      </c>
      <c r="L5" s="32">
        <v>47</v>
      </c>
      <c r="M5" s="32">
        <v>57</v>
      </c>
      <c r="N5" s="32">
        <v>44</v>
      </c>
      <c r="P5" s="18" t="s">
        <v>1103</v>
      </c>
      <c r="Q5" s="26">
        <f>_xlfn.T.INV.2T(0.05,999)</f>
        <v>1.9623414611334626</v>
      </c>
      <c r="R5" s="26">
        <f>_xlfn.T.INV.2T(0.05,999)</f>
        <v>1.9623414611334626</v>
      </c>
      <c r="S5" s="26">
        <f>_xlfn.T.INV.2T(0.05,999)</f>
        <v>1.9623414611334626</v>
      </c>
    </row>
    <row r="6" spans="1:19" x14ac:dyDescent="0.25">
      <c r="A6" t="s">
        <v>95</v>
      </c>
      <c r="B6" s="10" t="s">
        <v>17</v>
      </c>
      <c r="H6" s="18" t="s">
        <v>1112</v>
      </c>
      <c r="I6" s="29">
        <v>0.95</v>
      </c>
      <c r="J6" s="29">
        <v>0.95</v>
      </c>
      <c r="L6" s="32">
        <v>76</v>
      </c>
      <c r="M6" s="32">
        <v>78</v>
      </c>
      <c r="N6" s="32">
        <v>75</v>
      </c>
      <c r="P6" s="35" t="s">
        <v>1104</v>
      </c>
      <c r="Q6" s="34">
        <f>Q2 - (Q5*(Q3/SQRT(Q4)))</f>
        <v>65.148059831283049</v>
      </c>
      <c r="R6" s="34">
        <f t="shared" ref="R6:S6" si="1">R2 - (R5*(R3/SQRT(R4)))</f>
        <v>68.26298967902612</v>
      </c>
      <c r="S6" s="34">
        <f t="shared" si="1"/>
        <v>67.111038281072226</v>
      </c>
    </row>
    <row r="7" spans="1:19" x14ac:dyDescent="0.25">
      <c r="A7" t="s">
        <v>96</v>
      </c>
      <c r="B7" s="11" t="s">
        <v>8</v>
      </c>
      <c r="H7" s="18" t="s">
        <v>1092</v>
      </c>
      <c r="I7" s="29">
        <v>5.0000000000000044E-2</v>
      </c>
      <c r="J7" s="29">
        <v>5.0000000000000044E-2</v>
      </c>
      <c r="L7" s="32">
        <v>71</v>
      </c>
      <c r="M7" s="32">
        <v>83</v>
      </c>
      <c r="N7" s="32">
        <v>78</v>
      </c>
      <c r="P7" s="35" t="s">
        <v>1105</v>
      </c>
      <c r="Q7" s="34">
        <f>Q2+(Q5*(Q3/SQRT(Q4)))</f>
        <v>67.029940168716948</v>
      </c>
      <c r="R7" s="34">
        <f t="shared" ref="R7" si="2">R2+(R5*(R3/SQRT(R4)))</f>
        <v>70.075010320973874</v>
      </c>
      <c r="S7" s="34">
        <f>S2+(S5*(S3/SQRT(S4)))</f>
        <v>68.996961718927778</v>
      </c>
    </row>
    <row r="8" spans="1:19" x14ac:dyDescent="0.25">
      <c r="A8" t="s">
        <v>97</v>
      </c>
      <c r="B8" s="10" t="s">
        <v>8</v>
      </c>
      <c r="H8" s="18" t="s">
        <v>1093</v>
      </c>
      <c r="I8" s="29">
        <v>1.9599639845400501</v>
      </c>
      <c r="J8" s="29">
        <v>1.9599639845400536</v>
      </c>
      <c r="L8" s="32">
        <v>88</v>
      </c>
      <c r="M8" s="32">
        <v>95</v>
      </c>
      <c r="N8" s="32">
        <v>92</v>
      </c>
    </row>
    <row r="9" spans="1:19" x14ac:dyDescent="0.25">
      <c r="A9" t="s">
        <v>98</v>
      </c>
      <c r="B9" s="11" t="s">
        <v>17</v>
      </c>
      <c r="H9" s="18" t="s">
        <v>1094</v>
      </c>
      <c r="I9" s="29">
        <v>3.0969663745601533E-2</v>
      </c>
      <c r="J9" s="29">
        <v>3.0969663745601533E-2</v>
      </c>
      <c r="L9" s="32">
        <v>40</v>
      </c>
      <c r="M9" s="32">
        <v>43</v>
      </c>
      <c r="N9" s="32">
        <v>39</v>
      </c>
    </row>
    <row r="10" spans="1:19" x14ac:dyDescent="0.25">
      <c r="A10" t="s">
        <v>99</v>
      </c>
      <c r="B10" s="10" t="s">
        <v>17</v>
      </c>
      <c r="H10" s="18" t="s">
        <v>1095</v>
      </c>
      <c r="I10" s="29">
        <v>0.48199999999999998</v>
      </c>
      <c r="J10" s="29">
        <v>0.51800000000000002</v>
      </c>
      <c r="L10" s="32">
        <v>64</v>
      </c>
      <c r="M10" s="32">
        <v>64</v>
      </c>
      <c r="N10" s="32">
        <v>67</v>
      </c>
    </row>
    <row r="11" spans="1:19" x14ac:dyDescent="0.25">
      <c r="A11" t="s">
        <v>100</v>
      </c>
      <c r="B11" s="11" t="s">
        <v>8</v>
      </c>
      <c r="H11" s="35" t="s">
        <v>1096</v>
      </c>
      <c r="I11" s="30">
        <v>0.45103033625439848</v>
      </c>
      <c r="J11" s="30">
        <v>0.48703033625439851</v>
      </c>
      <c r="L11" s="32">
        <v>38</v>
      </c>
      <c r="M11" s="32">
        <v>60</v>
      </c>
      <c r="N11" s="32">
        <v>50</v>
      </c>
      <c r="Q11" s="18" t="s">
        <v>5</v>
      </c>
      <c r="R11" s="18" t="s">
        <v>6</v>
      </c>
      <c r="S11" s="18" t="s">
        <v>7</v>
      </c>
    </row>
    <row r="12" spans="1:19" x14ac:dyDescent="0.25">
      <c r="A12" t="s">
        <v>101</v>
      </c>
      <c r="B12" s="10" t="s">
        <v>17</v>
      </c>
      <c r="H12" s="35" t="s">
        <v>1097</v>
      </c>
      <c r="I12" s="30">
        <v>0.51296966374560149</v>
      </c>
      <c r="J12" s="30">
        <v>0.54896966374560152</v>
      </c>
      <c r="L12" s="32">
        <v>58</v>
      </c>
      <c r="M12" s="32">
        <v>54</v>
      </c>
      <c r="N12" s="32">
        <v>52</v>
      </c>
      <c r="P12" s="18" t="s">
        <v>1102</v>
      </c>
      <c r="Q12" s="25">
        <f>COUNTA($L$2:$L$1001)</f>
        <v>1000</v>
      </c>
      <c r="R12" s="25">
        <f>COUNTA($M$2:$M$1001)</f>
        <v>1000</v>
      </c>
      <c r="S12" s="25">
        <f>COUNTA($N$2:$N$1001)</f>
        <v>1000</v>
      </c>
    </row>
    <row r="13" spans="1:19" x14ac:dyDescent="0.25">
      <c r="A13" t="s">
        <v>102</v>
      </c>
      <c r="B13" s="11" t="s">
        <v>17</v>
      </c>
      <c r="L13" s="32">
        <v>40</v>
      </c>
      <c r="M13" s="32">
        <v>52</v>
      </c>
      <c r="N13" s="32">
        <v>43</v>
      </c>
      <c r="P13" s="18" t="s">
        <v>1100</v>
      </c>
      <c r="Q13" s="26">
        <f>AVERAGE(L2:L1001)</f>
        <v>66.088999999999999</v>
      </c>
      <c r="R13" s="26">
        <f t="shared" ref="R13:S13" si="3">AVERAGE(M2:M1001)</f>
        <v>69.168999999999997</v>
      </c>
      <c r="S13" s="26">
        <f t="shared" si="3"/>
        <v>68.054000000000002</v>
      </c>
    </row>
    <row r="14" spans="1:19" x14ac:dyDescent="0.25">
      <c r="A14" t="s">
        <v>103</v>
      </c>
      <c r="B14" s="10" t="s">
        <v>8</v>
      </c>
      <c r="L14" s="32">
        <v>65</v>
      </c>
      <c r="M14" s="32">
        <v>81</v>
      </c>
      <c r="N14" s="32">
        <v>73</v>
      </c>
      <c r="P14" s="18" t="s">
        <v>1106</v>
      </c>
      <c r="Q14" s="26">
        <f>_xlfn.STDEV.S($L$2:$L$1001)</f>
        <v>15.163080096009448</v>
      </c>
      <c r="R14" s="26">
        <f>_xlfn.STDEV.S($M$2:$M$1001)</f>
        <v>14.600191937252225</v>
      </c>
      <c r="S14" s="26">
        <f>_xlfn.STDEV.S($N$2:$N$1001)</f>
        <v>15.195657010869645</v>
      </c>
    </row>
    <row r="15" spans="1:19" x14ac:dyDescent="0.25">
      <c r="A15" t="s">
        <v>104</v>
      </c>
      <c r="B15" s="11" t="s">
        <v>17</v>
      </c>
      <c r="L15" s="32">
        <v>78</v>
      </c>
      <c r="M15" s="32">
        <v>72</v>
      </c>
      <c r="N15" s="32">
        <v>70</v>
      </c>
      <c r="P15" s="18" t="s">
        <v>1107</v>
      </c>
      <c r="Q15" s="26">
        <v>0.95</v>
      </c>
      <c r="R15" s="26">
        <v>0.95</v>
      </c>
      <c r="S15" s="26">
        <v>0.95</v>
      </c>
    </row>
    <row r="16" spans="1:19" x14ac:dyDescent="0.25">
      <c r="A16" t="s">
        <v>105</v>
      </c>
      <c r="B16" s="10" t="s">
        <v>8</v>
      </c>
      <c r="L16" s="32">
        <v>50</v>
      </c>
      <c r="M16" s="32">
        <v>53</v>
      </c>
      <c r="N16" s="32">
        <v>58</v>
      </c>
      <c r="P16" s="18" t="s">
        <v>1094</v>
      </c>
      <c r="Q16" s="26">
        <f>_xlfn.CONFIDENCE.T(1-Q15,Q14,Q12)</f>
        <v>0.94094016871695441</v>
      </c>
      <c r="R16" s="26">
        <f>_xlfn.CONFIDENCE.T(1-R15,R14,R12)</f>
        <v>0.90601032097387035</v>
      </c>
      <c r="S16" s="26">
        <f>_xlfn.CONFIDENCE.T(1-S15,S14,S12)</f>
        <v>0.94296171892777858</v>
      </c>
    </row>
    <row r="17" spans="1:19" x14ac:dyDescent="0.25">
      <c r="A17" t="s">
        <v>106</v>
      </c>
      <c r="B17" s="11" t="s">
        <v>8</v>
      </c>
      <c r="L17" s="32">
        <v>69</v>
      </c>
      <c r="M17" s="32">
        <v>75</v>
      </c>
      <c r="N17" s="32">
        <v>78</v>
      </c>
      <c r="P17" s="35" t="s">
        <v>1104</v>
      </c>
      <c r="Q17" s="34">
        <f>Q13-Q16</f>
        <v>65.148059831283049</v>
      </c>
      <c r="R17" s="34">
        <f t="shared" ref="R17:S17" si="4">R13-R16</f>
        <v>68.26298967902612</v>
      </c>
      <c r="S17" s="34">
        <f t="shared" si="4"/>
        <v>67.111038281072226</v>
      </c>
    </row>
    <row r="18" spans="1:19" x14ac:dyDescent="0.25">
      <c r="A18" t="s">
        <v>107</v>
      </c>
      <c r="B18" s="10" t="s">
        <v>17</v>
      </c>
      <c r="L18" s="32">
        <v>88</v>
      </c>
      <c r="M18" s="32">
        <v>89</v>
      </c>
      <c r="N18" s="32">
        <v>86</v>
      </c>
      <c r="P18" s="35" t="s">
        <v>1105</v>
      </c>
      <c r="Q18" s="34">
        <f>Q13+Q16</f>
        <v>67.029940168716948</v>
      </c>
      <c r="R18" s="34">
        <f t="shared" ref="R18:S18" si="5">R13+R16</f>
        <v>70.075010320973874</v>
      </c>
      <c r="S18" s="34">
        <f t="shared" si="5"/>
        <v>68.996961718927778</v>
      </c>
    </row>
    <row r="19" spans="1:19" x14ac:dyDescent="0.25">
      <c r="A19" t="s">
        <v>108</v>
      </c>
      <c r="B19" s="11" t="s">
        <v>8</v>
      </c>
      <c r="L19" s="32">
        <v>18</v>
      </c>
      <c r="M19" s="32">
        <v>32</v>
      </c>
      <c r="N19" s="32">
        <v>28</v>
      </c>
    </row>
    <row r="20" spans="1:19" x14ac:dyDescent="0.25">
      <c r="A20" t="s">
        <v>109</v>
      </c>
      <c r="B20" s="10" t="s">
        <v>17</v>
      </c>
      <c r="L20" s="32">
        <v>46</v>
      </c>
      <c r="M20" s="32">
        <v>42</v>
      </c>
      <c r="N20" s="32">
        <v>46</v>
      </c>
    </row>
    <row r="21" spans="1:19" x14ac:dyDescent="0.25">
      <c r="A21" t="s">
        <v>110</v>
      </c>
      <c r="B21" s="11" t="s">
        <v>8</v>
      </c>
      <c r="L21" s="32">
        <v>54</v>
      </c>
      <c r="M21" s="32">
        <v>58</v>
      </c>
      <c r="N21" s="32">
        <v>61</v>
      </c>
    </row>
    <row r="22" spans="1:19" x14ac:dyDescent="0.25">
      <c r="A22" t="s">
        <v>111</v>
      </c>
      <c r="B22" s="10" t="s">
        <v>17</v>
      </c>
      <c r="L22" s="32">
        <v>66</v>
      </c>
      <c r="M22" s="32">
        <v>69</v>
      </c>
      <c r="N22" s="32">
        <v>63</v>
      </c>
    </row>
    <row r="23" spans="1:19" x14ac:dyDescent="0.25">
      <c r="A23" t="s">
        <v>112</v>
      </c>
      <c r="B23" s="11" t="s">
        <v>8</v>
      </c>
      <c r="L23" s="32">
        <v>65</v>
      </c>
      <c r="M23" s="32">
        <v>75</v>
      </c>
      <c r="N23" s="32">
        <v>70</v>
      </c>
    </row>
    <row r="24" spans="1:19" x14ac:dyDescent="0.25">
      <c r="A24" t="s">
        <v>113</v>
      </c>
      <c r="B24" s="10" t="s">
        <v>17</v>
      </c>
      <c r="L24" s="32">
        <v>44</v>
      </c>
      <c r="M24" s="32">
        <v>54</v>
      </c>
      <c r="N24" s="32">
        <v>53</v>
      </c>
    </row>
    <row r="25" spans="1:19" x14ac:dyDescent="0.25">
      <c r="A25" t="s">
        <v>114</v>
      </c>
      <c r="B25" s="11" t="s">
        <v>8</v>
      </c>
      <c r="L25" s="32">
        <v>69</v>
      </c>
      <c r="M25" s="32">
        <v>73</v>
      </c>
      <c r="N25" s="32">
        <v>73</v>
      </c>
    </row>
    <row r="26" spans="1:19" x14ac:dyDescent="0.25">
      <c r="A26" t="s">
        <v>115</v>
      </c>
      <c r="B26" s="10" t="s">
        <v>17</v>
      </c>
      <c r="L26" s="32">
        <v>74</v>
      </c>
      <c r="M26" s="32">
        <v>71</v>
      </c>
      <c r="N26" s="32">
        <v>80</v>
      </c>
    </row>
    <row r="27" spans="1:19" x14ac:dyDescent="0.25">
      <c r="A27" t="s">
        <v>116</v>
      </c>
      <c r="B27" s="11" t="s">
        <v>17</v>
      </c>
      <c r="L27" s="32">
        <v>73</v>
      </c>
      <c r="M27" s="32">
        <v>74</v>
      </c>
      <c r="N27" s="32">
        <v>72</v>
      </c>
    </row>
    <row r="28" spans="1:19" x14ac:dyDescent="0.25">
      <c r="A28" t="s">
        <v>117</v>
      </c>
      <c r="B28" s="10" t="s">
        <v>17</v>
      </c>
      <c r="L28" s="32">
        <v>69</v>
      </c>
      <c r="M28" s="32">
        <v>54</v>
      </c>
      <c r="N28" s="32">
        <v>55</v>
      </c>
    </row>
    <row r="29" spans="1:19" x14ac:dyDescent="0.25">
      <c r="A29" t="s">
        <v>118</v>
      </c>
      <c r="B29" s="11" t="s">
        <v>8</v>
      </c>
      <c r="L29" s="32">
        <v>67</v>
      </c>
      <c r="M29" s="32">
        <v>69</v>
      </c>
      <c r="N29" s="32">
        <v>75</v>
      </c>
    </row>
    <row r="30" spans="1:19" x14ac:dyDescent="0.25">
      <c r="A30" t="s">
        <v>119</v>
      </c>
      <c r="B30" s="10" t="s">
        <v>17</v>
      </c>
      <c r="L30" s="32">
        <v>70</v>
      </c>
      <c r="M30" s="32">
        <v>70</v>
      </c>
      <c r="N30" s="32">
        <v>65</v>
      </c>
    </row>
    <row r="31" spans="1:19" x14ac:dyDescent="0.25">
      <c r="A31" t="s">
        <v>120</v>
      </c>
      <c r="B31" s="11" t="s">
        <v>8</v>
      </c>
      <c r="L31" s="32">
        <v>62</v>
      </c>
      <c r="M31" s="32">
        <v>70</v>
      </c>
      <c r="N31" s="32">
        <v>75</v>
      </c>
    </row>
    <row r="32" spans="1:19" x14ac:dyDescent="0.25">
      <c r="A32" t="s">
        <v>121</v>
      </c>
      <c r="B32" s="10" t="s">
        <v>8</v>
      </c>
      <c r="L32" s="32">
        <v>69</v>
      </c>
      <c r="M32" s="32">
        <v>74</v>
      </c>
      <c r="N32" s="32">
        <v>74</v>
      </c>
    </row>
    <row r="33" spans="1:14" x14ac:dyDescent="0.25">
      <c r="A33" t="s">
        <v>122</v>
      </c>
      <c r="B33" s="11" t="s">
        <v>8</v>
      </c>
      <c r="L33" s="32">
        <v>63</v>
      </c>
      <c r="M33" s="32">
        <v>65</v>
      </c>
      <c r="N33" s="32">
        <v>61</v>
      </c>
    </row>
    <row r="34" spans="1:14" x14ac:dyDescent="0.25">
      <c r="A34" t="s">
        <v>123</v>
      </c>
      <c r="B34" s="10" t="s">
        <v>8</v>
      </c>
      <c r="L34" s="32">
        <v>56</v>
      </c>
      <c r="M34" s="32">
        <v>72</v>
      </c>
      <c r="N34" s="32">
        <v>65</v>
      </c>
    </row>
    <row r="35" spans="1:14" x14ac:dyDescent="0.25">
      <c r="A35" t="s">
        <v>124</v>
      </c>
      <c r="B35" s="11" t="s">
        <v>17</v>
      </c>
      <c r="L35" s="32">
        <v>40</v>
      </c>
      <c r="M35" s="32">
        <v>42</v>
      </c>
      <c r="N35" s="32">
        <v>38</v>
      </c>
    </row>
    <row r="36" spans="1:14" x14ac:dyDescent="0.25">
      <c r="A36" t="s">
        <v>125</v>
      </c>
      <c r="B36" s="10" t="s">
        <v>17</v>
      </c>
      <c r="L36" s="32">
        <v>97</v>
      </c>
      <c r="M36" s="32">
        <v>87</v>
      </c>
      <c r="N36" s="32">
        <v>82</v>
      </c>
    </row>
    <row r="37" spans="1:14" x14ac:dyDescent="0.25">
      <c r="A37" t="s">
        <v>126</v>
      </c>
      <c r="B37" s="11" t="s">
        <v>17</v>
      </c>
      <c r="L37" s="32">
        <v>81</v>
      </c>
      <c r="M37" s="32">
        <v>81</v>
      </c>
      <c r="N37" s="32">
        <v>79</v>
      </c>
    </row>
    <row r="38" spans="1:14" x14ac:dyDescent="0.25">
      <c r="A38" t="s">
        <v>127</v>
      </c>
      <c r="B38" s="10" t="s">
        <v>8</v>
      </c>
      <c r="L38" s="32">
        <v>74</v>
      </c>
      <c r="M38" s="32">
        <v>81</v>
      </c>
      <c r="N38" s="32">
        <v>83</v>
      </c>
    </row>
    <row r="39" spans="1:14" x14ac:dyDescent="0.25">
      <c r="A39" t="s">
        <v>128</v>
      </c>
      <c r="B39" s="11" t="s">
        <v>8</v>
      </c>
      <c r="L39" s="32">
        <v>50</v>
      </c>
      <c r="M39" s="32">
        <v>64</v>
      </c>
      <c r="N39" s="32">
        <v>59</v>
      </c>
    </row>
    <row r="40" spans="1:14" x14ac:dyDescent="0.25">
      <c r="A40" t="s">
        <v>129</v>
      </c>
      <c r="B40" s="10" t="s">
        <v>8</v>
      </c>
      <c r="L40" s="32">
        <v>75</v>
      </c>
      <c r="M40" s="32">
        <v>90</v>
      </c>
      <c r="N40" s="32">
        <v>88</v>
      </c>
    </row>
    <row r="41" spans="1:14" x14ac:dyDescent="0.25">
      <c r="A41" t="s">
        <v>130</v>
      </c>
      <c r="B41" s="11" t="s">
        <v>17</v>
      </c>
      <c r="L41" s="32">
        <v>57</v>
      </c>
      <c r="M41" s="32">
        <v>56</v>
      </c>
      <c r="N41" s="32">
        <v>57</v>
      </c>
    </row>
    <row r="42" spans="1:14" x14ac:dyDescent="0.25">
      <c r="A42" t="s">
        <v>131</v>
      </c>
      <c r="B42" s="10" t="s">
        <v>17</v>
      </c>
      <c r="L42" s="32">
        <v>55</v>
      </c>
      <c r="M42" s="32">
        <v>61</v>
      </c>
      <c r="N42" s="32">
        <v>54</v>
      </c>
    </row>
    <row r="43" spans="1:14" x14ac:dyDescent="0.25">
      <c r="A43" t="s">
        <v>132</v>
      </c>
      <c r="B43" s="11" t="s">
        <v>8</v>
      </c>
      <c r="L43" s="32">
        <v>58</v>
      </c>
      <c r="M43" s="32">
        <v>73</v>
      </c>
      <c r="N43" s="32">
        <v>68</v>
      </c>
    </row>
    <row r="44" spans="1:14" x14ac:dyDescent="0.25">
      <c r="A44" t="s">
        <v>133</v>
      </c>
      <c r="B44" s="10" t="s">
        <v>8</v>
      </c>
      <c r="L44" s="32">
        <v>53</v>
      </c>
      <c r="M44" s="32">
        <v>58</v>
      </c>
      <c r="N44" s="32">
        <v>65</v>
      </c>
    </row>
    <row r="45" spans="1:14" x14ac:dyDescent="0.25">
      <c r="A45" t="s">
        <v>134</v>
      </c>
      <c r="B45" s="11" t="s">
        <v>17</v>
      </c>
      <c r="L45" s="32">
        <v>59</v>
      </c>
      <c r="M45" s="32">
        <v>65</v>
      </c>
      <c r="N45" s="32">
        <v>66</v>
      </c>
    </row>
    <row r="46" spans="1:14" x14ac:dyDescent="0.25">
      <c r="A46" t="s">
        <v>135</v>
      </c>
      <c r="B46" s="10" t="s">
        <v>8</v>
      </c>
      <c r="L46" s="32">
        <v>50</v>
      </c>
      <c r="M46" s="32">
        <v>56</v>
      </c>
      <c r="N46" s="32">
        <v>54</v>
      </c>
    </row>
    <row r="47" spans="1:14" x14ac:dyDescent="0.25">
      <c r="A47" t="s">
        <v>136</v>
      </c>
      <c r="B47" s="11" t="s">
        <v>17</v>
      </c>
      <c r="L47" s="32">
        <v>65</v>
      </c>
      <c r="M47" s="32">
        <v>54</v>
      </c>
      <c r="N47" s="32">
        <v>57</v>
      </c>
    </row>
    <row r="48" spans="1:14" x14ac:dyDescent="0.25">
      <c r="A48" t="s">
        <v>137</v>
      </c>
      <c r="B48" s="10" t="s">
        <v>8</v>
      </c>
      <c r="L48" s="32">
        <v>55</v>
      </c>
      <c r="M48" s="32">
        <v>65</v>
      </c>
      <c r="N48" s="32">
        <v>62</v>
      </c>
    </row>
    <row r="49" spans="1:14" x14ac:dyDescent="0.25">
      <c r="A49" t="s">
        <v>138</v>
      </c>
      <c r="B49" s="11" t="s">
        <v>8</v>
      </c>
      <c r="L49" s="32">
        <v>66</v>
      </c>
      <c r="M49" s="32">
        <v>71</v>
      </c>
      <c r="N49" s="32">
        <v>76</v>
      </c>
    </row>
    <row r="50" spans="1:14" x14ac:dyDescent="0.25">
      <c r="A50" t="s">
        <v>139</v>
      </c>
      <c r="B50" s="10" t="s">
        <v>8</v>
      </c>
      <c r="L50" s="32">
        <v>57</v>
      </c>
      <c r="M50" s="32">
        <v>74</v>
      </c>
      <c r="N50" s="32">
        <v>76</v>
      </c>
    </row>
    <row r="51" spans="1:14" x14ac:dyDescent="0.25">
      <c r="A51" t="s">
        <v>140</v>
      </c>
      <c r="B51" s="11" t="s">
        <v>17</v>
      </c>
      <c r="L51" s="32">
        <v>82</v>
      </c>
      <c r="M51" s="32">
        <v>84</v>
      </c>
      <c r="N51" s="32">
        <v>82</v>
      </c>
    </row>
    <row r="52" spans="1:14" x14ac:dyDescent="0.25">
      <c r="A52" t="s">
        <v>141</v>
      </c>
      <c r="B52" s="10" t="s">
        <v>17</v>
      </c>
      <c r="L52" s="32">
        <v>53</v>
      </c>
      <c r="M52" s="32">
        <v>55</v>
      </c>
      <c r="N52" s="32">
        <v>48</v>
      </c>
    </row>
    <row r="53" spans="1:14" x14ac:dyDescent="0.25">
      <c r="A53" t="s">
        <v>142</v>
      </c>
      <c r="B53" s="11" t="s">
        <v>17</v>
      </c>
      <c r="L53" s="32">
        <v>77</v>
      </c>
      <c r="M53" s="32">
        <v>69</v>
      </c>
      <c r="N53" s="32">
        <v>68</v>
      </c>
    </row>
    <row r="54" spans="1:14" x14ac:dyDescent="0.25">
      <c r="A54" t="s">
        <v>143</v>
      </c>
      <c r="B54" s="10" t="s">
        <v>17</v>
      </c>
      <c r="L54" s="32">
        <v>53</v>
      </c>
      <c r="M54" s="32">
        <v>44</v>
      </c>
      <c r="N54" s="32">
        <v>42</v>
      </c>
    </row>
    <row r="55" spans="1:14" x14ac:dyDescent="0.25">
      <c r="A55" t="s">
        <v>144</v>
      </c>
      <c r="B55" s="11" t="s">
        <v>17</v>
      </c>
      <c r="L55" s="32">
        <v>88</v>
      </c>
      <c r="M55" s="32">
        <v>78</v>
      </c>
      <c r="N55" s="32">
        <v>75</v>
      </c>
    </row>
    <row r="56" spans="1:14" x14ac:dyDescent="0.25">
      <c r="A56" t="s">
        <v>145</v>
      </c>
      <c r="B56" s="10" t="s">
        <v>8</v>
      </c>
      <c r="L56" s="32">
        <v>71</v>
      </c>
      <c r="M56" s="32">
        <v>84</v>
      </c>
      <c r="N56" s="32">
        <v>87</v>
      </c>
    </row>
    <row r="57" spans="1:14" x14ac:dyDescent="0.25">
      <c r="A57" t="s">
        <v>146</v>
      </c>
      <c r="B57" s="11" t="s">
        <v>8</v>
      </c>
      <c r="L57" s="32">
        <v>33</v>
      </c>
      <c r="M57" s="32">
        <v>41</v>
      </c>
      <c r="N57" s="32">
        <v>43</v>
      </c>
    </row>
    <row r="58" spans="1:14" x14ac:dyDescent="0.25">
      <c r="A58" t="s">
        <v>147</v>
      </c>
      <c r="B58" s="10" t="s">
        <v>8</v>
      </c>
      <c r="L58" s="32">
        <v>82</v>
      </c>
      <c r="M58" s="32">
        <v>85</v>
      </c>
      <c r="N58" s="32">
        <v>86</v>
      </c>
    </row>
    <row r="59" spans="1:14" x14ac:dyDescent="0.25">
      <c r="A59" t="s">
        <v>148</v>
      </c>
      <c r="B59" s="11" t="s">
        <v>17</v>
      </c>
      <c r="L59" s="32">
        <v>52</v>
      </c>
      <c r="M59" s="32">
        <v>55</v>
      </c>
      <c r="N59" s="32">
        <v>49</v>
      </c>
    </row>
    <row r="60" spans="1:14" x14ac:dyDescent="0.25">
      <c r="A60" t="s">
        <v>149</v>
      </c>
      <c r="B60" s="10" t="s">
        <v>17</v>
      </c>
      <c r="L60" s="32">
        <v>58</v>
      </c>
      <c r="M60" s="32">
        <v>59</v>
      </c>
      <c r="N60" s="32">
        <v>58</v>
      </c>
    </row>
    <row r="61" spans="1:14" x14ac:dyDescent="0.25">
      <c r="A61" t="s">
        <v>150</v>
      </c>
      <c r="B61" s="11" t="s">
        <v>8</v>
      </c>
      <c r="L61" s="32">
        <v>0</v>
      </c>
      <c r="M61" s="32">
        <v>17</v>
      </c>
      <c r="N61" s="32">
        <v>10</v>
      </c>
    </row>
    <row r="62" spans="1:14" x14ac:dyDescent="0.25">
      <c r="A62" t="s">
        <v>151</v>
      </c>
      <c r="B62" s="10" t="s">
        <v>17</v>
      </c>
      <c r="L62" s="32">
        <v>79</v>
      </c>
      <c r="M62" s="32">
        <v>74</v>
      </c>
      <c r="N62" s="32">
        <v>72</v>
      </c>
    </row>
    <row r="63" spans="1:14" x14ac:dyDescent="0.25">
      <c r="A63" t="s">
        <v>152</v>
      </c>
      <c r="B63" s="11" t="s">
        <v>17</v>
      </c>
      <c r="L63" s="32">
        <v>39</v>
      </c>
      <c r="M63" s="32">
        <v>39</v>
      </c>
      <c r="N63" s="32">
        <v>34</v>
      </c>
    </row>
    <row r="64" spans="1:14" x14ac:dyDescent="0.25">
      <c r="A64" t="s">
        <v>153</v>
      </c>
      <c r="B64" s="10" t="s">
        <v>17</v>
      </c>
      <c r="L64" s="32">
        <v>62</v>
      </c>
      <c r="M64" s="32">
        <v>61</v>
      </c>
      <c r="N64" s="32">
        <v>55</v>
      </c>
    </row>
    <row r="65" spans="1:14" x14ac:dyDescent="0.25">
      <c r="A65" t="s">
        <v>154</v>
      </c>
      <c r="B65" s="11" t="s">
        <v>8</v>
      </c>
      <c r="L65" s="32">
        <v>69</v>
      </c>
      <c r="M65" s="32">
        <v>80</v>
      </c>
      <c r="N65" s="32">
        <v>71</v>
      </c>
    </row>
    <row r="66" spans="1:14" x14ac:dyDescent="0.25">
      <c r="A66" t="s">
        <v>155</v>
      </c>
      <c r="B66" s="10" t="s">
        <v>8</v>
      </c>
      <c r="L66" s="32">
        <v>59</v>
      </c>
      <c r="M66" s="32">
        <v>58</v>
      </c>
      <c r="N66" s="32">
        <v>59</v>
      </c>
    </row>
    <row r="67" spans="1:14" x14ac:dyDescent="0.25">
      <c r="A67" t="s">
        <v>156</v>
      </c>
      <c r="B67" s="11" t="s">
        <v>17</v>
      </c>
      <c r="L67" s="32">
        <v>67</v>
      </c>
      <c r="M67" s="32">
        <v>64</v>
      </c>
      <c r="N67" s="32">
        <v>61</v>
      </c>
    </row>
    <row r="68" spans="1:14" x14ac:dyDescent="0.25">
      <c r="A68" t="s">
        <v>157</v>
      </c>
      <c r="B68" s="10" t="s">
        <v>17</v>
      </c>
      <c r="L68" s="32">
        <v>45</v>
      </c>
      <c r="M68" s="32">
        <v>37</v>
      </c>
      <c r="N68" s="32">
        <v>37</v>
      </c>
    </row>
    <row r="69" spans="1:14" x14ac:dyDescent="0.25">
      <c r="A69" t="s">
        <v>158</v>
      </c>
      <c r="B69" s="11" t="s">
        <v>8</v>
      </c>
      <c r="L69" s="32">
        <v>60</v>
      </c>
      <c r="M69" s="32">
        <v>72</v>
      </c>
      <c r="N69" s="32">
        <v>74</v>
      </c>
    </row>
    <row r="70" spans="1:14" x14ac:dyDescent="0.25">
      <c r="A70" t="s">
        <v>159</v>
      </c>
      <c r="B70" s="10" t="s">
        <v>17</v>
      </c>
      <c r="L70" s="32">
        <v>61</v>
      </c>
      <c r="M70" s="32">
        <v>58</v>
      </c>
      <c r="N70" s="32">
        <v>56</v>
      </c>
    </row>
    <row r="71" spans="1:14" x14ac:dyDescent="0.25">
      <c r="A71" t="s">
        <v>160</v>
      </c>
      <c r="B71" s="11" t="s">
        <v>8</v>
      </c>
      <c r="L71" s="32">
        <v>39</v>
      </c>
      <c r="M71" s="32">
        <v>64</v>
      </c>
      <c r="N71" s="32">
        <v>57</v>
      </c>
    </row>
    <row r="72" spans="1:14" x14ac:dyDescent="0.25">
      <c r="A72" t="s">
        <v>161</v>
      </c>
      <c r="B72" s="10" t="s">
        <v>8</v>
      </c>
      <c r="L72" s="32">
        <v>58</v>
      </c>
      <c r="M72" s="32">
        <v>63</v>
      </c>
      <c r="N72" s="32">
        <v>73</v>
      </c>
    </row>
    <row r="73" spans="1:14" x14ac:dyDescent="0.25">
      <c r="A73" t="s">
        <v>162</v>
      </c>
      <c r="B73" s="11" t="s">
        <v>17</v>
      </c>
      <c r="L73" s="32">
        <v>63</v>
      </c>
      <c r="M73" s="32">
        <v>55</v>
      </c>
      <c r="N73" s="32">
        <v>63</v>
      </c>
    </row>
    <row r="74" spans="1:14" x14ac:dyDescent="0.25">
      <c r="A74" t="s">
        <v>163</v>
      </c>
      <c r="B74" s="10" t="s">
        <v>8</v>
      </c>
      <c r="L74" s="32">
        <v>41</v>
      </c>
      <c r="M74" s="32">
        <v>51</v>
      </c>
      <c r="N74" s="32">
        <v>48</v>
      </c>
    </row>
    <row r="75" spans="1:14" x14ac:dyDescent="0.25">
      <c r="A75" t="s">
        <v>164</v>
      </c>
      <c r="B75" s="11" t="s">
        <v>17</v>
      </c>
      <c r="L75" s="32">
        <v>61</v>
      </c>
      <c r="M75" s="32">
        <v>57</v>
      </c>
      <c r="N75" s="32">
        <v>56</v>
      </c>
    </row>
    <row r="76" spans="1:14" x14ac:dyDescent="0.25">
      <c r="A76" t="s">
        <v>165</v>
      </c>
      <c r="B76" s="10" t="s">
        <v>17</v>
      </c>
      <c r="L76" s="32">
        <v>49</v>
      </c>
      <c r="M76" s="32">
        <v>49</v>
      </c>
      <c r="N76" s="32">
        <v>41</v>
      </c>
    </row>
    <row r="77" spans="1:14" x14ac:dyDescent="0.25">
      <c r="A77" t="s">
        <v>166</v>
      </c>
      <c r="B77" s="11" t="s">
        <v>17</v>
      </c>
      <c r="L77" s="32">
        <v>44</v>
      </c>
      <c r="M77" s="32">
        <v>41</v>
      </c>
      <c r="N77" s="32">
        <v>38</v>
      </c>
    </row>
    <row r="78" spans="1:14" x14ac:dyDescent="0.25">
      <c r="A78" t="s">
        <v>167</v>
      </c>
      <c r="B78" s="10" t="s">
        <v>17</v>
      </c>
      <c r="L78" s="32">
        <v>30</v>
      </c>
      <c r="M78" s="32">
        <v>26</v>
      </c>
      <c r="N78" s="32">
        <v>22</v>
      </c>
    </row>
    <row r="79" spans="1:14" x14ac:dyDescent="0.25">
      <c r="A79" t="s">
        <v>168</v>
      </c>
      <c r="B79" s="11" t="s">
        <v>17</v>
      </c>
      <c r="L79" s="32">
        <v>80</v>
      </c>
      <c r="M79" s="32">
        <v>78</v>
      </c>
      <c r="N79" s="32">
        <v>81</v>
      </c>
    </row>
    <row r="80" spans="1:14" x14ac:dyDescent="0.25">
      <c r="A80" t="s">
        <v>169</v>
      </c>
      <c r="B80" s="10" t="s">
        <v>8</v>
      </c>
      <c r="L80" s="32">
        <v>61</v>
      </c>
      <c r="M80" s="32">
        <v>74</v>
      </c>
      <c r="N80" s="32">
        <v>72</v>
      </c>
    </row>
    <row r="81" spans="1:14" x14ac:dyDescent="0.25">
      <c r="A81" t="s">
        <v>170</v>
      </c>
      <c r="B81" s="11" t="s">
        <v>8</v>
      </c>
      <c r="L81" s="32">
        <v>62</v>
      </c>
      <c r="M81" s="32">
        <v>68</v>
      </c>
      <c r="N81" s="32">
        <v>68</v>
      </c>
    </row>
    <row r="82" spans="1:14" x14ac:dyDescent="0.25">
      <c r="A82" t="s">
        <v>171</v>
      </c>
      <c r="B82" s="10" t="s">
        <v>8</v>
      </c>
      <c r="L82" s="32">
        <v>47</v>
      </c>
      <c r="M82" s="32">
        <v>49</v>
      </c>
      <c r="N82" s="32">
        <v>50</v>
      </c>
    </row>
    <row r="83" spans="1:14" x14ac:dyDescent="0.25">
      <c r="A83" t="s">
        <v>172</v>
      </c>
      <c r="B83" s="11" t="s">
        <v>17</v>
      </c>
      <c r="L83" s="32">
        <v>49</v>
      </c>
      <c r="M83" s="32">
        <v>45</v>
      </c>
      <c r="N83" s="32">
        <v>45</v>
      </c>
    </row>
    <row r="84" spans="1:14" x14ac:dyDescent="0.25">
      <c r="A84" t="s">
        <v>173</v>
      </c>
      <c r="B84" s="10" t="s">
        <v>17</v>
      </c>
      <c r="L84" s="32">
        <v>50</v>
      </c>
      <c r="M84" s="32">
        <v>47</v>
      </c>
      <c r="N84" s="32">
        <v>54</v>
      </c>
    </row>
    <row r="85" spans="1:14" x14ac:dyDescent="0.25">
      <c r="A85" t="s">
        <v>174</v>
      </c>
      <c r="B85" s="11" t="s">
        <v>17</v>
      </c>
      <c r="L85" s="32">
        <v>72</v>
      </c>
      <c r="M85" s="32">
        <v>64</v>
      </c>
      <c r="N85" s="32">
        <v>63</v>
      </c>
    </row>
    <row r="86" spans="1:14" x14ac:dyDescent="0.25">
      <c r="A86" t="s">
        <v>175</v>
      </c>
      <c r="B86" s="10" t="s">
        <v>17</v>
      </c>
      <c r="L86" s="32">
        <v>42</v>
      </c>
      <c r="M86" s="32">
        <v>39</v>
      </c>
      <c r="N86" s="32">
        <v>34</v>
      </c>
    </row>
    <row r="87" spans="1:14" x14ac:dyDescent="0.25">
      <c r="A87" t="s">
        <v>176</v>
      </c>
      <c r="B87" s="11" t="s">
        <v>8</v>
      </c>
      <c r="L87" s="32">
        <v>73</v>
      </c>
      <c r="M87" s="32">
        <v>80</v>
      </c>
      <c r="N87" s="32">
        <v>82</v>
      </c>
    </row>
    <row r="88" spans="1:14" x14ac:dyDescent="0.25">
      <c r="A88" t="s">
        <v>177</v>
      </c>
      <c r="B88" s="10" t="s">
        <v>8</v>
      </c>
      <c r="L88" s="32">
        <v>76</v>
      </c>
      <c r="M88" s="32">
        <v>83</v>
      </c>
      <c r="N88" s="32">
        <v>88</v>
      </c>
    </row>
    <row r="89" spans="1:14" x14ac:dyDescent="0.25">
      <c r="A89" t="s">
        <v>178</v>
      </c>
      <c r="B89" s="11" t="s">
        <v>8</v>
      </c>
      <c r="L89" s="32">
        <v>71</v>
      </c>
      <c r="M89" s="32">
        <v>71</v>
      </c>
      <c r="N89" s="32">
        <v>74</v>
      </c>
    </row>
    <row r="90" spans="1:14" x14ac:dyDescent="0.25">
      <c r="A90" t="s">
        <v>179</v>
      </c>
      <c r="B90" s="10" t="s">
        <v>8</v>
      </c>
      <c r="L90" s="32">
        <v>58</v>
      </c>
      <c r="M90" s="32">
        <v>70</v>
      </c>
      <c r="N90" s="32">
        <v>67</v>
      </c>
    </row>
    <row r="91" spans="1:14" x14ac:dyDescent="0.25">
      <c r="A91" t="s">
        <v>180</v>
      </c>
      <c r="B91" s="11" t="s">
        <v>8</v>
      </c>
      <c r="L91" s="32">
        <v>73</v>
      </c>
      <c r="M91" s="32">
        <v>86</v>
      </c>
      <c r="N91" s="32">
        <v>82</v>
      </c>
    </row>
    <row r="92" spans="1:14" x14ac:dyDescent="0.25">
      <c r="A92" t="s">
        <v>181</v>
      </c>
      <c r="B92" s="10" t="s">
        <v>8</v>
      </c>
      <c r="L92" s="32">
        <v>65</v>
      </c>
      <c r="M92" s="32">
        <v>72</v>
      </c>
      <c r="N92" s="32">
        <v>74</v>
      </c>
    </row>
    <row r="93" spans="1:14" x14ac:dyDescent="0.25">
      <c r="A93" t="s">
        <v>182</v>
      </c>
      <c r="B93" s="11" t="s">
        <v>17</v>
      </c>
      <c r="L93" s="32">
        <v>27</v>
      </c>
      <c r="M93" s="32">
        <v>34</v>
      </c>
      <c r="N93" s="32">
        <v>36</v>
      </c>
    </row>
    <row r="94" spans="1:14" x14ac:dyDescent="0.25">
      <c r="A94" t="s">
        <v>183</v>
      </c>
      <c r="B94" s="10" t="s">
        <v>17</v>
      </c>
      <c r="L94" s="32">
        <v>71</v>
      </c>
      <c r="M94" s="32">
        <v>79</v>
      </c>
      <c r="N94" s="32">
        <v>71</v>
      </c>
    </row>
    <row r="95" spans="1:14" x14ac:dyDescent="0.25">
      <c r="A95" t="s">
        <v>184</v>
      </c>
      <c r="B95" s="11" t="s">
        <v>17</v>
      </c>
      <c r="L95" s="32">
        <v>43</v>
      </c>
      <c r="M95" s="32">
        <v>45</v>
      </c>
      <c r="N95" s="32">
        <v>50</v>
      </c>
    </row>
    <row r="96" spans="1:14" x14ac:dyDescent="0.25">
      <c r="A96" t="s">
        <v>185</v>
      </c>
      <c r="B96" s="10" t="s">
        <v>8</v>
      </c>
      <c r="L96" s="32">
        <v>79</v>
      </c>
      <c r="M96" s="32">
        <v>86</v>
      </c>
      <c r="N96" s="32">
        <v>92</v>
      </c>
    </row>
    <row r="97" spans="1:14" x14ac:dyDescent="0.25">
      <c r="A97" t="s">
        <v>186</v>
      </c>
      <c r="B97" s="11" t="s">
        <v>17</v>
      </c>
      <c r="L97" s="32">
        <v>78</v>
      </c>
      <c r="M97" s="32">
        <v>81</v>
      </c>
      <c r="N97" s="32">
        <v>82</v>
      </c>
    </row>
    <row r="98" spans="1:14" x14ac:dyDescent="0.25">
      <c r="A98" t="s">
        <v>187</v>
      </c>
      <c r="B98" s="10" t="s">
        <v>17</v>
      </c>
      <c r="L98" s="32">
        <v>65</v>
      </c>
      <c r="M98" s="32">
        <v>66</v>
      </c>
      <c r="N98" s="32">
        <v>62</v>
      </c>
    </row>
    <row r="99" spans="1:14" x14ac:dyDescent="0.25">
      <c r="A99" t="s">
        <v>188</v>
      </c>
      <c r="B99" s="11" t="s">
        <v>8</v>
      </c>
      <c r="L99" s="32">
        <v>63</v>
      </c>
      <c r="M99" s="32">
        <v>72</v>
      </c>
      <c r="N99" s="32">
        <v>70</v>
      </c>
    </row>
    <row r="100" spans="1:14" x14ac:dyDescent="0.25">
      <c r="A100" t="s">
        <v>189</v>
      </c>
      <c r="B100" s="10" t="s">
        <v>8</v>
      </c>
      <c r="L100" s="32">
        <v>58</v>
      </c>
      <c r="M100" s="32">
        <v>67</v>
      </c>
      <c r="N100" s="32">
        <v>62</v>
      </c>
    </row>
    <row r="101" spans="1:14" x14ac:dyDescent="0.25">
      <c r="A101" t="s">
        <v>190</v>
      </c>
      <c r="B101" s="11" t="s">
        <v>8</v>
      </c>
      <c r="L101" s="32">
        <v>65</v>
      </c>
      <c r="M101" s="32">
        <v>67</v>
      </c>
      <c r="N101" s="32">
        <v>62</v>
      </c>
    </row>
    <row r="102" spans="1:14" x14ac:dyDescent="0.25">
      <c r="A102" t="s">
        <v>191</v>
      </c>
      <c r="B102" s="10" t="s">
        <v>17</v>
      </c>
      <c r="L102" s="32">
        <v>79</v>
      </c>
      <c r="M102" s="32">
        <v>67</v>
      </c>
      <c r="N102" s="32">
        <v>67</v>
      </c>
    </row>
    <row r="103" spans="1:14" x14ac:dyDescent="0.25">
      <c r="A103" t="s">
        <v>192</v>
      </c>
      <c r="B103" s="11" t="s">
        <v>17</v>
      </c>
      <c r="L103" s="32">
        <v>68</v>
      </c>
      <c r="M103" s="32">
        <v>74</v>
      </c>
      <c r="N103" s="32">
        <v>74</v>
      </c>
    </row>
    <row r="104" spans="1:14" x14ac:dyDescent="0.25">
      <c r="A104" t="s">
        <v>193</v>
      </c>
      <c r="B104" s="10" t="s">
        <v>8</v>
      </c>
      <c r="L104" s="32">
        <v>85</v>
      </c>
      <c r="M104" s="32">
        <v>91</v>
      </c>
      <c r="N104" s="32">
        <v>89</v>
      </c>
    </row>
    <row r="105" spans="1:14" x14ac:dyDescent="0.25">
      <c r="A105" t="s">
        <v>194</v>
      </c>
      <c r="B105" s="11" t="s">
        <v>17</v>
      </c>
      <c r="L105" s="32">
        <v>60</v>
      </c>
      <c r="M105" s="32">
        <v>44</v>
      </c>
      <c r="N105" s="32">
        <v>47</v>
      </c>
    </row>
    <row r="106" spans="1:14" x14ac:dyDescent="0.25">
      <c r="A106" t="s">
        <v>195</v>
      </c>
      <c r="B106" s="10" t="s">
        <v>17</v>
      </c>
      <c r="L106" s="32">
        <v>98</v>
      </c>
      <c r="M106" s="32">
        <v>86</v>
      </c>
      <c r="N106" s="32">
        <v>90</v>
      </c>
    </row>
    <row r="107" spans="1:14" x14ac:dyDescent="0.25">
      <c r="A107" t="s">
        <v>196</v>
      </c>
      <c r="B107" s="11" t="s">
        <v>8</v>
      </c>
      <c r="L107" s="32">
        <v>58</v>
      </c>
      <c r="M107" s="32">
        <v>67</v>
      </c>
      <c r="N107" s="32">
        <v>72</v>
      </c>
    </row>
    <row r="108" spans="1:14" x14ac:dyDescent="0.25">
      <c r="A108" t="s">
        <v>197</v>
      </c>
      <c r="B108" s="10" t="s">
        <v>8</v>
      </c>
      <c r="L108" s="32">
        <v>87</v>
      </c>
      <c r="M108" s="32">
        <v>100</v>
      </c>
      <c r="N108" s="32">
        <v>100</v>
      </c>
    </row>
    <row r="109" spans="1:14" x14ac:dyDescent="0.25">
      <c r="A109" t="s">
        <v>198</v>
      </c>
      <c r="B109" s="11" t="s">
        <v>17</v>
      </c>
      <c r="L109" s="32">
        <v>66</v>
      </c>
      <c r="M109" s="32">
        <v>63</v>
      </c>
      <c r="N109" s="32">
        <v>64</v>
      </c>
    </row>
    <row r="110" spans="1:14" x14ac:dyDescent="0.25">
      <c r="A110" t="s">
        <v>199</v>
      </c>
      <c r="B110" s="10" t="s">
        <v>8</v>
      </c>
      <c r="L110" s="32">
        <v>52</v>
      </c>
      <c r="M110" s="32">
        <v>76</v>
      </c>
      <c r="N110" s="32">
        <v>70</v>
      </c>
    </row>
    <row r="111" spans="1:14" x14ac:dyDescent="0.25">
      <c r="A111" t="s">
        <v>200</v>
      </c>
      <c r="B111" s="11" t="s">
        <v>8</v>
      </c>
      <c r="L111" s="32">
        <v>70</v>
      </c>
      <c r="M111" s="32">
        <v>64</v>
      </c>
      <c r="N111" s="32">
        <v>72</v>
      </c>
    </row>
    <row r="112" spans="1:14" x14ac:dyDescent="0.25">
      <c r="A112" t="s">
        <v>201</v>
      </c>
      <c r="B112" s="10" t="s">
        <v>8</v>
      </c>
      <c r="L112" s="32">
        <v>77</v>
      </c>
      <c r="M112" s="32">
        <v>89</v>
      </c>
      <c r="N112" s="32">
        <v>98</v>
      </c>
    </row>
    <row r="113" spans="1:14" x14ac:dyDescent="0.25">
      <c r="A113" t="s">
        <v>202</v>
      </c>
      <c r="B113" s="11" t="s">
        <v>17</v>
      </c>
      <c r="L113" s="32">
        <v>62</v>
      </c>
      <c r="M113" s="32">
        <v>55</v>
      </c>
      <c r="N113" s="32">
        <v>49</v>
      </c>
    </row>
    <row r="114" spans="1:14" x14ac:dyDescent="0.25">
      <c r="A114" t="s">
        <v>203</v>
      </c>
      <c r="B114" s="10" t="s">
        <v>17</v>
      </c>
      <c r="L114" s="32">
        <v>54</v>
      </c>
      <c r="M114" s="32">
        <v>53</v>
      </c>
      <c r="N114" s="32">
        <v>47</v>
      </c>
    </row>
    <row r="115" spans="1:14" x14ac:dyDescent="0.25">
      <c r="A115" t="s">
        <v>204</v>
      </c>
      <c r="B115" s="11" t="s">
        <v>8</v>
      </c>
      <c r="L115" s="32">
        <v>51</v>
      </c>
      <c r="M115" s="32">
        <v>58</v>
      </c>
      <c r="N115" s="32">
        <v>54</v>
      </c>
    </row>
    <row r="116" spans="1:14" x14ac:dyDescent="0.25">
      <c r="A116" t="s">
        <v>205</v>
      </c>
      <c r="B116" s="10" t="s">
        <v>8</v>
      </c>
      <c r="L116" s="32">
        <v>99</v>
      </c>
      <c r="M116" s="32">
        <v>100</v>
      </c>
      <c r="N116" s="32">
        <v>100</v>
      </c>
    </row>
    <row r="117" spans="1:14" x14ac:dyDescent="0.25">
      <c r="A117" t="s">
        <v>206</v>
      </c>
      <c r="B117" s="11" t="s">
        <v>17</v>
      </c>
      <c r="L117" s="32">
        <v>84</v>
      </c>
      <c r="M117" s="32">
        <v>77</v>
      </c>
      <c r="N117" s="32">
        <v>74</v>
      </c>
    </row>
    <row r="118" spans="1:14" x14ac:dyDescent="0.25">
      <c r="A118" t="s">
        <v>207</v>
      </c>
      <c r="B118" s="10" t="s">
        <v>8</v>
      </c>
      <c r="L118" s="32">
        <v>75</v>
      </c>
      <c r="M118" s="32">
        <v>85</v>
      </c>
      <c r="N118" s="32">
        <v>82</v>
      </c>
    </row>
    <row r="119" spans="1:14" x14ac:dyDescent="0.25">
      <c r="A119" t="s">
        <v>208</v>
      </c>
      <c r="B119" s="11" t="s">
        <v>8</v>
      </c>
      <c r="L119" s="32">
        <v>78</v>
      </c>
      <c r="M119" s="32">
        <v>82</v>
      </c>
      <c r="N119" s="32">
        <v>79</v>
      </c>
    </row>
    <row r="120" spans="1:14" x14ac:dyDescent="0.25">
      <c r="A120" t="s">
        <v>209</v>
      </c>
      <c r="B120" s="10" t="s">
        <v>8</v>
      </c>
      <c r="L120" s="32">
        <v>51</v>
      </c>
      <c r="M120" s="32">
        <v>63</v>
      </c>
      <c r="N120" s="32">
        <v>61</v>
      </c>
    </row>
    <row r="121" spans="1:14" x14ac:dyDescent="0.25">
      <c r="A121" t="s">
        <v>210</v>
      </c>
      <c r="B121" s="11" t="s">
        <v>8</v>
      </c>
      <c r="L121" s="32">
        <v>55</v>
      </c>
      <c r="M121" s="32">
        <v>69</v>
      </c>
      <c r="N121" s="32">
        <v>65</v>
      </c>
    </row>
    <row r="122" spans="1:14" x14ac:dyDescent="0.25">
      <c r="A122" t="s">
        <v>211</v>
      </c>
      <c r="B122" s="10" t="s">
        <v>8</v>
      </c>
      <c r="L122" s="32">
        <v>79</v>
      </c>
      <c r="M122" s="32">
        <v>92</v>
      </c>
      <c r="N122" s="32">
        <v>89</v>
      </c>
    </row>
    <row r="123" spans="1:14" x14ac:dyDescent="0.25">
      <c r="A123" t="s">
        <v>212</v>
      </c>
      <c r="B123" s="11" t="s">
        <v>17</v>
      </c>
      <c r="L123" s="32">
        <v>91</v>
      </c>
      <c r="M123" s="32">
        <v>89</v>
      </c>
      <c r="N123" s="32">
        <v>92</v>
      </c>
    </row>
    <row r="124" spans="1:14" x14ac:dyDescent="0.25">
      <c r="A124" t="s">
        <v>213</v>
      </c>
      <c r="B124" s="10" t="s">
        <v>8</v>
      </c>
      <c r="L124" s="32">
        <v>88</v>
      </c>
      <c r="M124" s="32">
        <v>93</v>
      </c>
      <c r="N124" s="32">
        <v>93</v>
      </c>
    </row>
    <row r="125" spans="1:14" x14ac:dyDescent="0.25">
      <c r="A125" t="s">
        <v>214</v>
      </c>
      <c r="B125" s="11" t="s">
        <v>17</v>
      </c>
      <c r="L125" s="32">
        <v>63</v>
      </c>
      <c r="M125" s="32">
        <v>57</v>
      </c>
      <c r="N125" s="32">
        <v>56</v>
      </c>
    </row>
    <row r="126" spans="1:14" x14ac:dyDescent="0.25">
      <c r="A126" t="s">
        <v>215</v>
      </c>
      <c r="B126" s="10" t="s">
        <v>17</v>
      </c>
      <c r="L126" s="32">
        <v>83</v>
      </c>
      <c r="M126" s="32">
        <v>80</v>
      </c>
      <c r="N126" s="32">
        <v>73</v>
      </c>
    </row>
    <row r="127" spans="1:14" x14ac:dyDescent="0.25">
      <c r="A127" t="s">
        <v>216</v>
      </c>
      <c r="B127" s="11" t="s">
        <v>8</v>
      </c>
      <c r="L127" s="32">
        <v>87</v>
      </c>
      <c r="M127" s="32">
        <v>95</v>
      </c>
      <c r="N127" s="32">
        <v>86</v>
      </c>
    </row>
    <row r="128" spans="1:14" x14ac:dyDescent="0.25">
      <c r="A128" t="s">
        <v>217</v>
      </c>
      <c r="B128" s="10" t="s">
        <v>17</v>
      </c>
      <c r="L128" s="32">
        <v>72</v>
      </c>
      <c r="M128" s="32">
        <v>68</v>
      </c>
      <c r="N128" s="32">
        <v>67</v>
      </c>
    </row>
    <row r="129" spans="1:14" x14ac:dyDescent="0.25">
      <c r="A129" t="s">
        <v>218</v>
      </c>
      <c r="B129" s="11" t="s">
        <v>17</v>
      </c>
      <c r="L129" s="32">
        <v>65</v>
      </c>
      <c r="M129" s="32">
        <v>77</v>
      </c>
      <c r="N129" s="32">
        <v>74</v>
      </c>
    </row>
    <row r="130" spans="1:14" x14ac:dyDescent="0.25">
      <c r="A130" t="s">
        <v>219</v>
      </c>
      <c r="B130" s="10" t="s">
        <v>17</v>
      </c>
      <c r="L130" s="32">
        <v>82</v>
      </c>
      <c r="M130" s="32">
        <v>82</v>
      </c>
      <c r="N130" s="32">
        <v>74</v>
      </c>
    </row>
    <row r="131" spans="1:14" x14ac:dyDescent="0.25">
      <c r="A131" t="s">
        <v>220</v>
      </c>
      <c r="B131" s="11" t="s">
        <v>8</v>
      </c>
      <c r="L131" s="32">
        <v>51</v>
      </c>
      <c r="M131" s="32">
        <v>49</v>
      </c>
      <c r="N131" s="32">
        <v>51</v>
      </c>
    </row>
    <row r="132" spans="1:14" x14ac:dyDescent="0.25">
      <c r="A132" t="s">
        <v>221</v>
      </c>
      <c r="B132" s="10" t="s">
        <v>17</v>
      </c>
      <c r="L132" s="32">
        <v>89</v>
      </c>
      <c r="M132" s="32">
        <v>84</v>
      </c>
      <c r="N132" s="32">
        <v>82</v>
      </c>
    </row>
    <row r="133" spans="1:14" x14ac:dyDescent="0.25">
      <c r="A133" t="s">
        <v>222</v>
      </c>
      <c r="B133" s="11" t="s">
        <v>17</v>
      </c>
      <c r="L133" s="32">
        <v>53</v>
      </c>
      <c r="M133" s="32">
        <v>37</v>
      </c>
      <c r="N133" s="32">
        <v>40</v>
      </c>
    </row>
    <row r="134" spans="1:14" x14ac:dyDescent="0.25">
      <c r="A134" t="s">
        <v>223</v>
      </c>
      <c r="B134" s="10" t="s">
        <v>17</v>
      </c>
      <c r="L134" s="32">
        <v>87</v>
      </c>
      <c r="M134" s="32">
        <v>74</v>
      </c>
      <c r="N134" s="32">
        <v>70</v>
      </c>
    </row>
    <row r="135" spans="1:14" x14ac:dyDescent="0.25">
      <c r="A135" t="s">
        <v>224</v>
      </c>
      <c r="B135" s="11" t="s">
        <v>8</v>
      </c>
      <c r="L135" s="32">
        <v>75</v>
      </c>
      <c r="M135" s="32">
        <v>81</v>
      </c>
      <c r="N135" s="32">
        <v>84</v>
      </c>
    </row>
    <row r="136" spans="1:14" x14ac:dyDescent="0.25">
      <c r="A136" t="s">
        <v>225</v>
      </c>
      <c r="B136" s="10" t="s">
        <v>17</v>
      </c>
      <c r="L136" s="32">
        <v>74</v>
      </c>
      <c r="M136" s="32">
        <v>79</v>
      </c>
      <c r="N136" s="32">
        <v>75</v>
      </c>
    </row>
    <row r="137" spans="1:14" x14ac:dyDescent="0.25">
      <c r="A137" t="s">
        <v>226</v>
      </c>
      <c r="B137" s="11" t="s">
        <v>17</v>
      </c>
      <c r="L137" s="32">
        <v>58</v>
      </c>
      <c r="M137" s="32">
        <v>55</v>
      </c>
      <c r="N137" s="32">
        <v>48</v>
      </c>
    </row>
    <row r="138" spans="1:14" x14ac:dyDescent="0.25">
      <c r="A138" t="s">
        <v>227</v>
      </c>
      <c r="B138" s="10" t="s">
        <v>17</v>
      </c>
      <c r="L138" s="32">
        <v>51</v>
      </c>
      <c r="M138" s="32">
        <v>54</v>
      </c>
      <c r="N138" s="32">
        <v>41</v>
      </c>
    </row>
    <row r="139" spans="1:14" x14ac:dyDescent="0.25">
      <c r="A139" t="s">
        <v>228</v>
      </c>
      <c r="B139" s="11" t="s">
        <v>17</v>
      </c>
      <c r="L139" s="32">
        <v>70</v>
      </c>
      <c r="M139" s="32">
        <v>55</v>
      </c>
      <c r="N139" s="32">
        <v>56</v>
      </c>
    </row>
    <row r="140" spans="1:14" x14ac:dyDescent="0.25">
      <c r="A140" t="s">
        <v>229</v>
      </c>
      <c r="B140" s="10" t="s">
        <v>8</v>
      </c>
      <c r="L140" s="32">
        <v>59</v>
      </c>
      <c r="M140" s="32">
        <v>66</v>
      </c>
      <c r="N140" s="32">
        <v>67</v>
      </c>
    </row>
    <row r="141" spans="1:14" x14ac:dyDescent="0.25">
      <c r="A141" t="s">
        <v>230</v>
      </c>
      <c r="B141" s="11" t="s">
        <v>17</v>
      </c>
      <c r="L141" s="32">
        <v>71</v>
      </c>
      <c r="M141" s="32">
        <v>61</v>
      </c>
      <c r="N141" s="32">
        <v>69</v>
      </c>
    </row>
    <row r="142" spans="1:14" x14ac:dyDescent="0.25">
      <c r="A142" t="s">
        <v>231</v>
      </c>
      <c r="B142" s="10" t="s">
        <v>8</v>
      </c>
      <c r="L142" s="32">
        <v>76</v>
      </c>
      <c r="M142" s="32">
        <v>72</v>
      </c>
      <c r="N142" s="32">
        <v>71</v>
      </c>
    </row>
    <row r="143" spans="1:14" x14ac:dyDescent="0.25">
      <c r="A143" t="s">
        <v>232</v>
      </c>
      <c r="B143" s="11" t="s">
        <v>8</v>
      </c>
      <c r="L143" s="32">
        <v>59</v>
      </c>
      <c r="M143" s="32">
        <v>62</v>
      </c>
      <c r="N143" s="32">
        <v>64</v>
      </c>
    </row>
    <row r="144" spans="1:14" x14ac:dyDescent="0.25">
      <c r="A144" t="s">
        <v>233</v>
      </c>
      <c r="B144" s="10" t="s">
        <v>8</v>
      </c>
      <c r="L144" s="32">
        <v>42</v>
      </c>
      <c r="M144" s="32">
        <v>55</v>
      </c>
      <c r="N144" s="32">
        <v>54</v>
      </c>
    </row>
    <row r="145" spans="1:14" x14ac:dyDescent="0.25">
      <c r="A145" t="s">
        <v>234</v>
      </c>
      <c r="B145" s="11" t="s">
        <v>17</v>
      </c>
      <c r="L145" s="32">
        <v>57</v>
      </c>
      <c r="M145" s="32">
        <v>43</v>
      </c>
      <c r="N145" s="32">
        <v>47</v>
      </c>
    </row>
    <row r="146" spans="1:14" x14ac:dyDescent="0.25">
      <c r="A146" t="s">
        <v>235</v>
      </c>
      <c r="B146" s="10" t="s">
        <v>17</v>
      </c>
      <c r="L146" s="32">
        <v>88</v>
      </c>
      <c r="M146" s="32">
        <v>73</v>
      </c>
      <c r="N146" s="32">
        <v>78</v>
      </c>
    </row>
    <row r="147" spans="1:14" x14ac:dyDescent="0.25">
      <c r="A147" t="s">
        <v>236</v>
      </c>
      <c r="B147" s="11" t="s">
        <v>8</v>
      </c>
      <c r="L147" s="32">
        <v>22</v>
      </c>
      <c r="M147" s="32">
        <v>39</v>
      </c>
      <c r="N147" s="32">
        <v>33</v>
      </c>
    </row>
    <row r="148" spans="1:14" x14ac:dyDescent="0.25">
      <c r="A148" t="s">
        <v>237</v>
      </c>
      <c r="B148" s="10" t="s">
        <v>17</v>
      </c>
      <c r="L148" s="32">
        <v>88</v>
      </c>
      <c r="M148" s="32">
        <v>84</v>
      </c>
      <c r="N148" s="32">
        <v>75</v>
      </c>
    </row>
    <row r="149" spans="1:14" x14ac:dyDescent="0.25">
      <c r="A149" t="s">
        <v>238</v>
      </c>
      <c r="B149" s="11" t="s">
        <v>17</v>
      </c>
      <c r="L149" s="32">
        <v>73</v>
      </c>
      <c r="M149" s="32">
        <v>68</v>
      </c>
      <c r="N149" s="32">
        <v>66</v>
      </c>
    </row>
    <row r="150" spans="1:14" x14ac:dyDescent="0.25">
      <c r="A150" t="s">
        <v>239</v>
      </c>
      <c r="B150" s="10" t="s">
        <v>8</v>
      </c>
      <c r="L150" s="32">
        <v>68</v>
      </c>
      <c r="M150" s="32">
        <v>75</v>
      </c>
      <c r="N150" s="32">
        <v>81</v>
      </c>
    </row>
    <row r="151" spans="1:14" x14ac:dyDescent="0.25">
      <c r="A151" t="s">
        <v>240</v>
      </c>
      <c r="B151" s="11" t="s">
        <v>17</v>
      </c>
      <c r="L151" s="32">
        <v>100</v>
      </c>
      <c r="M151" s="32">
        <v>100</v>
      </c>
      <c r="N151" s="32">
        <v>93</v>
      </c>
    </row>
    <row r="152" spans="1:14" x14ac:dyDescent="0.25">
      <c r="A152" t="s">
        <v>241</v>
      </c>
      <c r="B152" s="10" t="s">
        <v>17</v>
      </c>
      <c r="L152" s="32">
        <v>62</v>
      </c>
      <c r="M152" s="32">
        <v>67</v>
      </c>
      <c r="N152" s="32">
        <v>69</v>
      </c>
    </row>
    <row r="153" spans="1:14" x14ac:dyDescent="0.25">
      <c r="A153" t="s">
        <v>242</v>
      </c>
      <c r="B153" s="11" t="s">
        <v>17</v>
      </c>
      <c r="L153" s="32">
        <v>77</v>
      </c>
      <c r="M153" s="32">
        <v>67</v>
      </c>
      <c r="N153" s="32">
        <v>68</v>
      </c>
    </row>
    <row r="154" spans="1:14" x14ac:dyDescent="0.25">
      <c r="A154" t="s">
        <v>243</v>
      </c>
      <c r="B154" s="10" t="s">
        <v>8</v>
      </c>
      <c r="L154" s="32">
        <v>59</v>
      </c>
      <c r="M154" s="32">
        <v>70</v>
      </c>
      <c r="N154" s="32">
        <v>66</v>
      </c>
    </row>
    <row r="155" spans="1:14" x14ac:dyDescent="0.25">
      <c r="A155" t="s">
        <v>244</v>
      </c>
      <c r="B155" s="11" t="s">
        <v>17</v>
      </c>
      <c r="L155" s="32">
        <v>54</v>
      </c>
      <c r="M155" s="32">
        <v>49</v>
      </c>
      <c r="N155" s="32">
        <v>47</v>
      </c>
    </row>
    <row r="156" spans="1:14" x14ac:dyDescent="0.25">
      <c r="A156" t="s">
        <v>245</v>
      </c>
      <c r="B156" s="10" t="s">
        <v>17</v>
      </c>
      <c r="L156" s="32">
        <v>62</v>
      </c>
      <c r="M156" s="32">
        <v>67</v>
      </c>
      <c r="N156" s="32">
        <v>61</v>
      </c>
    </row>
    <row r="157" spans="1:14" x14ac:dyDescent="0.25">
      <c r="A157" t="s">
        <v>246</v>
      </c>
      <c r="B157" s="11" t="s">
        <v>8</v>
      </c>
      <c r="L157" s="32">
        <v>70</v>
      </c>
      <c r="M157" s="32">
        <v>89</v>
      </c>
      <c r="N157" s="32">
        <v>88</v>
      </c>
    </row>
    <row r="158" spans="1:14" x14ac:dyDescent="0.25">
      <c r="A158" t="s">
        <v>247</v>
      </c>
      <c r="B158" s="10" t="s">
        <v>8</v>
      </c>
      <c r="L158" s="32">
        <v>66</v>
      </c>
      <c r="M158" s="32">
        <v>74</v>
      </c>
      <c r="N158" s="32">
        <v>78</v>
      </c>
    </row>
    <row r="159" spans="1:14" x14ac:dyDescent="0.25">
      <c r="A159" t="s">
        <v>248</v>
      </c>
      <c r="B159" s="11" t="s">
        <v>17</v>
      </c>
      <c r="L159" s="32">
        <v>60</v>
      </c>
      <c r="M159" s="32">
        <v>60</v>
      </c>
      <c r="N159" s="32">
        <v>60</v>
      </c>
    </row>
    <row r="160" spans="1:14" x14ac:dyDescent="0.25">
      <c r="A160" t="s">
        <v>249</v>
      </c>
      <c r="B160" s="10" t="s">
        <v>8</v>
      </c>
      <c r="L160" s="32">
        <v>61</v>
      </c>
      <c r="M160" s="32">
        <v>86</v>
      </c>
      <c r="N160" s="32">
        <v>87</v>
      </c>
    </row>
    <row r="161" spans="1:14" x14ac:dyDescent="0.25">
      <c r="A161" t="s">
        <v>250</v>
      </c>
      <c r="B161" s="11" t="s">
        <v>17</v>
      </c>
      <c r="L161" s="32">
        <v>66</v>
      </c>
      <c r="M161" s="32">
        <v>62</v>
      </c>
      <c r="N161" s="32">
        <v>64</v>
      </c>
    </row>
    <row r="162" spans="1:14" x14ac:dyDescent="0.25">
      <c r="A162" t="s">
        <v>251</v>
      </c>
      <c r="B162" s="10" t="s">
        <v>17</v>
      </c>
      <c r="L162" s="32">
        <v>82</v>
      </c>
      <c r="M162" s="32">
        <v>78</v>
      </c>
      <c r="N162" s="32">
        <v>74</v>
      </c>
    </row>
    <row r="163" spans="1:14" x14ac:dyDescent="0.25">
      <c r="A163" t="s">
        <v>252</v>
      </c>
      <c r="B163" s="11" t="s">
        <v>8</v>
      </c>
      <c r="L163" s="32">
        <v>75</v>
      </c>
      <c r="M163" s="32">
        <v>88</v>
      </c>
      <c r="N163" s="32">
        <v>85</v>
      </c>
    </row>
    <row r="164" spans="1:14" x14ac:dyDescent="0.25">
      <c r="A164" t="s">
        <v>253</v>
      </c>
      <c r="B164" s="10" t="s">
        <v>17</v>
      </c>
      <c r="L164" s="32">
        <v>49</v>
      </c>
      <c r="M164" s="32">
        <v>53</v>
      </c>
      <c r="N164" s="32">
        <v>52</v>
      </c>
    </row>
    <row r="165" spans="1:14" x14ac:dyDescent="0.25">
      <c r="A165" t="s">
        <v>254</v>
      </c>
      <c r="B165" s="11" t="s">
        <v>17</v>
      </c>
      <c r="L165" s="32">
        <v>52</v>
      </c>
      <c r="M165" s="32">
        <v>53</v>
      </c>
      <c r="N165" s="32">
        <v>49</v>
      </c>
    </row>
    <row r="166" spans="1:14" x14ac:dyDescent="0.25">
      <c r="A166" t="s">
        <v>255</v>
      </c>
      <c r="B166" s="10" t="s">
        <v>8</v>
      </c>
      <c r="L166" s="32">
        <v>81</v>
      </c>
      <c r="M166" s="32">
        <v>92</v>
      </c>
      <c r="N166" s="32">
        <v>91</v>
      </c>
    </row>
    <row r="167" spans="1:14" x14ac:dyDescent="0.25">
      <c r="A167" t="s">
        <v>256</v>
      </c>
      <c r="B167" s="11" t="s">
        <v>8</v>
      </c>
      <c r="L167" s="32">
        <v>96</v>
      </c>
      <c r="M167" s="32">
        <v>100</v>
      </c>
      <c r="N167" s="32">
        <v>100</v>
      </c>
    </row>
    <row r="168" spans="1:14" x14ac:dyDescent="0.25">
      <c r="A168" t="s">
        <v>257</v>
      </c>
      <c r="B168" s="10" t="s">
        <v>17</v>
      </c>
      <c r="L168" s="32">
        <v>53</v>
      </c>
      <c r="M168" s="32">
        <v>51</v>
      </c>
      <c r="N168" s="32">
        <v>51</v>
      </c>
    </row>
    <row r="169" spans="1:14" x14ac:dyDescent="0.25">
      <c r="A169" t="s">
        <v>258</v>
      </c>
      <c r="B169" s="11" t="s">
        <v>8</v>
      </c>
      <c r="L169" s="32">
        <v>58</v>
      </c>
      <c r="M169" s="32">
        <v>76</v>
      </c>
      <c r="N169" s="32">
        <v>78</v>
      </c>
    </row>
    <row r="170" spans="1:14" x14ac:dyDescent="0.25">
      <c r="A170" t="s">
        <v>259</v>
      </c>
      <c r="B170" s="10" t="s">
        <v>8</v>
      </c>
      <c r="L170" s="32">
        <v>68</v>
      </c>
      <c r="M170" s="32">
        <v>83</v>
      </c>
      <c r="N170" s="32">
        <v>78</v>
      </c>
    </row>
    <row r="171" spans="1:14" x14ac:dyDescent="0.25">
      <c r="A171" t="s">
        <v>260</v>
      </c>
      <c r="B171" s="11" t="s">
        <v>8</v>
      </c>
      <c r="L171" s="32">
        <v>67</v>
      </c>
      <c r="M171" s="32">
        <v>75</v>
      </c>
      <c r="N171" s="32">
        <v>70</v>
      </c>
    </row>
    <row r="172" spans="1:14" x14ac:dyDescent="0.25">
      <c r="A172" t="s">
        <v>261</v>
      </c>
      <c r="B172" s="10" t="s">
        <v>17</v>
      </c>
      <c r="L172" s="32">
        <v>72</v>
      </c>
      <c r="M172" s="32">
        <v>73</v>
      </c>
      <c r="N172" s="32">
        <v>74</v>
      </c>
    </row>
    <row r="173" spans="1:14" x14ac:dyDescent="0.25">
      <c r="A173" t="s">
        <v>262</v>
      </c>
      <c r="B173" s="11" t="s">
        <v>17</v>
      </c>
      <c r="L173" s="32">
        <v>94</v>
      </c>
      <c r="M173" s="32">
        <v>88</v>
      </c>
      <c r="N173" s="32">
        <v>78</v>
      </c>
    </row>
    <row r="174" spans="1:14" x14ac:dyDescent="0.25">
      <c r="A174" t="s">
        <v>263</v>
      </c>
      <c r="B174" s="10" t="s">
        <v>8</v>
      </c>
      <c r="L174" s="32">
        <v>79</v>
      </c>
      <c r="M174" s="32">
        <v>86</v>
      </c>
      <c r="N174" s="32">
        <v>81</v>
      </c>
    </row>
    <row r="175" spans="1:14" x14ac:dyDescent="0.25">
      <c r="A175" t="s">
        <v>264</v>
      </c>
      <c r="B175" s="11" t="s">
        <v>8</v>
      </c>
      <c r="L175" s="32">
        <v>63</v>
      </c>
      <c r="M175" s="32">
        <v>67</v>
      </c>
      <c r="N175" s="32">
        <v>70</v>
      </c>
    </row>
    <row r="176" spans="1:14" x14ac:dyDescent="0.25">
      <c r="A176" t="s">
        <v>265</v>
      </c>
      <c r="B176" s="10" t="s">
        <v>8</v>
      </c>
      <c r="L176" s="32">
        <v>43</v>
      </c>
      <c r="M176" s="32">
        <v>51</v>
      </c>
      <c r="N176" s="32">
        <v>54</v>
      </c>
    </row>
    <row r="177" spans="1:14" x14ac:dyDescent="0.25">
      <c r="A177" t="s">
        <v>266</v>
      </c>
      <c r="B177" s="11" t="s">
        <v>8</v>
      </c>
      <c r="L177" s="32">
        <v>81</v>
      </c>
      <c r="M177" s="32">
        <v>91</v>
      </c>
      <c r="N177" s="32">
        <v>87</v>
      </c>
    </row>
    <row r="178" spans="1:14" x14ac:dyDescent="0.25">
      <c r="A178" t="s">
        <v>267</v>
      </c>
      <c r="B178" s="10" t="s">
        <v>8</v>
      </c>
      <c r="L178" s="32">
        <v>46</v>
      </c>
      <c r="M178" s="32">
        <v>54</v>
      </c>
      <c r="N178" s="32">
        <v>58</v>
      </c>
    </row>
    <row r="179" spans="1:14" x14ac:dyDescent="0.25">
      <c r="A179" t="s">
        <v>268</v>
      </c>
      <c r="B179" s="11" t="s">
        <v>8</v>
      </c>
      <c r="L179" s="32">
        <v>71</v>
      </c>
      <c r="M179" s="32">
        <v>77</v>
      </c>
      <c r="N179" s="32">
        <v>77</v>
      </c>
    </row>
    <row r="180" spans="1:14" x14ac:dyDescent="0.25">
      <c r="A180" t="s">
        <v>269</v>
      </c>
      <c r="B180" s="10" t="s">
        <v>8</v>
      </c>
      <c r="L180" s="32">
        <v>52</v>
      </c>
      <c r="M180" s="32">
        <v>70</v>
      </c>
      <c r="N180" s="32">
        <v>62</v>
      </c>
    </row>
    <row r="181" spans="1:14" x14ac:dyDescent="0.25">
      <c r="A181" t="s">
        <v>270</v>
      </c>
      <c r="B181" s="11" t="s">
        <v>8</v>
      </c>
      <c r="L181" s="32">
        <v>97</v>
      </c>
      <c r="M181" s="32">
        <v>100</v>
      </c>
      <c r="N181" s="32">
        <v>100</v>
      </c>
    </row>
    <row r="182" spans="1:14" x14ac:dyDescent="0.25">
      <c r="A182" t="s">
        <v>271</v>
      </c>
      <c r="B182" s="10" t="s">
        <v>17</v>
      </c>
      <c r="L182" s="32">
        <v>62</v>
      </c>
      <c r="M182" s="32">
        <v>68</v>
      </c>
      <c r="N182" s="32">
        <v>75</v>
      </c>
    </row>
    <row r="183" spans="1:14" x14ac:dyDescent="0.25">
      <c r="A183" t="s">
        <v>272</v>
      </c>
      <c r="B183" s="11" t="s">
        <v>8</v>
      </c>
      <c r="L183" s="32">
        <v>46</v>
      </c>
      <c r="M183" s="32">
        <v>64</v>
      </c>
      <c r="N183" s="32">
        <v>66</v>
      </c>
    </row>
    <row r="184" spans="1:14" x14ac:dyDescent="0.25">
      <c r="A184" t="s">
        <v>273</v>
      </c>
      <c r="B184" s="10" t="s">
        <v>8</v>
      </c>
      <c r="L184" s="32">
        <v>50</v>
      </c>
      <c r="M184" s="32">
        <v>50</v>
      </c>
      <c r="N184" s="32">
        <v>47</v>
      </c>
    </row>
    <row r="185" spans="1:14" x14ac:dyDescent="0.25">
      <c r="A185" t="s">
        <v>274</v>
      </c>
      <c r="B185" s="11" t="s">
        <v>8</v>
      </c>
      <c r="L185" s="32">
        <v>65</v>
      </c>
      <c r="M185" s="32">
        <v>69</v>
      </c>
      <c r="N185" s="32">
        <v>70</v>
      </c>
    </row>
    <row r="186" spans="1:14" x14ac:dyDescent="0.25">
      <c r="A186" t="s">
        <v>275</v>
      </c>
      <c r="B186" s="10" t="s">
        <v>17</v>
      </c>
      <c r="L186" s="32">
        <v>45</v>
      </c>
      <c r="M186" s="32">
        <v>52</v>
      </c>
      <c r="N186" s="32">
        <v>49</v>
      </c>
    </row>
    <row r="187" spans="1:14" x14ac:dyDescent="0.25">
      <c r="A187" t="s">
        <v>276</v>
      </c>
      <c r="B187" s="11" t="s">
        <v>17</v>
      </c>
      <c r="L187" s="32">
        <v>65</v>
      </c>
      <c r="M187" s="32">
        <v>67</v>
      </c>
      <c r="N187" s="32">
        <v>65</v>
      </c>
    </row>
    <row r="188" spans="1:14" x14ac:dyDescent="0.25">
      <c r="A188" t="s">
        <v>277</v>
      </c>
      <c r="B188" s="10" t="s">
        <v>17</v>
      </c>
      <c r="L188" s="32">
        <v>80</v>
      </c>
      <c r="M188" s="32">
        <v>76</v>
      </c>
      <c r="N188" s="32">
        <v>65</v>
      </c>
    </row>
    <row r="189" spans="1:14" x14ac:dyDescent="0.25">
      <c r="A189" t="s">
        <v>278</v>
      </c>
      <c r="B189" s="11" t="s">
        <v>17</v>
      </c>
      <c r="L189" s="32">
        <v>62</v>
      </c>
      <c r="M189" s="32">
        <v>66</v>
      </c>
      <c r="N189" s="32">
        <v>68</v>
      </c>
    </row>
    <row r="190" spans="1:14" x14ac:dyDescent="0.25">
      <c r="A190" t="s">
        <v>279</v>
      </c>
      <c r="B190" s="10" t="s">
        <v>17</v>
      </c>
      <c r="L190" s="32">
        <v>48</v>
      </c>
      <c r="M190" s="32">
        <v>52</v>
      </c>
      <c r="N190" s="32">
        <v>45</v>
      </c>
    </row>
    <row r="191" spans="1:14" x14ac:dyDescent="0.25">
      <c r="A191" t="s">
        <v>280</v>
      </c>
      <c r="B191" s="11" t="s">
        <v>8</v>
      </c>
      <c r="L191" s="32">
        <v>77</v>
      </c>
      <c r="M191" s="32">
        <v>88</v>
      </c>
      <c r="N191" s="32">
        <v>87</v>
      </c>
    </row>
    <row r="192" spans="1:14" x14ac:dyDescent="0.25">
      <c r="A192" t="s">
        <v>281</v>
      </c>
      <c r="B192" s="10" t="s">
        <v>8</v>
      </c>
      <c r="L192" s="32">
        <v>66</v>
      </c>
      <c r="M192" s="32">
        <v>65</v>
      </c>
      <c r="N192" s="32">
        <v>69</v>
      </c>
    </row>
    <row r="193" spans="1:14" x14ac:dyDescent="0.25">
      <c r="A193" t="s">
        <v>282</v>
      </c>
      <c r="B193" s="11" t="s">
        <v>17</v>
      </c>
      <c r="L193" s="32">
        <v>76</v>
      </c>
      <c r="M193" s="32">
        <v>83</v>
      </c>
      <c r="N193" s="32">
        <v>79</v>
      </c>
    </row>
    <row r="194" spans="1:14" x14ac:dyDescent="0.25">
      <c r="A194" t="s">
        <v>283</v>
      </c>
      <c r="B194" s="10" t="s">
        <v>8</v>
      </c>
      <c r="L194" s="32">
        <v>62</v>
      </c>
      <c r="M194" s="32">
        <v>64</v>
      </c>
      <c r="N194" s="32">
        <v>66</v>
      </c>
    </row>
    <row r="195" spans="1:14" x14ac:dyDescent="0.25">
      <c r="A195" t="s">
        <v>284</v>
      </c>
      <c r="B195" s="11" t="s">
        <v>17</v>
      </c>
      <c r="L195" s="32">
        <v>77</v>
      </c>
      <c r="M195" s="32">
        <v>62</v>
      </c>
      <c r="N195" s="32">
        <v>62</v>
      </c>
    </row>
    <row r="196" spans="1:14" x14ac:dyDescent="0.25">
      <c r="A196" t="s">
        <v>285</v>
      </c>
      <c r="B196" s="10" t="s">
        <v>8</v>
      </c>
      <c r="L196" s="32">
        <v>69</v>
      </c>
      <c r="M196" s="32">
        <v>84</v>
      </c>
      <c r="N196" s="32">
        <v>85</v>
      </c>
    </row>
    <row r="197" spans="1:14" x14ac:dyDescent="0.25">
      <c r="A197" t="s">
        <v>286</v>
      </c>
      <c r="B197" s="11" t="s">
        <v>17</v>
      </c>
      <c r="L197" s="32">
        <v>61</v>
      </c>
      <c r="M197" s="32">
        <v>55</v>
      </c>
      <c r="N197" s="32">
        <v>52</v>
      </c>
    </row>
    <row r="198" spans="1:14" x14ac:dyDescent="0.25">
      <c r="A198" t="s">
        <v>287</v>
      </c>
      <c r="B198" s="10" t="s">
        <v>17</v>
      </c>
      <c r="L198" s="32">
        <v>59</v>
      </c>
      <c r="M198" s="32">
        <v>69</v>
      </c>
      <c r="N198" s="32">
        <v>65</v>
      </c>
    </row>
    <row r="199" spans="1:14" x14ac:dyDescent="0.25">
      <c r="A199" t="s">
        <v>288</v>
      </c>
      <c r="B199" s="11" t="s">
        <v>17</v>
      </c>
      <c r="L199" s="32">
        <v>55</v>
      </c>
      <c r="M199" s="32">
        <v>56</v>
      </c>
      <c r="N199" s="32">
        <v>51</v>
      </c>
    </row>
    <row r="200" spans="1:14" x14ac:dyDescent="0.25">
      <c r="A200" t="s">
        <v>289</v>
      </c>
      <c r="B200" s="10" t="s">
        <v>8</v>
      </c>
      <c r="L200" s="32">
        <v>45</v>
      </c>
      <c r="M200" s="32">
        <v>53</v>
      </c>
      <c r="N200" s="32">
        <v>55</v>
      </c>
    </row>
    <row r="201" spans="1:14" x14ac:dyDescent="0.25">
      <c r="A201" t="s">
        <v>290</v>
      </c>
      <c r="B201" s="11" t="s">
        <v>8</v>
      </c>
      <c r="L201" s="32">
        <v>78</v>
      </c>
      <c r="M201" s="32">
        <v>79</v>
      </c>
      <c r="N201" s="32">
        <v>76</v>
      </c>
    </row>
    <row r="202" spans="1:14" x14ac:dyDescent="0.25">
      <c r="A202" t="s">
        <v>291</v>
      </c>
      <c r="B202" s="10" t="s">
        <v>8</v>
      </c>
      <c r="L202" s="32">
        <v>67</v>
      </c>
      <c r="M202" s="32">
        <v>84</v>
      </c>
      <c r="N202" s="32">
        <v>86</v>
      </c>
    </row>
    <row r="203" spans="1:14" x14ac:dyDescent="0.25">
      <c r="A203" t="s">
        <v>292</v>
      </c>
      <c r="B203" s="11" t="s">
        <v>8</v>
      </c>
      <c r="L203" s="32">
        <v>65</v>
      </c>
      <c r="M203" s="32">
        <v>81</v>
      </c>
      <c r="N203" s="32">
        <v>77</v>
      </c>
    </row>
    <row r="204" spans="1:14" x14ac:dyDescent="0.25">
      <c r="A204" t="s">
        <v>293</v>
      </c>
      <c r="B204" s="10" t="s">
        <v>17</v>
      </c>
      <c r="L204" s="32">
        <v>69</v>
      </c>
      <c r="M204" s="32">
        <v>77</v>
      </c>
      <c r="N204" s="32">
        <v>69</v>
      </c>
    </row>
    <row r="205" spans="1:14" x14ac:dyDescent="0.25">
      <c r="A205" t="s">
        <v>294</v>
      </c>
      <c r="B205" s="11" t="s">
        <v>8</v>
      </c>
      <c r="L205" s="32">
        <v>57</v>
      </c>
      <c r="M205" s="32">
        <v>69</v>
      </c>
      <c r="N205" s="32">
        <v>68</v>
      </c>
    </row>
    <row r="206" spans="1:14" x14ac:dyDescent="0.25">
      <c r="A206" t="s">
        <v>295</v>
      </c>
      <c r="B206" s="10" t="s">
        <v>17</v>
      </c>
      <c r="L206" s="32">
        <v>59</v>
      </c>
      <c r="M206" s="32">
        <v>41</v>
      </c>
      <c r="N206" s="32">
        <v>42</v>
      </c>
    </row>
    <row r="207" spans="1:14" x14ac:dyDescent="0.25">
      <c r="A207" t="s">
        <v>296</v>
      </c>
      <c r="B207" s="11" t="s">
        <v>17</v>
      </c>
      <c r="L207" s="32">
        <v>74</v>
      </c>
      <c r="M207" s="32">
        <v>71</v>
      </c>
      <c r="N207" s="32">
        <v>78</v>
      </c>
    </row>
    <row r="208" spans="1:14" x14ac:dyDescent="0.25">
      <c r="A208" t="s">
        <v>297</v>
      </c>
      <c r="B208" s="10" t="s">
        <v>17</v>
      </c>
      <c r="L208" s="32">
        <v>82</v>
      </c>
      <c r="M208" s="32">
        <v>62</v>
      </c>
      <c r="N208" s="32">
        <v>62</v>
      </c>
    </row>
    <row r="209" spans="1:14" x14ac:dyDescent="0.25">
      <c r="A209" t="s">
        <v>298</v>
      </c>
      <c r="B209" s="11" t="s">
        <v>17</v>
      </c>
      <c r="L209" s="32">
        <v>81</v>
      </c>
      <c r="M209" s="32">
        <v>80</v>
      </c>
      <c r="N209" s="32">
        <v>76</v>
      </c>
    </row>
    <row r="210" spans="1:14" x14ac:dyDescent="0.25">
      <c r="A210" t="s">
        <v>299</v>
      </c>
      <c r="B210" s="10" t="s">
        <v>8</v>
      </c>
      <c r="L210" s="32">
        <v>74</v>
      </c>
      <c r="M210" s="32">
        <v>81</v>
      </c>
      <c r="N210" s="32">
        <v>76</v>
      </c>
    </row>
    <row r="211" spans="1:14" x14ac:dyDescent="0.25">
      <c r="A211" t="s">
        <v>300</v>
      </c>
      <c r="B211" s="11" t="s">
        <v>8</v>
      </c>
      <c r="L211" s="32">
        <v>58</v>
      </c>
      <c r="M211" s="32">
        <v>61</v>
      </c>
      <c r="N211" s="32">
        <v>66</v>
      </c>
    </row>
    <row r="212" spans="1:14" x14ac:dyDescent="0.25">
      <c r="A212" t="s">
        <v>301</v>
      </c>
      <c r="B212" s="10" t="s">
        <v>17</v>
      </c>
      <c r="L212" s="32">
        <v>80</v>
      </c>
      <c r="M212" s="32">
        <v>79</v>
      </c>
      <c r="N212" s="32">
        <v>79</v>
      </c>
    </row>
    <row r="213" spans="1:14" x14ac:dyDescent="0.25">
      <c r="A213" t="s">
        <v>302</v>
      </c>
      <c r="B213" s="11" t="s">
        <v>17</v>
      </c>
      <c r="L213" s="32">
        <v>35</v>
      </c>
      <c r="M213" s="32">
        <v>28</v>
      </c>
      <c r="N213" s="32">
        <v>27</v>
      </c>
    </row>
    <row r="214" spans="1:14" x14ac:dyDescent="0.25">
      <c r="A214" t="s">
        <v>303</v>
      </c>
      <c r="B214" s="10" t="s">
        <v>8</v>
      </c>
      <c r="L214" s="32">
        <v>42</v>
      </c>
      <c r="M214" s="32">
        <v>62</v>
      </c>
      <c r="N214" s="32">
        <v>60</v>
      </c>
    </row>
    <row r="215" spans="1:14" x14ac:dyDescent="0.25">
      <c r="A215" t="s">
        <v>304</v>
      </c>
      <c r="B215" s="11" t="s">
        <v>17</v>
      </c>
      <c r="L215" s="32">
        <v>60</v>
      </c>
      <c r="M215" s="32">
        <v>51</v>
      </c>
      <c r="N215" s="32">
        <v>56</v>
      </c>
    </row>
    <row r="216" spans="1:14" x14ac:dyDescent="0.25">
      <c r="A216" t="s">
        <v>305</v>
      </c>
      <c r="B216" s="10" t="s">
        <v>17</v>
      </c>
      <c r="L216" s="32">
        <v>87</v>
      </c>
      <c r="M216" s="32">
        <v>91</v>
      </c>
      <c r="N216" s="32">
        <v>81</v>
      </c>
    </row>
    <row r="217" spans="1:14" x14ac:dyDescent="0.25">
      <c r="A217" t="s">
        <v>306</v>
      </c>
      <c r="B217" s="11" t="s">
        <v>17</v>
      </c>
      <c r="L217" s="32">
        <v>84</v>
      </c>
      <c r="M217" s="32">
        <v>83</v>
      </c>
      <c r="N217" s="32">
        <v>75</v>
      </c>
    </row>
    <row r="218" spans="1:14" x14ac:dyDescent="0.25">
      <c r="A218" t="s">
        <v>307</v>
      </c>
      <c r="B218" s="10" t="s">
        <v>8</v>
      </c>
      <c r="L218" s="32">
        <v>83</v>
      </c>
      <c r="M218" s="32">
        <v>86</v>
      </c>
      <c r="N218" s="32">
        <v>88</v>
      </c>
    </row>
    <row r="219" spans="1:14" x14ac:dyDescent="0.25">
      <c r="A219" t="s">
        <v>308</v>
      </c>
      <c r="B219" s="11" t="s">
        <v>8</v>
      </c>
      <c r="L219" s="32">
        <v>34</v>
      </c>
      <c r="M219" s="32">
        <v>42</v>
      </c>
      <c r="N219" s="32">
        <v>39</v>
      </c>
    </row>
    <row r="220" spans="1:14" x14ac:dyDescent="0.25">
      <c r="A220" t="s">
        <v>309</v>
      </c>
      <c r="B220" s="10" t="s">
        <v>17</v>
      </c>
      <c r="L220" s="32">
        <v>66</v>
      </c>
      <c r="M220" s="32">
        <v>77</v>
      </c>
      <c r="N220" s="32">
        <v>70</v>
      </c>
    </row>
    <row r="221" spans="1:14" x14ac:dyDescent="0.25">
      <c r="A221" t="s">
        <v>310</v>
      </c>
      <c r="B221" s="11" t="s">
        <v>17</v>
      </c>
      <c r="L221" s="32">
        <v>61</v>
      </c>
      <c r="M221" s="32">
        <v>56</v>
      </c>
      <c r="N221" s="32">
        <v>56</v>
      </c>
    </row>
    <row r="222" spans="1:14" x14ac:dyDescent="0.25">
      <c r="A222" t="s">
        <v>311</v>
      </c>
      <c r="B222" s="10" t="s">
        <v>8</v>
      </c>
      <c r="L222" s="32">
        <v>56</v>
      </c>
      <c r="M222" s="32">
        <v>68</v>
      </c>
      <c r="N222" s="32">
        <v>74</v>
      </c>
    </row>
    <row r="223" spans="1:14" x14ac:dyDescent="0.25">
      <c r="A223" t="s">
        <v>312</v>
      </c>
      <c r="B223" s="11" t="s">
        <v>17</v>
      </c>
      <c r="L223" s="32">
        <v>87</v>
      </c>
      <c r="M223" s="32">
        <v>85</v>
      </c>
      <c r="N223" s="32">
        <v>73</v>
      </c>
    </row>
    <row r="224" spans="1:14" x14ac:dyDescent="0.25">
      <c r="A224" t="s">
        <v>313</v>
      </c>
      <c r="B224" s="10" t="s">
        <v>8</v>
      </c>
      <c r="L224" s="32">
        <v>55</v>
      </c>
      <c r="M224" s="32">
        <v>65</v>
      </c>
      <c r="N224" s="32">
        <v>62</v>
      </c>
    </row>
    <row r="225" spans="1:14" x14ac:dyDescent="0.25">
      <c r="A225" t="s">
        <v>314</v>
      </c>
      <c r="B225" s="11" t="s">
        <v>17</v>
      </c>
      <c r="L225" s="32">
        <v>86</v>
      </c>
      <c r="M225" s="32">
        <v>80</v>
      </c>
      <c r="N225" s="32">
        <v>75</v>
      </c>
    </row>
    <row r="226" spans="1:14" x14ac:dyDescent="0.25">
      <c r="A226" t="s">
        <v>315</v>
      </c>
      <c r="B226" s="10" t="s">
        <v>8</v>
      </c>
      <c r="L226" s="32">
        <v>52</v>
      </c>
      <c r="M226" s="32">
        <v>66</v>
      </c>
      <c r="N226" s="32">
        <v>73</v>
      </c>
    </row>
    <row r="227" spans="1:14" x14ac:dyDescent="0.25">
      <c r="A227" t="s">
        <v>316</v>
      </c>
      <c r="B227" s="11" t="s">
        <v>8</v>
      </c>
      <c r="L227" s="32">
        <v>45</v>
      </c>
      <c r="M227" s="32">
        <v>56</v>
      </c>
      <c r="N227" s="32">
        <v>54</v>
      </c>
    </row>
    <row r="228" spans="1:14" x14ac:dyDescent="0.25">
      <c r="A228" t="s">
        <v>317</v>
      </c>
      <c r="B228" s="10" t="s">
        <v>8</v>
      </c>
      <c r="L228" s="32">
        <v>72</v>
      </c>
      <c r="M228" s="32">
        <v>72</v>
      </c>
      <c r="N228" s="32">
        <v>71</v>
      </c>
    </row>
    <row r="229" spans="1:14" x14ac:dyDescent="0.25">
      <c r="A229" t="s">
        <v>318</v>
      </c>
      <c r="B229" s="11" t="s">
        <v>17</v>
      </c>
      <c r="L229" s="32">
        <v>57</v>
      </c>
      <c r="M229" s="32">
        <v>50</v>
      </c>
      <c r="N229" s="32">
        <v>54</v>
      </c>
    </row>
    <row r="230" spans="1:14" x14ac:dyDescent="0.25">
      <c r="A230" t="s">
        <v>319</v>
      </c>
      <c r="B230" s="10" t="s">
        <v>17</v>
      </c>
      <c r="L230" s="32">
        <v>68</v>
      </c>
      <c r="M230" s="32">
        <v>72</v>
      </c>
      <c r="N230" s="32">
        <v>64</v>
      </c>
    </row>
    <row r="231" spans="1:14" x14ac:dyDescent="0.25">
      <c r="A231" t="s">
        <v>320</v>
      </c>
      <c r="B231" s="11" t="s">
        <v>8</v>
      </c>
      <c r="L231" s="32">
        <v>88</v>
      </c>
      <c r="M231" s="32">
        <v>95</v>
      </c>
      <c r="N231" s="32">
        <v>94</v>
      </c>
    </row>
    <row r="232" spans="1:14" x14ac:dyDescent="0.25">
      <c r="A232" t="s">
        <v>321</v>
      </c>
      <c r="B232" s="10" t="s">
        <v>17</v>
      </c>
      <c r="L232" s="32">
        <v>76</v>
      </c>
      <c r="M232" s="32">
        <v>64</v>
      </c>
      <c r="N232" s="32">
        <v>66</v>
      </c>
    </row>
    <row r="233" spans="1:14" x14ac:dyDescent="0.25">
      <c r="A233" t="s">
        <v>322</v>
      </c>
      <c r="B233" s="11" t="s">
        <v>17</v>
      </c>
      <c r="L233" s="32">
        <v>46</v>
      </c>
      <c r="M233" s="32">
        <v>43</v>
      </c>
      <c r="N233" s="32">
        <v>42</v>
      </c>
    </row>
    <row r="234" spans="1:14" x14ac:dyDescent="0.25">
      <c r="A234" t="s">
        <v>323</v>
      </c>
      <c r="B234" s="10" t="s">
        <v>8</v>
      </c>
      <c r="L234" s="32">
        <v>67</v>
      </c>
      <c r="M234" s="32">
        <v>86</v>
      </c>
      <c r="N234" s="32">
        <v>83</v>
      </c>
    </row>
    <row r="235" spans="1:14" x14ac:dyDescent="0.25">
      <c r="A235" t="s">
        <v>324</v>
      </c>
      <c r="B235" s="11" t="s">
        <v>17</v>
      </c>
      <c r="L235" s="32">
        <v>92</v>
      </c>
      <c r="M235" s="32">
        <v>87</v>
      </c>
      <c r="N235" s="32">
        <v>78</v>
      </c>
    </row>
    <row r="236" spans="1:14" x14ac:dyDescent="0.25">
      <c r="A236" t="s">
        <v>325</v>
      </c>
      <c r="B236" s="10" t="s">
        <v>17</v>
      </c>
      <c r="L236" s="32">
        <v>83</v>
      </c>
      <c r="M236" s="32">
        <v>82</v>
      </c>
      <c r="N236" s="32">
        <v>84</v>
      </c>
    </row>
    <row r="237" spans="1:14" x14ac:dyDescent="0.25">
      <c r="A237" t="s">
        <v>326</v>
      </c>
      <c r="B237" s="11" t="s">
        <v>17</v>
      </c>
      <c r="L237" s="32">
        <v>80</v>
      </c>
      <c r="M237" s="32">
        <v>75</v>
      </c>
      <c r="N237" s="32">
        <v>77</v>
      </c>
    </row>
    <row r="238" spans="1:14" x14ac:dyDescent="0.25">
      <c r="A238" t="s">
        <v>327</v>
      </c>
      <c r="B238" s="10" t="s">
        <v>17</v>
      </c>
      <c r="L238" s="32">
        <v>63</v>
      </c>
      <c r="M238" s="32">
        <v>66</v>
      </c>
      <c r="N238" s="32">
        <v>67</v>
      </c>
    </row>
    <row r="239" spans="1:14" x14ac:dyDescent="0.25">
      <c r="A239" t="s">
        <v>328</v>
      </c>
      <c r="B239" s="11" t="s">
        <v>8</v>
      </c>
      <c r="L239" s="32">
        <v>64</v>
      </c>
      <c r="M239" s="32">
        <v>60</v>
      </c>
      <c r="N239" s="32">
        <v>74</v>
      </c>
    </row>
    <row r="240" spans="1:14" x14ac:dyDescent="0.25">
      <c r="A240" t="s">
        <v>329</v>
      </c>
      <c r="B240" s="10" t="s">
        <v>17</v>
      </c>
      <c r="L240" s="32">
        <v>54</v>
      </c>
      <c r="M240" s="32">
        <v>52</v>
      </c>
      <c r="N240" s="32">
        <v>51</v>
      </c>
    </row>
    <row r="241" spans="1:14" x14ac:dyDescent="0.25">
      <c r="A241" t="s">
        <v>330</v>
      </c>
      <c r="B241" s="11" t="s">
        <v>17</v>
      </c>
      <c r="L241" s="32">
        <v>84</v>
      </c>
      <c r="M241" s="32">
        <v>80</v>
      </c>
      <c r="N241" s="32">
        <v>80</v>
      </c>
    </row>
    <row r="242" spans="1:14" x14ac:dyDescent="0.25">
      <c r="A242" t="s">
        <v>331</v>
      </c>
      <c r="B242" s="10" t="s">
        <v>17</v>
      </c>
      <c r="L242" s="32">
        <v>73</v>
      </c>
      <c r="M242" s="32">
        <v>68</v>
      </c>
      <c r="N242" s="32">
        <v>66</v>
      </c>
    </row>
    <row r="243" spans="1:14" x14ac:dyDescent="0.25">
      <c r="A243" t="s">
        <v>332</v>
      </c>
      <c r="B243" s="11" t="s">
        <v>8</v>
      </c>
      <c r="L243" s="32">
        <v>80</v>
      </c>
      <c r="M243" s="32">
        <v>83</v>
      </c>
      <c r="N243" s="32">
        <v>83</v>
      </c>
    </row>
    <row r="244" spans="1:14" x14ac:dyDescent="0.25">
      <c r="A244" t="s">
        <v>333</v>
      </c>
      <c r="B244" s="10" t="s">
        <v>8</v>
      </c>
      <c r="L244" s="32">
        <v>56</v>
      </c>
      <c r="M244" s="32">
        <v>52</v>
      </c>
      <c r="N244" s="32">
        <v>55</v>
      </c>
    </row>
    <row r="245" spans="1:14" x14ac:dyDescent="0.25">
      <c r="A245" t="s">
        <v>334</v>
      </c>
      <c r="B245" s="11" t="s">
        <v>17</v>
      </c>
      <c r="L245" s="32">
        <v>59</v>
      </c>
      <c r="M245" s="32">
        <v>51</v>
      </c>
      <c r="N245" s="32">
        <v>43</v>
      </c>
    </row>
    <row r="246" spans="1:14" x14ac:dyDescent="0.25">
      <c r="A246" t="s">
        <v>335</v>
      </c>
      <c r="B246" s="10" t="s">
        <v>17</v>
      </c>
      <c r="L246" s="32">
        <v>75</v>
      </c>
      <c r="M246" s="32">
        <v>74</v>
      </c>
      <c r="N246" s="32">
        <v>69</v>
      </c>
    </row>
    <row r="247" spans="1:14" x14ac:dyDescent="0.25">
      <c r="A247" t="s">
        <v>336</v>
      </c>
      <c r="B247" s="11" t="s">
        <v>17</v>
      </c>
      <c r="L247" s="32">
        <v>85</v>
      </c>
      <c r="M247" s="32">
        <v>76</v>
      </c>
      <c r="N247" s="32">
        <v>71</v>
      </c>
    </row>
    <row r="248" spans="1:14" x14ac:dyDescent="0.25">
      <c r="A248" t="s">
        <v>337</v>
      </c>
      <c r="B248" s="10" t="s">
        <v>17</v>
      </c>
      <c r="L248" s="32">
        <v>89</v>
      </c>
      <c r="M248" s="32">
        <v>76</v>
      </c>
      <c r="N248" s="32">
        <v>74</v>
      </c>
    </row>
    <row r="249" spans="1:14" x14ac:dyDescent="0.25">
      <c r="A249" t="s">
        <v>338</v>
      </c>
      <c r="B249" s="11" t="s">
        <v>8</v>
      </c>
      <c r="L249" s="32">
        <v>58</v>
      </c>
      <c r="M249" s="32">
        <v>70</v>
      </c>
      <c r="N249" s="32">
        <v>68</v>
      </c>
    </row>
    <row r="250" spans="1:14" x14ac:dyDescent="0.25">
      <c r="A250" t="s">
        <v>339</v>
      </c>
      <c r="B250" s="10" t="s">
        <v>8</v>
      </c>
      <c r="L250" s="32">
        <v>65</v>
      </c>
      <c r="M250" s="32">
        <v>64</v>
      </c>
      <c r="N250" s="32">
        <v>62</v>
      </c>
    </row>
    <row r="251" spans="1:14" x14ac:dyDescent="0.25">
      <c r="A251" t="s">
        <v>340</v>
      </c>
      <c r="B251" s="11" t="s">
        <v>17</v>
      </c>
      <c r="L251" s="32">
        <v>68</v>
      </c>
      <c r="M251" s="32">
        <v>60</v>
      </c>
      <c r="N251" s="32">
        <v>53</v>
      </c>
    </row>
    <row r="252" spans="1:14" x14ac:dyDescent="0.25">
      <c r="A252" t="s">
        <v>341</v>
      </c>
      <c r="B252" s="10" t="s">
        <v>17</v>
      </c>
      <c r="L252" s="32">
        <v>47</v>
      </c>
      <c r="M252" s="32">
        <v>49</v>
      </c>
      <c r="N252" s="32">
        <v>49</v>
      </c>
    </row>
    <row r="253" spans="1:14" x14ac:dyDescent="0.25">
      <c r="A253" t="s">
        <v>342</v>
      </c>
      <c r="B253" s="11" t="s">
        <v>8</v>
      </c>
      <c r="L253" s="32">
        <v>71</v>
      </c>
      <c r="M253" s="32">
        <v>83</v>
      </c>
      <c r="N253" s="32">
        <v>83</v>
      </c>
    </row>
    <row r="254" spans="1:14" x14ac:dyDescent="0.25">
      <c r="A254" t="s">
        <v>343</v>
      </c>
      <c r="B254" s="10" t="s">
        <v>8</v>
      </c>
      <c r="L254" s="32">
        <v>60</v>
      </c>
      <c r="M254" s="32">
        <v>70</v>
      </c>
      <c r="N254" s="32">
        <v>70</v>
      </c>
    </row>
    <row r="255" spans="1:14" x14ac:dyDescent="0.25">
      <c r="A255" t="s">
        <v>344</v>
      </c>
      <c r="B255" s="11" t="s">
        <v>17</v>
      </c>
      <c r="L255" s="32">
        <v>80</v>
      </c>
      <c r="M255" s="32">
        <v>80</v>
      </c>
      <c r="N255" s="32">
        <v>72</v>
      </c>
    </row>
    <row r="256" spans="1:14" x14ac:dyDescent="0.25">
      <c r="A256" t="s">
        <v>345</v>
      </c>
      <c r="B256" s="10" t="s">
        <v>17</v>
      </c>
      <c r="L256" s="32">
        <v>54</v>
      </c>
      <c r="M256" s="32">
        <v>52</v>
      </c>
      <c r="N256" s="32">
        <v>52</v>
      </c>
    </row>
    <row r="257" spans="1:14" x14ac:dyDescent="0.25">
      <c r="A257" t="s">
        <v>346</v>
      </c>
      <c r="B257" s="11" t="s">
        <v>8</v>
      </c>
      <c r="L257" s="32">
        <v>62</v>
      </c>
      <c r="M257" s="32">
        <v>73</v>
      </c>
      <c r="N257" s="32">
        <v>70</v>
      </c>
    </row>
    <row r="258" spans="1:14" x14ac:dyDescent="0.25">
      <c r="A258" t="s">
        <v>347</v>
      </c>
      <c r="B258" s="10" t="s">
        <v>8</v>
      </c>
      <c r="L258" s="32">
        <v>64</v>
      </c>
      <c r="M258" s="32">
        <v>73</v>
      </c>
      <c r="N258" s="32">
        <v>68</v>
      </c>
    </row>
    <row r="259" spans="1:14" x14ac:dyDescent="0.25">
      <c r="A259" t="s">
        <v>348</v>
      </c>
      <c r="B259" s="11" t="s">
        <v>17</v>
      </c>
      <c r="L259" s="32">
        <v>78</v>
      </c>
      <c r="M259" s="32">
        <v>77</v>
      </c>
      <c r="N259" s="32">
        <v>77</v>
      </c>
    </row>
    <row r="260" spans="1:14" x14ac:dyDescent="0.25">
      <c r="A260" t="s">
        <v>349</v>
      </c>
      <c r="B260" s="10" t="s">
        <v>8</v>
      </c>
      <c r="L260" s="32">
        <v>70</v>
      </c>
      <c r="M260" s="32">
        <v>75</v>
      </c>
      <c r="N260" s="32">
        <v>78</v>
      </c>
    </row>
    <row r="261" spans="1:14" x14ac:dyDescent="0.25">
      <c r="A261" t="s">
        <v>350</v>
      </c>
      <c r="B261" s="11" t="s">
        <v>8</v>
      </c>
      <c r="L261" s="32">
        <v>65</v>
      </c>
      <c r="M261" s="32">
        <v>81</v>
      </c>
      <c r="N261" s="32">
        <v>81</v>
      </c>
    </row>
    <row r="262" spans="1:14" x14ac:dyDescent="0.25">
      <c r="A262" t="s">
        <v>351</v>
      </c>
      <c r="B262" s="10" t="s">
        <v>8</v>
      </c>
      <c r="L262" s="32">
        <v>64</v>
      </c>
      <c r="M262" s="32">
        <v>79</v>
      </c>
      <c r="N262" s="32">
        <v>77</v>
      </c>
    </row>
    <row r="263" spans="1:14" x14ac:dyDescent="0.25">
      <c r="A263" t="s">
        <v>352</v>
      </c>
      <c r="B263" s="11" t="s">
        <v>17</v>
      </c>
      <c r="L263" s="32">
        <v>79</v>
      </c>
      <c r="M263" s="32">
        <v>79</v>
      </c>
      <c r="N263" s="32">
        <v>78</v>
      </c>
    </row>
    <row r="264" spans="1:14" x14ac:dyDescent="0.25">
      <c r="A264" t="s">
        <v>353</v>
      </c>
      <c r="B264" s="10" t="s">
        <v>8</v>
      </c>
      <c r="L264" s="32">
        <v>44</v>
      </c>
      <c r="M264" s="32">
        <v>50</v>
      </c>
      <c r="N264" s="32">
        <v>51</v>
      </c>
    </row>
    <row r="265" spans="1:14" x14ac:dyDescent="0.25">
      <c r="A265" t="s">
        <v>354</v>
      </c>
      <c r="B265" s="11" t="s">
        <v>8</v>
      </c>
      <c r="L265" s="32">
        <v>99</v>
      </c>
      <c r="M265" s="32">
        <v>93</v>
      </c>
      <c r="N265" s="32">
        <v>90</v>
      </c>
    </row>
    <row r="266" spans="1:14" x14ac:dyDescent="0.25">
      <c r="A266" t="s">
        <v>355</v>
      </c>
      <c r="B266" s="10" t="s">
        <v>17</v>
      </c>
      <c r="L266" s="32">
        <v>76</v>
      </c>
      <c r="M266" s="32">
        <v>73</v>
      </c>
      <c r="N266" s="32">
        <v>68</v>
      </c>
    </row>
    <row r="267" spans="1:14" x14ac:dyDescent="0.25">
      <c r="A267" t="s">
        <v>356</v>
      </c>
      <c r="B267" s="11" t="s">
        <v>17</v>
      </c>
      <c r="L267" s="32">
        <v>59</v>
      </c>
      <c r="M267" s="32">
        <v>42</v>
      </c>
      <c r="N267" s="32">
        <v>41</v>
      </c>
    </row>
    <row r="268" spans="1:14" x14ac:dyDescent="0.25">
      <c r="A268" t="s">
        <v>357</v>
      </c>
      <c r="B268" s="10" t="s">
        <v>8</v>
      </c>
      <c r="L268" s="32">
        <v>63</v>
      </c>
      <c r="M268" s="32">
        <v>75</v>
      </c>
      <c r="N268" s="32">
        <v>81</v>
      </c>
    </row>
    <row r="269" spans="1:14" x14ac:dyDescent="0.25">
      <c r="A269" t="s">
        <v>358</v>
      </c>
      <c r="B269" s="11" t="s">
        <v>8</v>
      </c>
      <c r="L269" s="32">
        <v>69</v>
      </c>
      <c r="M269" s="32">
        <v>72</v>
      </c>
      <c r="N269" s="32">
        <v>77</v>
      </c>
    </row>
    <row r="270" spans="1:14" x14ac:dyDescent="0.25">
      <c r="A270" t="s">
        <v>359</v>
      </c>
      <c r="B270" s="10" t="s">
        <v>8</v>
      </c>
      <c r="L270" s="32">
        <v>88</v>
      </c>
      <c r="M270" s="32">
        <v>92</v>
      </c>
      <c r="N270" s="32">
        <v>95</v>
      </c>
    </row>
    <row r="271" spans="1:14" x14ac:dyDescent="0.25">
      <c r="A271" t="s">
        <v>360</v>
      </c>
      <c r="B271" s="11" t="s">
        <v>8</v>
      </c>
      <c r="L271" s="32">
        <v>71</v>
      </c>
      <c r="M271" s="32">
        <v>76</v>
      </c>
      <c r="N271" s="32">
        <v>70</v>
      </c>
    </row>
    <row r="272" spans="1:14" x14ac:dyDescent="0.25">
      <c r="A272" t="s">
        <v>361</v>
      </c>
      <c r="B272" s="10" t="s">
        <v>17</v>
      </c>
      <c r="L272" s="32">
        <v>69</v>
      </c>
      <c r="M272" s="32">
        <v>63</v>
      </c>
      <c r="N272" s="32">
        <v>61</v>
      </c>
    </row>
    <row r="273" spans="1:14" x14ac:dyDescent="0.25">
      <c r="A273" t="s">
        <v>362</v>
      </c>
      <c r="B273" s="11" t="s">
        <v>17</v>
      </c>
      <c r="L273" s="32">
        <v>58</v>
      </c>
      <c r="M273" s="32">
        <v>49</v>
      </c>
      <c r="N273" s="32">
        <v>42</v>
      </c>
    </row>
    <row r="274" spans="1:14" x14ac:dyDescent="0.25">
      <c r="A274" t="s">
        <v>363</v>
      </c>
      <c r="B274" s="10" t="s">
        <v>8</v>
      </c>
      <c r="L274" s="32">
        <v>47</v>
      </c>
      <c r="M274" s="32">
        <v>53</v>
      </c>
      <c r="N274" s="32">
        <v>58</v>
      </c>
    </row>
    <row r="275" spans="1:14" x14ac:dyDescent="0.25">
      <c r="A275" t="s">
        <v>364</v>
      </c>
      <c r="B275" s="11" t="s">
        <v>8</v>
      </c>
      <c r="L275" s="32">
        <v>65</v>
      </c>
      <c r="M275" s="32">
        <v>70</v>
      </c>
      <c r="N275" s="32">
        <v>71</v>
      </c>
    </row>
    <row r="276" spans="1:14" x14ac:dyDescent="0.25">
      <c r="A276" t="s">
        <v>365</v>
      </c>
      <c r="B276" s="10" t="s">
        <v>17</v>
      </c>
      <c r="L276" s="32">
        <v>88</v>
      </c>
      <c r="M276" s="32">
        <v>85</v>
      </c>
      <c r="N276" s="32">
        <v>76</v>
      </c>
    </row>
    <row r="277" spans="1:14" x14ac:dyDescent="0.25">
      <c r="A277" t="s">
        <v>366</v>
      </c>
      <c r="B277" s="11" t="s">
        <v>17</v>
      </c>
      <c r="L277" s="32">
        <v>83</v>
      </c>
      <c r="M277" s="32">
        <v>78</v>
      </c>
      <c r="N277" s="32">
        <v>73</v>
      </c>
    </row>
    <row r="278" spans="1:14" x14ac:dyDescent="0.25">
      <c r="A278" t="s">
        <v>367</v>
      </c>
      <c r="B278" s="10" t="s">
        <v>8</v>
      </c>
      <c r="L278" s="32">
        <v>85</v>
      </c>
      <c r="M278" s="32">
        <v>92</v>
      </c>
      <c r="N278" s="32">
        <v>93</v>
      </c>
    </row>
    <row r="279" spans="1:14" x14ac:dyDescent="0.25">
      <c r="A279" t="s">
        <v>368</v>
      </c>
      <c r="B279" s="11" t="s">
        <v>8</v>
      </c>
      <c r="L279" s="32">
        <v>59</v>
      </c>
      <c r="M279" s="32">
        <v>63</v>
      </c>
      <c r="N279" s="32">
        <v>75</v>
      </c>
    </row>
    <row r="280" spans="1:14" x14ac:dyDescent="0.25">
      <c r="A280" t="s">
        <v>369</v>
      </c>
      <c r="B280" s="10" t="s">
        <v>8</v>
      </c>
      <c r="L280" s="32">
        <v>65</v>
      </c>
      <c r="M280" s="32">
        <v>86</v>
      </c>
      <c r="N280" s="32">
        <v>80</v>
      </c>
    </row>
    <row r="281" spans="1:14" x14ac:dyDescent="0.25">
      <c r="A281" t="s">
        <v>370</v>
      </c>
      <c r="B281" s="11" t="s">
        <v>17</v>
      </c>
      <c r="L281" s="32">
        <v>73</v>
      </c>
      <c r="M281" s="32">
        <v>56</v>
      </c>
      <c r="N281" s="32">
        <v>57</v>
      </c>
    </row>
    <row r="282" spans="1:14" x14ac:dyDescent="0.25">
      <c r="A282" t="s">
        <v>371</v>
      </c>
      <c r="B282" s="10" t="s">
        <v>17</v>
      </c>
      <c r="L282" s="32">
        <v>53</v>
      </c>
      <c r="M282" s="32">
        <v>52</v>
      </c>
      <c r="N282" s="32">
        <v>42</v>
      </c>
    </row>
    <row r="283" spans="1:14" x14ac:dyDescent="0.25">
      <c r="A283" t="s">
        <v>372</v>
      </c>
      <c r="B283" s="11" t="s">
        <v>17</v>
      </c>
      <c r="L283" s="32">
        <v>45</v>
      </c>
      <c r="M283" s="32">
        <v>48</v>
      </c>
      <c r="N283" s="32">
        <v>46</v>
      </c>
    </row>
    <row r="284" spans="1:14" x14ac:dyDescent="0.25">
      <c r="A284" t="s">
        <v>373</v>
      </c>
      <c r="B284" s="10" t="s">
        <v>8</v>
      </c>
      <c r="L284" s="32">
        <v>73</v>
      </c>
      <c r="M284" s="32">
        <v>79</v>
      </c>
      <c r="N284" s="32">
        <v>84</v>
      </c>
    </row>
    <row r="285" spans="1:14" x14ac:dyDescent="0.25">
      <c r="A285" t="s">
        <v>374</v>
      </c>
      <c r="B285" s="11" t="s">
        <v>8</v>
      </c>
      <c r="L285" s="32">
        <v>70</v>
      </c>
      <c r="M285" s="32">
        <v>78</v>
      </c>
      <c r="N285" s="32">
        <v>78</v>
      </c>
    </row>
    <row r="286" spans="1:14" x14ac:dyDescent="0.25">
      <c r="A286" t="s">
        <v>375</v>
      </c>
      <c r="B286" s="10" t="s">
        <v>8</v>
      </c>
      <c r="L286" s="32">
        <v>37</v>
      </c>
      <c r="M286" s="32">
        <v>46</v>
      </c>
      <c r="N286" s="32">
        <v>46</v>
      </c>
    </row>
    <row r="287" spans="1:14" x14ac:dyDescent="0.25">
      <c r="A287" t="s">
        <v>376</v>
      </c>
      <c r="B287" s="11" t="s">
        <v>17</v>
      </c>
      <c r="L287" s="32">
        <v>81</v>
      </c>
      <c r="M287" s="32">
        <v>82</v>
      </c>
      <c r="N287" s="32">
        <v>82</v>
      </c>
    </row>
    <row r="288" spans="1:14" x14ac:dyDescent="0.25">
      <c r="A288" t="s">
        <v>377</v>
      </c>
      <c r="B288" s="10" t="s">
        <v>17</v>
      </c>
      <c r="L288" s="32">
        <v>97</v>
      </c>
      <c r="M288" s="32">
        <v>82</v>
      </c>
      <c r="N288" s="32">
        <v>88</v>
      </c>
    </row>
    <row r="289" spans="1:14" x14ac:dyDescent="0.25">
      <c r="A289" t="s">
        <v>378</v>
      </c>
      <c r="B289" s="11" t="s">
        <v>8</v>
      </c>
      <c r="L289" s="32">
        <v>67</v>
      </c>
      <c r="M289" s="32">
        <v>89</v>
      </c>
      <c r="N289" s="32">
        <v>82</v>
      </c>
    </row>
    <row r="290" spans="1:14" x14ac:dyDescent="0.25">
      <c r="A290" t="s">
        <v>379</v>
      </c>
      <c r="B290" s="10" t="s">
        <v>17</v>
      </c>
      <c r="L290" s="32">
        <v>88</v>
      </c>
      <c r="M290" s="32">
        <v>75</v>
      </c>
      <c r="N290" s="32">
        <v>76</v>
      </c>
    </row>
    <row r="291" spans="1:14" x14ac:dyDescent="0.25">
      <c r="A291" t="s">
        <v>380</v>
      </c>
      <c r="B291" s="11" t="s">
        <v>17</v>
      </c>
      <c r="L291" s="32">
        <v>77</v>
      </c>
      <c r="M291" s="32">
        <v>76</v>
      </c>
      <c r="N291" s="32">
        <v>77</v>
      </c>
    </row>
    <row r="292" spans="1:14" x14ac:dyDescent="0.25">
      <c r="A292" t="s">
        <v>381</v>
      </c>
      <c r="B292" s="10" t="s">
        <v>17</v>
      </c>
      <c r="L292" s="32">
        <v>76</v>
      </c>
      <c r="M292" s="32">
        <v>70</v>
      </c>
      <c r="N292" s="32">
        <v>68</v>
      </c>
    </row>
    <row r="293" spans="1:14" x14ac:dyDescent="0.25">
      <c r="A293" t="s">
        <v>382</v>
      </c>
      <c r="B293" s="11" t="s">
        <v>17</v>
      </c>
      <c r="L293" s="32">
        <v>86</v>
      </c>
      <c r="M293" s="32">
        <v>73</v>
      </c>
      <c r="N293" s="32">
        <v>70</v>
      </c>
    </row>
    <row r="294" spans="1:14" x14ac:dyDescent="0.25">
      <c r="A294" t="s">
        <v>383</v>
      </c>
      <c r="B294" s="10" t="s">
        <v>17</v>
      </c>
      <c r="L294" s="32">
        <v>63</v>
      </c>
      <c r="M294" s="32">
        <v>60</v>
      </c>
      <c r="N294" s="32">
        <v>57</v>
      </c>
    </row>
    <row r="295" spans="1:14" x14ac:dyDescent="0.25">
      <c r="A295" t="s">
        <v>384</v>
      </c>
      <c r="B295" s="11" t="s">
        <v>8</v>
      </c>
      <c r="L295" s="32">
        <v>65</v>
      </c>
      <c r="M295" s="32">
        <v>73</v>
      </c>
      <c r="N295" s="32">
        <v>75</v>
      </c>
    </row>
    <row r="296" spans="1:14" x14ac:dyDescent="0.25">
      <c r="A296" t="s">
        <v>385</v>
      </c>
      <c r="B296" s="10" t="s">
        <v>17</v>
      </c>
      <c r="L296" s="32">
        <v>78</v>
      </c>
      <c r="M296" s="32">
        <v>77</v>
      </c>
      <c r="N296" s="32">
        <v>80</v>
      </c>
    </row>
    <row r="297" spans="1:14" x14ac:dyDescent="0.25">
      <c r="A297" t="s">
        <v>386</v>
      </c>
      <c r="B297" s="11" t="s">
        <v>17</v>
      </c>
      <c r="L297" s="32">
        <v>67</v>
      </c>
      <c r="M297" s="32">
        <v>62</v>
      </c>
      <c r="N297" s="32">
        <v>60</v>
      </c>
    </row>
    <row r="298" spans="1:14" x14ac:dyDescent="0.25">
      <c r="A298" t="s">
        <v>387</v>
      </c>
      <c r="B298" s="10" t="s">
        <v>17</v>
      </c>
      <c r="L298" s="32">
        <v>46</v>
      </c>
      <c r="M298" s="32">
        <v>41</v>
      </c>
      <c r="N298" s="32">
        <v>43</v>
      </c>
    </row>
    <row r="299" spans="1:14" x14ac:dyDescent="0.25">
      <c r="A299" t="s">
        <v>388</v>
      </c>
      <c r="B299" s="11" t="s">
        <v>17</v>
      </c>
      <c r="L299" s="32">
        <v>71</v>
      </c>
      <c r="M299" s="32">
        <v>74</v>
      </c>
      <c r="N299" s="32">
        <v>68</v>
      </c>
    </row>
    <row r="300" spans="1:14" x14ac:dyDescent="0.25">
      <c r="A300" t="s">
        <v>389</v>
      </c>
      <c r="B300" s="10" t="s">
        <v>17</v>
      </c>
      <c r="L300" s="32">
        <v>40</v>
      </c>
      <c r="M300" s="32">
        <v>46</v>
      </c>
      <c r="N300" s="32">
        <v>50</v>
      </c>
    </row>
    <row r="301" spans="1:14" x14ac:dyDescent="0.25">
      <c r="A301" t="s">
        <v>390</v>
      </c>
      <c r="B301" s="11" t="s">
        <v>17</v>
      </c>
      <c r="L301" s="32">
        <v>90</v>
      </c>
      <c r="M301" s="32">
        <v>87</v>
      </c>
      <c r="N301" s="32">
        <v>75</v>
      </c>
    </row>
    <row r="302" spans="1:14" x14ac:dyDescent="0.25">
      <c r="A302" t="s">
        <v>391</v>
      </c>
      <c r="B302" s="10" t="s">
        <v>17</v>
      </c>
      <c r="L302" s="32">
        <v>81</v>
      </c>
      <c r="M302" s="32">
        <v>78</v>
      </c>
      <c r="N302" s="32">
        <v>81</v>
      </c>
    </row>
    <row r="303" spans="1:14" x14ac:dyDescent="0.25">
      <c r="A303" t="s">
        <v>392</v>
      </c>
      <c r="B303" s="11" t="s">
        <v>17</v>
      </c>
      <c r="L303" s="32">
        <v>56</v>
      </c>
      <c r="M303" s="32">
        <v>54</v>
      </c>
      <c r="N303" s="32">
        <v>52</v>
      </c>
    </row>
    <row r="304" spans="1:14" x14ac:dyDescent="0.25">
      <c r="A304" t="s">
        <v>393</v>
      </c>
      <c r="B304" s="10" t="s">
        <v>8</v>
      </c>
      <c r="L304" s="32">
        <v>67</v>
      </c>
      <c r="M304" s="32">
        <v>84</v>
      </c>
      <c r="N304" s="32">
        <v>81</v>
      </c>
    </row>
    <row r="305" spans="1:14" x14ac:dyDescent="0.25">
      <c r="A305" t="s">
        <v>394</v>
      </c>
      <c r="B305" s="11" t="s">
        <v>17</v>
      </c>
      <c r="L305" s="32">
        <v>80</v>
      </c>
      <c r="M305" s="32">
        <v>76</v>
      </c>
      <c r="N305" s="32">
        <v>64</v>
      </c>
    </row>
    <row r="306" spans="1:14" x14ac:dyDescent="0.25">
      <c r="A306" t="s">
        <v>395</v>
      </c>
      <c r="B306" s="10" t="s">
        <v>8</v>
      </c>
      <c r="L306" s="32">
        <v>74</v>
      </c>
      <c r="M306" s="32">
        <v>75</v>
      </c>
      <c r="N306" s="32">
        <v>83</v>
      </c>
    </row>
    <row r="307" spans="1:14" x14ac:dyDescent="0.25">
      <c r="A307" t="s">
        <v>396</v>
      </c>
      <c r="B307" s="11" t="s">
        <v>17</v>
      </c>
      <c r="L307" s="32">
        <v>69</v>
      </c>
      <c r="M307" s="32">
        <v>67</v>
      </c>
      <c r="N307" s="32">
        <v>69</v>
      </c>
    </row>
    <row r="308" spans="1:14" x14ac:dyDescent="0.25">
      <c r="A308" t="s">
        <v>397</v>
      </c>
      <c r="B308" s="10" t="s">
        <v>17</v>
      </c>
      <c r="L308" s="32">
        <v>99</v>
      </c>
      <c r="M308" s="32">
        <v>87</v>
      </c>
      <c r="N308" s="32">
        <v>81</v>
      </c>
    </row>
    <row r="309" spans="1:14" x14ac:dyDescent="0.25">
      <c r="A309" t="s">
        <v>398</v>
      </c>
      <c r="B309" s="11" t="s">
        <v>17</v>
      </c>
      <c r="L309" s="32">
        <v>51</v>
      </c>
      <c r="M309" s="32">
        <v>52</v>
      </c>
      <c r="N309" s="32">
        <v>44</v>
      </c>
    </row>
    <row r="310" spans="1:14" x14ac:dyDescent="0.25">
      <c r="A310" t="s">
        <v>399</v>
      </c>
      <c r="B310" s="10" t="s">
        <v>8</v>
      </c>
      <c r="L310" s="32">
        <v>53</v>
      </c>
      <c r="M310" s="32">
        <v>71</v>
      </c>
      <c r="N310" s="32">
        <v>67</v>
      </c>
    </row>
    <row r="311" spans="1:14" x14ac:dyDescent="0.25">
      <c r="A311" t="s">
        <v>400</v>
      </c>
      <c r="B311" s="11" t="s">
        <v>8</v>
      </c>
      <c r="L311" s="32">
        <v>49</v>
      </c>
      <c r="M311" s="32">
        <v>57</v>
      </c>
      <c r="N311" s="32">
        <v>52</v>
      </c>
    </row>
    <row r="312" spans="1:14" x14ac:dyDescent="0.25">
      <c r="A312" t="s">
        <v>401</v>
      </c>
      <c r="B312" s="10" t="s">
        <v>8</v>
      </c>
      <c r="L312" s="32">
        <v>73</v>
      </c>
      <c r="M312" s="32">
        <v>76</v>
      </c>
      <c r="N312" s="32">
        <v>80</v>
      </c>
    </row>
    <row r="313" spans="1:14" x14ac:dyDescent="0.25">
      <c r="A313" t="s">
        <v>402</v>
      </c>
      <c r="B313" s="11" t="s">
        <v>17</v>
      </c>
      <c r="L313" s="32">
        <v>66</v>
      </c>
      <c r="M313" s="32">
        <v>60</v>
      </c>
      <c r="N313" s="32">
        <v>57</v>
      </c>
    </row>
    <row r="314" spans="1:14" x14ac:dyDescent="0.25">
      <c r="A314" t="s">
        <v>403</v>
      </c>
      <c r="B314" s="10" t="s">
        <v>17</v>
      </c>
      <c r="L314" s="32">
        <v>67</v>
      </c>
      <c r="M314" s="32">
        <v>61</v>
      </c>
      <c r="N314" s="32">
        <v>68</v>
      </c>
    </row>
    <row r="315" spans="1:14" x14ac:dyDescent="0.25">
      <c r="A315" t="s">
        <v>404</v>
      </c>
      <c r="B315" s="11" t="s">
        <v>8</v>
      </c>
      <c r="L315" s="32">
        <v>68</v>
      </c>
      <c r="M315" s="32">
        <v>67</v>
      </c>
      <c r="N315" s="32">
        <v>69</v>
      </c>
    </row>
    <row r="316" spans="1:14" x14ac:dyDescent="0.25">
      <c r="A316" t="s">
        <v>405</v>
      </c>
      <c r="B316" s="10" t="s">
        <v>8</v>
      </c>
      <c r="L316" s="32">
        <v>59</v>
      </c>
      <c r="M316" s="32">
        <v>64</v>
      </c>
      <c r="N316" s="32">
        <v>75</v>
      </c>
    </row>
    <row r="317" spans="1:14" x14ac:dyDescent="0.25">
      <c r="A317" t="s">
        <v>406</v>
      </c>
      <c r="B317" s="11" t="s">
        <v>17</v>
      </c>
      <c r="L317" s="32">
        <v>71</v>
      </c>
      <c r="M317" s="32">
        <v>66</v>
      </c>
      <c r="N317" s="32">
        <v>65</v>
      </c>
    </row>
    <row r="318" spans="1:14" x14ac:dyDescent="0.25">
      <c r="A318" t="s">
        <v>407</v>
      </c>
      <c r="B318" s="10" t="s">
        <v>8</v>
      </c>
      <c r="L318" s="32">
        <v>77</v>
      </c>
      <c r="M318" s="32">
        <v>82</v>
      </c>
      <c r="N318" s="32">
        <v>91</v>
      </c>
    </row>
    <row r="319" spans="1:14" x14ac:dyDescent="0.25">
      <c r="A319" t="s">
        <v>408</v>
      </c>
      <c r="B319" s="11" t="s">
        <v>17</v>
      </c>
      <c r="L319" s="32">
        <v>83</v>
      </c>
      <c r="M319" s="32">
        <v>72</v>
      </c>
      <c r="N319" s="32">
        <v>78</v>
      </c>
    </row>
    <row r="320" spans="1:14" x14ac:dyDescent="0.25">
      <c r="A320" t="s">
        <v>409</v>
      </c>
      <c r="B320" s="10" t="s">
        <v>17</v>
      </c>
      <c r="L320" s="32">
        <v>63</v>
      </c>
      <c r="M320" s="32">
        <v>71</v>
      </c>
      <c r="N320" s="32">
        <v>69</v>
      </c>
    </row>
    <row r="321" spans="1:14" x14ac:dyDescent="0.25">
      <c r="A321" t="s">
        <v>410</v>
      </c>
      <c r="B321" s="11" t="s">
        <v>8</v>
      </c>
      <c r="L321" s="32">
        <v>56</v>
      </c>
      <c r="M321" s="32">
        <v>65</v>
      </c>
      <c r="N321" s="32">
        <v>63</v>
      </c>
    </row>
    <row r="322" spans="1:14" x14ac:dyDescent="0.25">
      <c r="A322" t="s">
        <v>411</v>
      </c>
      <c r="B322" s="10" t="s">
        <v>8</v>
      </c>
      <c r="L322" s="32">
        <v>67</v>
      </c>
      <c r="M322" s="32">
        <v>79</v>
      </c>
      <c r="N322" s="32">
        <v>84</v>
      </c>
    </row>
    <row r="323" spans="1:14" x14ac:dyDescent="0.25">
      <c r="A323" t="s">
        <v>412</v>
      </c>
      <c r="B323" s="11" t="s">
        <v>8</v>
      </c>
      <c r="L323" s="32">
        <v>75</v>
      </c>
      <c r="M323" s="32">
        <v>86</v>
      </c>
      <c r="N323" s="32">
        <v>79</v>
      </c>
    </row>
    <row r="324" spans="1:14" x14ac:dyDescent="0.25">
      <c r="A324" t="s">
        <v>413</v>
      </c>
      <c r="B324" s="10" t="s">
        <v>8</v>
      </c>
      <c r="L324" s="32">
        <v>71</v>
      </c>
      <c r="M324" s="32">
        <v>81</v>
      </c>
      <c r="N324" s="32">
        <v>80</v>
      </c>
    </row>
    <row r="325" spans="1:14" x14ac:dyDescent="0.25">
      <c r="A325" t="s">
        <v>414</v>
      </c>
      <c r="B325" s="11" t="s">
        <v>8</v>
      </c>
      <c r="L325" s="32">
        <v>43</v>
      </c>
      <c r="M325" s="32">
        <v>53</v>
      </c>
      <c r="N325" s="32">
        <v>53</v>
      </c>
    </row>
    <row r="326" spans="1:14" x14ac:dyDescent="0.25">
      <c r="A326" t="s">
        <v>415</v>
      </c>
      <c r="B326" s="10" t="s">
        <v>8</v>
      </c>
      <c r="L326" s="32">
        <v>41</v>
      </c>
      <c r="M326" s="32">
        <v>46</v>
      </c>
      <c r="N326" s="32">
        <v>43</v>
      </c>
    </row>
    <row r="327" spans="1:14" x14ac:dyDescent="0.25">
      <c r="A327" t="s">
        <v>416</v>
      </c>
      <c r="B327" s="11" t="s">
        <v>8</v>
      </c>
      <c r="L327" s="32">
        <v>82</v>
      </c>
      <c r="M327" s="32">
        <v>90</v>
      </c>
      <c r="N327" s="32">
        <v>94</v>
      </c>
    </row>
    <row r="328" spans="1:14" x14ac:dyDescent="0.25">
      <c r="A328" t="s">
        <v>417</v>
      </c>
      <c r="B328" s="10" t="s">
        <v>17</v>
      </c>
      <c r="L328" s="32">
        <v>61</v>
      </c>
      <c r="M328" s="32">
        <v>61</v>
      </c>
      <c r="N328" s="32">
        <v>62</v>
      </c>
    </row>
    <row r="329" spans="1:14" x14ac:dyDescent="0.25">
      <c r="A329" t="s">
        <v>418</v>
      </c>
      <c r="B329" s="11" t="s">
        <v>17</v>
      </c>
      <c r="L329" s="32">
        <v>28</v>
      </c>
      <c r="M329" s="32">
        <v>23</v>
      </c>
      <c r="N329" s="32">
        <v>19</v>
      </c>
    </row>
    <row r="330" spans="1:14" x14ac:dyDescent="0.25">
      <c r="A330" t="s">
        <v>419</v>
      </c>
      <c r="B330" s="10" t="s">
        <v>17</v>
      </c>
      <c r="L330" s="32">
        <v>82</v>
      </c>
      <c r="M330" s="32">
        <v>75</v>
      </c>
      <c r="N330" s="32">
        <v>77</v>
      </c>
    </row>
    <row r="331" spans="1:14" x14ac:dyDescent="0.25">
      <c r="A331" t="s">
        <v>420</v>
      </c>
      <c r="B331" s="11" t="s">
        <v>8</v>
      </c>
      <c r="L331" s="32">
        <v>41</v>
      </c>
      <c r="M331" s="32">
        <v>55</v>
      </c>
      <c r="N331" s="32">
        <v>51</v>
      </c>
    </row>
    <row r="332" spans="1:14" x14ac:dyDescent="0.25">
      <c r="A332" t="s">
        <v>421</v>
      </c>
      <c r="B332" s="10" t="s">
        <v>17</v>
      </c>
      <c r="L332" s="32">
        <v>71</v>
      </c>
      <c r="M332" s="32">
        <v>60</v>
      </c>
      <c r="N332" s="32">
        <v>61</v>
      </c>
    </row>
    <row r="333" spans="1:14" x14ac:dyDescent="0.25">
      <c r="A333" t="s">
        <v>422</v>
      </c>
      <c r="B333" s="11" t="s">
        <v>17</v>
      </c>
      <c r="L333" s="32">
        <v>47</v>
      </c>
      <c r="M333" s="32">
        <v>37</v>
      </c>
      <c r="N333" s="32">
        <v>35</v>
      </c>
    </row>
    <row r="334" spans="1:14" x14ac:dyDescent="0.25">
      <c r="A334" t="s">
        <v>423</v>
      </c>
      <c r="B334" s="10" t="s">
        <v>17</v>
      </c>
      <c r="L334" s="32">
        <v>62</v>
      </c>
      <c r="M334" s="32">
        <v>56</v>
      </c>
      <c r="N334" s="32">
        <v>53</v>
      </c>
    </row>
    <row r="335" spans="1:14" x14ac:dyDescent="0.25">
      <c r="A335" t="s">
        <v>424</v>
      </c>
      <c r="B335" s="11" t="s">
        <v>17</v>
      </c>
      <c r="L335" s="32">
        <v>90</v>
      </c>
      <c r="M335" s="32">
        <v>78</v>
      </c>
      <c r="N335" s="32">
        <v>81</v>
      </c>
    </row>
    <row r="336" spans="1:14" x14ac:dyDescent="0.25">
      <c r="A336" t="s">
        <v>425</v>
      </c>
      <c r="B336" s="10" t="s">
        <v>8</v>
      </c>
      <c r="L336" s="32">
        <v>83</v>
      </c>
      <c r="M336" s="32">
        <v>93</v>
      </c>
      <c r="N336" s="32">
        <v>95</v>
      </c>
    </row>
    <row r="337" spans="1:14" x14ac:dyDescent="0.25">
      <c r="A337" t="s">
        <v>426</v>
      </c>
      <c r="B337" s="11" t="s">
        <v>8</v>
      </c>
      <c r="L337" s="32">
        <v>61</v>
      </c>
      <c r="M337" s="32">
        <v>68</v>
      </c>
      <c r="N337" s="32">
        <v>66</v>
      </c>
    </row>
    <row r="338" spans="1:14" x14ac:dyDescent="0.25">
      <c r="A338" t="s">
        <v>427</v>
      </c>
      <c r="B338" s="10" t="s">
        <v>17</v>
      </c>
      <c r="L338" s="32">
        <v>76</v>
      </c>
      <c r="M338" s="32">
        <v>70</v>
      </c>
      <c r="N338" s="32">
        <v>69</v>
      </c>
    </row>
    <row r="339" spans="1:14" x14ac:dyDescent="0.25">
      <c r="A339" t="s">
        <v>428</v>
      </c>
      <c r="B339" s="11" t="s">
        <v>17</v>
      </c>
      <c r="L339" s="32">
        <v>49</v>
      </c>
      <c r="M339" s="32">
        <v>51</v>
      </c>
      <c r="N339" s="32">
        <v>43</v>
      </c>
    </row>
    <row r="340" spans="1:14" x14ac:dyDescent="0.25">
      <c r="A340" t="s">
        <v>429</v>
      </c>
      <c r="B340" s="10" t="s">
        <v>8</v>
      </c>
      <c r="L340" s="32">
        <v>24</v>
      </c>
      <c r="M340" s="32">
        <v>38</v>
      </c>
      <c r="N340" s="32">
        <v>27</v>
      </c>
    </row>
    <row r="341" spans="1:14" x14ac:dyDescent="0.25">
      <c r="A341" t="s">
        <v>430</v>
      </c>
      <c r="B341" s="11" t="s">
        <v>8</v>
      </c>
      <c r="L341" s="32">
        <v>35</v>
      </c>
      <c r="M341" s="32">
        <v>55</v>
      </c>
      <c r="N341" s="32">
        <v>60</v>
      </c>
    </row>
    <row r="342" spans="1:14" x14ac:dyDescent="0.25">
      <c r="A342" t="s">
        <v>431</v>
      </c>
      <c r="B342" s="10" t="s">
        <v>17</v>
      </c>
      <c r="L342" s="32">
        <v>58</v>
      </c>
      <c r="M342" s="32">
        <v>61</v>
      </c>
      <c r="N342" s="32">
        <v>52</v>
      </c>
    </row>
    <row r="343" spans="1:14" x14ac:dyDescent="0.25">
      <c r="A343" t="s">
        <v>432</v>
      </c>
      <c r="B343" s="11" t="s">
        <v>8</v>
      </c>
      <c r="L343" s="32">
        <v>61</v>
      </c>
      <c r="M343" s="32">
        <v>73</v>
      </c>
      <c r="N343" s="32">
        <v>63</v>
      </c>
    </row>
    <row r="344" spans="1:14" x14ac:dyDescent="0.25">
      <c r="A344" t="s">
        <v>433</v>
      </c>
      <c r="B344" s="10" t="s">
        <v>8</v>
      </c>
      <c r="L344" s="32">
        <v>69</v>
      </c>
      <c r="M344" s="32">
        <v>76</v>
      </c>
      <c r="N344" s="32">
        <v>74</v>
      </c>
    </row>
    <row r="345" spans="1:14" x14ac:dyDescent="0.25">
      <c r="A345" t="s">
        <v>434</v>
      </c>
      <c r="B345" s="11" t="s">
        <v>17</v>
      </c>
      <c r="L345" s="32">
        <v>67</v>
      </c>
      <c r="M345" s="32">
        <v>72</v>
      </c>
      <c r="N345" s="32">
        <v>67</v>
      </c>
    </row>
    <row r="346" spans="1:14" x14ac:dyDescent="0.25">
      <c r="A346" t="s">
        <v>435</v>
      </c>
      <c r="B346" s="10" t="s">
        <v>17</v>
      </c>
      <c r="L346" s="32">
        <v>79</v>
      </c>
      <c r="M346" s="32">
        <v>73</v>
      </c>
      <c r="N346" s="32">
        <v>67</v>
      </c>
    </row>
    <row r="347" spans="1:14" x14ac:dyDescent="0.25">
      <c r="A347" t="s">
        <v>436</v>
      </c>
      <c r="B347" s="11" t="s">
        <v>8</v>
      </c>
      <c r="L347" s="32">
        <v>72</v>
      </c>
      <c r="M347" s="32">
        <v>80</v>
      </c>
      <c r="N347" s="32">
        <v>75</v>
      </c>
    </row>
    <row r="348" spans="1:14" x14ac:dyDescent="0.25">
      <c r="A348" t="s">
        <v>437</v>
      </c>
      <c r="B348" s="10" t="s">
        <v>17</v>
      </c>
      <c r="L348" s="32">
        <v>62</v>
      </c>
      <c r="M348" s="32">
        <v>61</v>
      </c>
      <c r="N348" s="32">
        <v>57</v>
      </c>
    </row>
    <row r="349" spans="1:14" x14ac:dyDescent="0.25">
      <c r="A349" t="s">
        <v>438</v>
      </c>
      <c r="B349" s="11" t="s">
        <v>8</v>
      </c>
      <c r="L349" s="32">
        <v>77</v>
      </c>
      <c r="M349" s="32">
        <v>94</v>
      </c>
      <c r="N349" s="32">
        <v>95</v>
      </c>
    </row>
    <row r="350" spans="1:14" x14ac:dyDescent="0.25">
      <c r="A350" t="s">
        <v>439</v>
      </c>
      <c r="B350" s="10" t="s">
        <v>17</v>
      </c>
      <c r="L350" s="32">
        <v>75</v>
      </c>
      <c r="M350" s="32">
        <v>74</v>
      </c>
      <c r="N350" s="32">
        <v>66</v>
      </c>
    </row>
    <row r="351" spans="1:14" x14ac:dyDescent="0.25">
      <c r="A351" t="s">
        <v>440</v>
      </c>
      <c r="B351" s="11" t="s">
        <v>17</v>
      </c>
      <c r="L351" s="32">
        <v>87</v>
      </c>
      <c r="M351" s="32">
        <v>74</v>
      </c>
      <c r="N351" s="32">
        <v>76</v>
      </c>
    </row>
    <row r="352" spans="1:14" x14ac:dyDescent="0.25">
      <c r="A352" t="s">
        <v>441</v>
      </c>
      <c r="B352" s="10" t="s">
        <v>8</v>
      </c>
      <c r="L352" s="32">
        <v>52</v>
      </c>
      <c r="M352" s="32">
        <v>65</v>
      </c>
      <c r="N352" s="32">
        <v>69</v>
      </c>
    </row>
    <row r="353" spans="1:14" x14ac:dyDescent="0.25">
      <c r="A353" t="s">
        <v>442</v>
      </c>
      <c r="B353" s="11" t="s">
        <v>17</v>
      </c>
      <c r="L353" s="32">
        <v>66</v>
      </c>
      <c r="M353" s="32">
        <v>57</v>
      </c>
      <c r="N353" s="32">
        <v>52</v>
      </c>
    </row>
    <row r="354" spans="1:14" x14ac:dyDescent="0.25">
      <c r="A354" t="s">
        <v>443</v>
      </c>
      <c r="B354" s="10" t="s">
        <v>8</v>
      </c>
      <c r="L354" s="32">
        <v>63</v>
      </c>
      <c r="M354" s="32">
        <v>78</v>
      </c>
      <c r="N354" s="32">
        <v>80</v>
      </c>
    </row>
    <row r="355" spans="1:14" x14ac:dyDescent="0.25">
      <c r="A355" t="s">
        <v>444</v>
      </c>
      <c r="B355" s="11" t="s">
        <v>8</v>
      </c>
      <c r="L355" s="32">
        <v>46</v>
      </c>
      <c r="M355" s="32">
        <v>58</v>
      </c>
      <c r="N355" s="32">
        <v>57</v>
      </c>
    </row>
    <row r="356" spans="1:14" x14ac:dyDescent="0.25">
      <c r="A356" t="s">
        <v>445</v>
      </c>
      <c r="B356" s="10" t="s">
        <v>8</v>
      </c>
      <c r="L356" s="32">
        <v>59</v>
      </c>
      <c r="M356" s="32">
        <v>71</v>
      </c>
      <c r="N356" s="32">
        <v>70</v>
      </c>
    </row>
    <row r="357" spans="1:14" x14ac:dyDescent="0.25">
      <c r="A357" t="s">
        <v>446</v>
      </c>
      <c r="B357" s="11" t="s">
        <v>8</v>
      </c>
      <c r="L357" s="32">
        <v>61</v>
      </c>
      <c r="M357" s="32">
        <v>72</v>
      </c>
      <c r="N357" s="32">
        <v>70</v>
      </c>
    </row>
    <row r="358" spans="1:14" x14ac:dyDescent="0.25">
      <c r="A358" t="s">
        <v>447</v>
      </c>
      <c r="B358" s="10" t="s">
        <v>17</v>
      </c>
      <c r="L358" s="32">
        <v>63</v>
      </c>
      <c r="M358" s="32">
        <v>61</v>
      </c>
      <c r="N358" s="32">
        <v>61</v>
      </c>
    </row>
    <row r="359" spans="1:14" x14ac:dyDescent="0.25">
      <c r="A359" t="s">
        <v>448</v>
      </c>
      <c r="B359" s="11" t="s">
        <v>8</v>
      </c>
      <c r="L359" s="32">
        <v>42</v>
      </c>
      <c r="M359" s="32">
        <v>66</v>
      </c>
      <c r="N359" s="32">
        <v>69</v>
      </c>
    </row>
    <row r="360" spans="1:14" x14ac:dyDescent="0.25">
      <c r="A360" t="s">
        <v>449</v>
      </c>
      <c r="B360" s="10" t="s">
        <v>17</v>
      </c>
      <c r="L360" s="32">
        <v>59</v>
      </c>
      <c r="M360" s="32">
        <v>62</v>
      </c>
      <c r="N360" s="32">
        <v>61</v>
      </c>
    </row>
    <row r="361" spans="1:14" x14ac:dyDescent="0.25">
      <c r="A361" t="s">
        <v>450</v>
      </c>
      <c r="B361" s="11" t="s">
        <v>8</v>
      </c>
      <c r="L361" s="32">
        <v>80</v>
      </c>
      <c r="M361" s="32">
        <v>90</v>
      </c>
      <c r="N361" s="32">
        <v>89</v>
      </c>
    </row>
    <row r="362" spans="1:14" x14ac:dyDescent="0.25">
      <c r="A362" t="s">
        <v>451</v>
      </c>
      <c r="B362" s="10" t="s">
        <v>8</v>
      </c>
      <c r="L362" s="32">
        <v>58</v>
      </c>
      <c r="M362" s="32">
        <v>62</v>
      </c>
      <c r="N362" s="32">
        <v>59</v>
      </c>
    </row>
    <row r="363" spans="1:14" x14ac:dyDescent="0.25">
      <c r="A363" t="s">
        <v>452</v>
      </c>
      <c r="B363" s="11" t="s">
        <v>17</v>
      </c>
      <c r="L363" s="32">
        <v>85</v>
      </c>
      <c r="M363" s="32">
        <v>84</v>
      </c>
      <c r="N363" s="32">
        <v>78</v>
      </c>
    </row>
    <row r="364" spans="1:14" x14ac:dyDescent="0.25">
      <c r="A364" t="s">
        <v>453</v>
      </c>
      <c r="B364" s="10" t="s">
        <v>8</v>
      </c>
      <c r="L364" s="32">
        <v>52</v>
      </c>
      <c r="M364" s="32">
        <v>58</v>
      </c>
      <c r="N364" s="32">
        <v>58</v>
      </c>
    </row>
    <row r="365" spans="1:14" x14ac:dyDescent="0.25">
      <c r="A365" t="s">
        <v>454</v>
      </c>
      <c r="B365" s="11" t="s">
        <v>8</v>
      </c>
      <c r="L365" s="32">
        <v>27</v>
      </c>
      <c r="M365" s="32">
        <v>34</v>
      </c>
      <c r="N365" s="32">
        <v>32</v>
      </c>
    </row>
    <row r="366" spans="1:14" x14ac:dyDescent="0.25">
      <c r="A366" t="s">
        <v>455</v>
      </c>
      <c r="B366" s="10" t="s">
        <v>17</v>
      </c>
      <c r="L366" s="32">
        <v>59</v>
      </c>
      <c r="M366" s="32">
        <v>60</v>
      </c>
      <c r="N366" s="32">
        <v>58</v>
      </c>
    </row>
    <row r="367" spans="1:14" x14ac:dyDescent="0.25">
      <c r="A367" t="s">
        <v>456</v>
      </c>
      <c r="B367" s="11" t="s">
        <v>17</v>
      </c>
      <c r="L367" s="32">
        <v>49</v>
      </c>
      <c r="M367" s="32">
        <v>58</v>
      </c>
      <c r="N367" s="32">
        <v>60</v>
      </c>
    </row>
    <row r="368" spans="1:14" x14ac:dyDescent="0.25">
      <c r="A368" t="s">
        <v>457</v>
      </c>
      <c r="B368" s="10" t="s">
        <v>17</v>
      </c>
      <c r="L368" s="32">
        <v>69</v>
      </c>
      <c r="M368" s="32">
        <v>58</v>
      </c>
      <c r="N368" s="32">
        <v>53</v>
      </c>
    </row>
    <row r="369" spans="1:14" x14ac:dyDescent="0.25">
      <c r="A369" t="s">
        <v>458</v>
      </c>
      <c r="B369" s="11" t="s">
        <v>17</v>
      </c>
      <c r="L369" s="32">
        <v>61</v>
      </c>
      <c r="M369" s="32">
        <v>66</v>
      </c>
      <c r="N369" s="32">
        <v>61</v>
      </c>
    </row>
    <row r="370" spans="1:14" x14ac:dyDescent="0.25">
      <c r="A370" t="s">
        <v>459</v>
      </c>
      <c r="B370" s="10" t="s">
        <v>8</v>
      </c>
      <c r="L370" s="32">
        <v>44</v>
      </c>
      <c r="M370" s="32">
        <v>64</v>
      </c>
      <c r="N370" s="32">
        <v>58</v>
      </c>
    </row>
    <row r="371" spans="1:14" x14ac:dyDescent="0.25">
      <c r="A371" t="s">
        <v>460</v>
      </c>
      <c r="B371" s="11" t="s">
        <v>8</v>
      </c>
      <c r="L371" s="32">
        <v>73</v>
      </c>
      <c r="M371" s="32">
        <v>84</v>
      </c>
      <c r="N371" s="32">
        <v>85</v>
      </c>
    </row>
    <row r="372" spans="1:14" x14ac:dyDescent="0.25">
      <c r="A372" t="s">
        <v>461</v>
      </c>
      <c r="B372" s="10" t="s">
        <v>17</v>
      </c>
      <c r="L372" s="32">
        <v>84</v>
      </c>
      <c r="M372" s="32">
        <v>77</v>
      </c>
      <c r="N372" s="32">
        <v>71</v>
      </c>
    </row>
    <row r="373" spans="1:14" x14ac:dyDescent="0.25">
      <c r="A373" t="s">
        <v>462</v>
      </c>
      <c r="B373" s="11" t="s">
        <v>8</v>
      </c>
      <c r="L373" s="32">
        <v>45</v>
      </c>
      <c r="M373" s="32">
        <v>73</v>
      </c>
      <c r="N373" s="32">
        <v>70</v>
      </c>
    </row>
    <row r="374" spans="1:14" x14ac:dyDescent="0.25">
      <c r="A374" t="s">
        <v>463</v>
      </c>
      <c r="B374" s="10" t="s">
        <v>17</v>
      </c>
      <c r="L374" s="32">
        <v>74</v>
      </c>
      <c r="M374" s="32">
        <v>74</v>
      </c>
      <c r="N374" s="32">
        <v>72</v>
      </c>
    </row>
    <row r="375" spans="1:14" x14ac:dyDescent="0.25">
      <c r="A375" t="s">
        <v>464</v>
      </c>
      <c r="B375" s="11" t="s">
        <v>8</v>
      </c>
      <c r="L375" s="32">
        <v>82</v>
      </c>
      <c r="M375" s="32">
        <v>97</v>
      </c>
      <c r="N375" s="32">
        <v>96</v>
      </c>
    </row>
    <row r="376" spans="1:14" x14ac:dyDescent="0.25">
      <c r="A376" t="s">
        <v>465</v>
      </c>
      <c r="B376" s="10" t="s">
        <v>8</v>
      </c>
      <c r="L376" s="32">
        <v>59</v>
      </c>
      <c r="M376" s="32">
        <v>70</v>
      </c>
      <c r="N376" s="32">
        <v>73</v>
      </c>
    </row>
    <row r="377" spans="1:14" x14ac:dyDescent="0.25">
      <c r="A377" t="s">
        <v>466</v>
      </c>
      <c r="B377" s="11" t="s">
        <v>17</v>
      </c>
      <c r="L377" s="32">
        <v>46</v>
      </c>
      <c r="M377" s="32">
        <v>43</v>
      </c>
      <c r="N377" s="32">
        <v>41</v>
      </c>
    </row>
    <row r="378" spans="1:14" x14ac:dyDescent="0.25">
      <c r="A378" t="s">
        <v>467</v>
      </c>
      <c r="B378" s="10" t="s">
        <v>8</v>
      </c>
      <c r="L378" s="32">
        <v>80</v>
      </c>
      <c r="M378" s="32">
        <v>90</v>
      </c>
      <c r="N378" s="32">
        <v>82</v>
      </c>
    </row>
    <row r="379" spans="1:14" x14ac:dyDescent="0.25">
      <c r="A379" t="s">
        <v>468</v>
      </c>
      <c r="B379" s="11" t="s">
        <v>8</v>
      </c>
      <c r="L379" s="32">
        <v>85</v>
      </c>
      <c r="M379" s="32">
        <v>95</v>
      </c>
      <c r="N379" s="32">
        <v>100</v>
      </c>
    </row>
    <row r="380" spans="1:14" x14ac:dyDescent="0.25">
      <c r="A380" t="s">
        <v>469</v>
      </c>
      <c r="B380" s="10" t="s">
        <v>8</v>
      </c>
      <c r="L380" s="32">
        <v>71</v>
      </c>
      <c r="M380" s="32">
        <v>83</v>
      </c>
      <c r="N380" s="32">
        <v>77</v>
      </c>
    </row>
    <row r="381" spans="1:14" x14ac:dyDescent="0.25">
      <c r="A381" t="s">
        <v>470</v>
      </c>
      <c r="B381" s="11" t="s">
        <v>17</v>
      </c>
      <c r="L381" s="32">
        <v>66</v>
      </c>
      <c r="M381" s="32">
        <v>64</v>
      </c>
      <c r="N381" s="32">
        <v>62</v>
      </c>
    </row>
    <row r="382" spans="1:14" x14ac:dyDescent="0.25">
      <c r="A382" t="s">
        <v>471</v>
      </c>
      <c r="B382" s="10" t="s">
        <v>8</v>
      </c>
      <c r="L382" s="32">
        <v>80</v>
      </c>
      <c r="M382" s="32">
        <v>86</v>
      </c>
      <c r="N382" s="32">
        <v>83</v>
      </c>
    </row>
    <row r="383" spans="1:14" x14ac:dyDescent="0.25">
      <c r="A383" t="s">
        <v>472</v>
      </c>
      <c r="B383" s="11" t="s">
        <v>17</v>
      </c>
      <c r="L383" s="32">
        <v>87</v>
      </c>
      <c r="M383" s="32">
        <v>100</v>
      </c>
      <c r="N383" s="32">
        <v>95</v>
      </c>
    </row>
    <row r="384" spans="1:14" x14ac:dyDescent="0.25">
      <c r="A384" t="s">
        <v>473</v>
      </c>
      <c r="B384" s="10" t="s">
        <v>17</v>
      </c>
      <c r="L384" s="32">
        <v>79</v>
      </c>
      <c r="M384" s="32">
        <v>81</v>
      </c>
      <c r="N384" s="32">
        <v>71</v>
      </c>
    </row>
    <row r="385" spans="1:14" x14ac:dyDescent="0.25">
      <c r="A385" t="s">
        <v>474</v>
      </c>
      <c r="B385" s="11" t="s">
        <v>8</v>
      </c>
      <c r="L385" s="32">
        <v>38</v>
      </c>
      <c r="M385" s="32">
        <v>49</v>
      </c>
      <c r="N385" s="32">
        <v>45</v>
      </c>
    </row>
    <row r="386" spans="1:14" x14ac:dyDescent="0.25">
      <c r="A386" t="s">
        <v>475</v>
      </c>
      <c r="B386" s="10" t="s">
        <v>8</v>
      </c>
      <c r="L386" s="32">
        <v>38</v>
      </c>
      <c r="M386" s="32">
        <v>43</v>
      </c>
      <c r="N386" s="32">
        <v>43</v>
      </c>
    </row>
    <row r="387" spans="1:14" x14ac:dyDescent="0.25">
      <c r="A387" t="s">
        <v>476</v>
      </c>
      <c r="B387" s="11" t="s">
        <v>8</v>
      </c>
      <c r="L387" s="32">
        <v>67</v>
      </c>
      <c r="M387" s="32">
        <v>76</v>
      </c>
      <c r="N387" s="32">
        <v>75</v>
      </c>
    </row>
    <row r="388" spans="1:14" x14ac:dyDescent="0.25">
      <c r="A388" t="s">
        <v>477</v>
      </c>
      <c r="B388" s="10" t="s">
        <v>8</v>
      </c>
      <c r="L388" s="32">
        <v>64</v>
      </c>
      <c r="M388" s="32">
        <v>73</v>
      </c>
      <c r="N388" s="32">
        <v>70</v>
      </c>
    </row>
    <row r="389" spans="1:14" x14ac:dyDescent="0.25">
      <c r="A389" t="s">
        <v>478</v>
      </c>
      <c r="B389" s="11" t="s">
        <v>8</v>
      </c>
      <c r="L389" s="32">
        <v>57</v>
      </c>
      <c r="M389" s="32">
        <v>78</v>
      </c>
      <c r="N389" s="32">
        <v>67</v>
      </c>
    </row>
    <row r="390" spans="1:14" x14ac:dyDescent="0.25">
      <c r="A390" t="s">
        <v>479</v>
      </c>
      <c r="B390" s="10" t="s">
        <v>8</v>
      </c>
      <c r="L390" s="32">
        <v>62</v>
      </c>
      <c r="M390" s="32">
        <v>64</v>
      </c>
      <c r="N390" s="32">
        <v>64</v>
      </c>
    </row>
    <row r="391" spans="1:14" x14ac:dyDescent="0.25">
      <c r="A391" t="s">
        <v>480</v>
      </c>
      <c r="B391" s="11" t="s">
        <v>17</v>
      </c>
      <c r="L391" s="32">
        <v>73</v>
      </c>
      <c r="M391" s="32">
        <v>70</v>
      </c>
      <c r="N391" s="32">
        <v>75</v>
      </c>
    </row>
    <row r="392" spans="1:14" x14ac:dyDescent="0.25">
      <c r="A392" t="s">
        <v>481</v>
      </c>
      <c r="B392" s="10" t="s">
        <v>17</v>
      </c>
      <c r="L392" s="32">
        <v>73</v>
      </c>
      <c r="M392" s="32">
        <v>67</v>
      </c>
      <c r="N392" s="32">
        <v>59</v>
      </c>
    </row>
    <row r="393" spans="1:14" x14ac:dyDescent="0.25">
      <c r="A393" t="s">
        <v>482</v>
      </c>
      <c r="B393" s="11" t="s">
        <v>8</v>
      </c>
      <c r="L393" s="32">
        <v>77</v>
      </c>
      <c r="M393" s="32">
        <v>68</v>
      </c>
      <c r="N393" s="32">
        <v>77</v>
      </c>
    </row>
    <row r="394" spans="1:14" x14ac:dyDescent="0.25">
      <c r="A394" t="s">
        <v>483</v>
      </c>
      <c r="B394" s="10" t="s">
        <v>17</v>
      </c>
      <c r="L394" s="32">
        <v>76</v>
      </c>
      <c r="M394" s="32">
        <v>67</v>
      </c>
      <c r="N394" s="32">
        <v>67</v>
      </c>
    </row>
    <row r="395" spans="1:14" x14ac:dyDescent="0.25">
      <c r="A395" t="s">
        <v>484</v>
      </c>
      <c r="B395" s="11" t="s">
        <v>17</v>
      </c>
      <c r="L395" s="32">
        <v>57</v>
      </c>
      <c r="M395" s="32">
        <v>54</v>
      </c>
      <c r="N395" s="32">
        <v>56</v>
      </c>
    </row>
    <row r="396" spans="1:14" x14ac:dyDescent="0.25">
      <c r="A396" t="s">
        <v>485</v>
      </c>
      <c r="B396" s="10" t="s">
        <v>8</v>
      </c>
      <c r="L396" s="32">
        <v>65</v>
      </c>
      <c r="M396" s="32">
        <v>74</v>
      </c>
      <c r="N396" s="32">
        <v>77</v>
      </c>
    </row>
    <row r="397" spans="1:14" x14ac:dyDescent="0.25">
      <c r="A397" t="s">
        <v>486</v>
      </c>
      <c r="B397" s="11" t="s">
        <v>17</v>
      </c>
      <c r="L397" s="32">
        <v>48</v>
      </c>
      <c r="M397" s="32">
        <v>45</v>
      </c>
      <c r="N397" s="32">
        <v>41</v>
      </c>
    </row>
    <row r="398" spans="1:14" x14ac:dyDescent="0.25">
      <c r="A398" t="s">
        <v>487</v>
      </c>
      <c r="B398" s="10" t="s">
        <v>8</v>
      </c>
      <c r="L398" s="32">
        <v>50</v>
      </c>
      <c r="M398" s="32">
        <v>67</v>
      </c>
      <c r="N398" s="32">
        <v>63</v>
      </c>
    </row>
    <row r="399" spans="1:14" x14ac:dyDescent="0.25">
      <c r="A399" t="s">
        <v>488</v>
      </c>
      <c r="B399" s="11" t="s">
        <v>8</v>
      </c>
      <c r="L399" s="32">
        <v>85</v>
      </c>
      <c r="M399" s="32">
        <v>89</v>
      </c>
      <c r="N399" s="32">
        <v>95</v>
      </c>
    </row>
    <row r="400" spans="1:14" x14ac:dyDescent="0.25">
      <c r="A400" t="s">
        <v>489</v>
      </c>
      <c r="B400" s="10" t="s">
        <v>17</v>
      </c>
      <c r="L400" s="32">
        <v>74</v>
      </c>
      <c r="M400" s="32">
        <v>63</v>
      </c>
      <c r="N400" s="32">
        <v>57</v>
      </c>
    </row>
    <row r="401" spans="1:14" x14ac:dyDescent="0.25">
      <c r="A401" t="s">
        <v>490</v>
      </c>
      <c r="B401" s="11" t="s">
        <v>17</v>
      </c>
      <c r="L401" s="32">
        <v>60</v>
      </c>
      <c r="M401" s="32">
        <v>59</v>
      </c>
      <c r="N401" s="32">
        <v>54</v>
      </c>
    </row>
    <row r="402" spans="1:14" x14ac:dyDescent="0.25">
      <c r="A402" t="s">
        <v>491</v>
      </c>
      <c r="B402" s="10" t="s">
        <v>8</v>
      </c>
      <c r="L402" s="32">
        <v>59</v>
      </c>
      <c r="M402" s="32">
        <v>54</v>
      </c>
      <c r="N402" s="32">
        <v>67</v>
      </c>
    </row>
    <row r="403" spans="1:14" x14ac:dyDescent="0.25">
      <c r="A403" t="s">
        <v>492</v>
      </c>
      <c r="B403" s="11" t="s">
        <v>17</v>
      </c>
      <c r="L403" s="32">
        <v>53</v>
      </c>
      <c r="M403" s="32">
        <v>43</v>
      </c>
      <c r="N403" s="32">
        <v>43</v>
      </c>
    </row>
    <row r="404" spans="1:14" x14ac:dyDescent="0.25">
      <c r="A404" t="s">
        <v>493</v>
      </c>
      <c r="B404" s="10" t="s">
        <v>8</v>
      </c>
      <c r="L404" s="32">
        <v>49</v>
      </c>
      <c r="M404" s="32">
        <v>65</v>
      </c>
      <c r="N404" s="32">
        <v>55</v>
      </c>
    </row>
    <row r="405" spans="1:14" x14ac:dyDescent="0.25">
      <c r="A405" t="s">
        <v>494</v>
      </c>
      <c r="B405" s="11" t="s">
        <v>8</v>
      </c>
      <c r="L405" s="32">
        <v>88</v>
      </c>
      <c r="M405" s="32">
        <v>99</v>
      </c>
      <c r="N405" s="32">
        <v>100</v>
      </c>
    </row>
    <row r="406" spans="1:14" x14ac:dyDescent="0.25">
      <c r="A406" t="s">
        <v>495</v>
      </c>
      <c r="B406" s="10" t="s">
        <v>8</v>
      </c>
      <c r="L406" s="32">
        <v>54</v>
      </c>
      <c r="M406" s="32">
        <v>59</v>
      </c>
      <c r="N406" s="32">
        <v>62</v>
      </c>
    </row>
    <row r="407" spans="1:14" x14ac:dyDescent="0.25">
      <c r="A407" t="s">
        <v>496</v>
      </c>
      <c r="B407" s="11" t="s">
        <v>8</v>
      </c>
      <c r="L407" s="32">
        <v>63</v>
      </c>
      <c r="M407" s="32">
        <v>73</v>
      </c>
      <c r="N407" s="32">
        <v>68</v>
      </c>
    </row>
    <row r="408" spans="1:14" x14ac:dyDescent="0.25">
      <c r="A408" t="s">
        <v>497</v>
      </c>
      <c r="B408" s="10" t="s">
        <v>17</v>
      </c>
      <c r="L408" s="32">
        <v>65</v>
      </c>
      <c r="M408" s="32">
        <v>65</v>
      </c>
      <c r="N408" s="32">
        <v>63</v>
      </c>
    </row>
    <row r="409" spans="1:14" x14ac:dyDescent="0.25">
      <c r="A409" t="s">
        <v>498</v>
      </c>
      <c r="B409" s="11" t="s">
        <v>8</v>
      </c>
      <c r="L409" s="32">
        <v>82</v>
      </c>
      <c r="M409" s="32">
        <v>80</v>
      </c>
      <c r="N409" s="32">
        <v>77</v>
      </c>
    </row>
    <row r="410" spans="1:14" x14ac:dyDescent="0.25">
      <c r="A410" t="s">
        <v>499</v>
      </c>
      <c r="B410" s="10" t="s">
        <v>8</v>
      </c>
      <c r="L410" s="32">
        <v>52</v>
      </c>
      <c r="M410" s="32">
        <v>57</v>
      </c>
      <c r="N410" s="32">
        <v>56</v>
      </c>
    </row>
    <row r="411" spans="1:14" x14ac:dyDescent="0.25">
      <c r="A411" t="s">
        <v>500</v>
      </c>
      <c r="B411" s="11" t="s">
        <v>17</v>
      </c>
      <c r="L411" s="32">
        <v>87</v>
      </c>
      <c r="M411" s="32">
        <v>84</v>
      </c>
      <c r="N411" s="32">
        <v>85</v>
      </c>
    </row>
    <row r="412" spans="1:14" x14ac:dyDescent="0.25">
      <c r="A412" t="s">
        <v>501</v>
      </c>
      <c r="B412" s="10" t="s">
        <v>8</v>
      </c>
      <c r="L412" s="32">
        <v>70</v>
      </c>
      <c r="M412" s="32">
        <v>71</v>
      </c>
      <c r="N412" s="32">
        <v>74</v>
      </c>
    </row>
    <row r="413" spans="1:14" x14ac:dyDescent="0.25">
      <c r="A413" t="s">
        <v>502</v>
      </c>
      <c r="B413" s="11" t="s">
        <v>17</v>
      </c>
      <c r="L413" s="32">
        <v>84</v>
      </c>
      <c r="M413" s="32">
        <v>83</v>
      </c>
      <c r="N413" s="32">
        <v>78</v>
      </c>
    </row>
    <row r="414" spans="1:14" x14ac:dyDescent="0.25">
      <c r="A414" t="s">
        <v>503</v>
      </c>
      <c r="B414" s="10" t="s">
        <v>17</v>
      </c>
      <c r="L414" s="32">
        <v>71</v>
      </c>
      <c r="M414" s="32">
        <v>66</v>
      </c>
      <c r="N414" s="32">
        <v>60</v>
      </c>
    </row>
    <row r="415" spans="1:14" x14ac:dyDescent="0.25">
      <c r="A415" t="s">
        <v>504</v>
      </c>
      <c r="B415" s="11" t="s">
        <v>17</v>
      </c>
      <c r="L415" s="32">
        <v>63</v>
      </c>
      <c r="M415" s="32">
        <v>67</v>
      </c>
      <c r="N415" s="32">
        <v>67</v>
      </c>
    </row>
    <row r="416" spans="1:14" x14ac:dyDescent="0.25">
      <c r="A416" t="s">
        <v>505</v>
      </c>
      <c r="B416" s="10" t="s">
        <v>8</v>
      </c>
      <c r="L416" s="32">
        <v>51</v>
      </c>
      <c r="M416" s="32">
        <v>72</v>
      </c>
      <c r="N416" s="32">
        <v>79</v>
      </c>
    </row>
    <row r="417" spans="1:14" x14ac:dyDescent="0.25">
      <c r="A417" t="s">
        <v>506</v>
      </c>
      <c r="B417" s="11" t="s">
        <v>17</v>
      </c>
      <c r="L417" s="32">
        <v>84</v>
      </c>
      <c r="M417" s="32">
        <v>73</v>
      </c>
      <c r="N417" s="32">
        <v>69</v>
      </c>
    </row>
    <row r="418" spans="1:14" x14ac:dyDescent="0.25">
      <c r="A418" t="s">
        <v>507</v>
      </c>
      <c r="B418" s="10" t="s">
        <v>17</v>
      </c>
      <c r="L418" s="32">
        <v>71</v>
      </c>
      <c r="M418" s="32">
        <v>74</v>
      </c>
      <c r="N418" s="32">
        <v>68</v>
      </c>
    </row>
    <row r="419" spans="1:14" x14ac:dyDescent="0.25">
      <c r="A419" t="s">
        <v>508</v>
      </c>
      <c r="B419" s="11" t="s">
        <v>17</v>
      </c>
      <c r="L419" s="32">
        <v>74</v>
      </c>
      <c r="M419" s="32">
        <v>73</v>
      </c>
      <c r="N419" s="32">
        <v>67</v>
      </c>
    </row>
    <row r="420" spans="1:14" x14ac:dyDescent="0.25">
      <c r="A420" t="s">
        <v>509</v>
      </c>
      <c r="B420" s="10" t="s">
        <v>17</v>
      </c>
      <c r="L420" s="32">
        <v>68</v>
      </c>
      <c r="M420" s="32">
        <v>59</v>
      </c>
      <c r="N420" s="32">
        <v>62</v>
      </c>
    </row>
    <row r="421" spans="1:14" x14ac:dyDescent="0.25">
      <c r="A421" t="s">
        <v>510</v>
      </c>
      <c r="B421" s="11" t="s">
        <v>17</v>
      </c>
      <c r="L421" s="32">
        <v>57</v>
      </c>
      <c r="M421" s="32">
        <v>56</v>
      </c>
      <c r="N421" s="32">
        <v>54</v>
      </c>
    </row>
    <row r="422" spans="1:14" x14ac:dyDescent="0.25">
      <c r="A422" t="s">
        <v>511</v>
      </c>
      <c r="B422" s="10" t="s">
        <v>8</v>
      </c>
      <c r="L422" s="32">
        <v>82</v>
      </c>
      <c r="M422" s="32">
        <v>93</v>
      </c>
      <c r="N422" s="32">
        <v>93</v>
      </c>
    </row>
    <row r="423" spans="1:14" x14ac:dyDescent="0.25">
      <c r="A423" t="s">
        <v>512</v>
      </c>
      <c r="B423" s="11" t="s">
        <v>8</v>
      </c>
      <c r="L423" s="32">
        <v>57</v>
      </c>
      <c r="M423" s="32">
        <v>58</v>
      </c>
      <c r="N423" s="32">
        <v>64</v>
      </c>
    </row>
    <row r="424" spans="1:14" x14ac:dyDescent="0.25">
      <c r="A424" t="s">
        <v>513</v>
      </c>
      <c r="B424" s="10" t="s">
        <v>8</v>
      </c>
      <c r="L424" s="32">
        <v>47</v>
      </c>
      <c r="M424" s="32">
        <v>58</v>
      </c>
      <c r="N424" s="32">
        <v>67</v>
      </c>
    </row>
    <row r="425" spans="1:14" x14ac:dyDescent="0.25">
      <c r="A425" t="s">
        <v>514</v>
      </c>
      <c r="B425" s="11" t="s">
        <v>8</v>
      </c>
      <c r="L425" s="32">
        <v>59</v>
      </c>
      <c r="M425" s="32">
        <v>85</v>
      </c>
      <c r="N425" s="32">
        <v>80</v>
      </c>
    </row>
    <row r="426" spans="1:14" x14ac:dyDescent="0.25">
      <c r="A426" t="s">
        <v>515</v>
      </c>
      <c r="B426" s="10" t="s">
        <v>17</v>
      </c>
      <c r="L426" s="32">
        <v>41</v>
      </c>
      <c r="M426" s="32">
        <v>39</v>
      </c>
      <c r="N426" s="32">
        <v>34</v>
      </c>
    </row>
    <row r="427" spans="1:14" x14ac:dyDescent="0.25">
      <c r="A427" t="s">
        <v>516</v>
      </c>
      <c r="B427" s="11" t="s">
        <v>8</v>
      </c>
      <c r="L427" s="32">
        <v>62</v>
      </c>
      <c r="M427" s="32">
        <v>67</v>
      </c>
      <c r="N427" s="32">
        <v>62</v>
      </c>
    </row>
    <row r="428" spans="1:14" x14ac:dyDescent="0.25">
      <c r="A428" t="s">
        <v>517</v>
      </c>
      <c r="B428" s="10" t="s">
        <v>17</v>
      </c>
      <c r="L428" s="32">
        <v>86</v>
      </c>
      <c r="M428" s="32">
        <v>83</v>
      </c>
      <c r="N428" s="32">
        <v>86</v>
      </c>
    </row>
    <row r="429" spans="1:14" x14ac:dyDescent="0.25">
      <c r="A429" t="s">
        <v>518</v>
      </c>
      <c r="B429" s="11" t="s">
        <v>17</v>
      </c>
      <c r="L429" s="32">
        <v>69</v>
      </c>
      <c r="M429" s="32">
        <v>71</v>
      </c>
      <c r="N429" s="32">
        <v>65</v>
      </c>
    </row>
    <row r="430" spans="1:14" x14ac:dyDescent="0.25">
      <c r="A430" t="s">
        <v>519</v>
      </c>
      <c r="B430" s="10" t="s">
        <v>17</v>
      </c>
      <c r="L430" s="32">
        <v>65</v>
      </c>
      <c r="M430" s="32">
        <v>59</v>
      </c>
      <c r="N430" s="32">
        <v>53</v>
      </c>
    </row>
    <row r="431" spans="1:14" x14ac:dyDescent="0.25">
      <c r="A431" t="s">
        <v>520</v>
      </c>
      <c r="B431" s="11" t="s">
        <v>17</v>
      </c>
      <c r="L431" s="32">
        <v>68</v>
      </c>
      <c r="M431" s="32">
        <v>63</v>
      </c>
      <c r="N431" s="32">
        <v>54</v>
      </c>
    </row>
    <row r="432" spans="1:14" x14ac:dyDescent="0.25">
      <c r="A432" t="s">
        <v>521</v>
      </c>
      <c r="B432" s="10" t="s">
        <v>17</v>
      </c>
      <c r="L432" s="32">
        <v>64</v>
      </c>
      <c r="M432" s="32">
        <v>66</v>
      </c>
      <c r="N432" s="32">
        <v>59</v>
      </c>
    </row>
    <row r="433" spans="1:14" x14ac:dyDescent="0.25">
      <c r="A433" t="s">
        <v>522</v>
      </c>
      <c r="B433" s="11" t="s">
        <v>8</v>
      </c>
      <c r="L433" s="32">
        <v>61</v>
      </c>
      <c r="M433" s="32">
        <v>72</v>
      </c>
      <c r="N433" s="32">
        <v>70</v>
      </c>
    </row>
    <row r="434" spans="1:14" x14ac:dyDescent="0.25">
      <c r="A434" t="s">
        <v>523</v>
      </c>
      <c r="B434" s="10" t="s">
        <v>17</v>
      </c>
      <c r="L434" s="32">
        <v>61</v>
      </c>
      <c r="M434" s="32">
        <v>56</v>
      </c>
      <c r="N434" s="32">
        <v>55</v>
      </c>
    </row>
    <row r="435" spans="1:14" x14ac:dyDescent="0.25">
      <c r="A435" t="s">
        <v>524</v>
      </c>
      <c r="B435" s="11" t="s">
        <v>8</v>
      </c>
      <c r="L435" s="32">
        <v>47</v>
      </c>
      <c r="M435" s="32">
        <v>59</v>
      </c>
      <c r="N435" s="32">
        <v>50</v>
      </c>
    </row>
    <row r="436" spans="1:14" x14ac:dyDescent="0.25">
      <c r="A436" t="s">
        <v>525</v>
      </c>
      <c r="B436" s="10" t="s">
        <v>17</v>
      </c>
      <c r="L436" s="32">
        <v>73</v>
      </c>
      <c r="M436" s="32">
        <v>66</v>
      </c>
      <c r="N436" s="32">
        <v>66</v>
      </c>
    </row>
    <row r="437" spans="1:14" x14ac:dyDescent="0.25">
      <c r="A437" t="s">
        <v>526</v>
      </c>
      <c r="B437" s="11" t="s">
        <v>17</v>
      </c>
      <c r="L437" s="32">
        <v>50</v>
      </c>
      <c r="M437" s="32">
        <v>48</v>
      </c>
      <c r="N437" s="32">
        <v>53</v>
      </c>
    </row>
    <row r="438" spans="1:14" x14ac:dyDescent="0.25">
      <c r="A438" t="s">
        <v>527</v>
      </c>
      <c r="B438" s="10" t="s">
        <v>17</v>
      </c>
      <c r="L438" s="32">
        <v>75</v>
      </c>
      <c r="M438" s="32">
        <v>68</v>
      </c>
      <c r="N438" s="32">
        <v>64</v>
      </c>
    </row>
    <row r="439" spans="1:14" x14ac:dyDescent="0.25">
      <c r="A439" t="s">
        <v>528</v>
      </c>
      <c r="B439" s="11" t="s">
        <v>17</v>
      </c>
      <c r="L439" s="32">
        <v>75</v>
      </c>
      <c r="M439" s="32">
        <v>66</v>
      </c>
      <c r="N439" s="32">
        <v>73</v>
      </c>
    </row>
    <row r="440" spans="1:14" x14ac:dyDescent="0.25">
      <c r="A440" t="s">
        <v>529</v>
      </c>
      <c r="B440" s="10" t="s">
        <v>17</v>
      </c>
      <c r="L440" s="32">
        <v>70</v>
      </c>
      <c r="M440" s="32">
        <v>56</v>
      </c>
      <c r="N440" s="32">
        <v>51</v>
      </c>
    </row>
    <row r="441" spans="1:14" x14ac:dyDescent="0.25">
      <c r="A441" t="s">
        <v>530</v>
      </c>
      <c r="B441" s="11" t="s">
        <v>17</v>
      </c>
      <c r="L441" s="32">
        <v>89</v>
      </c>
      <c r="M441" s="32">
        <v>88</v>
      </c>
      <c r="N441" s="32">
        <v>82</v>
      </c>
    </row>
    <row r="442" spans="1:14" x14ac:dyDescent="0.25">
      <c r="A442" t="s">
        <v>531</v>
      </c>
      <c r="B442" s="10" t="s">
        <v>8</v>
      </c>
      <c r="L442" s="32">
        <v>67</v>
      </c>
      <c r="M442" s="32">
        <v>81</v>
      </c>
      <c r="N442" s="32">
        <v>79</v>
      </c>
    </row>
    <row r="443" spans="1:14" x14ac:dyDescent="0.25">
      <c r="A443" t="s">
        <v>532</v>
      </c>
      <c r="B443" s="11" t="s">
        <v>8</v>
      </c>
      <c r="L443" s="32">
        <v>78</v>
      </c>
      <c r="M443" s="32">
        <v>81</v>
      </c>
      <c r="N443" s="32">
        <v>80</v>
      </c>
    </row>
    <row r="444" spans="1:14" x14ac:dyDescent="0.25">
      <c r="A444" t="s">
        <v>533</v>
      </c>
      <c r="B444" s="10" t="s">
        <v>8</v>
      </c>
      <c r="L444" s="32">
        <v>59</v>
      </c>
      <c r="M444" s="32">
        <v>73</v>
      </c>
      <c r="N444" s="32">
        <v>69</v>
      </c>
    </row>
    <row r="445" spans="1:14" x14ac:dyDescent="0.25">
      <c r="A445" t="s">
        <v>534</v>
      </c>
      <c r="B445" s="11" t="s">
        <v>8</v>
      </c>
      <c r="L445" s="32">
        <v>73</v>
      </c>
      <c r="M445" s="32">
        <v>83</v>
      </c>
      <c r="N445" s="32">
        <v>76</v>
      </c>
    </row>
    <row r="446" spans="1:14" x14ac:dyDescent="0.25">
      <c r="A446" t="s">
        <v>535</v>
      </c>
      <c r="B446" s="10" t="s">
        <v>17</v>
      </c>
      <c r="L446" s="32">
        <v>79</v>
      </c>
      <c r="M446" s="32">
        <v>82</v>
      </c>
      <c r="N446" s="32">
        <v>73</v>
      </c>
    </row>
    <row r="447" spans="1:14" x14ac:dyDescent="0.25">
      <c r="A447" t="s">
        <v>536</v>
      </c>
      <c r="B447" s="11" t="s">
        <v>8</v>
      </c>
      <c r="L447" s="32">
        <v>67</v>
      </c>
      <c r="M447" s="32">
        <v>74</v>
      </c>
      <c r="N447" s="32">
        <v>77</v>
      </c>
    </row>
    <row r="448" spans="1:14" x14ac:dyDescent="0.25">
      <c r="A448" t="s">
        <v>537</v>
      </c>
      <c r="B448" s="10" t="s">
        <v>17</v>
      </c>
      <c r="L448" s="32">
        <v>69</v>
      </c>
      <c r="M448" s="32">
        <v>66</v>
      </c>
      <c r="N448" s="32">
        <v>60</v>
      </c>
    </row>
    <row r="449" spans="1:14" x14ac:dyDescent="0.25">
      <c r="A449" t="s">
        <v>538</v>
      </c>
      <c r="B449" s="11" t="s">
        <v>17</v>
      </c>
      <c r="L449" s="32">
        <v>86</v>
      </c>
      <c r="M449" s="32">
        <v>81</v>
      </c>
      <c r="N449" s="32">
        <v>80</v>
      </c>
    </row>
    <row r="450" spans="1:14" x14ac:dyDescent="0.25">
      <c r="A450" t="s">
        <v>539</v>
      </c>
      <c r="B450" s="10" t="s">
        <v>17</v>
      </c>
      <c r="L450" s="32">
        <v>47</v>
      </c>
      <c r="M450" s="32">
        <v>46</v>
      </c>
      <c r="N450" s="32">
        <v>42</v>
      </c>
    </row>
    <row r="451" spans="1:14" x14ac:dyDescent="0.25">
      <c r="A451" t="s">
        <v>540</v>
      </c>
      <c r="B451" s="11" t="s">
        <v>17</v>
      </c>
      <c r="L451" s="32">
        <v>81</v>
      </c>
      <c r="M451" s="32">
        <v>73</v>
      </c>
      <c r="N451" s="32">
        <v>72</v>
      </c>
    </row>
    <row r="452" spans="1:14" x14ac:dyDescent="0.25">
      <c r="A452" t="s">
        <v>541</v>
      </c>
      <c r="B452" s="10" t="s">
        <v>8</v>
      </c>
      <c r="L452" s="32">
        <v>64</v>
      </c>
      <c r="M452" s="32">
        <v>85</v>
      </c>
      <c r="N452" s="32">
        <v>85</v>
      </c>
    </row>
    <row r="453" spans="1:14" x14ac:dyDescent="0.25">
      <c r="A453" t="s">
        <v>542</v>
      </c>
      <c r="B453" s="11" t="s">
        <v>8</v>
      </c>
      <c r="L453" s="32">
        <v>100</v>
      </c>
      <c r="M453" s="32">
        <v>92</v>
      </c>
      <c r="N453" s="32">
        <v>97</v>
      </c>
    </row>
    <row r="454" spans="1:14" x14ac:dyDescent="0.25">
      <c r="A454" t="s">
        <v>543</v>
      </c>
      <c r="B454" s="10" t="s">
        <v>8</v>
      </c>
      <c r="L454" s="32">
        <v>65</v>
      </c>
      <c r="M454" s="32">
        <v>77</v>
      </c>
      <c r="N454" s="32">
        <v>74</v>
      </c>
    </row>
    <row r="455" spans="1:14" x14ac:dyDescent="0.25">
      <c r="A455" t="s">
        <v>544</v>
      </c>
      <c r="B455" s="11" t="s">
        <v>17</v>
      </c>
      <c r="L455" s="32">
        <v>65</v>
      </c>
      <c r="M455" s="32">
        <v>58</v>
      </c>
      <c r="N455" s="32">
        <v>49</v>
      </c>
    </row>
    <row r="456" spans="1:14" x14ac:dyDescent="0.25">
      <c r="A456" t="s">
        <v>545</v>
      </c>
      <c r="B456" s="10" t="s">
        <v>8</v>
      </c>
      <c r="L456" s="32">
        <v>53</v>
      </c>
      <c r="M456" s="32">
        <v>61</v>
      </c>
      <c r="N456" s="32">
        <v>62</v>
      </c>
    </row>
    <row r="457" spans="1:14" x14ac:dyDescent="0.25">
      <c r="A457" t="s">
        <v>546</v>
      </c>
      <c r="B457" s="11" t="s">
        <v>17</v>
      </c>
      <c r="L457" s="32">
        <v>37</v>
      </c>
      <c r="M457" s="32">
        <v>56</v>
      </c>
      <c r="N457" s="32">
        <v>47</v>
      </c>
    </row>
    <row r="458" spans="1:14" x14ac:dyDescent="0.25">
      <c r="A458" t="s">
        <v>547</v>
      </c>
      <c r="B458" s="10" t="s">
        <v>8</v>
      </c>
      <c r="L458" s="32">
        <v>79</v>
      </c>
      <c r="M458" s="32">
        <v>89</v>
      </c>
      <c r="N458" s="32">
        <v>89</v>
      </c>
    </row>
    <row r="459" spans="1:14" x14ac:dyDescent="0.25">
      <c r="A459" t="s">
        <v>548</v>
      </c>
      <c r="B459" s="11" t="s">
        <v>17</v>
      </c>
      <c r="L459" s="32">
        <v>53</v>
      </c>
      <c r="M459" s="32">
        <v>54</v>
      </c>
      <c r="N459" s="32">
        <v>48</v>
      </c>
    </row>
    <row r="460" spans="1:14" x14ac:dyDescent="0.25">
      <c r="A460" t="s">
        <v>549</v>
      </c>
      <c r="B460" s="10" t="s">
        <v>8</v>
      </c>
      <c r="L460" s="32">
        <v>100</v>
      </c>
      <c r="M460" s="32">
        <v>100</v>
      </c>
      <c r="N460" s="32">
        <v>100</v>
      </c>
    </row>
    <row r="461" spans="1:14" x14ac:dyDescent="0.25">
      <c r="A461" t="s">
        <v>550</v>
      </c>
      <c r="B461" s="11" t="s">
        <v>17</v>
      </c>
      <c r="L461" s="32">
        <v>72</v>
      </c>
      <c r="M461" s="32">
        <v>65</v>
      </c>
      <c r="N461" s="32">
        <v>68</v>
      </c>
    </row>
    <row r="462" spans="1:14" x14ac:dyDescent="0.25">
      <c r="A462" t="s">
        <v>551</v>
      </c>
      <c r="B462" s="10" t="s">
        <v>17</v>
      </c>
      <c r="L462" s="32">
        <v>53</v>
      </c>
      <c r="M462" s="32">
        <v>58</v>
      </c>
      <c r="N462" s="32">
        <v>55</v>
      </c>
    </row>
    <row r="463" spans="1:14" x14ac:dyDescent="0.25">
      <c r="A463" t="s">
        <v>552</v>
      </c>
      <c r="B463" s="11" t="s">
        <v>17</v>
      </c>
      <c r="L463" s="32">
        <v>54</v>
      </c>
      <c r="M463" s="32">
        <v>54</v>
      </c>
      <c r="N463" s="32">
        <v>45</v>
      </c>
    </row>
    <row r="464" spans="1:14" x14ac:dyDescent="0.25">
      <c r="A464" t="s">
        <v>553</v>
      </c>
      <c r="B464" s="10" t="s">
        <v>8</v>
      </c>
      <c r="L464" s="32">
        <v>71</v>
      </c>
      <c r="M464" s="32">
        <v>70</v>
      </c>
      <c r="N464" s="32">
        <v>76</v>
      </c>
    </row>
    <row r="465" spans="1:14" x14ac:dyDescent="0.25">
      <c r="A465" t="s">
        <v>554</v>
      </c>
      <c r="B465" s="11" t="s">
        <v>8</v>
      </c>
      <c r="L465" s="32">
        <v>77</v>
      </c>
      <c r="M465" s="32">
        <v>90</v>
      </c>
      <c r="N465" s="32">
        <v>91</v>
      </c>
    </row>
    <row r="466" spans="1:14" x14ac:dyDescent="0.25">
      <c r="A466" t="s">
        <v>555</v>
      </c>
      <c r="B466" s="10" t="s">
        <v>17</v>
      </c>
      <c r="L466" s="32">
        <v>75</v>
      </c>
      <c r="M466" s="32">
        <v>58</v>
      </c>
      <c r="N466" s="32">
        <v>62</v>
      </c>
    </row>
    <row r="467" spans="1:14" x14ac:dyDescent="0.25">
      <c r="A467" t="s">
        <v>556</v>
      </c>
      <c r="B467" s="11" t="s">
        <v>8</v>
      </c>
      <c r="L467" s="32">
        <v>84</v>
      </c>
      <c r="M467" s="32">
        <v>87</v>
      </c>
      <c r="N467" s="32">
        <v>91</v>
      </c>
    </row>
    <row r="468" spans="1:14" x14ac:dyDescent="0.25">
      <c r="A468" t="s">
        <v>557</v>
      </c>
      <c r="B468" s="10" t="s">
        <v>8</v>
      </c>
      <c r="L468" s="32">
        <v>26</v>
      </c>
      <c r="M468" s="32">
        <v>31</v>
      </c>
      <c r="N468" s="32">
        <v>38</v>
      </c>
    </row>
    <row r="469" spans="1:14" x14ac:dyDescent="0.25">
      <c r="A469" t="s">
        <v>558</v>
      </c>
      <c r="B469" s="11" t="s">
        <v>17</v>
      </c>
      <c r="L469" s="32">
        <v>72</v>
      </c>
      <c r="M469" s="32">
        <v>67</v>
      </c>
      <c r="N469" s="32">
        <v>65</v>
      </c>
    </row>
    <row r="470" spans="1:14" x14ac:dyDescent="0.25">
      <c r="A470" t="s">
        <v>559</v>
      </c>
      <c r="B470" s="10" t="s">
        <v>8</v>
      </c>
      <c r="L470" s="32">
        <v>77</v>
      </c>
      <c r="M470" s="32">
        <v>88</v>
      </c>
      <c r="N470" s="32">
        <v>85</v>
      </c>
    </row>
    <row r="471" spans="1:14" x14ac:dyDescent="0.25">
      <c r="A471" t="s">
        <v>560</v>
      </c>
      <c r="B471" s="11" t="s">
        <v>17</v>
      </c>
      <c r="L471" s="32">
        <v>91</v>
      </c>
      <c r="M471" s="32">
        <v>74</v>
      </c>
      <c r="N471" s="32">
        <v>76</v>
      </c>
    </row>
    <row r="472" spans="1:14" x14ac:dyDescent="0.25">
      <c r="A472" t="s">
        <v>561</v>
      </c>
      <c r="B472" s="10" t="s">
        <v>8</v>
      </c>
      <c r="L472" s="32">
        <v>83</v>
      </c>
      <c r="M472" s="32">
        <v>85</v>
      </c>
      <c r="N472" s="32">
        <v>90</v>
      </c>
    </row>
    <row r="473" spans="1:14" x14ac:dyDescent="0.25">
      <c r="A473" t="s">
        <v>562</v>
      </c>
      <c r="B473" s="11" t="s">
        <v>8</v>
      </c>
      <c r="L473" s="32">
        <v>63</v>
      </c>
      <c r="M473" s="32">
        <v>69</v>
      </c>
      <c r="N473" s="32">
        <v>74</v>
      </c>
    </row>
    <row r="474" spans="1:14" x14ac:dyDescent="0.25">
      <c r="A474" t="s">
        <v>563</v>
      </c>
      <c r="B474" s="10" t="s">
        <v>8</v>
      </c>
      <c r="L474" s="32">
        <v>68</v>
      </c>
      <c r="M474" s="32">
        <v>86</v>
      </c>
      <c r="N474" s="32">
        <v>84</v>
      </c>
    </row>
    <row r="475" spans="1:14" x14ac:dyDescent="0.25">
      <c r="A475" t="s">
        <v>564</v>
      </c>
      <c r="B475" s="11" t="s">
        <v>8</v>
      </c>
      <c r="L475" s="32">
        <v>59</v>
      </c>
      <c r="M475" s="32">
        <v>67</v>
      </c>
      <c r="N475" s="32">
        <v>61</v>
      </c>
    </row>
    <row r="476" spans="1:14" x14ac:dyDescent="0.25">
      <c r="A476" t="s">
        <v>565</v>
      </c>
      <c r="B476" s="10" t="s">
        <v>8</v>
      </c>
      <c r="L476" s="32">
        <v>90</v>
      </c>
      <c r="M476" s="32">
        <v>90</v>
      </c>
      <c r="N476" s="32">
        <v>91</v>
      </c>
    </row>
    <row r="477" spans="1:14" x14ac:dyDescent="0.25">
      <c r="A477" t="s">
        <v>566</v>
      </c>
      <c r="B477" s="11" t="s">
        <v>8</v>
      </c>
      <c r="L477" s="32">
        <v>71</v>
      </c>
      <c r="M477" s="32">
        <v>76</v>
      </c>
      <c r="N477" s="32">
        <v>83</v>
      </c>
    </row>
    <row r="478" spans="1:14" x14ac:dyDescent="0.25">
      <c r="A478" t="s">
        <v>567</v>
      </c>
      <c r="B478" s="10" t="s">
        <v>17</v>
      </c>
      <c r="L478" s="32">
        <v>76</v>
      </c>
      <c r="M478" s="32">
        <v>62</v>
      </c>
      <c r="N478" s="32">
        <v>66</v>
      </c>
    </row>
    <row r="479" spans="1:14" x14ac:dyDescent="0.25">
      <c r="A479" t="s">
        <v>568</v>
      </c>
      <c r="B479" s="11" t="s">
        <v>17</v>
      </c>
      <c r="L479" s="32">
        <v>80</v>
      </c>
      <c r="M479" s="32">
        <v>68</v>
      </c>
      <c r="N479" s="32">
        <v>72</v>
      </c>
    </row>
    <row r="480" spans="1:14" x14ac:dyDescent="0.25">
      <c r="A480" t="s">
        <v>569</v>
      </c>
      <c r="B480" s="10" t="s">
        <v>8</v>
      </c>
      <c r="L480" s="32">
        <v>55</v>
      </c>
      <c r="M480" s="32">
        <v>64</v>
      </c>
      <c r="N480" s="32">
        <v>70</v>
      </c>
    </row>
    <row r="481" spans="1:14" x14ac:dyDescent="0.25">
      <c r="A481" t="s">
        <v>570</v>
      </c>
      <c r="B481" s="11" t="s">
        <v>17</v>
      </c>
      <c r="L481" s="32">
        <v>76</v>
      </c>
      <c r="M481" s="32">
        <v>71</v>
      </c>
      <c r="N481" s="32">
        <v>67</v>
      </c>
    </row>
    <row r="482" spans="1:14" x14ac:dyDescent="0.25">
      <c r="A482" t="s">
        <v>571</v>
      </c>
      <c r="B482" s="10" t="s">
        <v>17</v>
      </c>
      <c r="L482" s="32">
        <v>73</v>
      </c>
      <c r="M482" s="32">
        <v>71</v>
      </c>
      <c r="N482" s="32">
        <v>68</v>
      </c>
    </row>
    <row r="483" spans="1:14" x14ac:dyDescent="0.25">
      <c r="A483" t="s">
        <v>572</v>
      </c>
      <c r="B483" s="11" t="s">
        <v>8</v>
      </c>
      <c r="L483" s="32">
        <v>52</v>
      </c>
      <c r="M483" s="32">
        <v>59</v>
      </c>
      <c r="N483" s="32">
        <v>56</v>
      </c>
    </row>
    <row r="484" spans="1:14" x14ac:dyDescent="0.25">
      <c r="A484" t="s">
        <v>573</v>
      </c>
      <c r="B484" s="10" t="s">
        <v>17</v>
      </c>
      <c r="L484" s="32">
        <v>68</v>
      </c>
      <c r="M484" s="32">
        <v>68</v>
      </c>
      <c r="N484" s="32">
        <v>61</v>
      </c>
    </row>
    <row r="485" spans="1:14" x14ac:dyDescent="0.25">
      <c r="A485" t="s">
        <v>574</v>
      </c>
      <c r="B485" s="11" t="s">
        <v>17</v>
      </c>
      <c r="L485" s="32">
        <v>59</v>
      </c>
      <c r="M485" s="32">
        <v>52</v>
      </c>
      <c r="N485" s="32">
        <v>46</v>
      </c>
    </row>
    <row r="486" spans="1:14" x14ac:dyDescent="0.25">
      <c r="A486" t="s">
        <v>575</v>
      </c>
      <c r="B486" s="10" t="s">
        <v>8</v>
      </c>
      <c r="L486" s="32">
        <v>49</v>
      </c>
      <c r="M486" s="32">
        <v>52</v>
      </c>
      <c r="N486" s="32">
        <v>54</v>
      </c>
    </row>
    <row r="487" spans="1:14" x14ac:dyDescent="0.25">
      <c r="A487" t="s">
        <v>576</v>
      </c>
      <c r="B487" s="11" t="s">
        <v>17</v>
      </c>
      <c r="L487" s="32">
        <v>70</v>
      </c>
      <c r="M487" s="32">
        <v>74</v>
      </c>
      <c r="N487" s="32">
        <v>71</v>
      </c>
    </row>
    <row r="488" spans="1:14" x14ac:dyDescent="0.25">
      <c r="A488" t="s">
        <v>577</v>
      </c>
      <c r="B488" s="10" t="s">
        <v>17</v>
      </c>
      <c r="L488" s="32">
        <v>61</v>
      </c>
      <c r="M488" s="32">
        <v>47</v>
      </c>
      <c r="N488" s="32">
        <v>56</v>
      </c>
    </row>
    <row r="489" spans="1:14" x14ac:dyDescent="0.25">
      <c r="A489" t="s">
        <v>578</v>
      </c>
      <c r="B489" s="11" t="s">
        <v>8</v>
      </c>
      <c r="L489" s="32">
        <v>60</v>
      </c>
      <c r="M489" s="32">
        <v>75</v>
      </c>
      <c r="N489" s="32">
        <v>74</v>
      </c>
    </row>
    <row r="490" spans="1:14" x14ac:dyDescent="0.25">
      <c r="A490" t="s">
        <v>579</v>
      </c>
      <c r="B490" s="10" t="s">
        <v>17</v>
      </c>
      <c r="L490" s="32">
        <v>64</v>
      </c>
      <c r="M490" s="32">
        <v>53</v>
      </c>
      <c r="N490" s="32">
        <v>57</v>
      </c>
    </row>
    <row r="491" spans="1:14" x14ac:dyDescent="0.25">
      <c r="A491" t="s">
        <v>580</v>
      </c>
      <c r="B491" s="11" t="s">
        <v>17</v>
      </c>
      <c r="L491" s="32">
        <v>79</v>
      </c>
      <c r="M491" s="32">
        <v>82</v>
      </c>
      <c r="N491" s="32">
        <v>82</v>
      </c>
    </row>
    <row r="492" spans="1:14" x14ac:dyDescent="0.25">
      <c r="A492" t="s">
        <v>581</v>
      </c>
      <c r="B492" s="10" t="s">
        <v>8</v>
      </c>
      <c r="L492" s="32">
        <v>65</v>
      </c>
      <c r="M492" s="32">
        <v>85</v>
      </c>
      <c r="N492" s="32">
        <v>76</v>
      </c>
    </row>
    <row r="493" spans="1:14" x14ac:dyDescent="0.25">
      <c r="A493" t="s">
        <v>582</v>
      </c>
      <c r="B493" s="11" t="s">
        <v>8</v>
      </c>
      <c r="L493" s="32">
        <v>64</v>
      </c>
      <c r="M493" s="32">
        <v>64</v>
      </c>
      <c r="N493" s="32">
        <v>70</v>
      </c>
    </row>
    <row r="494" spans="1:14" x14ac:dyDescent="0.25">
      <c r="A494" t="s">
        <v>583</v>
      </c>
      <c r="B494" s="10" t="s">
        <v>8</v>
      </c>
      <c r="L494" s="32">
        <v>83</v>
      </c>
      <c r="M494" s="32">
        <v>83</v>
      </c>
      <c r="N494" s="32">
        <v>90</v>
      </c>
    </row>
    <row r="495" spans="1:14" x14ac:dyDescent="0.25">
      <c r="A495" t="s">
        <v>584</v>
      </c>
      <c r="B495" s="11" t="s">
        <v>8</v>
      </c>
      <c r="L495" s="32">
        <v>81</v>
      </c>
      <c r="M495" s="32">
        <v>88</v>
      </c>
      <c r="N495" s="32">
        <v>90</v>
      </c>
    </row>
    <row r="496" spans="1:14" x14ac:dyDescent="0.25">
      <c r="A496" t="s">
        <v>585</v>
      </c>
      <c r="B496" s="10" t="s">
        <v>8</v>
      </c>
      <c r="L496" s="32">
        <v>54</v>
      </c>
      <c r="M496" s="32">
        <v>64</v>
      </c>
      <c r="N496" s="32">
        <v>68</v>
      </c>
    </row>
    <row r="497" spans="1:14" x14ac:dyDescent="0.25">
      <c r="A497" t="s">
        <v>586</v>
      </c>
      <c r="B497" s="11" t="s">
        <v>17</v>
      </c>
      <c r="L497" s="32">
        <v>68</v>
      </c>
      <c r="M497" s="32">
        <v>64</v>
      </c>
      <c r="N497" s="32">
        <v>66</v>
      </c>
    </row>
    <row r="498" spans="1:14" x14ac:dyDescent="0.25">
      <c r="A498" t="s">
        <v>587</v>
      </c>
      <c r="B498" s="10" t="s">
        <v>8</v>
      </c>
      <c r="L498" s="32">
        <v>54</v>
      </c>
      <c r="M498" s="32">
        <v>48</v>
      </c>
      <c r="N498" s="32">
        <v>52</v>
      </c>
    </row>
    <row r="499" spans="1:14" x14ac:dyDescent="0.25">
      <c r="A499" t="s">
        <v>588</v>
      </c>
      <c r="B499" s="11" t="s">
        <v>8</v>
      </c>
      <c r="L499" s="32">
        <v>59</v>
      </c>
      <c r="M499" s="32">
        <v>78</v>
      </c>
      <c r="N499" s="32">
        <v>76</v>
      </c>
    </row>
    <row r="500" spans="1:14" x14ac:dyDescent="0.25">
      <c r="A500" t="s">
        <v>589</v>
      </c>
      <c r="B500" s="10" t="s">
        <v>8</v>
      </c>
      <c r="L500" s="32">
        <v>66</v>
      </c>
      <c r="M500" s="32">
        <v>69</v>
      </c>
      <c r="N500" s="32">
        <v>68</v>
      </c>
    </row>
    <row r="501" spans="1:14" x14ac:dyDescent="0.25">
      <c r="A501" t="s">
        <v>590</v>
      </c>
      <c r="B501" s="11" t="s">
        <v>17</v>
      </c>
      <c r="L501" s="32">
        <v>76</v>
      </c>
      <c r="M501" s="32">
        <v>71</v>
      </c>
      <c r="N501" s="32">
        <v>72</v>
      </c>
    </row>
    <row r="502" spans="1:14" x14ac:dyDescent="0.25">
      <c r="A502" t="s">
        <v>591</v>
      </c>
      <c r="B502" s="10" t="s">
        <v>8</v>
      </c>
      <c r="L502" s="32">
        <v>74</v>
      </c>
      <c r="M502" s="32">
        <v>79</v>
      </c>
      <c r="N502" s="32">
        <v>82</v>
      </c>
    </row>
    <row r="503" spans="1:14" x14ac:dyDescent="0.25">
      <c r="A503" t="s">
        <v>592</v>
      </c>
      <c r="B503" s="11" t="s">
        <v>8</v>
      </c>
      <c r="L503" s="32">
        <v>94</v>
      </c>
      <c r="M503" s="32">
        <v>87</v>
      </c>
      <c r="N503" s="32">
        <v>92</v>
      </c>
    </row>
    <row r="504" spans="1:14" x14ac:dyDescent="0.25">
      <c r="A504" t="s">
        <v>593</v>
      </c>
      <c r="B504" s="10" t="s">
        <v>17</v>
      </c>
      <c r="L504" s="32">
        <v>63</v>
      </c>
      <c r="M504" s="32">
        <v>61</v>
      </c>
      <c r="N504" s="32">
        <v>54</v>
      </c>
    </row>
    <row r="505" spans="1:14" x14ac:dyDescent="0.25">
      <c r="A505" t="s">
        <v>594</v>
      </c>
      <c r="B505" s="11" t="s">
        <v>8</v>
      </c>
      <c r="L505" s="32">
        <v>95</v>
      </c>
      <c r="M505" s="32">
        <v>89</v>
      </c>
      <c r="N505" s="32">
        <v>92</v>
      </c>
    </row>
    <row r="506" spans="1:14" x14ac:dyDescent="0.25">
      <c r="A506" t="s">
        <v>595</v>
      </c>
      <c r="B506" s="10" t="s">
        <v>8</v>
      </c>
      <c r="L506" s="32">
        <v>40</v>
      </c>
      <c r="M506" s="32">
        <v>59</v>
      </c>
      <c r="N506" s="32">
        <v>54</v>
      </c>
    </row>
    <row r="507" spans="1:14" x14ac:dyDescent="0.25">
      <c r="A507" t="s">
        <v>596</v>
      </c>
      <c r="B507" s="11" t="s">
        <v>8</v>
      </c>
      <c r="L507" s="32">
        <v>82</v>
      </c>
      <c r="M507" s="32">
        <v>82</v>
      </c>
      <c r="N507" s="32">
        <v>80</v>
      </c>
    </row>
    <row r="508" spans="1:14" x14ac:dyDescent="0.25">
      <c r="A508" t="s">
        <v>597</v>
      </c>
      <c r="B508" s="10" t="s">
        <v>17</v>
      </c>
      <c r="L508" s="32">
        <v>68</v>
      </c>
      <c r="M508" s="32">
        <v>70</v>
      </c>
      <c r="N508" s="32">
        <v>66</v>
      </c>
    </row>
    <row r="509" spans="1:14" x14ac:dyDescent="0.25">
      <c r="A509" t="s">
        <v>598</v>
      </c>
      <c r="B509" s="11" t="s">
        <v>17</v>
      </c>
      <c r="L509" s="32">
        <v>55</v>
      </c>
      <c r="M509" s="32">
        <v>59</v>
      </c>
      <c r="N509" s="32">
        <v>54</v>
      </c>
    </row>
    <row r="510" spans="1:14" x14ac:dyDescent="0.25">
      <c r="A510" t="s">
        <v>599</v>
      </c>
      <c r="B510" s="10" t="s">
        <v>17</v>
      </c>
      <c r="L510" s="32">
        <v>79</v>
      </c>
      <c r="M510" s="32">
        <v>78</v>
      </c>
      <c r="N510" s="32">
        <v>77</v>
      </c>
    </row>
    <row r="511" spans="1:14" x14ac:dyDescent="0.25">
      <c r="A511" t="s">
        <v>600</v>
      </c>
      <c r="B511" s="11" t="s">
        <v>8</v>
      </c>
      <c r="L511" s="32">
        <v>86</v>
      </c>
      <c r="M511" s="32">
        <v>92</v>
      </c>
      <c r="N511" s="32">
        <v>87</v>
      </c>
    </row>
    <row r="512" spans="1:14" x14ac:dyDescent="0.25">
      <c r="A512" t="s">
        <v>601</v>
      </c>
      <c r="B512" s="10" t="s">
        <v>17</v>
      </c>
      <c r="L512" s="32">
        <v>76</v>
      </c>
      <c r="M512" s="32">
        <v>71</v>
      </c>
      <c r="N512" s="32">
        <v>73</v>
      </c>
    </row>
    <row r="513" spans="1:14" x14ac:dyDescent="0.25">
      <c r="A513" t="s">
        <v>602</v>
      </c>
      <c r="B513" s="11" t="s">
        <v>17</v>
      </c>
      <c r="L513" s="32">
        <v>64</v>
      </c>
      <c r="M513" s="32">
        <v>50</v>
      </c>
      <c r="N513" s="32">
        <v>43</v>
      </c>
    </row>
    <row r="514" spans="1:14" x14ac:dyDescent="0.25">
      <c r="A514" t="s">
        <v>603</v>
      </c>
      <c r="B514" s="10" t="s">
        <v>17</v>
      </c>
      <c r="L514" s="32">
        <v>62</v>
      </c>
      <c r="M514" s="32">
        <v>49</v>
      </c>
      <c r="N514" s="32">
        <v>52</v>
      </c>
    </row>
    <row r="515" spans="1:14" x14ac:dyDescent="0.25">
      <c r="A515" t="s">
        <v>604</v>
      </c>
      <c r="B515" s="11" t="s">
        <v>8</v>
      </c>
      <c r="L515" s="32">
        <v>54</v>
      </c>
      <c r="M515" s="32">
        <v>61</v>
      </c>
      <c r="N515" s="32">
        <v>62</v>
      </c>
    </row>
    <row r="516" spans="1:14" x14ac:dyDescent="0.25">
      <c r="A516" t="s">
        <v>605</v>
      </c>
      <c r="B516" s="10" t="s">
        <v>8</v>
      </c>
      <c r="L516" s="32">
        <v>77</v>
      </c>
      <c r="M516" s="32">
        <v>97</v>
      </c>
      <c r="N516" s="32">
        <v>94</v>
      </c>
    </row>
    <row r="517" spans="1:14" x14ac:dyDescent="0.25">
      <c r="A517" t="s">
        <v>606</v>
      </c>
      <c r="B517" s="11" t="s">
        <v>8</v>
      </c>
      <c r="L517" s="32">
        <v>76</v>
      </c>
      <c r="M517" s="32">
        <v>87</v>
      </c>
      <c r="N517" s="32">
        <v>85</v>
      </c>
    </row>
    <row r="518" spans="1:14" x14ac:dyDescent="0.25">
      <c r="A518" t="s">
        <v>607</v>
      </c>
      <c r="B518" s="10" t="s">
        <v>8</v>
      </c>
      <c r="L518" s="32">
        <v>74</v>
      </c>
      <c r="M518" s="32">
        <v>89</v>
      </c>
      <c r="N518" s="32">
        <v>84</v>
      </c>
    </row>
    <row r="519" spans="1:14" x14ac:dyDescent="0.25">
      <c r="A519" t="s">
        <v>608</v>
      </c>
      <c r="B519" s="11" t="s">
        <v>8</v>
      </c>
      <c r="L519" s="32">
        <v>66</v>
      </c>
      <c r="M519" s="32">
        <v>74</v>
      </c>
      <c r="N519" s="32">
        <v>73</v>
      </c>
    </row>
    <row r="520" spans="1:14" x14ac:dyDescent="0.25">
      <c r="A520" t="s">
        <v>609</v>
      </c>
      <c r="B520" s="10" t="s">
        <v>8</v>
      </c>
      <c r="L520" s="32">
        <v>66</v>
      </c>
      <c r="M520" s="32">
        <v>78</v>
      </c>
      <c r="N520" s="32">
        <v>78</v>
      </c>
    </row>
    <row r="521" spans="1:14" x14ac:dyDescent="0.25">
      <c r="A521" t="s">
        <v>610</v>
      </c>
      <c r="B521" s="11" t="s">
        <v>8</v>
      </c>
      <c r="L521" s="32">
        <v>67</v>
      </c>
      <c r="M521" s="32">
        <v>78</v>
      </c>
      <c r="N521" s="32">
        <v>79</v>
      </c>
    </row>
    <row r="522" spans="1:14" x14ac:dyDescent="0.25">
      <c r="A522" t="s">
        <v>611</v>
      </c>
      <c r="B522" s="10" t="s">
        <v>17</v>
      </c>
      <c r="L522" s="32">
        <v>71</v>
      </c>
      <c r="M522" s="32">
        <v>49</v>
      </c>
      <c r="N522" s="32">
        <v>52</v>
      </c>
    </row>
    <row r="523" spans="1:14" x14ac:dyDescent="0.25">
      <c r="A523" t="s">
        <v>612</v>
      </c>
      <c r="B523" s="11" t="s">
        <v>8</v>
      </c>
      <c r="L523" s="32">
        <v>91</v>
      </c>
      <c r="M523" s="32">
        <v>86</v>
      </c>
      <c r="N523" s="32">
        <v>84</v>
      </c>
    </row>
    <row r="524" spans="1:14" x14ac:dyDescent="0.25">
      <c r="A524" t="s">
        <v>613</v>
      </c>
      <c r="B524" s="10" t="s">
        <v>17</v>
      </c>
      <c r="L524" s="32">
        <v>69</v>
      </c>
      <c r="M524" s="32">
        <v>58</v>
      </c>
      <c r="N524" s="32">
        <v>57</v>
      </c>
    </row>
    <row r="525" spans="1:14" x14ac:dyDescent="0.25">
      <c r="A525" t="s">
        <v>614</v>
      </c>
      <c r="B525" s="11" t="s">
        <v>17</v>
      </c>
      <c r="L525" s="32">
        <v>54</v>
      </c>
      <c r="M525" s="32">
        <v>59</v>
      </c>
      <c r="N525" s="32">
        <v>50</v>
      </c>
    </row>
    <row r="526" spans="1:14" x14ac:dyDescent="0.25">
      <c r="A526" t="s">
        <v>615</v>
      </c>
      <c r="B526" s="10" t="s">
        <v>17</v>
      </c>
      <c r="L526" s="32">
        <v>53</v>
      </c>
      <c r="M526" s="32">
        <v>52</v>
      </c>
      <c r="N526" s="32">
        <v>49</v>
      </c>
    </row>
    <row r="527" spans="1:14" x14ac:dyDescent="0.25">
      <c r="A527" t="s">
        <v>616</v>
      </c>
      <c r="B527" s="11" t="s">
        <v>17</v>
      </c>
      <c r="L527" s="32">
        <v>68</v>
      </c>
      <c r="M527" s="32">
        <v>60</v>
      </c>
      <c r="N527" s="32">
        <v>59</v>
      </c>
    </row>
    <row r="528" spans="1:14" x14ac:dyDescent="0.25">
      <c r="A528" t="s">
        <v>617</v>
      </c>
      <c r="B528" s="10" t="s">
        <v>17</v>
      </c>
      <c r="L528" s="32">
        <v>56</v>
      </c>
      <c r="M528" s="32">
        <v>61</v>
      </c>
      <c r="N528" s="32">
        <v>60</v>
      </c>
    </row>
    <row r="529" spans="1:14" x14ac:dyDescent="0.25">
      <c r="A529" t="s">
        <v>618</v>
      </c>
      <c r="B529" s="11" t="s">
        <v>8</v>
      </c>
      <c r="L529" s="32">
        <v>36</v>
      </c>
      <c r="M529" s="32">
        <v>53</v>
      </c>
      <c r="N529" s="32">
        <v>43</v>
      </c>
    </row>
    <row r="530" spans="1:14" x14ac:dyDescent="0.25">
      <c r="A530" t="s">
        <v>619</v>
      </c>
      <c r="B530" s="10" t="s">
        <v>8</v>
      </c>
      <c r="L530" s="32">
        <v>29</v>
      </c>
      <c r="M530" s="32">
        <v>41</v>
      </c>
      <c r="N530" s="32">
        <v>47</v>
      </c>
    </row>
    <row r="531" spans="1:14" x14ac:dyDescent="0.25">
      <c r="A531" t="s">
        <v>620</v>
      </c>
      <c r="B531" s="11" t="s">
        <v>8</v>
      </c>
      <c r="L531" s="32">
        <v>62</v>
      </c>
      <c r="M531" s="32">
        <v>74</v>
      </c>
      <c r="N531" s="32">
        <v>70</v>
      </c>
    </row>
    <row r="532" spans="1:14" x14ac:dyDescent="0.25">
      <c r="A532" t="s">
        <v>621</v>
      </c>
      <c r="B532" s="10" t="s">
        <v>8</v>
      </c>
      <c r="L532" s="32">
        <v>68</v>
      </c>
      <c r="M532" s="32">
        <v>67</v>
      </c>
      <c r="N532" s="32">
        <v>73</v>
      </c>
    </row>
    <row r="533" spans="1:14" x14ac:dyDescent="0.25">
      <c r="A533" t="s">
        <v>622</v>
      </c>
      <c r="B533" s="11" t="s">
        <v>8</v>
      </c>
      <c r="L533" s="32">
        <v>47</v>
      </c>
      <c r="M533" s="32">
        <v>54</v>
      </c>
      <c r="N533" s="32">
        <v>53</v>
      </c>
    </row>
    <row r="534" spans="1:14" x14ac:dyDescent="0.25">
      <c r="A534" t="s">
        <v>623</v>
      </c>
      <c r="B534" s="10" t="s">
        <v>17</v>
      </c>
      <c r="L534" s="32">
        <v>62</v>
      </c>
      <c r="M534" s="32">
        <v>61</v>
      </c>
      <c r="N534" s="32">
        <v>58</v>
      </c>
    </row>
    <row r="535" spans="1:14" x14ac:dyDescent="0.25">
      <c r="A535" t="s">
        <v>624</v>
      </c>
      <c r="B535" s="11" t="s">
        <v>8</v>
      </c>
      <c r="L535" s="32">
        <v>79</v>
      </c>
      <c r="M535" s="32">
        <v>88</v>
      </c>
      <c r="N535" s="32">
        <v>94</v>
      </c>
    </row>
    <row r="536" spans="1:14" x14ac:dyDescent="0.25">
      <c r="A536" t="s">
        <v>625</v>
      </c>
      <c r="B536" s="10" t="s">
        <v>17</v>
      </c>
      <c r="L536" s="32">
        <v>73</v>
      </c>
      <c r="M536" s="32">
        <v>69</v>
      </c>
      <c r="N536" s="32">
        <v>68</v>
      </c>
    </row>
    <row r="537" spans="1:14" x14ac:dyDescent="0.25">
      <c r="A537" t="s">
        <v>626</v>
      </c>
      <c r="B537" s="11" t="s">
        <v>8</v>
      </c>
      <c r="L537" s="32">
        <v>66</v>
      </c>
      <c r="M537" s="32">
        <v>83</v>
      </c>
      <c r="N537" s="32">
        <v>83</v>
      </c>
    </row>
    <row r="538" spans="1:14" x14ac:dyDescent="0.25">
      <c r="A538" t="s">
        <v>627</v>
      </c>
      <c r="B538" s="10" t="s">
        <v>17</v>
      </c>
      <c r="L538" s="32">
        <v>51</v>
      </c>
      <c r="M538" s="32">
        <v>60</v>
      </c>
      <c r="N538" s="32">
        <v>58</v>
      </c>
    </row>
    <row r="539" spans="1:14" x14ac:dyDescent="0.25">
      <c r="A539" t="s">
        <v>628</v>
      </c>
      <c r="B539" s="11" t="s">
        <v>8</v>
      </c>
      <c r="L539" s="32">
        <v>51</v>
      </c>
      <c r="M539" s="32">
        <v>66</v>
      </c>
      <c r="N539" s="32">
        <v>62</v>
      </c>
    </row>
    <row r="540" spans="1:14" x14ac:dyDescent="0.25">
      <c r="A540" t="s">
        <v>629</v>
      </c>
      <c r="B540" s="10" t="s">
        <v>17</v>
      </c>
      <c r="L540" s="32">
        <v>85</v>
      </c>
      <c r="M540" s="32">
        <v>66</v>
      </c>
      <c r="N540" s="32">
        <v>71</v>
      </c>
    </row>
    <row r="541" spans="1:14" x14ac:dyDescent="0.25">
      <c r="A541" t="s">
        <v>630</v>
      </c>
      <c r="B541" s="11" t="s">
        <v>17</v>
      </c>
      <c r="L541" s="32">
        <v>97</v>
      </c>
      <c r="M541" s="32">
        <v>92</v>
      </c>
      <c r="N541" s="32">
        <v>86</v>
      </c>
    </row>
    <row r="542" spans="1:14" x14ac:dyDescent="0.25">
      <c r="A542" t="s">
        <v>631</v>
      </c>
      <c r="B542" s="10" t="s">
        <v>17</v>
      </c>
      <c r="L542" s="32">
        <v>75</v>
      </c>
      <c r="M542" s="32">
        <v>69</v>
      </c>
      <c r="N542" s="32">
        <v>68</v>
      </c>
    </row>
    <row r="543" spans="1:14" x14ac:dyDescent="0.25">
      <c r="A543" t="s">
        <v>632</v>
      </c>
      <c r="B543" s="11" t="s">
        <v>17</v>
      </c>
      <c r="L543" s="32">
        <v>79</v>
      </c>
      <c r="M543" s="32">
        <v>82</v>
      </c>
      <c r="N543" s="32">
        <v>80</v>
      </c>
    </row>
    <row r="544" spans="1:14" x14ac:dyDescent="0.25">
      <c r="A544" t="s">
        <v>633</v>
      </c>
      <c r="B544" s="10" t="s">
        <v>8</v>
      </c>
      <c r="L544" s="32">
        <v>81</v>
      </c>
      <c r="M544" s="32">
        <v>77</v>
      </c>
      <c r="N544" s="32">
        <v>79</v>
      </c>
    </row>
    <row r="545" spans="1:14" x14ac:dyDescent="0.25">
      <c r="A545" t="s">
        <v>634</v>
      </c>
      <c r="B545" s="11" t="s">
        <v>8</v>
      </c>
      <c r="L545" s="32">
        <v>82</v>
      </c>
      <c r="M545" s="32">
        <v>95</v>
      </c>
      <c r="N545" s="32">
        <v>89</v>
      </c>
    </row>
    <row r="546" spans="1:14" x14ac:dyDescent="0.25">
      <c r="A546" t="s">
        <v>635</v>
      </c>
      <c r="B546" s="10" t="s">
        <v>8</v>
      </c>
      <c r="L546" s="32">
        <v>64</v>
      </c>
      <c r="M546" s="32">
        <v>63</v>
      </c>
      <c r="N546" s="32">
        <v>66</v>
      </c>
    </row>
    <row r="547" spans="1:14" x14ac:dyDescent="0.25">
      <c r="A547" t="s">
        <v>636</v>
      </c>
      <c r="B547" s="11" t="s">
        <v>17</v>
      </c>
      <c r="L547" s="32">
        <v>78</v>
      </c>
      <c r="M547" s="32">
        <v>83</v>
      </c>
      <c r="N547" s="32">
        <v>80</v>
      </c>
    </row>
    <row r="548" spans="1:14" x14ac:dyDescent="0.25">
      <c r="A548" t="s">
        <v>637</v>
      </c>
      <c r="B548" s="10" t="s">
        <v>8</v>
      </c>
      <c r="L548" s="32">
        <v>92</v>
      </c>
      <c r="M548" s="32">
        <v>100</v>
      </c>
      <c r="N548" s="32">
        <v>97</v>
      </c>
    </row>
    <row r="549" spans="1:14" x14ac:dyDescent="0.25">
      <c r="A549" t="s">
        <v>638</v>
      </c>
      <c r="B549" s="11" t="s">
        <v>17</v>
      </c>
      <c r="L549" s="32">
        <v>72</v>
      </c>
      <c r="M549" s="32">
        <v>67</v>
      </c>
      <c r="N549" s="32">
        <v>64</v>
      </c>
    </row>
    <row r="550" spans="1:14" x14ac:dyDescent="0.25">
      <c r="A550" t="s">
        <v>639</v>
      </c>
      <c r="B550" s="10" t="s">
        <v>8</v>
      </c>
      <c r="L550" s="32">
        <v>62</v>
      </c>
      <c r="M550" s="32">
        <v>67</v>
      </c>
      <c r="N550" s="32">
        <v>64</v>
      </c>
    </row>
    <row r="551" spans="1:14" x14ac:dyDescent="0.25">
      <c r="A551" t="s">
        <v>640</v>
      </c>
      <c r="B551" s="11" t="s">
        <v>17</v>
      </c>
      <c r="L551" s="32">
        <v>79</v>
      </c>
      <c r="M551" s="32">
        <v>72</v>
      </c>
      <c r="N551" s="32">
        <v>69</v>
      </c>
    </row>
    <row r="552" spans="1:14" x14ac:dyDescent="0.25">
      <c r="A552" t="s">
        <v>641</v>
      </c>
      <c r="B552" s="10" t="s">
        <v>17</v>
      </c>
      <c r="L552" s="32">
        <v>79</v>
      </c>
      <c r="M552" s="32">
        <v>76</v>
      </c>
      <c r="N552" s="32">
        <v>65</v>
      </c>
    </row>
    <row r="553" spans="1:14" x14ac:dyDescent="0.25">
      <c r="A553" t="s">
        <v>642</v>
      </c>
      <c r="B553" s="11" t="s">
        <v>17</v>
      </c>
      <c r="L553" s="32">
        <v>87</v>
      </c>
      <c r="M553" s="32">
        <v>90</v>
      </c>
      <c r="N553" s="32">
        <v>88</v>
      </c>
    </row>
    <row r="554" spans="1:14" x14ac:dyDescent="0.25">
      <c r="A554" t="s">
        <v>643</v>
      </c>
      <c r="B554" s="10" t="s">
        <v>8</v>
      </c>
      <c r="L554" s="32">
        <v>40</v>
      </c>
      <c r="M554" s="32">
        <v>48</v>
      </c>
      <c r="N554" s="32">
        <v>50</v>
      </c>
    </row>
    <row r="555" spans="1:14" x14ac:dyDescent="0.25">
      <c r="A555" t="s">
        <v>644</v>
      </c>
      <c r="B555" s="11" t="s">
        <v>17</v>
      </c>
      <c r="L555" s="32">
        <v>77</v>
      </c>
      <c r="M555" s="32">
        <v>62</v>
      </c>
      <c r="N555" s="32">
        <v>64</v>
      </c>
    </row>
    <row r="556" spans="1:14" x14ac:dyDescent="0.25">
      <c r="A556" t="s">
        <v>645</v>
      </c>
      <c r="B556" s="10" t="s">
        <v>17</v>
      </c>
      <c r="L556" s="32">
        <v>53</v>
      </c>
      <c r="M556" s="32">
        <v>45</v>
      </c>
      <c r="N556" s="32">
        <v>40</v>
      </c>
    </row>
    <row r="557" spans="1:14" x14ac:dyDescent="0.25">
      <c r="A557" t="s">
        <v>646</v>
      </c>
      <c r="B557" s="11" t="s">
        <v>8</v>
      </c>
      <c r="L557" s="32">
        <v>32</v>
      </c>
      <c r="M557" s="32">
        <v>39</v>
      </c>
      <c r="N557" s="32">
        <v>33</v>
      </c>
    </row>
    <row r="558" spans="1:14" x14ac:dyDescent="0.25">
      <c r="A558" t="s">
        <v>647</v>
      </c>
      <c r="B558" s="10" t="s">
        <v>8</v>
      </c>
      <c r="L558" s="32">
        <v>55</v>
      </c>
      <c r="M558" s="32">
        <v>72</v>
      </c>
      <c r="N558" s="32">
        <v>79</v>
      </c>
    </row>
    <row r="559" spans="1:14" x14ac:dyDescent="0.25">
      <c r="A559" t="s">
        <v>648</v>
      </c>
      <c r="B559" s="11" t="s">
        <v>17</v>
      </c>
      <c r="L559" s="32">
        <v>61</v>
      </c>
      <c r="M559" s="32">
        <v>67</v>
      </c>
      <c r="N559" s="32">
        <v>66</v>
      </c>
    </row>
    <row r="560" spans="1:14" x14ac:dyDescent="0.25">
      <c r="A560" t="s">
        <v>649</v>
      </c>
      <c r="B560" s="10" t="s">
        <v>8</v>
      </c>
      <c r="L560" s="32">
        <v>53</v>
      </c>
      <c r="M560" s="32">
        <v>70</v>
      </c>
      <c r="N560" s="32">
        <v>70</v>
      </c>
    </row>
    <row r="561" spans="1:14" x14ac:dyDescent="0.25">
      <c r="A561" t="s">
        <v>650</v>
      </c>
      <c r="B561" s="11" t="s">
        <v>17</v>
      </c>
      <c r="L561" s="32">
        <v>73</v>
      </c>
      <c r="M561" s="32">
        <v>66</v>
      </c>
      <c r="N561" s="32">
        <v>62</v>
      </c>
    </row>
    <row r="562" spans="1:14" x14ac:dyDescent="0.25">
      <c r="A562" t="s">
        <v>651</v>
      </c>
      <c r="B562" s="10" t="s">
        <v>8</v>
      </c>
      <c r="L562" s="32">
        <v>74</v>
      </c>
      <c r="M562" s="32">
        <v>75</v>
      </c>
      <c r="N562" s="32">
        <v>79</v>
      </c>
    </row>
    <row r="563" spans="1:14" x14ac:dyDescent="0.25">
      <c r="A563" t="s">
        <v>652</v>
      </c>
      <c r="B563" s="11" t="s">
        <v>8</v>
      </c>
      <c r="L563" s="32">
        <v>63</v>
      </c>
      <c r="M563" s="32">
        <v>74</v>
      </c>
      <c r="N563" s="32">
        <v>74</v>
      </c>
    </row>
    <row r="564" spans="1:14" x14ac:dyDescent="0.25">
      <c r="A564" t="s">
        <v>653</v>
      </c>
      <c r="B564" s="10" t="s">
        <v>17</v>
      </c>
      <c r="L564" s="32">
        <v>96</v>
      </c>
      <c r="M564" s="32">
        <v>90</v>
      </c>
      <c r="N564" s="32">
        <v>92</v>
      </c>
    </row>
    <row r="565" spans="1:14" x14ac:dyDescent="0.25">
      <c r="A565" t="s">
        <v>654</v>
      </c>
      <c r="B565" s="11" t="s">
        <v>8</v>
      </c>
      <c r="L565" s="32">
        <v>63</v>
      </c>
      <c r="M565" s="32">
        <v>80</v>
      </c>
      <c r="N565" s="32">
        <v>80</v>
      </c>
    </row>
    <row r="566" spans="1:14" x14ac:dyDescent="0.25">
      <c r="A566" t="s">
        <v>655</v>
      </c>
      <c r="B566" s="10" t="s">
        <v>17</v>
      </c>
      <c r="L566" s="32">
        <v>48</v>
      </c>
      <c r="M566" s="32">
        <v>51</v>
      </c>
      <c r="N566" s="32">
        <v>46</v>
      </c>
    </row>
    <row r="567" spans="1:14" x14ac:dyDescent="0.25">
      <c r="A567" t="s">
        <v>656</v>
      </c>
      <c r="B567" s="11" t="s">
        <v>17</v>
      </c>
      <c r="L567" s="32">
        <v>48</v>
      </c>
      <c r="M567" s="32">
        <v>43</v>
      </c>
      <c r="N567" s="32">
        <v>45</v>
      </c>
    </row>
    <row r="568" spans="1:14" x14ac:dyDescent="0.25">
      <c r="A568" t="s">
        <v>657</v>
      </c>
      <c r="B568" s="10" t="s">
        <v>8</v>
      </c>
      <c r="L568" s="32">
        <v>92</v>
      </c>
      <c r="M568" s="32">
        <v>100</v>
      </c>
      <c r="N568" s="32">
        <v>100</v>
      </c>
    </row>
    <row r="569" spans="1:14" x14ac:dyDescent="0.25">
      <c r="A569" t="s">
        <v>658</v>
      </c>
      <c r="B569" s="11" t="s">
        <v>8</v>
      </c>
      <c r="L569" s="32">
        <v>61</v>
      </c>
      <c r="M569" s="32">
        <v>71</v>
      </c>
      <c r="N569" s="32">
        <v>78</v>
      </c>
    </row>
    <row r="570" spans="1:14" x14ac:dyDescent="0.25">
      <c r="A570" t="s">
        <v>659</v>
      </c>
      <c r="B570" s="10" t="s">
        <v>17</v>
      </c>
      <c r="L570" s="32">
        <v>63</v>
      </c>
      <c r="M570" s="32">
        <v>48</v>
      </c>
      <c r="N570" s="32">
        <v>47</v>
      </c>
    </row>
    <row r="571" spans="1:14" x14ac:dyDescent="0.25">
      <c r="A571" t="s">
        <v>660</v>
      </c>
      <c r="B571" s="11" t="s">
        <v>17</v>
      </c>
      <c r="L571" s="32">
        <v>68</v>
      </c>
      <c r="M571" s="32">
        <v>68</v>
      </c>
      <c r="N571" s="32">
        <v>67</v>
      </c>
    </row>
    <row r="572" spans="1:14" x14ac:dyDescent="0.25">
      <c r="A572" t="s">
        <v>661</v>
      </c>
      <c r="B572" s="10" t="s">
        <v>17</v>
      </c>
      <c r="L572" s="32">
        <v>71</v>
      </c>
      <c r="M572" s="32">
        <v>75</v>
      </c>
      <c r="N572" s="32">
        <v>70</v>
      </c>
    </row>
    <row r="573" spans="1:14" x14ac:dyDescent="0.25">
      <c r="A573" t="s">
        <v>662</v>
      </c>
      <c r="B573" s="11" t="s">
        <v>17</v>
      </c>
      <c r="L573" s="32">
        <v>91</v>
      </c>
      <c r="M573" s="32">
        <v>96</v>
      </c>
      <c r="N573" s="32">
        <v>92</v>
      </c>
    </row>
    <row r="574" spans="1:14" x14ac:dyDescent="0.25">
      <c r="A574" t="s">
        <v>663</v>
      </c>
      <c r="B574" s="10" t="s">
        <v>8</v>
      </c>
      <c r="L574" s="32">
        <v>53</v>
      </c>
      <c r="M574" s="32">
        <v>62</v>
      </c>
      <c r="N574" s="32">
        <v>56</v>
      </c>
    </row>
    <row r="575" spans="1:14" x14ac:dyDescent="0.25">
      <c r="A575" t="s">
        <v>664</v>
      </c>
      <c r="B575" s="11" t="s">
        <v>8</v>
      </c>
      <c r="L575" s="32">
        <v>50</v>
      </c>
      <c r="M575" s="32">
        <v>66</v>
      </c>
      <c r="N575" s="32">
        <v>64</v>
      </c>
    </row>
    <row r="576" spans="1:14" x14ac:dyDescent="0.25">
      <c r="A576" t="s">
        <v>665</v>
      </c>
      <c r="B576" s="10" t="s">
        <v>8</v>
      </c>
      <c r="L576" s="32">
        <v>74</v>
      </c>
      <c r="M576" s="32">
        <v>81</v>
      </c>
      <c r="N576" s="32">
        <v>71</v>
      </c>
    </row>
    <row r="577" spans="1:14" x14ac:dyDescent="0.25">
      <c r="A577" t="s">
        <v>666</v>
      </c>
      <c r="B577" s="11" t="s">
        <v>17</v>
      </c>
      <c r="L577" s="32">
        <v>40</v>
      </c>
      <c r="M577" s="32">
        <v>55</v>
      </c>
      <c r="N577" s="32">
        <v>53</v>
      </c>
    </row>
    <row r="578" spans="1:14" x14ac:dyDescent="0.25">
      <c r="A578" t="s">
        <v>667</v>
      </c>
      <c r="B578" s="10" t="s">
        <v>17</v>
      </c>
      <c r="L578" s="32">
        <v>61</v>
      </c>
      <c r="M578" s="32">
        <v>51</v>
      </c>
      <c r="N578" s="32">
        <v>52</v>
      </c>
    </row>
    <row r="579" spans="1:14" x14ac:dyDescent="0.25">
      <c r="A579" t="s">
        <v>668</v>
      </c>
      <c r="B579" s="11" t="s">
        <v>8</v>
      </c>
      <c r="L579" s="32">
        <v>81</v>
      </c>
      <c r="M579" s="32">
        <v>91</v>
      </c>
      <c r="N579" s="32">
        <v>89</v>
      </c>
    </row>
    <row r="580" spans="1:14" x14ac:dyDescent="0.25">
      <c r="A580" t="s">
        <v>669</v>
      </c>
      <c r="B580" s="10" t="s">
        <v>8</v>
      </c>
      <c r="L580" s="32">
        <v>48</v>
      </c>
      <c r="M580" s="32">
        <v>56</v>
      </c>
      <c r="N580" s="32">
        <v>58</v>
      </c>
    </row>
    <row r="581" spans="1:14" x14ac:dyDescent="0.25">
      <c r="A581" t="s">
        <v>670</v>
      </c>
      <c r="B581" s="11" t="s">
        <v>8</v>
      </c>
      <c r="L581" s="32">
        <v>53</v>
      </c>
      <c r="M581" s="32">
        <v>61</v>
      </c>
      <c r="N581" s="32">
        <v>68</v>
      </c>
    </row>
    <row r="582" spans="1:14" x14ac:dyDescent="0.25">
      <c r="A582" t="s">
        <v>671</v>
      </c>
      <c r="B582" s="10" t="s">
        <v>8</v>
      </c>
      <c r="L582" s="32">
        <v>81</v>
      </c>
      <c r="M582" s="32">
        <v>97</v>
      </c>
      <c r="N582" s="32">
        <v>96</v>
      </c>
    </row>
    <row r="583" spans="1:14" x14ac:dyDescent="0.25">
      <c r="A583" t="s">
        <v>672</v>
      </c>
      <c r="B583" s="11" t="s">
        <v>8</v>
      </c>
      <c r="L583" s="32">
        <v>77</v>
      </c>
      <c r="M583" s="32">
        <v>79</v>
      </c>
      <c r="N583" s="32">
        <v>80</v>
      </c>
    </row>
    <row r="584" spans="1:14" x14ac:dyDescent="0.25">
      <c r="A584" t="s">
        <v>673</v>
      </c>
      <c r="B584" s="10" t="s">
        <v>8</v>
      </c>
      <c r="L584" s="32">
        <v>63</v>
      </c>
      <c r="M584" s="32">
        <v>73</v>
      </c>
      <c r="N584" s="32">
        <v>78</v>
      </c>
    </row>
    <row r="585" spans="1:14" x14ac:dyDescent="0.25">
      <c r="A585" t="s">
        <v>674</v>
      </c>
      <c r="B585" s="11" t="s">
        <v>8</v>
      </c>
      <c r="L585" s="32">
        <v>73</v>
      </c>
      <c r="M585" s="32">
        <v>75</v>
      </c>
      <c r="N585" s="32">
        <v>80</v>
      </c>
    </row>
    <row r="586" spans="1:14" x14ac:dyDescent="0.25">
      <c r="A586" t="s">
        <v>675</v>
      </c>
      <c r="B586" s="10" t="s">
        <v>8</v>
      </c>
      <c r="L586" s="32">
        <v>69</v>
      </c>
      <c r="M586" s="32">
        <v>77</v>
      </c>
      <c r="N586" s="32">
        <v>77</v>
      </c>
    </row>
    <row r="587" spans="1:14" x14ac:dyDescent="0.25">
      <c r="A587" t="s">
        <v>676</v>
      </c>
      <c r="B587" s="11" t="s">
        <v>8</v>
      </c>
      <c r="L587" s="32">
        <v>65</v>
      </c>
      <c r="M587" s="32">
        <v>76</v>
      </c>
      <c r="N587" s="32">
        <v>76</v>
      </c>
    </row>
    <row r="588" spans="1:14" x14ac:dyDescent="0.25">
      <c r="A588" t="s">
        <v>677</v>
      </c>
      <c r="B588" s="10" t="s">
        <v>8</v>
      </c>
      <c r="L588" s="32">
        <v>55</v>
      </c>
      <c r="M588" s="32">
        <v>73</v>
      </c>
      <c r="N588" s="32">
        <v>73</v>
      </c>
    </row>
    <row r="589" spans="1:14" x14ac:dyDescent="0.25">
      <c r="A589" t="s">
        <v>678</v>
      </c>
      <c r="B589" s="11" t="s">
        <v>8</v>
      </c>
      <c r="L589" s="32">
        <v>44</v>
      </c>
      <c r="M589" s="32">
        <v>63</v>
      </c>
      <c r="N589" s="32">
        <v>62</v>
      </c>
    </row>
    <row r="590" spans="1:14" x14ac:dyDescent="0.25">
      <c r="A590" t="s">
        <v>679</v>
      </c>
      <c r="B590" s="10" t="s">
        <v>8</v>
      </c>
      <c r="L590" s="32">
        <v>54</v>
      </c>
      <c r="M590" s="32">
        <v>64</v>
      </c>
      <c r="N590" s="32">
        <v>65</v>
      </c>
    </row>
    <row r="591" spans="1:14" x14ac:dyDescent="0.25">
      <c r="A591" t="s">
        <v>680</v>
      </c>
      <c r="B591" s="11" t="s">
        <v>8</v>
      </c>
      <c r="L591" s="32">
        <v>48</v>
      </c>
      <c r="M591" s="32">
        <v>66</v>
      </c>
      <c r="N591" s="32">
        <v>65</v>
      </c>
    </row>
    <row r="592" spans="1:14" x14ac:dyDescent="0.25">
      <c r="A592" t="s">
        <v>681</v>
      </c>
      <c r="B592" s="10" t="s">
        <v>17</v>
      </c>
      <c r="L592" s="32">
        <v>58</v>
      </c>
      <c r="M592" s="32">
        <v>57</v>
      </c>
      <c r="N592" s="32">
        <v>54</v>
      </c>
    </row>
    <row r="593" spans="1:14" x14ac:dyDescent="0.25">
      <c r="A593" t="s">
        <v>682</v>
      </c>
      <c r="B593" s="11" t="s">
        <v>17</v>
      </c>
      <c r="L593" s="32">
        <v>71</v>
      </c>
      <c r="M593" s="32">
        <v>62</v>
      </c>
      <c r="N593" s="32">
        <v>50</v>
      </c>
    </row>
    <row r="594" spans="1:14" x14ac:dyDescent="0.25">
      <c r="A594" t="s">
        <v>683</v>
      </c>
      <c r="B594" s="10" t="s">
        <v>17</v>
      </c>
      <c r="L594" s="32">
        <v>68</v>
      </c>
      <c r="M594" s="32">
        <v>68</v>
      </c>
      <c r="N594" s="32">
        <v>64</v>
      </c>
    </row>
    <row r="595" spans="1:14" x14ac:dyDescent="0.25">
      <c r="A595" t="s">
        <v>684</v>
      </c>
      <c r="B595" s="11" t="s">
        <v>8</v>
      </c>
      <c r="L595" s="32">
        <v>74</v>
      </c>
      <c r="M595" s="32">
        <v>76</v>
      </c>
      <c r="N595" s="32">
        <v>73</v>
      </c>
    </row>
    <row r="596" spans="1:14" x14ac:dyDescent="0.25">
      <c r="A596" t="s">
        <v>685</v>
      </c>
      <c r="B596" s="10" t="s">
        <v>8</v>
      </c>
      <c r="L596" s="32">
        <v>92</v>
      </c>
      <c r="M596" s="32">
        <v>100</v>
      </c>
      <c r="N596" s="32">
        <v>99</v>
      </c>
    </row>
    <row r="597" spans="1:14" x14ac:dyDescent="0.25">
      <c r="A597" t="s">
        <v>686</v>
      </c>
      <c r="B597" s="11" t="s">
        <v>8</v>
      </c>
      <c r="L597" s="32">
        <v>56</v>
      </c>
      <c r="M597" s="32">
        <v>79</v>
      </c>
      <c r="N597" s="32">
        <v>72</v>
      </c>
    </row>
    <row r="598" spans="1:14" x14ac:dyDescent="0.25">
      <c r="A598" t="s">
        <v>687</v>
      </c>
      <c r="B598" s="10" t="s">
        <v>17</v>
      </c>
      <c r="L598" s="32">
        <v>30</v>
      </c>
      <c r="M598" s="32">
        <v>24</v>
      </c>
      <c r="N598" s="32">
        <v>15</v>
      </c>
    </row>
    <row r="599" spans="1:14" x14ac:dyDescent="0.25">
      <c r="A599" t="s">
        <v>688</v>
      </c>
      <c r="B599" s="11" t="s">
        <v>17</v>
      </c>
      <c r="L599" s="32">
        <v>53</v>
      </c>
      <c r="M599" s="32">
        <v>54</v>
      </c>
      <c r="N599" s="32">
        <v>48</v>
      </c>
    </row>
    <row r="600" spans="1:14" x14ac:dyDescent="0.25">
      <c r="A600" t="s">
        <v>689</v>
      </c>
      <c r="B600" s="10" t="s">
        <v>8</v>
      </c>
      <c r="L600" s="32">
        <v>69</v>
      </c>
      <c r="M600" s="32">
        <v>77</v>
      </c>
      <c r="N600" s="32">
        <v>73</v>
      </c>
    </row>
    <row r="601" spans="1:14" x14ac:dyDescent="0.25">
      <c r="A601" t="s">
        <v>690</v>
      </c>
      <c r="B601" s="11" t="s">
        <v>8</v>
      </c>
      <c r="L601" s="32">
        <v>65</v>
      </c>
      <c r="M601" s="32">
        <v>82</v>
      </c>
      <c r="N601" s="32">
        <v>81</v>
      </c>
    </row>
    <row r="602" spans="1:14" x14ac:dyDescent="0.25">
      <c r="A602" t="s">
        <v>691</v>
      </c>
      <c r="B602" s="10" t="s">
        <v>8</v>
      </c>
      <c r="L602" s="32">
        <v>54</v>
      </c>
      <c r="M602" s="32">
        <v>60</v>
      </c>
      <c r="N602" s="32">
        <v>63</v>
      </c>
    </row>
    <row r="603" spans="1:14" x14ac:dyDescent="0.25">
      <c r="A603" t="s">
        <v>692</v>
      </c>
      <c r="B603" s="11" t="s">
        <v>8</v>
      </c>
      <c r="L603" s="32">
        <v>29</v>
      </c>
      <c r="M603" s="32">
        <v>29</v>
      </c>
      <c r="N603" s="32">
        <v>30</v>
      </c>
    </row>
    <row r="604" spans="1:14" x14ac:dyDescent="0.25">
      <c r="A604" t="s">
        <v>693</v>
      </c>
      <c r="B604" s="10" t="s">
        <v>8</v>
      </c>
      <c r="L604" s="32">
        <v>76</v>
      </c>
      <c r="M604" s="32">
        <v>78</v>
      </c>
      <c r="N604" s="32">
        <v>80</v>
      </c>
    </row>
    <row r="605" spans="1:14" x14ac:dyDescent="0.25">
      <c r="A605" t="s">
        <v>694</v>
      </c>
      <c r="B605" s="11" t="s">
        <v>17</v>
      </c>
      <c r="L605" s="32">
        <v>60</v>
      </c>
      <c r="M605" s="32">
        <v>57</v>
      </c>
      <c r="N605" s="32">
        <v>51</v>
      </c>
    </row>
    <row r="606" spans="1:14" x14ac:dyDescent="0.25">
      <c r="A606" t="s">
        <v>695</v>
      </c>
      <c r="B606" s="10" t="s">
        <v>17</v>
      </c>
      <c r="L606" s="32">
        <v>84</v>
      </c>
      <c r="M606" s="32">
        <v>89</v>
      </c>
      <c r="N606" s="32">
        <v>90</v>
      </c>
    </row>
    <row r="607" spans="1:14" x14ac:dyDescent="0.25">
      <c r="A607" t="s">
        <v>696</v>
      </c>
      <c r="B607" s="11" t="s">
        <v>17</v>
      </c>
      <c r="L607" s="32">
        <v>75</v>
      </c>
      <c r="M607" s="32">
        <v>72</v>
      </c>
      <c r="N607" s="32">
        <v>62</v>
      </c>
    </row>
    <row r="608" spans="1:14" x14ac:dyDescent="0.25">
      <c r="A608" t="s">
        <v>697</v>
      </c>
      <c r="B608" s="10" t="s">
        <v>8</v>
      </c>
      <c r="L608" s="32">
        <v>85</v>
      </c>
      <c r="M608" s="32">
        <v>84</v>
      </c>
      <c r="N608" s="32">
        <v>82</v>
      </c>
    </row>
    <row r="609" spans="1:14" x14ac:dyDescent="0.25">
      <c r="A609" t="s">
        <v>698</v>
      </c>
      <c r="B609" s="11" t="s">
        <v>8</v>
      </c>
      <c r="L609" s="32">
        <v>40</v>
      </c>
      <c r="M609" s="32">
        <v>58</v>
      </c>
      <c r="N609" s="32">
        <v>54</v>
      </c>
    </row>
    <row r="610" spans="1:14" x14ac:dyDescent="0.25">
      <c r="A610" t="s">
        <v>699</v>
      </c>
      <c r="B610" s="10" t="s">
        <v>8</v>
      </c>
      <c r="L610" s="32">
        <v>61</v>
      </c>
      <c r="M610" s="32">
        <v>64</v>
      </c>
      <c r="N610" s="32">
        <v>62</v>
      </c>
    </row>
    <row r="611" spans="1:14" x14ac:dyDescent="0.25">
      <c r="A611" t="s">
        <v>700</v>
      </c>
      <c r="B611" s="11" t="s">
        <v>8</v>
      </c>
      <c r="L611" s="32">
        <v>58</v>
      </c>
      <c r="M611" s="32">
        <v>63</v>
      </c>
      <c r="N611" s="32">
        <v>65</v>
      </c>
    </row>
    <row r="612" spans="1:14" x14ac:dyDescent="0.25">
      <c r="A612" t="s">
        <v>701</v>
      </c>
      <c r="B612" s="10" t="s">
        <v>17</v>
      </c>
      <c r="L612" s="32">
        <v>69</v>
      </c>
      <c r="M612" s="32">
        <v>60</v>
      </c>
      <c r="N612" s="32">
        <v>63</v>
      </c>
    </row>
    <row r="613" spans="1:14" x14ac:dyDescent="0.25">
      <c r="A613" t="s">
        <v>702</v>
      </c>
      <c r="B613" s="11" t="s">
        <v>8</v>
      </c>
      <c r="L613" s="32">
        <v>58</v>
      </c>
      <c r="M613" s="32">
        <v>59</v>
      </c>
      <c r="N613" s="32">
        <v>66</v>
      </c>
    </row>
    <row r="614" spans="1:14" x14ac:dyDescent="0.25">
      <c r="A614" t="s">
        <v>703</v>
      </c>
      <c r="B614" s="10" t="s">
        <v>17</v>
      </c>
      <c r="L614" s="32">
        <v>94</v>
      </c>
      <c r="M614" s="32">
        <v>90</v>
      </c>
      <c r="N614" s="32">
        <v>91</v>
      </c>
    </row>
    <row r="615" spans="1:14" x14ac:dyDescent="0.25">
      <c r="A615" t="s">
        <v>704</v>
      </c>
      <c r="B615" s="11" t="s">
        <v>8</v>
      </c>
      <c r="L615" s="32">
        <v>65</v>
      </c>
      <c r="M615" s="32">
        <v>77</v>
      </c>
      <c r="N615" s="32">
        <v>74</v>
      </c>
    </row>
    <row r="616" spans="1:14" x14ac:dyDescent="0.25">
      <c r="A616" t="s">
        <v>705</v>
      </c>
      <c r="B616" s="10" t="s">
        <v>8</v>
      </c>
      <c r="L616" s="32">
        <v>82</v>
      </c>
      <c r="M616" s="32">
        <v>93</v>
      </c>
      <c r="N616" s="32">
        <v>93</v>
      </c>
    </row>
    <row r="617" spans="1:14" x14ac:dyDescent="0.25">
      <c r="A617" t="s">
        <v>706</v>
      </c>
      <c r="B617" s="11" t="s">
        <v>8</v>
      </c>
      <c r="L617" s="32">
        <v>60</v>
      </c>
      <c r="M617" s="32">
        <v>68</v>
      </c>
      <c r="N617" s="32">
        <v>72</v>
      </c>
    </row>
    <row r="618" spans="1:14" x14ac:dyDescent="0.25">
      <c r="A618" t="s">
        <v>707</v>
      </c>
      <c r="B618" s="10" t="s">
        <v>8</v>
      </c>
      <c r="L618" s="32">
        <v>37</v>
      </c>
      <c r="M618" s="32">
        <v>45</v>
      </c>
      <c r="N618" s="32">
        <v>38</v>
      </c>
    </row>
    <row r="619" spans="1:14" x14ac:dyDescent="0.25">
      <c r="A619" t="s">
        <v>708</v>
      </c>
      <c r="B619" s="11" t="s">
        <v>17</v>
      </c>
      <c r="L619" s="32">
        <v>88</v>
      </c>
      <c r="M619" s="32">
        <v>78</v>
      </c>
      <c r="N619" s="32">
        <v>83</v>
      </c>
    </row>
    <row r="620" spans="1:14" x14ac:dyDescent="0.25">
      <c r="A620" t="s">
        <v>709</v>
      </c>
      <c r="B620" s="10" t="s">
        <v>17</v>
      </c>
      <c r="L620" s="32">
        <v>95</v>
      </c>
      <c r="M620" s="32">
        <v>81</v>
      </c>
      <c r="N620" s="32">
        <v>84</v>
      </c>
    </row>
    <row r="621" spans="1:14" x14ac:dyDescent="0.25">
      <c r="A621" t="s">
        <v>710</v>
      </c>
      <c r="B621" s="11" t="s">
        <v>17</v>
      </c>
      <c r="L621" s="32">
        <v>65</v>
      </c>
      <c r="M621" s="32">
        <v>73</v>
      </c>
      <c r="N621" s="32">
        <v>68</v>
      </c>
    </row>
    <row r="622" spans="1:14" x14ac:dyDescent="0.25">
      <c r="A622" t="s">
        <v>711</v>
      </c>
      <c r="B622" s="10" t="s">
        <v>8</v>
      </c>
      <c r="L622" s="32">
        <v>35</v>
      </c>
      <c r="M622" s="32">
        <v>61</v>
      </c>
      <c r="N622" s="32">
        <v>54</v>
      </c>
    </row>
    <row r="623" spans="1:14" x14ac:dyDescent="0.25">
      <c r="A623" t="s">
        <v>712</v>
      </c>
      <c r="B623" s="11" t="s">
        <v>17</v>
      </c>
      <c r="L623" s="32">
        <v>62</v>
      </c>
      <c r="M623" s="32">
        <v>63</v>
      </c>
      <c r="N623" s="32">
        <v>56</v>
      </c>
    </row>
    <row r="624" spans="1:14" x14ac:dyDescent="0.25">
      <c r="A624" t="s">
        <v>713</v>
      </c>
      <c r="B624" s="10" t="s">
        <v>17</v>
      </c>
      <c r="L624" s="32">
        <v>58</v>
      </c>
      <c r="M624" s="32">
        <v>51</v>
      </c>
      <c r="N624" s="32">
        <v>52</v>
      </c>
    </row>
    <row r="625" spans="1:14" x14ac:dyDescent="0.25">
      <c r="A625" t="s">
        <v>714</v>
      </c>
      <c r="B625" s="11" t="s">
        <v>17</v>
      </c>
      <c r="L625" s="32">
        <v>100</v>
      </c>
      <c r="M625" s="32">
        <v>96</v>
      </c>
      <c r="N625" s="32">
        <v>86</v>
      </c>
    </row>
    <row r="626" spans="1:14" x14ac:dyDescent="0.25">
      <c r="A626" t="s">
        <v>715</v>
      </c>
      <c r="B626" s="10" t="s">
        <v>8</v>
      </c>
      <c r="L626" s="32">
        <v>61</v>
      </c>
      <c r="M626" s="32">
        <v>58</v>
      </c>
      <c r="N626" s="32">
        <v>62</v>
      </c>
    </row>
    <row r="627" spans="1:14" x14ac:dyDescent="0.25">
      <c r="A627" t="s">
        <v>716</v>
      </c>
      <c r="B627" s="11" t="s">
        <v>17</v>
      </c>
      <c r="L627" s="32">
        <v>100</v>
      </c>
      <c r="M627" s="32">
        <v>97</v>
      </c>
      <c r="N627" s="32">
        <v>99</v>
      </c>
    </row>
    <row r="628" spans="1:14" x14ac:dyDescent="0.25">
      <c r="A628" t="s">
        <v>717</v>
      </c>
      <c r="B628" s="10" t="s">
        <v>17</v>
      </c>
      <c r="L628" s="32">
        <v>69</v>
      </c>
      <c r="M628" s="32">
        <v>70</v>
      </c>
      <c r="N628" s="32">
        <v>63</v>
      </c>
    </row>
    <row r="629" spans="1:14" x14ac:dyDescent="0.25">
      <c r="A629" t="s">
        <v>718</v>
      </c>
      <c r="B629" s="11" t="s">
        <v>17</v>
      </c>
      <c r="L629" s="32">
        <v>61</v>
      </c>
      <c r="M629" s="32">
        <v>48</v>
      </c>
      <c r="N629" s="32">
        <v>46</v>
      </c>
    </row>
    <row r="630" spans="1:14" x14ac:dyDescent="0.25">
      <c r="A630" t="s">
        <v>719</v>
      </c>
      <c r="B630" s="10" t="s">
        <v>17</v>
      </c>
      <c r="L630" s="32">
        <v>49</v>
      </c>
      <c r="M630" s="32">
        <v>57</v>
      </c>
      <c r="N630" s="32">
        <v>46</v>
      </c>
    </row>
    <row r="631" spans="1:14" x14ac:dyDescent="0.25">
      <c r="A631" t="s">
        <v>720</v>
      </c>
      <c r="B631" s="11" t="s">
        <v>8</v>
      </c>
      <c r="L631" s="32">
        <v>44</v>
      </c>
      <c r="M631" s="32">
        <v>51</v>
      </c>
      <c r="N631" s="32">
        <v>55</v>
      </c>
    </row>
    <row r="632" spans="1:14" x14ac:dyDescent="0.25">
      <c r="A632" t="s">
        <v>721</v>
      </c>
      <c r="B632" s="10" t="s">
        <v>17</v>
      </c>
      <c r="L632" s="32">
        <v>67</v>
      </c>
      <c r="M632" s="32">
        <v>64</v>
      </c>
      <c r="N632" s="32">
        <v>70</v>
      </c>
    </row>
    <row r="633" spans="1:14" x14ac:dyDescent="0.25">
      <c r="A633" t="s">
        <v>722</v>
      </c>
      <c r="B633" s="11" t="s">
        <v>17</v>
      </c>
      <c r="L633" s="32">
        <v>79</v>
      </c>
      <c r="M633" s="32">
        <v>60</v>
      </c>
      <c r="N633" s="32">
        <v>65</v>
      </c>
    </row>
    <row r="634" spans="1:14" x14ac:dyDescent="0.25">
      <c r="A634" t="s">
        <v>723</v>
      </c>
      <c r="B634" s="10" t="s">
        <v>8</v>
      </c>
      <c r="L634" s="32">
        <v>66</v>
      </c>
      <c r="M634" s="32">
        <v>74</v>
      </c>
      <c r="N634" s="32">
        <v>81</v>
      </c>
    </row>
    <row r="635" spans="1:14" x14ac:dyDescent="0.25">
      <c r="A635" t="s">
        <v>724</v>
      </c>
      <c r="B635" s="11" t="s">
        <v>8</v>
      </c>
      <c r="L635" s="32">
        <v>75</v>
      </c>
      <c r="M635" s="32">
        <v>88</v>
      </c>
      <c r="N635" s="32">
        <v>85</v>
      </c>
    </row>
    <row r="636" spans="1:14" x14ac:dyDescent="0.25">
      <c r="A636" t="s">
        <v>725</v>
      </c>
      <c r="B636" s="10" t="s">
        <v>17</v>
      </c>
      <c r="L636" s="32">
        <v>84</v>
      </c>
      <c r="M636" s="32">
        <v>84</v>
      </c>
      <c r="N636" s="32">
        <v>80</v>
      </c>
    </row>
    <row r="637" spans="1:14" x14ac:dyDescent="0.25">
      <c r="A637" t="s">
        <v>726</v>
      </c>
      <c r="B637" s="11" t="s">
        <v>17</v>
      </c>
      <c r="L637" s="32">
        <v>71</v>
      </c>
      <c r="M637" s="32">
        <v>74</v>
      </c>
      <c r="N637" s="32">
        <v>64</v>
      </c>
    </row>
    <row r="638" spans="1:14" x14ac:dyDescent="0.25">
      <c r="A638" t="s">
        <v>727</v>
      </c>
      <c r="B638" s="10" t="s">
        <v>8</v>
      </c>
      <c r="L638" s="32">
        <v>67</v>
      </c>
      <c r="M638" s="32">
        <v>80</v>
      </c>
      <c r="N638" s="32">
        <v>81</v>
      </c>
    </row>
    <row r="639" spans="1:14" x14ac:dyDescent="0.25">
      <c r="A639" t="s">
        <v>728</v>
      </c>
      <c r="B639" s="11" t="s">
        <v>8</v>
      </c>
      <c r="L639" s="32">
        <v>80</v>
      </c>
      <c r="M639" s="32">
        <v>92</v>
      </c>
      <c r="N639" s="32">
        <v>88</v>
      </c>
    </row>
    <row r="640" spans="1:14" x14ac:dyDescent="0.25">
      <c r="A640" t="s">
        <v>729</v>
      </c>
      <c r="B640" s="10" t="s">
        <v>17</v>
      </c>
      <c r="L640" s="32">
        <v>86</v>
      </c>
      <c r="M640" s="32">
        <v>76</v>
      </c>
      <c r="N640" s="32">
        <v>74</v>
      </c>
    </row>
    <row r="641" spans="1:14" x14ac:dyDescent="0.25">
      <c r="A641" t="s">
        <v>730</v>
      </c>
      <c r="B641" s="11" t="s">
        <v>8</v>
      </c>
      <c r="L641" s="32">
        <v>76</v>
      </c>
      <c r="M641" s="32">
        <v>74</v>
      </c>
      <c r="N641" s="32">
        <v>73</v>
      </c>
    </row>
    <row r="642" spans="1:14" x14ac:dyDescent="0.25">
      <c r="A642" t="s">
        <v>731</v>
      </c>
      <c r="B642" s="10" t="s">
        <v>17</v>
      </c>
      <c r="L642" s="32">
        <v>41</v>
      </c>
      <c r="M642" s="32">
        <v>52</v>
      </c>
      <c r="N642" s="32">
        <v>51</v>
      </c>
    </row>
    <row r="643" spans="1:14" x14ac:dyDescent="0.25">
      <c r="A643" t="s">
        <v>732</v>
      </c>
      <c r="B643" s="11" t="s">
        <v>8</v>
      </c>
      <c r="L643" s="32">
        <v>74</v>
      </c>
      <c r="M643" s="32">
        <v>88</v>
      </c>
      <c r="N643" s="32">
        <v>90</v>
      </c>
    </row>
    <row r="644" spans="1:14" x14ac:dyDescent="0.25">
      <c r="A644" t="s">
        <v>733</v>
      </c>
      <c r="B644" s="10" t="s">
        <v>8</v>
      </c>
      <c r="L644" s="32">
        <v>72</v>
      </c>
      <c r="M644" s="32">
        <v>81</v>
      </c>
      <c r="N644" s="32">
        <v>79</v>
      </c>
    </row>
    <row r="645" spans="1:14" x14ac:dyDescent="0.25">
      <c r="A645" t="s">
        <v>734</v>
      </c>
      <c r="B645" s="11" t="s">
        <v>8</v>
      </c>
      <c r="L645" s="32">
        <v>74</v>
      </c>
      <c r="M645" s="32">
        <v>79</v>
      </c>
      <c r="N645" s="32">
        <v>80</v>
      </c>
    </row>
    <row r="646" spans="1:14" x14ac:dyDescent="0.25">
      <c r="A646" t="s">
        <v>735</v>
      </c>
      <c r="B646" s="10" t="s">
        <v>17</v>
      </c>
      <c r="L646" s="32">
        <v>70</v>
      </c>
      <c r="M646" s="32">
        <v>65</v>
      </c>
      <c r="N646" s="32">
        <v>60</v>
      </c>
    </row>
    <row r="647" spans="1:14" x14ac:dyDescent="0.25">
      <c r="A647" t="s">
        <v>736</v>
      </c>
      <c r="B647" s="11" t="s">
        <v>8</v>
      </c>
      <c r="L647" s="32">
        <v>65</v>
      </c>
      <c r="M647" s="32">
        <v>81</v>
      </c>
      <c r="N647" s="32">
        <v>81</v>
      </c>
    </row>
    <row r="648" spans="1:14" x14ac:dyDescent="0.25">
      <c r="A648" t="s">
        <v>737</v>
      </c>
      <c r="B648" s="10" t="s">
        <v>8</v>
      </c>
      <c r="L648" s="32">
        <v>59</v>
      </c>
      <c r="M648" s="32">
        <v>70</v>
      </c>
      <c r="N648" s="32">
        <v>65</v>
      </c>
    </row>
    <row r="649" spans="1:14" x14ac:dyDescent="0.25">
      <c r="A649" t="s">
        <v>738</v>
      </c>
      <c r="B649" s="11" t="s">
        <v>8</v>
      </c>
      <c r="L649" s="32">
        <v>64</v>
      </c>
      <c r="M649" s="32">
        <v>62</v>
      </c>
      <c r="N649" s="32">
        <v>68</v>
      </c>
    </row>
    <row r="650" spans="1:14" x14ac:dyDescent="0.25">
      <c r="A650" t="s">
        <v>739</v>
      </c>
      <c r="B650" s="10" t="s">
        <v>8</v>
      </c>
      <c r="L650" s="32">
        <v>50</v>
      </c>
      <c r="M650" s="32">
        <v>53</v>
      </c>
      <c r="N650" s="32">
        <v>55</v>
      </c>
    </row>
    <row r="651" spans="1:14" x14ac:dyDescent="0.25">
      <c r="A651" t="s">
        <v>740</v>
      </c>
      <c r="B651" s="11" t="s">
        <v>8</v>
      </c>
      <c r="L651" s="32">
        <v>69</v>
      </c>
      <c r="M651" s="32">
        <v>79</v>
      </c>
      <c r="N651" s="32">
        <v>81</v>
      </c>
    </row>
    <row r="652" spans="1:14" x14ac:dyDescent="0.25">
      <c r="A652" t="s">
        <v>741</v>
      </c>
      <c r="B652" s="10" t="s">
        <v>17</v>
      </c>
      <c r="L652" s="32">
        <v>51</v>
      </c>
      <c r="M652" s="32">
        <v>56</v>
      </c>
      <c r="N652" s="32">
        <v>53</v>
      </c>
    </row>
    <row r="653" spans="1:14" x14ac:dyDescent="0.25">
      <c r="A653" t="s">
        <v>742</v>
      </c>
      <c r="B653" s="11" t="s">
        <v>8</v>
      </c>
      <c r="L653" s="32">
        <v>68</v>
      </c>
      <c r="M653" s="32">
        <v>80</v>
      </c>
      <c r="N653" s="32">
        <v>76</v>
      </c>
    </row>
    <row r="654" spans="1:14" x14ac:dyDescent="0.25">
      <c r="A654" t="s">
        <v>743</v>
      </c>
      <c r="B654" s="10" t="s">
        <v>8</v>
      </c>
      <c r="L654" s="32">
        <v>85</v>
      </c>
      <c r="M654" s="32">
        <v>86</v>
      </c>
      <c r="N654" s="32">
        <v>98</v>
      </c>
    </row>
    <row r="655" spans="1:14" x14ac:dyDescent="0.25">
      <c r="A655" t="s">
        <v>744</v>
      </c>
      <c r="B655" s="11" t="s">
        <v>8</v>
      </c>
      <c r="L655" s="32">
        <v>65</v>
      </c>
      <c r="M655" s="32">
        <v>70</v>
      </c>
      <c r="N655" s="32">
        <v>74</v>
      </c>
    </row>
    <row r="656" spans="1:14" x14ac:dyDescent="0.25">
      <c r="A656" t="s">
        <v>745</v>
      </c>
      <c r="B656" s="10" t="s">
        <v>8</v>
      </c>
      <c r="L656" s="32">
        <v>73</v>
      </c>
      <c r="M656" s="32">
        <v>79</v>
      </c>
      <c r="N656" s="32">
        <v>79</v>
      </c>
    </row>
    <row r="657" spans="1:14" x14ac:dyDescent="0.25">
      <c r="A657" t="s">
        <v>746</v>
      </c>
      <c r="B657" s="11" t="s">
        <v>8</v>
      </c>
      <c r="L657" s="32">
        <v>62</v>
      </c>
      <c r="M657" s="32">
        <v>67</v>
      </c>
      <c r="N657" s="32">
        <v>67</v>
      </c>
    </row>
    <row r="658" spans="1:14" x14ac:dyDescent="0.25">
      <c r="A658" t="s">
        <v>747</v>
      </c>
      <c r="B658" s="10" t="s">
        <v>17</v>
      </c>
      <c r="L658" s="32">
        <v>77</v>
      </c>
      <c r="M658" s="32">
        <v>67</v>
      </c>
      <c r="N658" s="32">
        <v>64</v>
      </c>
    </row>
    <row r="659" spans="1:14" x14ac:dyDescent="0.25">
      <c r="A659" t="s">
        <v>748</v>
      </c>
      <c r="B659" s="11" t="s">
        <v>17</v>
      </c>
      <c r="L659" s="32">
        <v>69</v>
      </c>
      <c r="M659" s="32">
        <v>66</v>
      </c>
      <c r="N659" s="32">
        <v>61</v>
      </c>
    </row>
    <row r="660" spans="1:14" x14ac:dyDescent="0.25">
      <c r="A660" t="s">
        <v>749</v>
      </c>
      <c r="B660" s="10" t="s">
        <v>8</v>
      </c>
      <c r="L660" s="32">
        <v>43</v>
      </c>
      <c r="M660" s="32">
        <v>60</v>
      </c>
      <c r="N660" s="32">
        <v>58</v>
      </c>
    </row>
    <row r="661" spans="1:14" x14ac:dyDescent="0.25">
      <c r="A661" t="s">
        <v>750</v>
      </c>
      <c r="B661" s="11" t="s">
        <v>17</v>
      </c>
      <c r="L661" s="32">
        <v>90</v>
      </c>
      <c r="M661" s="32">
        <v>87</v>
      </c>
      <c r="N661" s="32">
        <v>85</v>
      </c>
    </row>
    <row r="662" spans="1:14" x14ac:dyDescent="0.25">
      <c r="A662" t="s">
        <v>751</v>
      </c>
      <c r="B662" s="10" t="s">
        <v>17</v>
      </c>
      <c r="L662" s="32">
        <v>74</v>
      </c>
      <c r="M662" s="32">
        <v>77</v>
      </c>
      <c r="N662" s="32">
        <v>73</v>
      </c>
    </row>
    <row r="663" spans="1:14" x14ac:dyDescent="0.25">
      <c r="A663" t="s">
        <v>752</v>
      </c>
      <c r="B663" s="11" t="s">
        <v>17</v>
      </c>
      <c r="L663" s="32">
        <v>73</v>
      </c>
      <c r="M663" s="32">
        <v>66</v>
      </c>
      <c r="N663" s="32">
        <v>63</v>
      </c>
    </row>
    <row r="664" spans="1:14" x14ac:dyDescent="0.25">
      <c r="A664" t="s">
        <v>753</v>
      </c>
      <c r="B664" s="10" t="s">
        <v>8</v>
      </c>
      <c r="L664" s="32">
        <v>55</v>
      </c>
      <c r="M664" s="32">
        <v>71</v>
      </c>
      <c r="N664" s="32">
        <v>69</v>
      </c>
    </row>
    <row r="665" spans="1:14" x14ac:dyDescent="0.25">
      <c r="A665" t="s">
        <v>754</v>
      </c>
      <c r="B665" s="11" t="s">
        <v>8</v>
      </c>
      <c r="L665" s="32">
        <v>65</v>
      </c>
      <c r="M665" s="32">
        <v>69</v>
      </c>
      <c r="N665" s="32">
        <v>67</v>
      </c>
    </row>
    <row r="666" spans="1:14" x14ac:dyDescent="0.25">
      <c r="A666" t="s">
        <v>755</v>
      </c>
      <c r="B666" s="10" t="s">
        <v>17</v>
      </c>
      <c r="L666" s="32">
        <v>80</v>
      </c>
      <c r="M666" s="32">
        <v>63</v>
      </c>
      <c r="N666" s="32">
        <v>63</v>
      </c>
    </row>
    <row r="667" spans="1:14" x14ac:dyDescent="0.25">
      <c r="A667" t="s">
        <v>756</v>
      </c>
      <c r="B667" s="11" t="s">
        <v>8</v>
      </c>
      <c r="L667" s="32">
        <v>50</v>
      </c>
      <c r="M667" s="32">
        <v>60</v>
      </c>
      <c r="N667" s="32">
        <v>60</v>
      </c>
    </row>
    <row r="668" spans="1:14" x14ac:dyDescent="0.25">
      <c r="A668" t="s">
        <v>757</v>
      </c>
      <c r="B668" s="10" t="s">
        <v>8</v>
      </c>
      <c r="L668" s="32">
        <v>63</v>
      </c>
      <c r="M668" s="32">
        <v>73</v>
      </c>
      <c r="N668" s="32">
        <v>71</v>
      </c>
    </row>
    <row r="669" spans="1:14" x14ac:dyDescent="0.25">
      <c r="A669" t="s">
        <v>758</v>
      </c>
      <c r="B669" s="11" t="s">
        <v>8</v>
      </c>
      <c r="L669" s="32">
        <v>77</v>
      </c>
      <c r="M669" s="32">
        <v>85</v>
      </c>
      <c r="N669" s="32">
        <v>87</v>
      </c>
    </row>
    <row r="670" spans="1:14" x14ac:dyDescent="0.25">
      <c r="A670" t="s">
        <v>759</v>
      </c>
      <c r="B670" s="10" t="s">
        <v>17</v>
      </c>
      <c r="L670" s="32">
        <v>73</v>
      </c>
      <c r="M670" s="32">
        <v>74</v>
      </c>
      <c r="N670" s="32">
        <v>61</v>
      </c>
    </row>
    <row r="671" spans="1:14" x14ac:dyDescent="0.25">
      <c r="A671" t="s">
        <v>760</v>
      </c>
      <c r="B671" s="11" t="s">
        <v>17</v>
      </c>
      <c r="L671" s="32">
        <v>81</v>
      </c>
      <c r="M671" s="32">
        <v>72</v>
      </c>
      <c r="N671" s="32">
        <v>77</v>
      </c>
    </row>
    <row r="672" spans="1:14" x14ac:dyDescent="0.25">
      <c r="A672" t="s">
        <v>761</v>
      </c>
      <c r="B672" s="10" t="s">
        <v>8</v>
      </c>
      <c r="L672" s="32">
        <v>66</v>
      </c>
      <c r="M672" s="32">
        <v>76</v>
      </c>
      <c r="N672" s="32">
        <v>68</v>
      </c>
    </row>
    <row r="673" spans="1:14" x14ac:dyDescent="0.25">
      <c r="A673" t="s">
        <v>762</v>
      </c>
      <c r="B673" s="11" t="s">
        <v>17</v>
      </c>
      <c r="L673" s="32">
        <v>52</v>
      </c>
      <c r="M673" s="32">
        <v>57</v>
      </c>
      <c r="N673" s="32">
        <v>50</v>
      </c>
    </row>
    <row r="674" spans="1:14" x14ac:dyDescent="0.25">
      <c r="A674" t="s">
        <v>763</v>
      </c>
      <c r="B674" s="10" t="s">
        <v>8</v>
      </c>
      <c r="L674" s="32">
        <v>69</v>
      </c>
      <c r="M674" s="32">
        <v>78</v>
      </c>
      <c r="N674" s="32">
        <v>76</v>
      </c>
    </row>
    <row r="675" spans="1:14" x14ac:dyDescent="0.25">
      <c r="A675" t="s">
        <v>764</v>
      </c>
      <c r="B675" s="11" t="s">
        <v>8</v>
      </c>
      <c r="L675" s="32">
        <v>65</v>
      </c>
      <c r="M675" s="32">
        <v>84</v>
      </c>
      <c r="N675" s="32">
        <v>84</v>
      </c>
    </row>
    <row r="676" spans="1:14" x14ac:dyDescent="0.25">
      <c r="A676" t="s">
        <v>765</v>
      </c>
      <c r="B676" s="10" t="s">
        <v>8</v>
      </c>
      <c r="L676" s="32">
        <v>69</v>
      </c>
      <c r="M676" s="32">
        <v>77</v>
      </c>
      <c r="N676" s="32">
        <v>78</v>
      </c>
    </row>
    <row r="677" spans="1:14" x14ac:dyDescent="0.25">
      <c r="A677" t="s">
        <v>766</v>
      </c>
      <c r="B677" s="11" t="s">
        <v>8</v>
      </c>
      <c r="L677" s="32">
        <v>50</v>
      </c>
      <c r="M677" s="32">
        <v>64</v>
      </c>
      <c r="N677" s="32">
        <v>66</v>
      </c>
    </row>
    <row r="678" spans="1:14" x14ac:dyDescent="0.25">
      <c r="A678" t="s">
        <v>767</v>
      </c>
      <c r="B678" s="10" t="s">
        <v>8</v>
      </c>
      <c r="L678" s="32">
        <v>73</v>
      </c>
      <c r="M678" s="32">
        <v>78</v>
      </c>
      <c r="N678" s="32">
        <v>76</v>
      </c>
    </row>
    <row r="679" spans="1:14" x14ac:dyDescent="0.25">
      <c r="A679" t="s">
        <v>768</v>
      </c>
      <c r="B679" s="11" t="s">
        <v>8</v>
      </c>
      <c r="L679" s="32">
        <v>70</v>
      </c>
      <c r="M679" s="32">
        <v>82</v>
      </c>
      <c r="N679" s="32">
        <v>76</v>
      </c>
    </row>
    <row r="680" spans="1:14" x14ac:dyDescent="0.25">
      <c r="A680" t="s">
        <v>769</v>
      </c>
      <c r="B680" s="10" t="s">
        <v>17</v>
      </c>
      <c r="L680" s="32">
        <v>81</v>
      </c>
      <c r="M680" s="32">
        <v>75</v>
      </c>
      <c r="N680" s="32">
        <v>78</v>
      </c>
    </row>
    <row r="681" spans="1:14" x14ac:dyDescent="0.25">
      <c r="A681" t="s">
        <v>770</v>
      </c>
      <c r="B681" s="11" t="s">
        <v>17</v>
      </c>
      <c r="L681" s="32">
        <v>63</v>
      </c>
      <c r="M681" s="32">
        <v>61</v>
      </c>
      <c r="N681" s="32">
        <v>60</v>
      </c>
    </row>
    <row r="682" spans="1:14" x14ac:dyDescent="0.25">
      <c r="A682" t="s">
        <v>771</v>
      </c>
      <c r="B682" s="10" t="s">
        <v>8</v>
      </c>
      <c r="L682" s="32">
        <v>67</v>
      </c>
      <c r="M682" s="32">
        <v>72</v>
      </c>
      <c r="N682" s="32">
        <v>74</v>
      </c>
    </row>
    <row r="683" spans="1:14" x14ac:dyDescent="0.25">
      <c r="A683" t="s">
        <v>772</v>
      </c>
      <c r="B683" s="11" t="s">
        <v>17</v>
      </c>
      <c r="L683" s="32">
        <v>60</v>
      </c>
      <c r="M683" s="32">
        <v>68</v>
      </c>
      <c r="N683" s="32">
        <v>60</v>
      </c>
    </row>
    <row r="684" spans="1:14" x14ac:dyDescent="0.25">
      <c r="A684" t="s">
        <v>773</v>
      </c>
      <c r="B684" s="10" t="s">
        <v>17</v>
      </c>
      <c r="L684" s="32">
        <v>62</v>
      </c>
      <c r="M684" s="32">
        <v>55</v>
      </c>
      <c r="N684" s="32">
        <v>54</v>
      </c>
    </row>
    <row r="685" spans="1:14" x14ac:dyDescent="0.25">
      <c r="A685" t="s">
        <v>774</v>
      </c>
      <c r="B685" s="11" t="s">
        <v>8</v>
      </c>
      <c r="L685" s="32">
        <v>29</v>
      </c>
      <c r="M685" s="32">
        <v>40</v>
      </c>
      <c r="N685" s="32">
        <v>44</v>
      </c>
    </row>
    <row r="686" spans="1:14" x14ac:dyDescent="0.25">
      <c r="A686" t="s">
        <v>775</v>
      </c>
      <c r="B686" s="10" t="s">
        <v>17</v>
      </c>
      <c r="L686" s="32">
        <v>62</v>
      </c>
      <c r="M686" s="32">
        <v>66</v>
      </c>
      <c r="N686" s="32">
        <v>68</v>
      </c>
    </row>
    <row r="687" spans="1:14" x14ac:dyDescent="0.25">
      <c r="A687" t="s">
        <v>776</v>
      </c>
      <c r="B687" s="11" t="s">
        <v>8</v>
      </c>
      <c r="L687" s="32">
        <v>94</v>
      </c>
      <c r="M687" s="32">
        <v>99</v>
      </c>
      <c r="N687" s="32">
        <v>100</v>
      </c>
    </row>
    <row r="688" spans="1:14" x14ac:dyDescent="0.25">
      <c r="A688" t="s">
        <v>777</v>
      </c>
      <c r="B688" s="10" t="s">
        <v>17</v>
      </c>
      <c r="L688" s="32">
        <v>85</v>
      </c>
      <c r="M688" s="32">
        <v>75</v>
      </c>
      <c r="N688" s="32">
        <v>68</v>
      </c>
    </row>
    <row r="689" spans="1:14" x14ac:dyDescent="0.25">
      <c r="A689" t="s">
        <v>778</v>
      </c>
      <c r="B689" s="11" t="s">
        <v>17</v>
      </c>
      <c r="L689" s="32">
        <v>77</v>
      </c>
      <c r="M689" s="32">
        <v>78</v>
      </c>
      <c r="N689" s="32">
        <v>73</v>
      </c>
    </row>
    <row r="690" spans="1:14" x14ac:dyDescent="0.25">
      <c r="A690" t="s">
        <v>779</v>
      </c>
      <c r="B690" s="10" t="s">
        <v>17</v>
      </c>
      <c r="L690" s="32">
        <v>53</v>
      </c>
      <c r="M690" s="32">
        <v>58</v>
      </c>
      <c r="N690" s="32">
        <v>44</v>
      </c>
    </row>
    <row r="691" spans="1:14" x14ac:dyDescent="0.25">
      <c r="A691" t="s">
        <v>780</v>
      </c>
      <c r="B691" s="11" t="s">
        <v>17</v>
      </c>
      <c r="L691" s="32">
        <v>93</v>
      </c>
      <c r="M691" s="32">
        <v>90</v>
      </c>
      <c r="N691" s="32">
        <v>83</v>
      </c>
    </row>
    <row r="692" spans="1:14" x14ac:dyDescent="0.25">
      <c r="A692" t="s">
        <v>781</v>
      </c>
      <c r="B692" s="10" t="s">
        <v>8</v>
      </c>
      <c r="L692" s="32">
        <v>49</v>
      </c>
      <c r="M692" s="32">
        <v>53</v>
      </c>
      <c r="N692" s="32">
        <v>53</v>
      </c>
    </row>
    <row r="693" spans="1:14" x14ac:dyDescent="0.25">
      <c r="A693" t="s">
        <v>782</v>
      </c>
      <c r="B693" s="11" t="s">
        <v>8</v>
      </c>
      <c r="L693" s="32">
        <v>73</v>
      </c>
      <c r="M693" s="32">
        <v>76</v>
      </c>
      <c r="N693" s="32">
        <v>78</v>
      </c>
    </row>
    <row r="694" spans="1:14" x14ac:dyDescent="0.25">
      <c r="A694" t="s">
        <v>783</v>
      </c>
      <c r="B694" s="10" t="s">
        <v>8</v>
      </c>
      <c r="L694" s="32">
        <v>66</v>
      </c>
      <c r="M694" s="32">
        <v>74</v>
      </c>
      <c r="N694" s="32">
        <v>81</v>
      </c>
    </row>
    <row r="695" spans="1:14" x14ac:dyDescent="0.25">
      <c r="A695" t="s">
        <v>784</v>
      </c>
      <c r="B695" s="11" t="s">
        <v>8</v>
      </c>
      <c r="L695" s="32">
        <v>77</v>
      </c>
      <c r="M695" s="32">
        <v>77</v>
      </c>
      <c r="N695" s="32">
        <v>73</v>
      </c>
    </row>
    <row r="696" spans="1:14" x14ac:dyDescent="0.25">
      <c r="A696" t="s">
        <v>785</v>
      </c>
      <c r="B696" s="10" t="s">
        <v>8</v>
      </c>
      <c r="L696" s="32">
        <v>49</v>
      </c>
      <c r="M696" s="32">
        <v>63</v>
      </c>
      <c r="N696" s="32">
        <v>56</v>
      </c>
    </row>
    <row r="697" spans="1:14" x14ac:dyDescent="0.25">
      <c r="A697" t="s">
        <v>786</v>
      </c>
      <c r="B697" s="11" t="s">
        <v>8</v>
      </c>
      <c r="L697" s="32">
        <v>79</v>
      </c>
      <c r="M697" s="32">
        <v>89</v>
      </c>
      <c r="N697" s="32">
        <v>86</v>
      </c>
    </row>
    <row r="698" spans="1:14" x14ac:dyDescent="0.25">
      <c r="A698" t="s">
        <v>787</v>
      </c>
      <c r="B698" s="10" t="s">
        <v>8</v>
      </c>
      <c r="L698" s="32">
        <v>75</v>
      </c>
      <c r="M698" s="32">
        <v>82</v>
      </c>
      <c r="N698" s="32">
        <v>90</v>
      </c>
    </row>
    <row r="699" spans="1:14" x14ac:dyDescent="0.25">
      <c r="A699" t="s">
        <v>788</v>
      </c>
      <c r="B699" s="11" t="s">
        <v>8</v>
      </c>
      <c r="L699" s="32">
        <v>59</v>
      </c>
      <c r="M699" s="32">
        <v>72</v>
      </c>
      <c r="N699" s="32">
        <v>70</v>
      </c>
    </row>
    <row r="700" spans="1:14" x14ac:dyDescent="0.25">
      <c r="A700" t="s">
        <v>789</v>
      </c>
      <c r="B700" s="10" t="s">
        <v>8</v>
      </c>
      <c r="L700" s="32">
        <v>57</v>
      </c>
      <c r="M700" s="32">
        <v>78</v>
      </c>
      <c r="N700" s="32">
        <v>79</v>
      </c>
    </row>
    <row r="701" spans="1:14" x14ac:dyDescent="0.25">
      <c r="A701" t="s">
        <v>790</v>
      </c>
      <c r="B701" s="11" t="s">
        <v>17</v>
      </c>
      <c r="L701" s="32">
        <v>66</v>
      </c>
      <c r="M701" s="32">
        <v>66</v>
      </c>
      <c r="N701" s="32">
        <v>59</v>
      </c>
    </row>
    <row r="702" spans="1:14" x14ac:dyDescent="0.25">
      <c r="A702" t="s">
        <v>791</v>
      </c>
      <c r="B702" s="10" t="s">
        <v>8</v>
      </c>
      <c r="L702" s="32">
        <v>79</v>
      </c>
      <c r="M702" s="32">
        <v>81</v>
      </c>
      <c r="N702" s="32">
        <v>82</v>
      </c>
    </row>
    <row r="703" spans="1:14" x14ac:dyDescent="0.25">
      <c r="A703" t="s">
        <v>792</v>
      </c>
      <c r="B703" s="11" t="s">
        <v>8</v>
      </c>
      <c r="L703" s="32">
        <v>57</v>
      </c>
      <c r="M703" s="32">
        <v>67</v>
      </c>
      <c r="N703" s="32">
        <v>72</v>
      </c>
    </row>
    <row r="704" spans="1:14" x14ac:dyDescent="0.25">
      <c r="A704" t="s">
        <v>793</v>
      </c>
      <c r="B704" s="10" t="s">
        <v>17</v>
      </c>
      <c r="L704" s="32">
        <v>87</v>
      </c>
      <c r="M704" s="32">
        <v>84</v>
      </c>
      <c r="N704" s="32">
        <v>87</v>
      </c>
    </row>
    <row r="705" spans="1:14" x14ac:dyDescent="0.25">
      <c r="A705" t="s">
        <v>794</v>
      </c>
      <c r="B705" s="11" t="s">
        <v>8</v>
      </c>
      <c r="L705" s="32">
        <v>63</v>
      </c>
      <c r="M705" s="32">
        <v>64</v>
      </c>
      <c r="N705" s="32">
        <v>67</v>
      </c>
    </row>
    <row r="706" spans="1:14" x14ac:dyDescent="0.25">
      <c r="A706" t="s">
        <v>795</v>
      </c>
      <c r="B706" s="10" t="s">
        <v>8</v>
      </c>
      <c r="L706" s="32">
        <v>59</v>
      </c>
      <c r="M706" s="32">
        <v>63</v>
      </c>
      <c r="N706" s="32">
        <v>64</v>
      </c>
    </row>
    <row r="707" spans="1:14" x14ac:dyDescent="0.25">
      <c r="A707" t="s">
        <v>796</v>
      </c>
      <c r="B707" s="11" t="s">
        <v>17</v>
      </c>
      <c r="L707" s="32">
        <v>62</v>
      </c>
      <c r="M707" s="32">
        <v>72</v>
      </c>
      <c r="N707" s="32">
        <v>65</v>
      </c>
    </row>
    <row r="708" spans="1:14" x14ac:dyDescent="0.25">
      <c r="A708" t="s">
        <v>797</v>
      </c>
      <c r="B708" s="10" t="s">
        <v>17</v>
      </c>
      <c r="L708" s="32">
        <v>46</v>
      </c>
      <c r="M708" s="32">
        <v>34</v>
      </c>
      <c r="N708" s="32">
        <v>36</v>
      </c>
    </row>
    <row r="709" spans="1:14" x14ac:dyDescent="0.25">
      <c r="A709" t="s">
        <v>798</v>
      </c>
      <c r="B709" s="11" t="s">
        <v>17</v>
      </c>
      <c r="L709" s="32">
        <v>66</v>
      </c>
      <c r="M709" s="32">
        <v>59</v>
      </c>
      <c r="N709" s="32">
        <v>52</v>
      </c>
    </row>
    <row r="710" spans="1:14" x14ac:dyDescent="0.25">
      <c r="A710" t="s">
        <v>799</v>
      </c>
      <c r="B710" s="10" t="s">
        <v>17</v>
      </c>
      <c r="L710" s="32">
        <v>89</v>
      </c>
      <c r="M710" s="32">
        <v>87</v>
      </c>
      <c r="N710" s="32">
        <v>79</v>
      </c>
    </row>
    <row r="711" spans="1:14" x14ac:dyDescent="0.25">
      <c r="A711" t="s">
        <v>800</v>
      </c>
      <c r="B711" s="11" t="s">
        <v>8</v>
      </c>
      <c r="L711" s="32">
        <v>42</v>
      </c>
      <c r="M711" s="32">
        <v>61</v>
      </c>
      <c r="N711" s="32">
        <v>58</v>
      </c>
    </row>
    <row r="712" spans="1:14" x14ac:dyDescent="0.25">
      <c r="A712" t="s">
        <v>801</v>
      </c>
      <c r="B712" s="10" t="s">
        <v>17</v>
      </c>
      <c r="L712" s="32">
        <v>93</v>
      </c>
      <c r="M712" s="32">
        <v>84</v>
      </c>
      <c r="N712" s="32">
        <v>90</v>
      </c>
    </row>
    <row r="713" spans="1:14" x14ac:dyDescent="0.25">
      <c r="A713" t="s">
        <v>802</v>
      </c>
      <c r="B713" s="11" t="s">
        <v>8</v>
      </c>
      <c r="L713" s="32">
        <v>80</v>
      </c>
      <c r="M713" s="32">
        <v>85</v>
      </c>
      <c r="N713" s="32">
        <v>85</v>
      </c>
    </row>
    <row r="714" spans="1:14" x14ac:dyDescent="0.25">
      <c r="A714" t="s">
        <v>803</v>
      </c>
      <c r="B714" s="10" t="s">
        <v>8</v>
      </c>
      <c r="L714" s="32">
        <v>98</v>
      </c>
      <c r="M714" s="32">
        <v>100</v>
      </c>
      <c r="N714" s="32">
        <v>99</v>
      </c>
    </row>
    <row r="715" spans="1:14" x14ac:dyDescent="0.25">
      <c r="A715" t="s">
        <v>804</v>
      </c>
      <c r="B715" s="11" t="s">
        <v>17</v>
      </c>
      <c r="L715" s="32">
        <v>81</v>
      </c>
      <c r="M715" s="32">
        <v>81</v>
      </c>
      <c r="N715" s="32">
        <v>84</v>
      </c>
    </row>
    <row r="716" spans="1:14" x14ac:dyDescent="0.25">
      <c r="A716" t="s">
        <v>805</v>
      </c>
      <c r="B716" s="10" t="s">
        <v>8</v>
      </c>
      <c r="L716" s="32">
        <v>60</v>
      </c>
      <c r="M716" s="32">
        <v>70</v>
      </c>
      <c r="N716" s="32">
        <v>74</v>
      </c>
    </row>
    <row r="717" spans="1:14" x14ac:dyDescent="0.25">
      <c r="A717" t="s">
        <v>806</v>
      </c>
      <c r="B717" s="11" t="s">
        <v>8</v>
      </c>
      <c r="L717" s="32">
        <v>76</v>
      </c>
      <c r="M717" s="32">
        <v>94</v>
      </c>
      <c r="N717" s="32">
        <v>87</v>
      </c>
    </row>
    <row r="718" spans="1:14" x14ac:dyDescent="0.25">
      <c r="A718" t="s">
        <v>807</v>
      </c>
      <c r="B718" s="10" t="s">
        <v>17</v>
      </c>
      <c r="L718" s="32">
        <v>73</v>
      </c>
      <c r="M718" s="32">
        <v>78</v>
      </c>
      <c r="N718" s="32">
        <v>72</v>
      </c>
    </row>
    <row r="719" spans="1:14" x14ac:dyDescent="0.25">
      <c r="A719" t="s">
        <v>808</v>
      </c>
      <c r="B719" s="11" t="s">
        <v>8</v>
      </c>
      <c r="L719" s="32">
        <v>96</v>
      </c>
      <c r="M719" s="32">
        <v>96</v>
      </c>
      <c r="N719" s="32">
        <v>99</v>
      </c>
    </row>
    <row r="720" spans="1:14" x14ac:dyDescent="0.25">
      <c r="A720" t="s">
        <v>809</v>
      </c>
      <c r="B720" s="10" t="s">
        <v>8</v>
      </c>
      <c r="L720" s="32">
        <v>76</v>
      </c>
      <c r="M720" s="32">
        <v>76</v>
      </c>
      <c r="N720" s="32">
        <v>74</v>
      </c>
    </row>
    <row r="721" spans="1:14" x14ac:dyDescent="0.25">
      <c r="A721" t="s">
        <v>810</v>
      </c>
      <c r="B721" s="11" t="s">
        <v>17</v>
      </c>
      <c r="L721" s="32">
        <v>91</v>
      </c>
      <c r="M721" s="32">
        <v>73</v>
      </c>
      <c r="N721" s="32">
        <v>80</v>
      </c>
    </row>
    <row r="722" spans="1:14" x14ac:dyDescent="0.25">
      <c r="A722" t="s">
        <v>811</v>
      </c>
      <c r="B722" s="10" t="s">
        <v>8</v>
      </c>
      <c r="L722" s="32">
        <v>62</v>
      </c>
      <c r="M722" s="32">
        <v>72</v>
      </c>
      <c r="N722" s="32">
        <v>70</v>
      </c>
    </row>
    <row r="723" spans="1:14" x14ac:dyDescent="0.25">
      <c r="A723" t="s">
        <v>812</v>
      </c>
      <c r="B723" s="11" t="s">
        <v>17</v>
      </c>
      <c r="L723" s="32">
        <v>55</v>
      </c>
      <c r="M723" s="32">
        <v>59</v>
      </c>
      <c r="N723" s="32">
        <v>59</v>
      </c>
    </row>
    <row r="724" spans="1:14" x14ac:dyDescent="0.25">
      <c r="A724" t="s">
        <v>813</v>
      </c>
      <c r="B724" s="10" t="s">
        <v>8</v>
      </c>
      <c r="L724" s="32">
        <v>74</v>
      </c>
      <c r="M724" s="32">
        <v>90</v>
      </c>
      <c r="N724" s="32">
        <v>88</v>
      </c>
    </row>
    <row r="725" spans="1:14" x14ac:dyDescent="0.25">
      <c r="A725" t="s">
        <v>814</v>
      </c>
      <c r="B725" s="11" t="s">
        <v>17</v>
      </c>
      <c r="L725" s="32">
        <v>50</v>
      </c>
      <c r="M725" s="32">
        <v>48</v>
      </c>
      <c r="N725" s="32">
        <v>42</v>
      </c>
    </row>
    <row r="726" spans="1:14" x14ac:dyDescent="0.25">
      <c r="A726" t="s">
        <v>815</v>
      </c>
      <c r="B726" s="10" t="s">
        <v>17</v>
      </c>
      <c r="L726" s="32">
        <v>47</v>
      </c>
      <c r="M726" s="32">
        <v>43</v>
      </c>
      <c r="N726" s="32">
        <v>41</v>
      </c>
    </row>
    <row r="727" spans="1:14" x14ac:dyDescent="0.25">
      <c r="A727" t="s">
        <v>816</v>
      </c>
      <c r="B727" s="11" t="s">
        <v>17</v>
      </c>
      <c r="L727" s="32">
        <v>81</v>
      </c>
      <c r="M727" s="32">
        <v>74</v>
      </c>
      <c r="N727" s="32">
        <v>71</v>
      </c>
    </row>
    <row r="728" spans="1:14" x14ac:dyDescent="0.25">
      <c r="A728" t="s">
        <v>817</v>
      </c>
      <c r="B728" s="10" t="s">
        <v>8</v>
      </c>
      <c r="L728" s="32">
        <v>65</v>
      </c>
      <c r="M728" s="32">
        <v>75</v>
      </c>
      <c r="N728" s="32">
        <v>77</v>
      </c>
    </row>
    <row r="729" spans="1:14" x14ac:dyDescent="0.25">
      <c r="A729" t="s">
        <v>818</v>
      </c>
      <c r="B729" s="11" t="s">
        <v>17</v>
      </c>
      <c r="L729" s="32">
        <v>68</v>
      </c>
      <c r="M729" s="32">
        <v>51</v>
      </c>
      <c r="N729" s="32">
        <v>57</v>
      </c>
    </row>
    <row r="730" spans="1:14" x14ac:dyDescent="0.25">
      <c r="A730" t="s">
        <v>819</v>
      </c>
      <c r="B730" s="10" t="s">
        <v>8</v>
      </c>
      <c r="L730" s="32">
        <v>73</v>
      </c>
      <c r="M730" s="32">
        <v>92</v>
      </c>
      <c r="N730" s="32">
        <v>84</v>
      </c>
    </row>
    <row r="731" spans="1:14" x14ac:dyDescent="0.25">
      <c r="A731" t="s">
        <v>820</v>
      </c>
      <c r="B731" s="11" t="s">
        <v>17</v>
      </c>
      <c r="L731" s="32">
        <v>53</v>
      </c>
      <c r="M731" s="32">
        <v>39</v>
      </c>
      <c r="N731" s="32">
        <v>37</v>
      </c>
    </row>
    <row r="732" spans="1:14" x14ac:dyDescent="0.25">
      <c r="A732" t="s">
        <v>821</v>
      </c>
      <c r="B732" s="10" t="s">
        <v>8</v>
      </c>
      <c r="L732" s="32">
        <v>68</v>
      </c>
      <c r="M732" s="32">
        <v>77</v>
      </c>
      <c r="N732" s="32">
        <v>80</v>
      </c>
    </row>
    <row r="733" spans="1:14" x14ac:dyDescent="0.25">
      <c r="A733" t="s">
        <v>822</v>
      </c>
      <c r="B733" s="11" t="s">
        <v>17</v>
      </c>
      <c r="L733" s="32">
        <v>55</v>
      </c>
      <c r="M733" s="32">
        <v>46</v>
      </c>
      <c r="N733" s="32">
        <v>43</v>
      </c>
    </row>
    <row r="734" spans="1:14" x14ac:dyDescent="0.25">
      <c r="A734" t="s">
        <v>823</v>
      </c>
      <c r="B734" s="10" t="s">
        <v>8</v>
      </c>
      <c r="L734" s="32">
        <v>87</v>
      </c>
      <c r="M734" s="32">
        <v>89</v>
      </c>
      <c r="N734" s="32">
        <v>94</v>
      </c>
    </row>
    <row r="735" spans="1:14" x14ac:dyDescent="0.25">
      <c r="A735" t="s">
        <v>824</v>
      </c>
      <c r="B735" s="11" t="s">
        <v>17</v>
      </c>
      <c r="L735" s="32">
        <v>55</v>
      </c>
      <c r="M735" s="32">
        <v>47</v>
      </c>
      <c r="N735" s="32">
        <v>44</v>
      </c>
    </row>
    <row r="736" spans="1:14" x14ac:dyDescent="0.25">
      <c r="A736" t="s">
        <v>825</v>
      </c>
      <c r="B736" s="10" t="s">
        <v>8</v>
      </c>
      <c r="L736" s="32">
        <v>53</v>
      </c>
      <c r="M736" s="32">
        <v>58</v>
      </c>
      <c r="N736" s="32">
        <v>57</v>
      </c>
    </row>
    <row r="737" spans="1:14" x14ac:dyDescent="0.25">
      <c r="A737" t="s">
        <v>826</v>
      </c>
      <c r="B737" s="11" t="s">
        <v>17</v>
      </c>
      <c r="L737" s="32">
        <v>67</v>
      </c>
      <c r="M737" s="32">
        <v>57</v>
      </c>
      <c r="N737" s="32">
        <v>59</v>
      </c>
    </row>
    <row r="738" spans="1:14" x14ac:dyDescent="0.25">
      <c r="A738" t="s">
        <v>827</v>
      </c>
      <c r="B738" s="10" t="s">
        <v>17</v>
      </c>
      <c r="L738" s="32">
        <v>92</v>
      </c>
      <c r="M738" s="32">
        <v>79</v>
      </c>
      <c r="N738" s="32">
        <v>84</v>
      </c>
    </row>
    <row r="739" spans="1:14" x14ac:dyDescent="0.25">
      <c r="A739" t="s">
        <v>828</v>
      </c>
      <c r="B739" s="11" t="s">
        <v>8</v>
      </c>
      <c r="L739" s="32">
        <v>53</v>
      </c>
      <c r="M739" s="32">
        <v>66</v>
      </c>
      <c r="N739" s="32">
        <v>73</v>
      </c>
    </row>
    <row r="740" spans="1:14" x14ac:dyDescent="0.25">
      <c r="A740" t="s">
        <v>829</v>
      </c>
      <c r="B740" s="10" t="s">
        <v>17</v>
      </c>
      <c r="L740" s="32">
        <v>81</v>
      </c>
      <c r="M740" s="32">
        <v>71</v>
      </c>
      <c r="N740" s="32">
        <v>73</v>
      </c>
    </row>
    <row r="741" spans="1:14" x14ac:dyDescent="0.25">
      <c r="A741" t="s">
        <v>830</v>
      </c>
      <c r="B741" s="11" t="s">
        <v>17</v>
      </c>
      <c r="L741" s="32">
        <v>61</v>
      </c>
      <c r="M741" s="32">
        <v>60</v>
      </c>
      <c r="N741" s="32">
        <v>55</v>
      </c>
    </row>
    <row r="742" spans="1:14" x14ac:dyDescent="0.25">
      <c r="A742" t="s">
        <v>831</v>
      </c>
      <c r="B742" s="10" t="s">
        <v>17</v>
      </c>
      <c r="L742" s="32">
        <v>80</v>
      </c>
      <c r="M742" s="32">
        <v>73</v>
      </c>
      <c r="N742" s="32">
        <v>72</v>
      </c>
    </row>
    <row r="743" spans="1:14" x14ac:dyDescent="0.25">
      <c r="A743" t="s">
        <v>832</v>
      </c>
      <c r="B743" s="11" t="s">
        <v>8</v>
      </c>
      <c r="L743" s="32">
        <v>37</v>
      </c>
      <c r="M743" s="32">
        <v>57</v>
      </c>
      <c r="N743" s="32">
        <v>56</v>
      </c>
    </row>
    <row r="744" spans="1:14" x14ac:dyDescent="0.25">
      <c r="A744" t="s">
        <v>833</v>
      </c>
      <c r="B744" s="10" t="s">
        <v>8</v>
      </c>
      <c r="L744" s="32">
        <v>81</v>
      </c>
      <c r="M744" s="32">
        <v>84</v>
      </c>
      <c r="N744" s="32">
        <v>82</v>
      </c>
    </row>
    <row r="745" spans="1:14" x14ac:dyDescent="0.25">
      <c r="A745" t="s">
        <v>834</v>
      </c>
      <c r="B745" s="11" t="s">
        <v>8</v>
      </c>
      <c r="L745" s="32">
        <v>59</v>
      </c>
      <c r="M745" s="32">
        <v>73</v>
      </c>
      <c r="N745" s="32">
        <v>72</v>
      </c>
    </row>
    <row r="746" spans="1:14" x14ac:dyDescent="0.25">
      <c r="A746" t="s">
        <v>835</v>
      </c>
      <c r="B746" s="10" t="s">
        <v>17</v>
      </c>
      <c r="L746" s="32">
        <v>55</v>
      </c>
      <c r="M746" s="32">
        <v>55</v>
      </c>
      <c r="N746" s="32">
        <v>47</v>
      </c>
    </row>
    <row r="747" spans="1:14" x14ac:dyDescent="0.25">
      <c r="A747" t="s">
        <v>836</v>
      </c>
      <c r="B747" s="11" t="s">
        <v>17</v>
      </c>
      <c r="L747" s="32">
        <v>72</v>
      </c>
      <c r="M747" s="32">
        <v>79</v>
      </c>
      <c r="N747" s="32">
        <v>74</v>
      </c>
    </row>
    <row r="748" spans="1:14" x14ac:dyDescent="0.25">
      <c r="A748" t="s">
        <v>837</v>
      </c>
      <c r="B748" s="10" t="s">
        <v>17</v>
      </c>
      <c r="L748" s="32">
        <v>69</v>
      </c>
      <c r="M748" s="32">
        <v>75</v>
      </c>
      <c r="N748" s="32">
        <v>71</v>
      </c>
    </row>
    <row r="749" spans="1:14" x14ac:dyDescent="0.25">
      <c r="A749" t="s">
        <v>838</v>
      </c>
      <c r="B749" s="11" t="s">
        <v>17</v>
      </c>
      <c r="L749" s="32">
        <v>69</v>
      </c>
      <c r="M749" s="32">
        <v>64</v>
      </c>
      <c r="N749" s="32">
        <v>68</v>
      </c>
    </row>
    <row r="750" spans="1:14" x14ac:dyDescent="0.25">
      <c r="A750" t="s">
        <v>839</v>
      </c>
      <c r="B750" s="10" t="s">
        <v>8</v>
      </c>
      <c r="L750" s="32">
        <v>50</v>
      </c>
      <c r="M750" s="32">
        <v>60</v>
      </c>
      <c r="N750" s="32">
        <v>59</v>
      </c>
    </row>
    <row r="751" spans="1:14" x14ac:dyDescent="0.25">
      <c r="A751" t="s">
        <v>840</v>
      </c>
      <c r="B751" s="11" t="s">
        <v>17</v>
      </c>
      <c r="L751" s="32">
        <v>87</v>
      </c>
      <c r="M751" s="32">
        <v>84</v>
      </c>
      <c r="N751" s="32">
        <v>86</v>
      </c>
    </row>
    <row r="752" spans="1:14" x14ac:dyDescent="0.25">
      <c r="A752" t="s">
        <v>841</v>
      </c>
      <c r="B752" s="10" t="s">
        <v>17</v>
      </c>
      <c r="L752" s="32">
        <v>71</v>
      </c>
      <c r="M752" s="32">
        <v>69</v>
      </c>
      <c r="N752" s="32">
        <v>68</v>
      </c>
    </row>
    <row r="753" spans="1:14" x14ac:dyDescent="0.25">
      <c r="A753" t="s">
        <v>842</v>
      </c>
      <c r="B753" s="11" t="s">
        <v>17</v>
      </c>
      <c r="L753" s="32">
        <v>68</v>
      </c>
      <c r="M753" s="32">
        <v>72</v>
      </c>
      <c r="N753" s="32">
        <v>65</v>
      </c>
    </row>
    <row r="754" spans="1:14" x14ac:dyDescent="0.25">
      <c r="A754" t="s">
        <v>843</v>
      </c>
      <c r="B754" s="10" t="s">
        <v>17</v>
      </c>
      <c r="L754" s="32">
        <v>79</v>
      </c>
      <c r="M754" s="32">
        <v>77</v>
      </c>
      <c r="N754" s="32">
        <v>75</v>
      </c>
    </row>
    <row r="755" spans="1:14" x14ac:dyDescent="0.25">
      <c r="A755" t="s">
        <v>844</v>
      </c>
      <c r="B755" s="11" t="s">
        <v>8</v>
      </c>
      <c r="L755" s="32">
        <v>77</v>
      </c>
      <c r="M755" s="32">
        <v>90</v>
      </c>
      <c r="N755" s="32">
        <v>85</v>
      </c>
    </row>
    <row r="756" spans="1:14" x14ac:dyDescent="0.25">
      <c r="A756" t="s">
        <v>845</v>
      </c>
      <c r="B756" s="10" t="s">
        <v>17</v>
      </c>
      <c r="L756" s="32">
        <v>58</v>
      </c>
      <c r="M756" s="32">
        <v>55</v>
      </c>
      <c r="N756" s="32">
        <v>53</v>
      </c>
    </row>
    <row r="757" spans="1:14" x14ac:dyDescent="0.25">
      <c r="A757" t="s">
        <v>846</v>
      </c>
      <c r="B757" s="11" t="s">
        <v>8</v>
      </c>
      <c r="L757" s="32">
        <v>84</v>
      </c>
      <c r="M757" s="32">
        <v>95</v>
      </c>
      <c r="N757" s="32">
        <v>92</v>
      </c>
    </row>
    <row r="758" spans="1:14" x14ac:dyDescent="0.25">
      <c r="A758" t="s">
        <v>847</v>
      </c>
      <c r="B758" s="10" t="s">
        <v>17</v>
      </c>
      <c r="L758" s="32">
        <v>55</v>
      </c>
      <c r="M758" s="32">
        <v>58</v>
      </c>
      <c r="N758" s="32">
        <v>52</v>
      </c>
    </row>
    <row r="759" spans="1:14" x14ac:dyDescent="0.25">
      <c r="A759" t="s">
        <v>848</v>
      </c>
      <c r="B759" s="11" t="s">
        <v>17</v>
      </c>
      <c r="L759" s="32">
        <v>70</v>
      </c>
      <c r="M759" s="32">
        <v>68</v>
      </c>
      <c r="N759" s="32">
        <v>72</v>
      </c>
    </row>
    <row r="760" spans="1:14" x14ac:dyDescent="0.25">
      <c r="A760" t="s">
        <v>849</v>
      </c>
      <c r="B760" s="10" t="s">
        <v>8</v>
      </c>
      <c r="L760" s="32">
        <v>52</v>
      </c>
      <c r="M760" s="32">
        <v>59</v>
      </c>
      <c r="N760" s="32">
        <v>65</v>
      </c>
    </row>
    <row r="761" spans="1:14" x14ac:dyDescent="0.25">
      <c r="A761" t="s">
        <v>850</v>
      </c>
      <c r="B761" s="11" t="s">
        <v>17</v>
      </c>
      <c r="L761" s="32">
        <v>69</v>
      </c>
      <c r="M761" s="32">
        <v>77</v>
      </c>
      <c r="N761" s="32">
        <v>77</v>
      </c>
    </row>
    <row r="762" spans="1:14" x14ac:dyDescent="0.25">
      <c r="A762" t="s">
        <v>851</v>
      </c>
      <c r="B762" s="10" t="s">
        <v>8</v>
      </c>
      <c r="L762" s="32">
        <v>53</v>
      </c>
      <c r="M762" s="32">
        <v>72</v>
      </c>
      <c r="N762" s="32">
        <v>64</v>
      </c>
    </row>
    <row r="763" spans="1:14" x14ac:dyDescent="0.25">
      <c r="A763" t="s">
        <v>852</v>
      </c>
      <c r="B763" s="11" t="s">
        <v>8</v>
      </c>
      <c r="L763" s="32">
        <v>48</v>
      </c>
      <c r="M763" s="32">
        <v>58</v>
      </c>
      <c r="N763" s="32">
        <v>54</v>
      </c>
    </row>
    <row r="764" spans="1:14" x14ac:dyDescent="0.25">
      <c r="A764" t="s">
        <v>853</v>
      </c>
      <c r="B764" s="10" t="s">
        <v>17</v>
      </c>
      <c r="L764" s="32">
        <v>78</v>
      </c>
      <c r="M764" s="32">
        <v>81</v>
      </c>
      <c r="N764" s="32">
        <v>86</v>
      </c>
    </row>
    <row r="765" spans="1:14" x14ac:dyDescent="0.25">
      <c r="A765" t="s">
        <v>854</v>
      </c>
      <c r="B765" s="11" t="s">
        <v>8</v>
      </c>
      <c r="L765" s="32">
        <v>62</v>
      </c>
      <c r="M765" s="32">
        <v>62</v>
      </c>
      <c r="N765" s="32">
        <v>63</v>
      </c>
    </row>
    <row r="766" spans="1:14" x14ac:dyDescent="0.25">
      <c r="A766" t="s">
        <v>855</v>
      </c>
      <c r="B766" s="10" t="s">
        <v>17</v>
      </c>
      <c r="L766" s="32">
        <v>60</v>
      </c>
      <c r="M766" s="32">
        <v>63</v>
      </c>
      <c r="N766" s="32">
        <v>59</v>
      </c>
    </row>
    <row r="767" spans="1:14" x14ac:dyDescent="0.25">
      <c r="A767" t="s">
        <v>856</v>
      </c>
      <c r="B767" s="11" t="s">
        <v>8</v>
      </c>
      <c r="L767" s="32">
        <v>74</v>
      </c>
      <c r="M767" s="32">
        <v>72</v>
      </c>
      <c r="N767" s="32">
        <v>72</v>
      </c>
    </row>
    <row r="768" spans="1:14" x14ac:dyDescent="0.25">
      <c r="A768" t="s">
        <v>857</v>
      </c>
      <c r="B768" s="10" t="s">
        <v>8</v>
      </c>
      <c r="L768" s="32">
        <v>58</v>
      </c>
      <c r="M768" s="32">
        <v>75</v>
      </c>
      <c r="N768" s="32">
        <v>77</v>
      </c>
    </row>
    <row r="769" spans="1:14" x14ac:dyDescent="0.25">
      <c r="A769" t="s">
        <v>858</v>
      </c>
      <c r="B769" s="11" t="s">
        <v>17</v>
      </c>
      <c r="L769" s="32">
        <v>76</v>
      </c>
      <c r="M769" s="32">
        <v>62</v>
      </c>
      <c r="N769" s="32">
        <v>60</v>
      </c>
    </row>
    <row r="770" spans="1:14" x14ac:dyDescent="0.25">
      <c r="A770" t="s">
        <v>859</v>
      </c>
      <c r="B770" s="10" t="s">
        <v>8</v>
      </c>
      <c r="L770" s="32">
        <v>68</v>
      </c>
      <c r="M770" s="32">
        <v>71</v>
      </c>
      <c r="N770" s="32">
        <v>75</v>
      </c>
    </row>
    <row r="771" spans="1:14" x14ac:dyDescent="0.25">
      <c r="A771" t="s">
        <v>860</v>
      </c>
      <c r="B771" s="11" t="s">
        <v>17</v>
      </c>
      <c r="L771" s="32">
        <v>58</v>
      </c>
      <c r="M771" s="32">
        <v>60</v>
      </c>
      <c r="N771" s="32">
        <v>57</v>
      </c>
    </row>
    <row r="772" spans="1:14" x14ac:dyDescent="0.25">
      <c r="A772" t="s">
        <v>861</v>
      </c>
      <c r="B772" s="10" t="s">
        <v>17</v>
      </c>
      <c r="L772" s="32">
        <v>52</v>
      </c>
      <c r="M772" s="32">
        <v>48</v>
      </c>
      <c r="N772" s="32">
        <v>49</v>
      </c>
    </row>
    <row r="773" spans="1:14" x14ac:dyDescent="0.25">
      <c r="A773" t="s">
        <v>862</v>
      </c>
      <c r="B773" s="11" t="s">
        <v>17</v>
      </c>
      <c r="L773" s="32">
        <v>75</v>
      </c>
      <c r="M773" s="32">
        <v>73</v>
      </c>
      <c r="N773" s="32">
        <v>74</v>
      </c>
    </row>
    <row r="774" spans="1:14" x14ac:dyDescent="0.25">
      <c r="A774" t="s">
        <v>863</v>
      </c>
      <c r="B774" s="10" t="s">
        <v>8</v>
      </c>
      <c r="L774" s="32">
        <v>52</v>
      </c>
      <c r="M774" s="32">
        <v>67</v>
      </c>
      <c r="N774" s="32">
        <v>72</v>
      </c>
    </row>
    <row r="775" spans="1:14" x14ac:dyDescent="0.25">
      <c r="A775" t="s">
        <v>864</v>
      </c>
      <c r="B775" s="11" t="s">
        <v>8</v>
      </c>
      <c r="L775" s="32">
        <v>62</v>
      </c>
      <c r="M775" s="32">
        <v>78</v>
      </c>
      <c r="N775" s="32">
        <v>79</v>
      </c>
    </row>
    <row r="776" spans="1:14" x14ac:dyDescent="0.25">
      <c r="A776" t="s">
        <v>865</v>
      </c>
      <c r="B776" s="10" t="s">
        <v>17</v>
      </c>
      <c r="L776" s="32">
        <v>66</v>
      </c>
      <c r="M776" s="32">
        <v>65</v>
      </c>
      <c r="N776" s="32">
        <v>60</v>
      </c>
    </row>
    <row r="777" spans="1:14" x14ac:dyDescent="0.25">
      <c r="A777" t="s">
        <v>866</v>
      </c>
      <c r="B777" s="11" t="s">
        <v>8</v>
      </c>
      <c r="L777" s="32">
        <v>49</v>
      </c>
      <c r="M777" s="32">
        <v>58</v>
      </c>
      <c r="N777" s="32">
        <v>55</v>
      </c>
    </row>
    <row r="778" spans="1:14" x14ac:dyDescent="0.25">
      <c r="A778" t="s">
        <v>867</v>
      </c>
      <c r="B778" s="10" t="s">
        <v>8</v>
      </c>
      <c r="L778" s="32">
        <v>66</v>
      </c>
      <c r="M778" s="32">
        <v>72</v>
      </c>
      <c r="N778" s="32">
        <v>70</v>
      </c>
    </row>
    <row r="779" spans="1:14" x14ac:dyDescent="0.25">
      <c r="A779" t="s">
        <v>868</v>
      </c>
      <c r="B779" s="11" t="s">
        <v>8</v>
      </c>
      <c r="L779" s="32">
        <v>35</v>
      </c>
      <c r="M779" s="32">
        <v>44</v>
      </c>
      <c r="N779" s="32">
        <v>43</v>
      </c>
    </row>
    <row r="780" spans="1:14" x14ac:dyDescent="0.25">
      <c r="A780" t="s">
        <v>869</v>
      </c>
      <c r="B780" s="10" t="s">
        <v>8</v>
      </c>
      <c r="L780" s="32">
        <v>72</v>
      </c>
      <c r="M780" s="32">
        <v>79</v>
      </c>
      <c r="N780" s="32">
        <v>82</v>
      </c>
    </row>
    <row r="781" spans="1:14" x14ac:dyDescent="0.25">
      <c r="A781" t="s">
        <v>870</v>
      </c>
      <c r="B781" s="11" t="s">
        <v>17</v>
      </c>
      <c r="L781" s="32">
        <v>94</v>
      </c>
      <c r="M781" s="32">
        <v>85</v>
      </c>
      <c r="N781" s="32">
        <v>82</v>
      </c>
    </row>
    <row r="782" spans="1:14" x14ac:dyDescent="0.25">
      <c r="A782" t="s">
        <v>871</v>
      </c>
      <c r="B782" s="10" t="s">
        <v>8</v>
      </c>
      <c r="L782" s="32">
        <v>46</v>
      </c>
      <c r="M782" s="32">
        <v>56</v>
      </c>
      <c r="N782" s="32">
        <v>57</v>
      </c>
    </row>
    <row r="783" spans="1:14" x14ac:dyDescent="0.25">
      <c r="A783" t="s">
        <v>872</v>
      </c>
      <c r="B783" s="11" t="s">
        <v>8</v>
      </c>
      <c r="L783" s="32">
        <v>77</v>
      </c>
      <c r="M783" s="32">
        <v>90</v>
      </c>
      <c r="N783" s="32">
        <v>84</v>
      </c>
    </row>
    <row r="784" spans="1:14" x14ac:dyDescent="0.25">
      <c r="A784" t="s">
        <v>873</v>
      </c>
      <c r="B784" s="10" t="s">
        <v>8</v>
      </c>
      <c r="L784" s="32">
        <v>76</v>
      </c>
      <c r="M784" s="32">
        <v>85</v>
      </c>
      <c r="N784" s="32">
        <v>82</v>
      </c>
    </row>
    <row r="785" spans="1:14" x14ac:dyDescent="0.25">
      <c r="A785" t="s">
        <v>874</v>
      </c>
      <c r="B785" s="11" t="s">
        <v>8</v>
      </c>
      <c r="L785" s="32">
        <v>52</v>
      </c>
      <c r="M785" s="32">
        <v>59</v>
      </c>
      <c r="N785" s="32">
        <v>62</v>
      </c>
    </row>
    <row r="786" spans="1:14" x14ac:dyDescent="0.25">
      <c r="A786" t="s">
        <v>875</v>
      </c>
      <c r="B786" s="10" t="s">
        <v>17</v>
      </c>
      <c r="L786" s="32">
        <v>91</v>
      </c>
      <c r="M786" s="32">
        <v>81</v>
      </c>
      <c r="N786" s="32">
        <v>79</v>
      </c>
    </row>
    <row r="787" spans="1:14" x14ac:dyDescent="0.25">
      <c r="A787" t="s">
        <v>876</v>
      </c>
      <c r="B787" s="11" t="s">
        <v>8</v>
      </c>
      <c r="L787" s="32">
        <v>32</v>
      </c>
      <c r="M787" s="32">
        <v>51</v>
      </c>
      <c r="N787" s="32">
        <v>44</v>
      </c>
    </row>
    <row r="788" spans="1:14" x14ac:dyDescent="0.25">
      <c r="A788" t="s">
        <v>877</v>
      </c>
      <c r="B788" s="10" t="s">
        <v>8</v>
      </c>
      <c r="L788" s="32">
        <v>72</v>
      </c>
      <c r="M788" s="32">
        <v>79</v>
      </c>
      <c r="N788" s="32">
        <v>77</v>
      </c>
    </row>
    <row r="789" spans="1:14" x14ac:dyDescent="0.25">
      <c r="A789" t="s">
        <v>878</v>
      </c>
      <c r="B789" s="11" t="s">
        <v>8</v>
      </c>
      <c r="L789" s="32">
        <v>19</v>
      </c>
      <c r="M789" s="32">
        <v>38</v>
      </c>
      <c r="N789" s="32">
        <v>32</v>
      </c>
    </row>
    <row r="790" spans="1:14" x14ac:dyDescent="0.25">
      <c r="A790" t="s">
        <v>879</v>
      </c>
      <c r="B790" s="10" t="s">
        <v>17</v>
      </c>
      <c r="L790" s="32">
        <v>68</v>
      </c>
      <c r="M790" s="32">
        <v>65</v>
      </c>
      <c r="N790" s="32">
        <v>61</v>
      </c>
    </row>
    <row r="791" spans="1:14" x14ac:dyDescent="0.25">
      <c r="A791" t="s">
        <v>880</v>
      </c>
      <c r="B791" s="11" t="s">
        <v>8</v>
      </c>
      <c r="L791" s="32">
        <v>52</v>
      </c>
      <c r="M791" s="32">
        <v>65</v>
      </c>
      <c r="N791" s="32">
        <v>61</v>
      </c>
    </row>
    <row r="792" spans="1:14" x14ac:dyDescent="0.25">
      <c r="A792" t="s">
        <v>881</v>
      </c>
      <c r="B792" s="10" t="s">
        <v>8</v>
      </c>
      <c r="L792" s="32">
        <v>48</v>
      </c>
      <c r="M792" s="32">
        <v>62</v>
      </c>
      <c r="N792" s="32">
        <v>60</v>
      </c>
    </row>
    <row r="793" spans="1:14" x14ac:dyDescent="0.25">
      <c r="A793" t="s">
        <v>882</v>
      </c>
      <c r="B793" s="11" t="s">
        <v>8</v>
      </c>
      <c r="L793" s="32">
        <v>60</v>
      </c>
      <c r="M793" s="32">
        <v>66</v>
      </c>
      <c r="N793" s="32">
        <v>70</v>
      </c>
    </row>
    <row r="794" spans="1:14" x14ac:dyDescent="0.25">
      <c r="A794" t="s">
        <v>883</v>
      </c>
      <c r="B794" s="10" t="s">
        <v>17</v>
      </c>
      <c r="L794" s="32">
        <v>66</v>
      </c>
      <c r="M794" s="32">
        <v>74</v>
      </c>
      <c r="N794" s="32">
        <v>69</v>
      </c>
    </row>
    <row r="795" spans="1:14" x14ac:dyDescent="0.25">
      <c r="A795" t="s">
        <v>884</v>
      </c>
      <c r="B795" s="11" t="s">
        <v>17</v>
      </c>
      <c r="L795" s="32">
        <v>89</v>
      </c>
      <c r="M795" s="32">
        <v>84</v>
      </c>
      <c r="N795" s="32">
        <v>77</v>
      </c>
    </row>
    <row r="796" spans="1:14" x14ac:dyDescent="0.25">
      <c r="A796" t="s">
        <v>885</v>
      </c>
      <c r="B796" s="10" t="s">
        <v>8</v>
      </c>
      <c r="L796" s="32">
        <v>42</v>
      </c>
      <c r="M796" s="32">
        <v>52</v>
      </c>
      <c r="N796" s="32">
        <v>51</v>
      </c>
    </row>
    <row r="797" spans="1:14" x14ac:dyDescent="0.25">
      <c r="A797" t="s">
        <v>886</v>
      </c>
      <c r="B797" s="11" t="s">
        <v>8</v>
      </c>
      <c r="L797" s="32">
        <v>57</v>
      </c>
      <c r="M797" s="32">
        <v>68</v>
      </c>
      <c r="N797" s="32">
        <v>73</v>
      </c>
    </row>
    <row r="798" spans="1:14" x14ac:dyDescent="0.25">
      <c r="A798" t="s">
        <v>887</v>
      </c>
      <c r="B798" s="10" t="s">
        <v>17</v>
      </c>
      <c r="L798" s="32">
        <v>70</v>
      </c>
      <c r="M798" s="32">
        <v>70</v>
      </c>
      <c r="N798" s="32">
        <v>70</v>
      </c>
    </row>
    <row r="799" spans="1:14" x14ac:dyDescent="0.25">
      <c r="A799" t="s">
        <v>888</v>
      </c>
      <c r="B799" s="11" t="s">
        <v>8</v>
      </c>
      <c r="L799" s="32">
        <v>70</v>
      </c>
      <c r="M799" s="32">
        <v>84</v>
      </c>
      <c r="N799" s="32">
        <v>81</v>
      </c>
    </row>
    <row r="800" spans="1:14" x14ac:dyDescent="0.25">
      <c r="A800" t="s">
        <v>889</v>
      </c>
      <c r="B800" s="10" t="s">
        <v>17</v>
      </c>
      <c r="L800" s="32">
        <v>69</v>
      </c>
      <c r="M800" s="32">
        <v>60</v>
      </c>
      <c r="N800" s="32">
        <v>54</v>
      </c>
    </row>
    <row r="801" spans="1:14" x14ac:dyDescent="0.25">
      <c r="A801" t="s">
        <v>890</v>
      </c>
      <c r="B801" s="11" t="s">
        <v>8</v>
      </c>
      <c r="L801" s="32">
        <v>52</v>
      </c>
      <c r="M801" s="32">
        <v>55</v>
      </c>
      <c r="N801" s="32">
        <v>57</v>
      </c>
    </row>
    <row r="802" spans="1:14" x14ac:dyDescent="0.25">
      <c r="A802" t="s">
        <v>891</v>
      </c>
      <c r="B802" s="10" t="s">
        <v>17</v>
      </c>
      <c r="L802" s="32">
        <v>67</v>
      </c>
      <c r="M802" s="32">
        <v>73</v>
      </c>
      <c r="N802" s="32">
        <v>68</v>
      </c>
    </row>
    <row r="803" spans="1:14" x14ac:dyDescent="0.25">
      <c r="A803" t="s">
        <v>892</v>
      </c>
      <c r="B803" s="11" t="s">
        <v>17</v>
      </c>
      <c r="L803" s="32">
        <v>76</v>
      </c>
      <c r="M803" s="32">
        <v>80</v>
      </c>
      <c r="N803" s="32">
        <v>73</v>
      </c>
    </row>
    <row r="804" spans="1:14" x14ac:dyDescent="0.25">
      <c r="A804" t="s">
        <v>893</v>
      </c>
      <c r="B804" s="10" t="s">
        <v>8</v>
      </c>
      <c r="L804" s="32">
        <v>87</v>
      </c>
      <c r="M804" s="32">
        <v>94</v>
      </c>
      <c r="N804" s="32">
        <v>95</v>
      </c>
    </row>
    <row r="805" spans="1:14" x14ac:dyDescent="0.25">
      <c r="A805" t="s">
        <v>894</v>
      </c>
      <c r="B805" s="11" t="s">
        <v>8</v>
      </c>
      <c r="L805" s="32">
        <v>82</v>
      </c>
      <c r="M805" s="32">
        <v>85</v>
      </c>
      <c r="N805" s="32">
        <v>87</v>
      </c>
    </row>
    <row r="806" spans="1:14" x14ac:dyDescent="0.25">
      <c r="A806" t="s">
        <v>895</v>
      </c>
      <c r="B806" s="10" t="s">
        <v>8</v>
      </c>
      <c r="L806" s="32">
        <v>73</v>
      </c>
      <c r="M806" s="32">
        <v>76</v>
      </c>
      <c r="N806" s="32">
        <v>78</v>
      </c>
    </row>
    <row r="807" spans="1:14" x14ac:dyDescent="0.25">
      <c r="A807" t="s">
        <v>896</v>
      </c>
      <c r="B807" s="11" t="s">
        <v>17</v>
      </c>
      <c r="L807" s="32">
        <v>75</v>
      </c>
      <c r="M807" s="32">
        <v>81</v>
      </c>
      <c r="N807" s="32">
        <v>74</v>
      </c>
    </row>
    <row r="808" spans="1:14" x14ac:dyDescent="0.25">
      <c r="A808" t="s">
        <v>897</v>
      </c>
      <c r="B808" s="10" t="s">
        <v>8</v>
      </c>
      <c r="L808" s="32">
        <v>64</v>
      </c>
      <c r="M808" s="32">
        <v>74</v>
      </c>
      <c r="N808" s="32">
        <v>75</v>
      </c>
    </row>
    <row r="809" spans="1:14" x14ac:dyDescent="0.25">
      <c r="A809" t="s">
        <v>898</v>
      </c>
      <c r="B809" s="11" t="s">
        <v>8</v>
      </c>
      <c r="L809" s="32">
        <v>41</v>
      </c>
      <c r="M809" s="32">
        <v>45</v>
      </c>
      <c r="N809" s="32">
        <v>40</v>
      </c>
    </row>
    <row r="810" spans="1:14" x14ac:dyDescent="0.25">
      <c r="A810" t="s">
        <v>899</v>
      </c>
      <c r="B810" s="10" t="s">
        <v>17</v>
      </c>
      <c r="L810" s="32">
        <v>90</v>
      </c>
      <c r="M810" s="32">
        <v>75</v>
      </c>
      <c r="N810" s="32">
        <v>69</v>
      </c>
    </row>
    <row r="811" spans="1:14" x14ac:dyDescent="0.25">
      <c r="A811" t="s">
        <v>900</v>
      </c>
      <c r="B811" s="11" t="s">
        <v>17</v>
      </c>
      <c r="L811" s="32">
        <v>59</v>
      </c>
      <c r="M811" s="32">
        <v>54</v>
      </c>
      <c r="N811" s="32">
        <v>51</v>
      </c>
    </row>
    <row r="812" spans="1:14" x14ac:dyDescent="0.25">
      <c r="A812" t="s">
        <v>901</v>
      </c>
      <c r="B812" s="10" t="s">
        <v>17</v>
      </c>
      <c r="L812" s="32">
        <v>51</v>
      </c>
      <c r="M812" s="32">
        <v>31</v>
      </c>
      <c r="N812" s="32">
        <v>36</v>
      </c>
    </row>
    <row r="813" spans="1:14" x14ac:dyDescent="0.25">
      <c r="A813" t="s">
        <v>902</v>
      </c>
      <c r="B813" s="11" t="s">
        <v>17</v>
      </c>
      <c r="L813" s="32">
        <v>45</v>
      </c>
      <c r="M813" s="32">
        <v>47</v>
      </c>
      <c r="N813" s="32">
        <v>49</v>
      </c>
    </row>
    <row r="814" spans="1:14" x14ac:dyDescent="0.25">
      <c r="A814" t="s">
        <v>903</v>
      </c>
      <c r="B814" s="10" t="s">
        <v>8</v>
      </c>
      <c r="L814" s="32">
        <v>54</v>
      </c>
      <c r="M814" s="32">
        <v>64</v>
      </c>
      <c r="N814" s="32">
        <v>67</v>
      </c>
    </row>
    <row r="815" spans="1:14" x14ac:dyDescent="0.25">
      <c r="A815" t="s">
        <v>904</v>
      </c>
      <c r="B815" s="11" t="s">
        <v>17</v>
      </c>
      <c r="L815" s="32">
        <v>87</v>
      </c>
      <c r="M815" s="32">
        <v>84</v>
      </c>
      <c r="N815" s="32">
        <v>76</v>
      </c>
    </row>
    <row r="816" spans="1:14" x14ac:dyDescent="0.25">
      <c r="A816" t="s">
        <v>905</v>
      </c>
      <c r="B816" s="10" t="s">
        <v>8</v>
      </c>
      <c r="L816" s="32">
        <v>72</v>
      </c>
      <c r="M816" s="32">
        <v>80</v>
      </c>
      <c r="N816" s="32">
        <v>83</v>
      </c>
    </row>
    <row r="817" spans="1:14" x14ac:dyDescent="0.25">
      <c r="A817" t="s">
        <v>906</v>
      </c>
      <c r="B817" s="11" t="s">
        <v>17</v>
      </c>
      <c r="L817" s="32">
        <v>94</v>
      </c>
      <c r="M817" s="32">
        <v>86</v>
      </c>
      <c r="N817" s="32">
        <v>87</v>
      </c>
    </row>
    <row r="818" spans="1:14" x14ac:dyDescent="0.25">
      <c r="A818" t="s">
        <v>907</v>
      </c>
      <c r="B818" s="10" t="s">
        <v>8</v>
      </c>
      <c r="L818" s="32">
        <v>45</v>
      </c>
      <c r="M818" s="32">
        <v>59</v>
      </c>
      <c r="N818" s="32">
        <v>64</v>
      </c>
    </row>
    <row r="819" spans="1:14" x14ac:dyDescent="0.25">
      <c r="A819" t="s">
        <v>908</v>
      </c>
      <c r="B819" s="11" t="s">
        <v>17</v>
      </c>
      <c r="L819" s="32">
        <v>61</v>
      </c>
      <c r="M819" s="32">
        <v>70</v>
      </c>
      <c r="N819" s="32">
        <v>76</v>
      </c>
    </row>
    <row r="820" spans="1:14" x14ac:dyDescent="0.25">
      <c r="A820" t="s">
        <v>909</v>
      </c>
      <c r="B820" s="10" t="s">
        <v>8</v>
      </c>
      <c r="L820" s="32">
        <v>60</v>
      </c>
      <c r="M820" s="32">
        <v>72</v>
      </c>
      <c r="N820" s="32">
        <v>68</v>
      </c>
    </row>
    <row r="821" spans="1:14" x14ac:dyDescent="0.25">
      <c r="A821" t="s">
        <v>910</v>
      </c>
      <c r="B821" s="11" t="s">
        <v>8</v>
      </c>
      <c r="L821" s="32">
        <v>77</v>
      </c>
      <c r="M821" s="32">
        <v>91</v>
      </c>
      <c r="N821" s="32">
        <v>88</v>
      </c>
    </row>
    <row r="822" spans="1:14" x14ac:dyDescent="0.25">
      <c r="A822" t="s">
        <v>911</v>
      </c>
      <c r="B822" s="10" t="s">
        <v>8</v>
      </c>
      <c r="L822" s="32">
        <v>85</v>
      </c>
      <c r="M822" s="32">
        <v>90</v>
      </c>
      <c r="N822" s="32">
        <v>92</v>
      </c>
    </row>
    <row r="823" spans="1:14" x14ac:dyDescent="0.25">
      <c r="A823" t="s">
        <v>912</v>
      </c>
      <c r="B823" s="11" t="s">
        <v>8</v>
      </c>
      <c r="L823" s="32">
        <v>78</v>
      </c>
      <c r="M823" s="32">
        <v>90</v>
      </c>
      <c r="N823" s="32">
        <v>93</v>
      </c>
    </row>
    <row r="824" spans="1:14" x14ac:dyDescent="0.25">
      <c r="A824" t="s">
        <v>913</v>
      </c>
      <c r="B824" s="10" t="s">
        <v>17</v>
      </c>
      <c r="L824" s="32">
        <v>49</v>
      </c>
      <c r="M824" s="32">
        <v>52</v>
      </c>
      <c r="N824" s="32">
        <v>51</v>
      </c>
    </row>
    <row r="825" spans="1:14" x14ac:dyDescent="0.25">
      <c r="A825" t="s">
        <v>914</v>
      </c>
      <c r="B825" s="11" t="s">
        <v>8</v>
      </c>
      <c r="L825" s="32">
        <v>71</v>
      </c>
      <c r="M825" s="32">
        <v>87</v>
      </c>
      <c r="N825" s="32">
        <v>82</v>
      </c>
    </row>
    <row r="826" spans="1:14" x14ac:dyDescent="0.25">
      <c r="A826" t="s">
        <v>915</v>
      </c>
      <c r="B826" s="10" t="s">
        <v>8</v>
      </c>
      <c r="L826" s="32">
        <v>48</v>
      </c>
      <c r="M826" s="32">
        <v>58</v>
      </c>
      <c r="N826" s="32">
        <v>52</v>
      </c>
    </row>
    <row r="827" spans="1:14" x14ac:dyDescent="0.25">
      <c r="A827" t="s">
        <v>916</v>
      </c>
      <c r="B827" s="11" t="s">
        <v>17</v>
      </c>
      <c r="L827" s="32">
        <v>62</v>
      </c>
      <c r="M827" s="32">
        <v>67</v>
      </c>
      <c r="N827" s="32">
        <v>58</v>
      </c>
    </row>
    <row r="828" spans="1:14" x14ac:dyDescent="0.25">
      <c r="A828" t="s">
        <v>917</v>
      </c>
      <c r="B828" s="10" t="s">
        <v>8</v>
      </c>
      <c r="L828" s="32">
        <v>56</v>
      </c>
      <c r="M828" s="32">
        <v>68</v>
      </c>
      <c r="N828" s="32">
        <v>70</v>
      </c>
    </row>
    <row r="829" spans="1:14" x14ac:dyDescent="0.25">
      <c r="A829" t="s">
        <v>918</v>
      </c>
      <c r="B829" s="11" t="s">
        <v>8</v>
      </c>
      <c r="L829" s="32">
        <v>65</v>
      </c>
      <c r="M829" s="32">
        <v>69</v>
      </c>
      <c r="N829" s="32">
        <v>76</v>
      </c>
    </row>
    <row r="830" spans="1:14" x14ac:dyDescent="0.25">
      <c r="A830" t="s">
        <v>919</v>
      </c>
      <c r="B830" s="10" t="s">
        <v>8</v>
      </c>
      <c r="L830" s="32">
        <v>69</v>
      </c>
      <c r="M830" s="32">
        <v>86</v>
      </c>
      <c r="N830" s="32">
        <v>81</v>
      </c>
    </row>
    <row r="831" spans="1:14" x14ac:dyDescent="0.25">
      <c r="A831" t="s">
        <v>920</v>
      </c>
      <c r="B831" s="11" t="s">
        <v>17</v>
      </c>
      <c r="L831" s="32">
        <v>68</v>
      </c>
      <c r="M831" s="32">
        <v>54</v>
      </c>
      <c r="N831" s="32">
        <v>53</v>
      </c>
    </row>
    <row r="832" spans="1:14" x14ac:dyDescent="0.25">
      <c r="A832" t="s">
        <v>921</v>
      </c>
      <c r="B832" s="10" t="s">
        <v>8</v>
      </c>
      <c r="L832" s="32">
        <v>61</v>
      </c>
      <c r="M832" s="32">
        <v>60</v>
      </c>
      <c r="N832" s="32">
        <v>57</v>
      </c>
    </row>
    <row r="833" spans="1:14" x14ac:dyDescent="0.25">
      <c r="A833" t="s">
        <v>922</v>
      </c>
      <c r="B833" s="11" t="s">
        <v>8</v>
      </c>
      <c r="L833" s="32">
        <v>74</v>
      </c>
      <c r="M833" s="32">
        <v>86</v>
      </c>
      <c r="N833" s="32">
        <v>89</v>
      </c>
    </row>
    <row r="834" spans="1:14" x14ac:dyDescent="0.25">
      <c r="A834" t="s">
        <v>923</v>
      </c>
      <c r="B834" s="10" t="s">
        <v>17</v>
      </c>
      <c r="L834" s="32">
        <v>64</v>
      </c>
      <c r="M834" s="32">
        <v>60</v>
      </c>
      <c r="N834" s="32">
        <v>58</v>
      </c>
    </row>
    <row r="835" spans="1:14" x14ac:dyDescent="0.25">
      <c r="A835" t="s">
        <v>924</v>
      </c>
      <c r="B835" s="11" t="s">
        <v>8</v>
      </c>
      <c r="L835" s="32">
        <v>77</v>
      </c>
      <c r="M835" s="32">
        <v>82</v>
      </c>
      <c r="N835" s="32">
        <v>89</v>
      </c>
    </row>
    <row r="836" spans="1:14" x14ac:dyDescent="0.25">
      <c r="A836" t="s">
        <v>925</v>
      </c>
      <c r="B836" s="10" t="s">
        <v>17</v>
      </c>
      <c r="L836" s="32">
        <v>58</v>
      </c>
      <c r="M836" s="32">
        <v>50</v>
      </c>
      <c r="N836" s="32">
        <v>45</v>
      </c>
    </row>
    <row r="837" spans="1:14" x14ac:dyDescent="0.25">
      <c r="A837" t="s">
        <v>926</v>
      </c>
      <c r="B837" s="11" t="s">
        <v>8</v>
      </c>
      <c r="L837" s="32">
        <v>60</v>
      </c>
      <c r="M837" s="32">
        <v>64</v>
      </c>
      <c r="N837" s="32">
        <v>74</v>
      </c>
    </row>
    <row r="838" spans="1:14" x14ac:dyDescent="0.25">
      <c r="A838" t="s">
        <v>927</v>
      </c>
      <c r="B838" s="10" t="s">
        <v>17</v>
      </c>
      <c r="L838" s="32">
        <v>73</v>
      </c>
      <c r="M838" s="32">
        <v>64</v>
      </c>
      <c r="N838" s="32">
        <v>57</v>
      </c>
    </row>
    <row r="839" spans="1:14" x14ac:dyDescent="0.25">
      <c r="A839" t="s">
        <v>928</v>
      </c>
      <c r="B839" s="11" t="s">
        <v>8</v>
      </c>
      <c r="L839" s="32">
        <v>75</v>
      </c>
      <c r="M839" s="32">
        <v>82</v>
      </c>
      <c r="N839" s="32">
        <v>79</v>
      </c>
    </row>
    <row r="840" spans="1:14" x14ac:dyDescent="0.25">
      <c r="A840" t="s">
        <v>929</v>
      </c>
      <c r="B840" s="10" t="s">
        <v>17</v>
      </c>
      <c r="L840" s="32">
        <v>58</v>
      </c>
      <c r="M840" s="32">
        <v>57</v>
      </c>
      <c r="N840" s="32">
        <v>53</v>
      </c>
    </row>
    <row r="841" spans="1:14" x14ac:dyDescent="0.25">
      <c r="A841" t="s">
        <v>930</v>
      </c>
      <c r="B841" s="11" t="s">
        <v>8</v>
      </c>
      <c r="L841" s="32">
        <v>66</v>
      </c>
      <c r="M841" s="32">
        <v>77</v>
      </c>
      <c r="N841" s="32">
        <v>73</v>
      </c>
    </row>
    <row r="842" spans="1:14" x14ac:dyDescent="0.25">
      <c r="A842" t="s">
        <v>931</v>
      </c>
      <c r="B842" s="10" t="s">
        <v>8</v>
      </c>
      <c r="L842" s="32">
        <v>39</v>
      </c>
      <c r="M842" s="32">
        <v>52</v>
      </c>
      <c r="N842" s="32">
        <v>46</v>
      </c>
    </row>
    <row r="843" spans="1:14" x14ac:dyDescent="0.25">
      <c r="A843" t="s">
        <v>932</v>
      </c>
      <c r="B843" s="11" t="s">
        <v>17</v>
      </c>
      <c r="L843" s="32">
        <v>64</v>
      </c>
      <c r="M843" s="32">
        <v>58</v>
      </c>
      <c r="N843" s="32">
        <v>51</v>
      </c>
    </row>
    <row r="844" spans="1:14" x14ac:dyDescent="0.25">
      <c r="A844" t="s">
        <v>933</v>
      </c>
      <c r="B844" s="10" t="s">
        <v>8</v>
      </c>
      <c r="L844" s="32">
        <v>23</v>
      </c>
      <c r="M844" s="32">
        <v>44</v>
      </c>
      <c r="N844" s="32">
        <v>36</v>
      </c>
    </row>
    <row r="845" spans="1:14" x14ac:dyDescent="0.25">
      <c r="A845" t="s">
        <v>934</v>
      </c>
      <c r="B845" s="11" t="s">
        <v>17</v>
      </c>
      <c r="L845" s="32">
        <v>74</v>
      </c>
      <c r="M845" s="32">
        <v>77</v>
      </c>
      <c r="N845" s="32">
        <v>76</v>
      </c>
    </row>
    <row r="846" spans="1:14" x14ac:dyDescent="0.25">
      <c r="A846" t="s">
        <v>935</v>
      </c>
      <c r="B846" s="10" t="s">
        <v>8</v>
      </c>
      <c r="L846" s="32">
        <v>40</v>
      </c>
      <c r="M846" s="32">
        <v>65</v>
      </c>
      <c r="N846" s="32">
        <v>64</v>
      </c>
    </row>
    <row r="847" spans="1:14" x14ac:dyDescent="0.25">
      <c r="A847" t="s">
        <v>936</v>
      </c>
      <c r="B847" s="11" t="s">
        <v>17</v>
      </c>
      <c r="L847" s="32">
        <v>90</v>
      </c>
      <c r="M847" s="32">
        <v>85</v>
      </c>
      <c r="N847" s="32">
        <v>84</v>
      </c>
    </row>
    <row r="848" spans="1:14" x14ac:dyDescent="0.25">
      <c r="A848" t="s">
        <v>937</v>
      </c>
      <c r="B848" s="10" t="s">
        <v>17</v>
      </c>
      <c r="L848" s="32">
        <v>91</v>
      </c>
      <c r="M848" s="32">
        <v>85</v>
      </c>
      <c r="N848" s="32">
        <v>85</v>
      </c>
    </row>
    <row r="849" spans="1:14" x14ac:dyDescent="0.25">
      <c r="A849" t="s">
        <v>938</v>
      </c>
      <c r="B849" s="11" t="s">
        <v>17</v>
      </c>
      <c r="L849" s="32">
        <v>64</v>
      </c>
      <c r="M849" s="32">
        <v>54</v>
      </c>
      <c r="N849" s="32">
        <v>50</v>
      </c>
    </row>
    <row r="850" spans="1:14" x14ac:dyDescent="0.25">
      <c r="A850" t="s">
        <v>939</v>
      </c>
      <c r="B850" s="10" t="s">
        <v>8</v>
      </c>
      <c r="L850" s="32">
        <v>59</v>
      </c>
      <c r="M850" s="32">
        <v>72</v>
      </c>
      <c r="N850" s="32">
        <v>68</v>
      </c>
    </row>
    <row r="851" spans="1:14" x14ac:dyDescent="0.25">
      <c r="A851" t="s">
        <v>940</v>
      </c>
      <c r="B851" s="11" t="s">
        <v>17</v>
      </c>
      <c r="L851" s="32">
        <v>80</v>
      </c>
      <c r="M851" s="32">
        <v>75</v>
      </c>
      <c r="N851" s="32">
        <v>69</v>
      </c>
    </row>
    <row r="852" spans="1:14" x14ac:dyDescent="0.25">
      <c r="A852" t="s">
        <v>941</v>
      </c>
      <c r="B852" s="10" t="s">
        <v>17</v>
      </c>
      <c r="L852" s="32">
        <v>71</v>
      </c>
      <c r="M852" s="32">
        <v>67</v>
      </c>
      <c r="N852" s="32">
        <v>67</v>
      </c>
    </row>
    <row r="853" spans="1:14" x14ac:dyDescent="0.25">
      <c r="A853" t="s">
        <v>942</v>
      </c>
      <c r="B853" s="11" t="s">
        <v>8</v>
      </c>
      <c r="L853" s="32">
        <v>61</v>
      </c>
      <c r="M853" s="32">
        <v>68</v>
      </c>
      <c r="N853" s="32">
        <v>63</v>
      </c>
    </row>
    <row r="854" spans="1:14" x14ac:dyDescent="0.25">
      <c r="A854" t="s">
        <v>943</v>
      </c>
      <c r="B854" s="10" t="s">
        <v>8</v>
      </c>
      <c r="L854" s="32">
        <v>87</v>
      </c>
      <c r="M854" s="32">
        <v>85</v>
      </c>
      <c r="N854" s="32">
        <v>93</v>
      </c>
    </row>
    <row r="855" spans="1:14" x14ac:dyDescent="0.25">
      <c r="A855" t="s">
        <v>944</v>
      </c>
      <c r="B855" s="11" t="s">
        <v>17</v>
      </c>
      <c r="L855" s="32">
        <v>82</v>
      </c>
      <c r="M855" s="32">
        <v>67</v>
      </c>
      <c r="N855" s="32">
        <v>61</v>
      </c>
    </row>
    <row r="856" spans="1:14" x14ac:dyDescent="0.25">
      <c r="A856" t="s">
        <v>945</v>
      </c>
      <c r="B856" s="10" t="s">
        <v>17</v>
      </c>
      <c r="L856" s="32">
        <v>62</v>
      </c>
      <c r="M856" s="32">
        <v>64</v>
      </c>
      <c r="N856" s="32">
        <v>55</v>
      </c>
    </row>
    <row r="857" spans="1:14" x14ac:dyDescent="0.25">
      <c r="A857" t="s">
        <v>946</v>
      </c>
      <c r="B857" s="11" t="s">
        <v>8</v>
      </c>
      <c r="L857" s="32">
        <v>97</v>
      </c>
      <c r="M857" s="32">
        <v>97</v>
      </c>
      <c r="N857" s="32">
        <v>96</v>
      </c>
    </row>
    <row r="858" spans="1:14" x14ac:dyDescent="0.25">
      <c r="A858" t="s">
        <v>947</v>
      </c>
      <c r="B858" s="10" t="s">
        <v>17</v>
      </c>
      <c r="L858" s="32">
        <v>75</v>
      </c>
      <c r="M858" s="32">
        <v>68</v>
      </c>
      <c r="N858" s="32">
        <v>65</v>
      </c>
    </row>
    <row r="859" spans="1:14" x14ac:dyDescent="0.25">
      <c r="A859" t="s">
        <v>948</v>
      </c>
      <c r="B859" s="11" t="s">
        <v>8</v>
      </c>
      <c r="L859" s="32">
        <v>65</v>
      </c>
      <c r="M859" s="32">
        <v>79</v>
      </c>
      <c r="N859" s="32">
        <v>81</v>
      </c>
    </row>
    <row r="860" spans="1:14" x14ac:dyDescent="0.25">
      <c r="A860" t="s">
        <v>949</v>
      </c>
      <c r="B860" s="10" t="s">
        <v>17</v>
      </c>
      <c r="L860" s="32">
        <v>52</v>
      </c>
      <c r="M860" s="32">
        <v>49</v>
      </c>
      <c r="N860" s="32">
        <v>46</v>
      </c>
    </row>
    <row r="861" spans="1:14" x14ac:dyDescent="0.25">
      <c r="A861" t="s">
        <v>950</v>
      </c>
      <c r="B861" s="11" t="s">
        <v>17</v>
      </c>
      <c r="L861" s="32">
        <v>87</v>
      </c>
      <c r="M861" s="32">
        <v>73</v>
      </c>
      <c r="N861" s="32">
        <v>72</v>
      </c>
    </row>
    <row r="862" spans="1:14" x14ac:dyDescent="0.25">
      <c r="A862" t="s">
        <v>951</v>
      </c>
      <c r="B862" s="10" t="s">
        <v>8</v>
      </c>
      <c r="L862" s="32">
        <v>53</v>
      </c>
      <c r="M862" s="32">
        <v>62</v>
      </c>
      <c r="N862" s="32">
        <v>53</v>
      </c>
    </row>
    <row r="863" spans="1:14" x14ac:dyDescent="0.25">
      <c r="A863" t="s">
        <v>952</v>
      </c>
      <c r="B863" s="11" t="s">
        <v>8</v>
      </c>
      <c r="L863" s="32">
        <v>81</v>
      </c>
      <c r="M863" s="32">
        <v>86</v>
      </c>
      <c r="N863" s="32">
        <v>87</v>
      </c>
    </row>
    <row r="864" spans="1:14" x14ac:dyDescent="0.25">
      <c r="A864" t="s">
        <v>953</v>
      </c>
      <c r="B864" s="10" t="s">
        <v>17</v>
      </c>
      <c r="L864" s="32">
        <v>39</v>
      </c>
      <c r="M864" s="32">
        <v>42</v>
      </c>
      <c r="N864" s="32">
        <v>38</v>
      </c>
    </row>
    <row r="865" spans="1:14" x14ac:dyDescent="0.25">
      <c r="A865" t="s">
        <v>954</v>
      </c>
      <c r="B865" s="11" t="s">
        <v>8</v>
      </c>
      <c r="L865" s="32">
        <v>71</v>
      </c>
      <c r="M865" s="32">
        <v>71</v>
      </c>
      <c r="N865" s="32">
        <v>80</v>
      </c>
    </row>
    <row r="866" spans="1:14" x14ac:dyDescent="0.25">
      <c r="A866" t="s">
        <v>955</v>
      </c>
      <c r="B866" s="10" t="s">
        <v>17</v>
      </c>
      <c r="L866" s="32">
        <v>97</v>
      </c>
      <c r="M866" s="32">
        <v>93</v>
      </c>
      <c r="N866" s="32">
        <v>91</v>
      </c>
    </row>
    <row r="867" spans="1:14" x14ac:dyDescent="0.25">
      <c r="A867" t="s">
        <v>956</v>
      </c>
      <c r="B867" s="11" t="s">
        <v>17</v>
      </c>
      <c r="L867" s="32">
        <v>82</v>
      </c>
      <c r="M867" s="32">
        <v>82</v>
      </c>
      <c r="N867" s="32">
        <v>88</v>
      </c>
    </row>
    <row r="868" spans="1:14" x14ac:dyDescent="0.25">
      <c r="A868" t="s">
        <v>957</v>
      </c>
      <c r="B868" s="10" t="s">
        <v>17</v>
      </c>
      <c r="L868" s="32">
        <v>59</v>
      </c>
      <c r="M868" s="32">
        <v>53</v>
      </c>
      <c r="N868" s="32">
        <v>52</v>
      </c>
    </row>
    <row r="869" spans="1:14" x14ac:dyDescent="0.25">
      <c r="A869" t="s">
        <v>958</v>
      </c>
      <c r="B869" s="11" t="s">
        <v>17</v>
      </c>
      <c r="L869" s="32">
        <v>61</v>
      </c>
      <c r="M869" s="32">
        <v>42</v>
      </c>
      <c r="N869" s="32">
        <v>41</v>
      </c>
    </row>
    <row r="870" spans="1:14" x14ac:dyDescent="0.25">
      <c r="A870" t="s">
        <v>959</v>
      </c>
      <c r="B870" s="10" t="s">
        <v>17</v>
      </c>
      <c r="L870" s="32">
        <v>78</v>
      </c>
      <c r="M870" s="32">
        <v>74</v>
      </c>
      <c r="N870" s="32">
        <v>72</v>
      </c>
    </row>
    <row r="871" spans="1:14" x14ac:dyDescent="0.25">
      <c r="A871" t="s">
        <v>960</v>
      </c>
      <c r="B871" s="11" t="s">
        <v>17</v>
      </c>
      <c r="L871" s="32">
        <v>49</v>
      </c>
      <c r="M871" s="32">
        <v>51</v>
      </c>
      <c r="N871" s="32">
        <v>51</v>
      </c>
    </row>
    <row r="872" spans="1:14" x14ac:dyDescent="0.25">
      <c r="A872" t="s">
        <v>961</v>
      </c>
      <c r="B872" s="10" t="s">
        <v>17</v>
      </c>
      <c r="L872" s="32">
        <v>59</v>
      </c>
      <c r="M872" s="32">
        <v>58</v>
      </c>
      <c r="N872" s="32">
        <v>47</v>
      </c>
    </row>
    <row r="873" spans="1:14" x14ac:dyDescent="0.25">
      <c r="A873" t="s">
        <v>962</v>
      </c>
      <c r="B873" s="11" t="s">
        <v>8</v>
      </c>
      <c r="L873" s="32">
        <v>70</v>
      </c>
      <c r="M873" s="32">
        <v>72</v>
      </c>
      <c r="N873" s="32">
        <v>76</v>
      </c>
    </row>
    <row r="874" spans="1:14" x14ac:dyDescent="0.25">
      <c r="A874" t="s">
        <v>963</v>
      </c>
      <c r="B874" s="10" t="s">
        <v>17</v>
      </c>
      <c r="L874" s="32">
        <v>82</v>
      </c>
      <c r="M874" s="32">
        <v>84</v>
      </c>
      <c r="N874" s="32">
        <v>78</v>
      </c>
    </row>
    <row r="875" spans="1:14" x14ac:dyDescent="0.25">
      <c r="A875" t="s">
        <v>964</v>
      </c>
      <c r="B875" s="11" t="s">
        <v>17</v>
      </c>
      <c r="L875" s="32">
        <v>90</v>
      </c>
      <c r="M875" s="32">
        <v>90</v>
      </c>
      <c r="N875" s="32">
        <v>82</v>
      </c>
    </row>
    <row r="876" spans="1:14" x14ac:dyDescent="0.25">
      <c r="A876" t="s">
        <v>965</v>
      </c>
      <c r="B876" s="10" t="s">
        <v>8</v>
      </c>
      <c r="L876" s="32">
        <v>43</v>
      </c>
      <c r="M876" s="32">
        <v>62</v>
      </c>
      <c r="N876" s="32">
        <v>61</v>
      </c>
    </row>
    <row r="877" spans="1:14" x14ac:dyDescent="0.25">
      <c r="A877" t="s">
        <v>966</v>
      </c>
      <c r="B877" s="11" t="s">
        <v>17</v>
      </c>
      <c r="L877" s="32">
        <v>80</v>
      </c>
      <c r="M877" s="32">
        <v>64</v>
      </c>
      <c r="N877" s="32">
        <v>66</v>
      </c>
    </row>
    <row r="878" spans="1:14" x14ac:dyDescent="0.25">
      <c r="A878" t="s">
        <v>967</v>
      </c>
      <c r="B878" s="10" t="s">
        <v>17</v>
      </c>
      <c r="L878" s="32">
        <v>81</v>
      </c>
      <c r="M878" s="32">
        <v>82</v>
      </c>
      <c r="N878" s="32">
        <v>84</v>
      </c>
    </row>
    <row r="879" spans="1:14" x14ac:dyDescent="0.25">
      <c r="A879" t="s">
        <v>968</v>
      </c>
      <c r="B879" s="11" t="s">
        <v>17</v>
      </c>
      <c r="L879" s="32">
        <v>57</v>
      </c>
      <c r="M879" s="32">
        <v>61</v>
      </c>
      <c r="N879" s="32">
        <v>54</v>
      </c>
    </row>
    <row r="880" spans="1:14" x14ac:dyDescent="0.25">
      <c r="A880" t="s">
        <v>969</v>
      </c>
      <c r="B880" s="10" t="s">
        <v>8</v>
      </c>
      <c r="L880" s="32">
        <v>59</v>
      </c>
      <c r="M880" s="32">
        <v>72</v>
      </c>
      <c r="N880" s="32">
        <v>80</v>
      </c>
    </row>
    <row r="881" spans="1:14" x14ac:dyDescent="0.25">
      <c r="A881" t="s">
        <v>970</v>
      </c>
      <c r="B881" s="11" t="s">
        <v>8</v>
      </c>
      <c r="L881" s="32">
        <v>64</v>
      </c>
      <c r="M881" s="32">
        <v>76</v>
      </c>
      <c r="N881" s="32">
        <v>74</v>
      </c>
    </row>
    <row r="882" spans="1:14" x14ac:dyDescent="0.25">
      <c r="A882" t="s">
        <v>971</v>
      </c>
      <c r="B882" s="10" t="s">
        <v>17</v>
      </c>
      <c r="L882" s="32">
        <v>63</v>
      </c>
      <c r="M882" s="32">
        <v>64</v>
      </c>
      <c r="N882" s="32">
        <v>66</v>
      </c>
    </row>
    <row r="883" spans="1:14" x14ac:dyDescent="0.25">
      <c r="A883" t="s">
        <v>972</v>
      </c>
      <c r="B883" s="11" t="s">
        <v>8</v>
      </c>
      <c r="L883" s="32">
        <v>71</v>
      </c>
      <c r="M883" s="32">
        <v>70</v>
      </c>
      <c r="N883" s="32">
        <v>70</v>
      </c>
    </row>
    <row r="884" spans="1:14" x14ac:dyDescent="0.25">
      <c r="A884" t="s">
        <v>973</v>
      </c>
      <c r="B884" s="10" t="s">
        <v>8</v>
      </c>
      <c r="L884" s="32">
        <v>64</v>
      </c>
      <c r="M884" s="32">
        <v>73</v>
      </c>
      <c r="N884" s="32">
        <v>71</v>
      </c>
    </row>
    <row r="885" spans="1:14" x14ac:dyDescent="0.25">
      <c r="A885" t="s">
        <v>974</v>
      </c>
      <c r="B885" s="11" t="s">
        <v>17</v>
      </c>
      <c r="L885" s="32">
        <v>55</v>
      </c>
      <c r="M885" s="32">
        <v>46</v>
      </c>
      <c r="N885" s="32">
        <v>44</v>
      </c>
    </row>
    <row r="886" spans="1:14" x14ac:dyDescent="0.25">
      <c r="A886" t="s">
        <v>975</v>
      </c>
      <c r="B886" s="10" t="s">
        <v>8</v>
      </c>
      <c r="L886" s="32">
        <v>51</v>
      </c>
      <c r="M886" s="32">
        <v>51</v>
      </c>
      <c r="N886" s="32">
        <v>54</v>
      </c>
    </row>
    <row r="887" spans="1:14" x14ac:dyDescent="0.25">
      <c r="A887" t="s">
        <v>976</v>
      </c>
      <c r="B887" s="11" t="s">
        <v>8</v>
      </c>
      <c r="L887" s="32">
        <v>62</v>
      </c>
      <c r="M887" s="32">
        <v>76</v>
      </c>
      <c r="N887" s="32">
        <v>80</v>
      </c>
    </row>
    <row r="888" spans="1:14" x14ac:dyDescent="0.25">
      <c r="A888" t="s">
        <v>977</v>
      </c>
      <c r="B888" s="10" t="s">
        <v>8</v>
      </c>
      <c r="L888" s="32">
        <v>93</v>
      </c>
      <c r="M888" s="32">
        <v>100</v>
      </c>
      <c r="N888" s="32">
        <v>95</v>
      </c>
    </row>
    <row r="889" spans="1:14" x14ac:dyDescent="0.25">
      <c r="A889" t="s">
        <v>978</v>
      </c>
      <c r="B889" s="11" t="s">
        <v>17</v>
      </c>
      <c r="L889" s="32">
        <v>54</v>
      </c>
      <c r="M889" s="32">
        <v>72</v>
      </c>
      <c r="N889" s="32">
        <v>59</v>
      </c>
    </row>
    <row r="890" spans="1:14" x14ac:dyDescent="0.25">
      <c r="A890" t="s">
        <v>979</v>
      </c>
      <c r="B890" s="10" t="s">
        <v>8</v>
      </c>
      <c r="L890" s="32">
        <v>69</v>
      </c>
      <c r="M890" s="32">
        <v>65</v>
      </c>
      <c r="N890" s="32">
        <v>74</v>
      </c>
    </row>
    <row r="891" spans="1:14" x14ac:dyDescent="0.25">
      <c r="A891" t="s">
        <v>980</v>
      </c>
      <c r="B891" s="11" t="s">
        <v>17</v>
      </c>
      <c r="L891" s="32">
        <v>44</v>
      </c>
      <c r="M891" s="32">
        <v>51</v>
      </c>
      <c r="N891" s="32">
        <v>48</v>
      </c>
    </row>
    <row r="892" spans="1:14" x14ac:dyDescent="0.25">
      <c r="A892" t="s">
        <v>981</v>
      </c>
      <c r="B892" s="10" t="s">
        <v>8</v>
      </c>
      <c r="L892" s="32">
        <v>86</v>
      </c>
      <c r="M892" s="32">
        <v>85</v>
      </c>
      <c r="N892" s="32">
        <v>91</v>
      </c>
    </row>
    <row r="893" spans="1:14" x14ac:dyDescent="0.25">
      <c r="A893" t="s">
        <v>982</v>
      </c>
      <c r="B893" s="11" t="s">
        <v>8</v>
      </c>
      <c r="L893" s="32">
        <v>85</v>
      </c>
      <c r="M893" s="32">
        <v>92</v>
      </c>
      <c r="N893" s="32">
        <v>85</v>
      </c>
    </row>
    <row r="894" spans="1:14" x14ac:dyDescent="0.25">
      <c r="A894" t="s">
        <v>983</v>
      </c>
      <c r="B894" s="10" t="s">
        <v>8</v>
      </c>
      <c r="L894" s="32">
        <v>50</v>
      </c>
      <c r="M894" s="32">
        <v>67</v>
      </c>
      <c r="N894" s="32">
        <v>73</v>
      </c>
    </row>
    <row r="895" spans="1:14" x14ac:dyDescent="0.25">
      <c r="A895" t="s">
        <v>984</v>
      </c>
      <c r="B895" s="11" t="s">
        <v>17</v>
      </c>
      <c r="L895" s="32">
        <v>88</v>
      </c>
      <c r="M895" s="32">
        <v>74</v>
      </c>
      <c r="N895" s="32">
        <v>75</v>
      </c>
    </row>
    <row r="896" spans="1:14" x14ac:dyDescent="0.25">
      <c r="A896" t="s">
        <v>985</v>
      </c>
      <c r="B896" s="10" t="s">
        <v>8</v>
      </c>
      <c r="L896" s="32">
        <v>59</v>
      </c>
      <c r="M896" s="32">
        <v>62</v>
      </c>
      <c r="N896" s="32">
        <v>69</v>
      </c>
    </row>
    <row r="897" spans="1:14" x14ac:dyDescent="0.25">
      <c r="A897" t="s">
        <v>986</v>
      </c>
      <c r="B897" s="11" t="s">
        <v>8</v>
      </c>
      <c r="L897" s="32">
        <v>32</v>
      </c>
      <c r="M897" s="32">
        <v>34</v>
      </c>
      <c r="N897" s="32">
        <v>38</v>
      </c>
    </row>
    <row r="898" spans="1:14" x14ac:dyDescent="0.25">
      <c r="A898" t="s">
        <v>987</v>
      </c>
      <c r="B898" s="10" t="s">
        <v>17</v>
      </c>
      <c r="L898" s="32">
        <v>36</v>
      </c>
      <c r="M898" s="32">
        <v>29</v>
      </c>
      <c r="N898" s="32">
        <v>27</v>
      </c>
    </row>
    <row r="899" spans="1:14" x14ac:dyDescent="0.25">
      <c r="A899" t="s">
        <v>988</v>
      </c>
      <c r="B899" s="11" t="s">
        <v>8</v>
      </c>
      <c r="L899" s="32">
        <v>63</v>
      </c>
      <c r="M899" s="32">
        <v>78</v>
      </c>
      <c r="N899" s="32">
        <v>79</v>
      </c>
    </row>
    <row r="900" spans="1:14" x14ac:dyDescent="0.25">
      <c r="A900" t="s">
        <v>989</v>
      </c>
      <c r="B900" s="10" t="s">
        <v>17</v>
      </c>
      <c r="L900" s="32">
        <v>67</v>
      </c>
      <c r="M900" s="32">
        <v>54</v>
      </c>
      <c r="N900" s="32">
        <v>63</v>
      </c>
    </row>
    <row r="901" spans="1:14" x14ac:dyDescent="0.25">
      <c r="A901" t="s">
        <v>990</v>
      </c>
      <c r="B901" s="11" t="s">
        <v>8</v>
      </c>
      <c r="L901" s="32">
        <v>65</v>
      </c>
      <c r="M901" s="32">
        <v>78</v>
      </c>
      <c r="N901" s="32">
        <v>82</v>
      </c>
    </row>
    <row r="902" spans="1:14" x14ac:dyDescent="0.25">
      <c r="A902" t="s">
        <v>991</v>
      </c>
      <c r="B902" s="10" t="s">
        <v>17</v>
      </c>
      <c r="L902" s="32">
        <v>85</v>
      </c>
      <c r="M902" s="32">
        <v>84</v>
      </c>
      <c r="N902" s="32">
        <v>89</v>
      </c>
    </row>
    <row r="903" spans="1:14" x14ac:dyDescent="0.25">
      <c r="A903" t="s">
        <v>992</v>
      </c>
      <c r="B903" s="11" t="s">
        <v>8</v>
      </c>
      <c r="L903" s="32">
        <v>73</v>
      </c>
      <c r="M903" s="32">
        <v>78</v>
      </c>
      <c r="N903" s="32">
        <v>74</v>
      </c>
    </row>
    <row r="904" spans="1:14" x14ac:dyDescent="0.25">
      <c r="A904" t="s">
        <v>993</v>
      </c>
      <c r="B904" s="10" t="s">
        <v>8</v>
      </c>
      <c r="L904" s="32">
        <v>34</v>
      </c>
      <c r="M904" s="32">
        <v>48</v>
      </c>
      <c r="N904" s="32">
        <v>41</v>
      </c>
    </row>
    <row r="905" spans="1:14" x14ac:dyDescent="0.25">
      <c r="A905" t="s">
        <v>994</v>
      </c>
      <c r="B905" s="11" t="s">
        <v>8</v>
      </c>
      <c r="L905" s="32">
        <v>93</v>
      </c>
      <c r="M905" s="32">
        <v>100</v>
      </c>
      <c r="N905" s="32">
        <v>100</v>
      </c>
    </row>
    <row r="906" spans="1:14" x14ac:dyDescent="0.25">
      <c r="A906" t="s">
        <v>995</v>
      </c>
      <c r="B906" s="10" t="s">
        <v>8</v>
      </c>
      <c r="L906" s="32">
        <v>67</v>
      </c>
      <c r="M906" s="32">
        <v>84</v>
      </c>
      <c r="N906" s="32">
        <v>84</v>
      </c>
    </row>
    <row r="907" spans="1:14" x14ac:dyDescent="0.25">
      <c r="A907" t="s">
        <v>996</v>
      </c>
      <c r="B907" s="11" t="s">
        <v>17</v>
      </c>
      <c r="L907" s="32">
        <v>88</v>
      </c>
      <c r="M907" s="32">
        <v>77</v>
      </c>
      <c r="N907" s="32">
        <v>77</v>
      </c>
    </row>
    <row r="908" spans="1:14" x14ac:dyDescent="0.25">
      <c r="A908" t="s">
        <v>997</v>
      </c>
      <c r="B908" s="10" t="s">
        <v>17</v>
      </c>
      <c r="L908" s="32">
        <v>57</v>
      </c>
      <c r="M908" s="32">
        <v>48</v>
      </c>
      <c r="N908" s="32">
        <v>51</v>
      </c>
    </row>
    <row r="909" spans="1:14" x14ac:dyDescent="0.25">
      <c r="A909" t="s">
        <v>998</v>
      </c>
      <c r="B909" s="11" t="s">
        <v>8</v>
      </c>
      <c r="L909" s="32">
        <v>79</v>
      </c>
      <c r="M909" s="32">
        <v>84</v>
      </c>
      <c r="N909" s="32">
        <v>91</v>
      </c>
    </row>
    <row r="910" spans="1:14" x14ac:dyDescent="0.25">
      <c r="A910" t="s">
        <v>999</v>
      </c>
      <c r="B910" s="10" t="s">
        <v>8</v>
      </c>
      <c r="L910" s="32">
        <v>67</v>
      </c>
      <c r="M910" s="32">
        <v>75</v>
      </c>
      <c r="N910" s="32">
        <v>72</v>
      </c>
    </row>
    <row r="911" spans="1:14" x14ac:dyDescent="0.25">
      <c r="A911" t="s">
        <v>1000</v>
      </c>
      <c r="B911" s="11" t="s">
        <v>17</v>
      </c>
      <c r="L911" s="32">
        <v>70</v>
      </c>
      <c r="M911" s="32">
        <v>64</v>
      </c>
      <c r="N911" s="32">
        <v>70</v>
      </c>
    </row>
    <row r="912" spans="1:14" x14ac:dyDescent="0.25">
      <c r="A912" t="s">
        <v>1001</v>
      </c>
      <c r="B912" s="10" t="s">
        <v>17</v>
      </c>
      <c r="L912" s="32">
        <v>50</v>
      </c>
      <c r="M912" s="32">
        <v>42</v>
      </c>
      <c r="N912" s="32">
        <v>48</v>
      </c>
    </row>
    <row r="913" spans="1:14" x14ac:dyDescent="0.25">
      <c r="A913" t="s">
        <v>1002</v>
      </c>
      <c r="B913" s="11" t="s">
        <v>8</v>
      </c>
      <c r="L913" s="32">
        <v>69</v>
      </c>
      <c r="M913" s="32">
        <v>84</v>
      </c>
      <c r="N913" s="32">
        <v>82</v>
      </c>
    </row>
    <row r="914" spans="1:14" x14ac:dyDescent="0.25">
      <c r="A914" t="s">
        <v>1003</v>
      </c>
      <c r="B914" s="10" t="s">
        <v>8</v>
      </c>
      <c r="L914" s="32">
        <v>52</v>
      </c>
      <c r="M914" s="32">
        <v>61</v>
      </c>
      <c r="N914" s="32">
        <v>66</v>
      </c>
    </row>
    <row r="915" spans="1:14" x14ac:dyDescent="0.25">
      <c r="A915" t="s">
        <v>1004</v>
      </c>
      <c r="B915" s="11" t="s">
        <v>8</v>
      </c>
      <c r="L915" s="32">
        <v>47</v>
      </c>
      <c r="M915" s="32">
        <v>62</v>
      </c>
      <c r="N915" s="32">
        <v>66</v>
      </c>
    </row>
    <row r="916" spans="1:14" x14ac:dyDescent="0.25">
      <c r="A916" t="s">
        <v>1005</v>
      </c>
      <c r="B916" s="10" t="s">
        <v>8</v>
      </c>
      <c r="L916" s="32">
        <v>46</v>
      </c>
      <c r="M916" s="32">
        <v>61</v>
      </c>
      <c r="N916" s="32">
        <v>55</v>
      </c>
    </row>
    <row r="917" spans="1:14" x14ac:dyDescent="0.25">
      <c r="A917" t="s">
        <v>1006</v>
      </c>
      <c r="B917" s="11" t="s">
        <v>8</v>
      </c>
      <c r="L917" s="32">
        <v>68</v>
      </c>
      <c r="M917" s="32">
        <v>70</v>
      </c>
      <c r="N917" s="32">
        <v>66</v>
      </c>
    </row>
    <row r="918" spans="1:14" x14ac:dyDescent="0.25">
      <c r="A918" t="s">
        <v>1007</v>
      </c>
      <c r="B918" s="10" t="s">
        <v>17</v>
      </c>
      <c r="L918" s="32">
        <v>100</v>
      </c>
      <c r="M918" s="32">
        <v>100</v>
      </c>
      <c r="N918" s="32">
        <v>100</v>
      </c>
    </row>
    <row r="919" spans="1:14" x14ac:dyDescent="0.25">
      <c r="A919" t="s">
        <v>1008</v>
      </c>
      <c r="B919" s="11" t="s">
        <v>8</v>
      </c>
      <c r="L919" s="32">
        <v>44</v>
      </c>
      <c r="M919" s="32">
        <v>61</v>
      </c>
      <c r="N919" s="32">
        <v>52</v>
      </c>
    </row>
    <row r="920" spans="1:14" x14ac:dyDescent="0.25">
      <c r="A920" t="s">
        <v>1009</v>
      </c>
      <c r="B920" s="10" t="s">
        <v>8</v>
      </c>
      <c r="L920" s="32">
        <v>57</v>
      </c>
      <c r="M920" s="32">
        <v>77</v>
      </c>
      <c r="N920" s="32">
        <v>80</v>
      </c>
    </row>
    <row r="921" spans="1:14" x14ac:dyDescent="0.25">
      <c r="A921" t="s">
        <v>1010</v>
      </c>
      <c r="B921" s="11" t="s">
        <v>17</v>
      </c>
      <c r="L921" s="32">
        <v>91</v>
      </c>
      <c r="M921" s="32">
        <v>96</v>
      </c>
      <c r="N921" s="32">
        <v>91</v>
      </c>
    </row>
    <row r="922" spans="1:14" x14ac:dyDescent="0.25">
      <c r="A922" t="s">
        <v>1011</v>
      </c>
      <c r="B922" s="10" t="s">
        <v>17</v>
      </c>
      <c r="L922" s="32">
        <v>69</v>
      </c>
      <c r="M922" s="32">
        <v>70</v>
      </c>
      <c r="N922" s="32">
        <v>67</v>
      </c>
    </row>
    <row r="923" spans="1:14" x14ac:dyDescent="0.25">
      <c r="A923" t="s">
        <v>1012</v>
      </c>
      <c r="B923" s="11" t="s">
        <v>8</v>
      </c>
      <c r="L923" s="32">
        <v>35</v>
      </c>
      <c r="M923" s="32">
        <v>53</v>
      </c>
      <c r="N923" s="32">
        <v>46</v>
      </c>
    </row>
    <row r="924" spans="1:14" x14ac:dyDescent="0.25">
      <c r="A924" t="s">
        <v>1013</v>
      </c>
      <c r="B924" s="10" t="s">
        <v>17</v>
      </c>
      <c r="L924" s="32">
        <v>72</v>
      </c>
      <c r="M924" s="32">
        <v>66</v>
      </c>
      <c r="N924" s="32">
        <v>66</v>
      </c>
    </row>
    <row r="925" spans="1:14" x14ac:dyDescent="0.25">
      <c r="A925" t="s">
        <v>1014</v>
      </c>
      <c r="B925" s="11" t="s">
        <v>8</v>
      </c>
      <c r="L925" s="32">
        <v>54</v>
      </c>
      <c r="M925" s="32">
        <v>65</v>
      </c>
      <c r="N925" s="32">
        <v>65</v>
      </c>
    </row>
    <row r="926" spans="1:14" x14ac:dyDescent="0.25">
      <c r="A926" t="s">
        <v>1015</v>
      </c>
      <c r="B926" s="10" t="s">
        <v>17</v>
      </c>
      <c r="L926" s="32">
        <v>74</v>
      </c>
      <c r="M926" s="32">
        <v>70</v>
      </c>
      <c r="N926" s="32">
        <v>69</v>
      </c>
    </row>
    <row r="927" spans="1:14" x14ac:dyDescent="0.25">
      <c r="A927" t="s">
        <v>1016</v>
      </c>
      <c r="B927" s="11" t="s">
        <v>17</v>
      </c>
      <c r="L927" s="32">
        <v>74</v>
      </c>
      <c r="M927" s="32">
        <v>64</v>
      </c>
      <c r="N927" s="32">
        <v>60</v>
      </c>
    </row>
    <row r="928" spans="1:14" x14ac:dyDescent="0.25">
      <c r="A928" t="s">
        <v>1017</v>
      </c>
      <c r="B928" s="10" t="s">
        <v>17</v>
      </c>
      <c r="L928" s="32">
        <v>64</v>
      </c>
      <c r="M928" s="32">
        <v>56</v>
      </c>
      <c r="N928" s="32">
        <v>52</v>
      </c>
    </row>
    <row r="929" spans="1:14" x14ac:dyDescent="0.25">
      <c r="A929" t="s">
        <v>1018</v>
      </c>
      <c r="B929" s="11" t="s">
        <v>8</v>
      </c>
      <c r="L929" s="32">
        <v>65</v>
      </c>
      <c r="M929" s="32">
        <v>61</v>
      </c>
      <c r="N929" s="32">
        <v>71</v>
      </c>
    </row>
    <row r="930" spans="1:14" x14ac:dyDescent="0.25">
      <c r="A930" t="s">
        <v>1019</v>
      </c>
      <c r="B930" s="10" t="s">
        <v>17</v>
      </c>
      <c r="L930" s="32">
        <v>46</v>
      </c>
      <c r="M930" s="32">
        <v>43</v>
      </c>
      <c r="N930" s="32">
        <v>44</v>
      </c>
    </row>
    <row r="931" spans="1:14" x14ac:dyDescent="0.25">
      <c r="A931" t="s">
        <v>1020</v>
      </c>
      <c r="B931" s="11" t="s">
        <v>8</v>
      </c>
      <c r="L931" s="32">
        <v>48</v>
      </c>
      <c r="M931" s="32">
        <v>56</v>
      </c>
      <c r="N931" s="32">
        <v>51</v>
      </c>
    </row>
    <row r="932" spans="1:14" x14ac:dyDescent="0.25">
      <c r="A932" t="s">
        <v>1021</v>
      </c>
      <c r="B932" s="10" t="s">
        <v>17</v>
      </c>
      <c r="L932" s="32">
        <v>67</v>
      </c>
      <c r="M932" s="32">
        <v>74</v>
      </c>
      <c r="N932" s="32">
        <v>70</v>
      </c>
    </row>
    <row r="933" spans="1:14" x14ac:dyDescent="0.25">
      <c r="A933" t="s">
        <v>1022</v>
      </c>
      <c r="B933" s="11" t="s">
        <v>17</v>
      </c>
      <c r="L933" s="32">
        <v>62</v>
      </c>
      <c r="M933" s="32">
        <v>57</v>
      </c>
      <c r="N933" s="32">
        <v>62</v>
      </c>
    </row>
    <row r="934" spans="1:14" x14ac:dyDescent="0.25">
      <c r="A934" t="s">
        <v>1023</v>
      </c>
      <c r="B934" s="10" t="s">
        <v>17</v>
      </c>
      <c r="L934" s="32">
        <v>61</v>
      </c>
      <c r="M934" s="32">
        <v>71</v>
      </c>
      <c r="N934" s="32">
        <v>73</v>
      </c>
    </row>
    <row r="935" spans="1:14" x14ac:dyDescent="0.25">
      <c r="A935" t="s">
        <v>1024</v>
      </c>
      <c r="B935" s="11" t="s">
        <v>17</v>
      </c>
      <c r="L935" s="32">
        <v>70</v>
      </c>
      <c r="M935" s="32">
        <v>75</v>
      </c>
      <c r="N935" s="32">
        <v>74</v>
      </c>
    </row>
    <row r="936" spans="1:14" x14ac:dyDescent="0.25">
      <c r="A936" t="s">
        <v>1025</v>
      </c>
      <c r="B936" s="10" t="s">
        <v>17</v>
      </c>
      <c r="L936" s="32">
        <v>98</v>
      </c>
      <c r="M936" s="32">
        <v>87</v>
      </c>
      <c r="N936" s="32">
        <v>90</v>
      </c>
    </row>
    <row r="937" spans="1:14" x14ac:dyDescent="0.25">
      <c r="A937" t="s">
        <v>1026</v>
      </c>
      <c r="B937" s="11" t="s">
        <v>17</v>
      </c>
      <c r="L937" s="32">
        <v>70</v>
      </c>
      <c r="M937" s="32">
        <v>63</v>
      </c>
      <c r="N937" s="32">
        <v>58</v>
      </c>
    </row>
    <row r="938" spans="1:14" x14ac:dyDescent="0.25">
      <c r="A938" t="s">
        <v>1027</v>
      </c>
      <c r="B938" s="10" t="s">
        <v>17</v>
      </c>
      <c r="L938" s="32">
        <v>67</v>
      </c>
      <c r="M938" s="32">
        <v>57</v>
      </c>
      <c r="N938" s="32">
        <v>53</v>
      </c>
    </row>
    <row r="939" spans="1:14" x14ac:dyDescent="0.25">
      <c r="A939" t="s">
        <v>1028</v>
      </c>
      <c r="B939" s="11" t="s">
        <v>8</v>
      </c>
      <c r="L939" s="32">
        <v>57</v>
      </c>
      <c r="M939" s="32">
        <v>58</v>
      </c>
      <c r="N939" s="32">
        <v>57</v>
      </c>
    </row>
    <row r="940" spans="1:14" x14ac:dyDescent="0.25">
      <c r="A940" t="s">
        <v>1029</v>
      </c>
      <c r="B940" s="10" t="s">
        <v>17</v>
      </c>
      <c r="L940" s="32">
        <v>85</v>
      </c>
      <c r="M940" s="32">
        <v>81</v>
      </c>
      <c r="N940" s="32">
        <v>85</v>
      </c>
    </row>
    <row r="941" spans="1:14" x14ac:dyDescent="0.25">
      <c r="A941" t="s">
        <v>1030</v>
      </c>
      <c r="B941" s="11" t="s">
        <v>17</v>
      </c>
      <c r="L941" s="32">
        <v>77</v>
      </c>
      <c r="M941" s="32">
        <v>68</v>
      </c>
      <c r="N941" s="32">
        <v>69</v>
      </c>
    </row>
    <row r="942" spans="1:14" x14ac:dyDescent="0.25">
      <c r="A942" t="s">
        <v>1031</v>
      </c>
      <c r="B942" s="10" t="s">
        <v>17</v>
      </c>
      <c r="L942" s="32">
        <v>72</v>
      </c>
      <c r="M942" s="32">
        <v>66</v>
      </c>
      <c r="N942" s="32">
        <v>72</v>
      </c>
    </row>
    <row r="943" spans="1:14" x14ac:dyDescent="0.25">
      <c r="A943" t="s">
        <v>1032</v>
      </c>
      <c r="B943" s="11" t="s">
        <v>8</v>
      </c>
      <c r="L943" s="32">
        <v>78</v>
      </c>
      <c r="M943" s="32">
        <v>91</v>
      </c>
      <c r="N943" s="32">
        <v>96</v>
      </c>
    </row>
    <row r="944" spans="1:14" x14ac:dyDescent="0.25">
      <c r="A944" t="s">
        <v>1033</v>
      </c>
      <c r="B944" s="10" t="s">
        <v>17</v>
      </c>
      <c r="L944" s="32">
        <v>81</v>
      </c>
      <c r="M944" s="32">
        <v>66</v>
      </c>
      <c r="N944" s="32">
        <v>64</v>
      </c>
    </row>
    <row r="945" spans="1:14" x14ac:dyDescent="0.25">
      <c r="A945" t="s">
        <v>1034</v>
      </c>
      <c r="B945" s="11" t="s">
        <v>17</v>
      </c>
      <c r="L945" s="32">
        <v>61</v>
      </c>
      <c r="M945" s="32">
        <v>62</v>
      </c>
      <c r="N945" s="32">
        <v>61</v>
      </c>
    </row>
    <row r="946" spans="1:14" x14ac:dyDescent="0.25">
      <c r="A946" t="s">
        <v>1035</v>
      </c>
      <c r="B946" s="10" t="s">
        <v>8</v>
      </c>
      <c r="L946" s="32">
        <v>58</v>
      </c>
      <c r="M946" s="32">
        <v>68</v>
      </c>
      <c r="N946" s="32">
        <v>61</v>
      </c>
    </row>
    <row r="947" spans="1:14" x14ac:dyDescent="0.25">
      <c r="A947" t="s">
        <v>1036</v>
      </c>
      <c r="B947" s="11" t="s">
        <v>8</v>
      </c>
      <c r="L947" s="32">
        <v>54</v>
      </c>
      <c r="M947" s="32">
        <v>61</v>
      </c>
      <c r="N947" s="32">
        <v>58</v>
      </c>
    </row>
    <row r="948" spans="1:14" x14ac:dyDescent="0.25">
      <c r="A948" t="s">
        <v>1037</v>
      </c>
      <c r="B948" s="10" t="s">
        <v>17</v>
      </c>
      <c r="L948" s="32">
        <v>82</v>
      </c>
      <c r="M948" s="32">
        <v>82</v>
      </c>
      <c r="N948" s="32">
        <v>80</v>
      </c>
    </row>
    <row r="949" spans="1:14" x14ac:dyDescent="0.25">
      <c r="A949" t="s">
        <v>1038</v>
      </c>
      <c r="B949" s="11" t="s">
        <v>8</v>
      </c>
      <c r="L949" s="32">
        <v>49</v>
      </c>
      <c r="M949" s="32">
        <v>58</v>
      </c>
      <c r="N949" s="32">
        <v>60</v>
      </c>
    </row>
    <row r="950" spans="1:14" x14ac:dyDescent="0.25">
      <c r="A950" t="s">
        <v>1039</v>
      </c>
      <c r="B950" s="10" t="s">
        <v>17</v>
      </c>
      <c r="L950" s="32">
        <v>49</v>
      </c>
      <c r="M950" s="32">
        <v>50</v>
      </c>
      <c r="N950" s="32">
        <v>52</v>
      </c>
    </row>
    <row r="951" spans="1:14" x14ac:dyDescent="0.25">
      <c r="A951" t="s">
        <v>1040</v>
      </c>
      <c r="B951" s="11" t="s">
        <v>8</v>
      </c>
      <c r="L951" s="32">
        <v>57</v>
      </c>
      <c r="M951" s="32">
        <v>75</v>
      </c>
      <c r="N951" s="32">
        <v>73</v>
      </c>
    </row>
    <row r="952" spans="1:14" x14ac:dyDescent="0.25">
      <c r="A952" t="s">
        <v>1041</v>
      </c>
      <c r="B952" s="10" t="s">
        <v>17</v>
      </c>
      <c r="L952" s="32">
        <v>94</v>
      </c>
      <c r="M952" s="32">
        <v>73</v>
      </c>
      <c r="N952" s="32">
        <v>71</v>
      </c>
    </row>
    <row r="953" spans="1:14" x14ac:dyDescent="0.25">
      <c r="A953" t="s">
        <v>1042</v>
      </c>
      <c r="B953" s="11" t="s">
        <v>8</v>
      </c>
      <c r="L953" s="32">
        <v>75</v>
      </c>
      <c r="M953" s="32">
        <v>77</v>
      </c>
      <c r="N953" s="32">
        <v>83</v>
      </c>
    </row>
    <row r="954" spans="1:14" x14ac:dyDescent="0.25">
      <c r="A954" t="s">
        <v>1043</v>
      </c>
      <c r="B954" s="10" t="s">
        <v>8</v>
      </c>
      <c r="L954" s="32">
        <v>74</v>
      </c>
      <c r="M954" s="32">
        <v>74</v>
      </c>
      <c r="N954" s="32">
        <v>72</v>
      </c>
    </row>
    <row r="955" spans="1:14" x14ac:dyDescent="0.25">
      <c r="A955" t="s">
        <v>1044</v>
      </c>
      <c r="B955" s="11" t="s">
        <v>17</v>
      </c>
      <c r="L955" s="32">
        <v>58</v>
      </c>
      <c r="M955" s="32">
        <v>52</v>
      </c>
      <c r="N955" s="32">
        <v>54</v>
      </c>
    </row>
    <row r="956" spans="1:14" x14ac:dyDescent="0.25">
      <c r="A956" t="s">
        <v>1045</v>
      </c>
      <c r="B956" s="10" t="s">
        <v>8</v>
      </c>
      <c r="L956" s="32">
        <v>62</v>
      </c>
      <c r="M956" s="32">
        <v>69</v>
      </c>
      <c r="N956" s="32">
        <v>69</v>
      </c>
    </row>
    <row r="957" spans="1:14" x14ac:dyDescent="0.25">
      <c r="A957" t="s">
        <v>1046</v>
      </c>
      <c r="B957" s="11" t="s">
        <v>17</v>
      </c>
      <c r="L957" s="32">
        <v>72</v>
      </c>
      <c r="M957" s="32">
        <v>57</v>
      </c>
      <c r="N957" s="32">
        <v>62</v>
      </c>
    </row>
    <row r="958" spans="1:14" x14ac:dyDescent="0.25">
      <c r="A958" t="s">
        <v>1047</v>
      </c>
      <c r="B958" s="10" t="s">
        <v>17</v>
      </c>
      <c r="L958" s="32">
        <v>84</v>
      </c>
      <c r="M958" s="32">
        <v>87</v>
      </c>
      <c r="N958" s="32">
        <v>81</v>
      </c>
    </row>
    <row r="959" spans="1:14" x14ac:dyDescent="0.25">
      <c r="A959" t="s">
        <v>1048</v>
      </c>
      <c r="B959" s="11" t="s">
        <v>8</v>
      </c>
      <c r="L959" s="32">
        <v>92</v>
      </c>
      <c r="M959" s="32">
        <v>100</v>
      </c>
      <c r="N959" s="32">
        <v>100</v>
      </c>
    </row>
    <row r="960" spans="1:14" x14ac:dyDescent="0.25">
      <c r="A960" t="s">
        <v>1049</v>
      </c>
      <c r="B960" s="10" t="s">
        <v>8</v>
      </c>
      <c r="L960" s="32">
        <v>45</v>
      </c>
      <c r="M960" s="32">
        <v>63</v>
      </c>
      <c r="N960" s="32">
        <v>59</v>
      </c>
    </row>
    <row r="961" spans="1:14" x14ac:dyDescent="0.25">
      <c r="A961" t="s">
        <v>1050</v>
      </c>
      <c r="B961" s="11" t="s">
        <v>17</v>
      </c>
      <c r="L961" s="32">
        <v>75</v>
      </c>
      <c r="M961" s="32">
        <v>81</v>
      </c>
      <c r="N961" s="32">
        <v>71</v>
      </c>
    </row>
    <row r="962" spans="1:14" x14ac:dyDescent="0.25">
      <c r="A962" t="s">
        <v>1051</v>
      </c>
      <c r="B962" s="10" t="s">
        <v>8</v>
      </c>
      <c r="L962" s="32">
        <v>56</v>
      </c>
      <c r="M962" s="32">
        <v>58</v>
      </c>
      <c r="N962" s="32">
        <v>64</v>
      </c>
    </row>
    <row r="963" spans="1:14" x14ac:dyDescent="0.25">
      <c r="A963" t="s">
        <v>1052</v>
      </c>
      <c r="B963" s="11" t="s">
        <v>8</v>
      </c>
      <c r="L963" s="32">
        <v>48</v>
      </c>
      <c r="M963" s="32">
        <v>54</v>
      </c>
      <c r="N963" s="32">
        <v>53</v>
      </c>
    </row>
    <row r="964" spans="1:14" x14ac:dyDescent="0.25">
      <c r="A964" t="s">
        <v>1053</v>
      </c>
      <c r="B964" s="10" t="s">
        <v>8</v>
      </c>
      <c r="L964" s="32">
        <v>100</v>
      </c>
      <c r="M964" s="32">
        <v>100</v>
      </c>
      <c r="N964" s="32">
        <v>100</v>
      </c>
    </row>
    <row r="965" spans="1:14" x14ac:dyDescent="0.25">
      <c r="A965" t="s">
        <v>1054</v>
      </c>
      <c r="B965" s="11" t="s">
        <v>8</v>
      </c>
      <c r="L965" s="32">
        <v>65</v>
      </c>
      <c r="M965" s="32">
        <v>76</v>
      </c>
      <c r="N965" s="32">
        <v>75</v>
      </c>
    </row>
    <row r="966" spans="1:14" x14ac:dyDescent="0.25">
      <c r="A966" t="s">
        <v>1055</v>
      </c>
      <c r="B966" s="10" t="s">
        <v>17</v>
      </c>
      <c r="L966" s="32">
        <v>72</v>
      </c>
      <c r="M966" s="32">
        <v>57</v>
      </c>
      <c r="N966" s="32">
        <v>58</v>
      </c>
    </row>
    <row r="967" spans="1:14" x14ac:dyDescent="0.25">
      <c r="A967" t="s">
        <v>1056</v>
      </c>
      <c r="B967" s="11" t="s">
        <v>8</v>
      </c>
      <c r="L967" s="32">
        <v>62</v>
      </c>
      <c r="M967" s="32">
        <v>70</v>
      </c>
      <c r="N967" s="32">
        <v>72</v>
      </c>
    </row>
    <row r="968" spans="1:14" x14ac:dyDescent="0.25">
      <c r="A968" t="s">
        <v>1057</v>
      </c>
      <c r="B968" s="10" t="s">
        <v>17</v>
      </c>
      <c r="L968" s="32">
        <v>66</v>
      </c>
      <c r="M968" s="32">
        <v>68</v>
      </c>
      <c r="N968" s="32">
        <v>64</v>
      </c>
    </row>
    <row r="969" spans="1:14" x14ac:dyDescent="0.25">
      <c r="A969" t="s">
        <v>1058</v>
      </c>
      <c r="B969" s="11" t="s">
        <v>17</v>
      </c>
      <c r="L969" s="32">
        <v>63</v>
      </c>
      <c r="M969" s="32">
        <v>63</v>
      </c>
      <c r="N969" s="32">
        <v>60</v>
      </c>
    </row>
    <row r="970" spans="1:14" x14ac:dyDescent="0.25">
      <c r="A970" t="s">
        <v>1059</v>
      </c>
      <c r="B970" s="10" t="s">
        <v>8</v>
      </c>
      <c r="L970" s="32">
        <v>68</v>
      </c>
      <c r="M970" s="32">
        <v>76</v>
      </c>
      <c r="N970" s="32">
        <v>67</v>
      </c>
    </row>
    <row r="971" spans="1:14" x14ac:dyDescent="0.25">
      <c r="A971" t="s">
        <v>1060</v>
      </c>
      <c r="B971" s="11" t="s">
        <v>8</v>
      </c>
      <c r="L971" s="32">
        <v>75</v>
      </c>
      <c r="M971" s="32">
        <v>84</v>
      </c>
      <c r="N971" s="32">
        <v>80</v>
      </c>
    </row>
    <row r="972" spans="1:14" x14ac:dyDescent="0.25">
      <c r="A972" t="s">
        <v>1061</v>
      </c>
      <c r="B972" s="10" t="s">
        <v>8</v>
      </c>
      <c r="L972" s="32">
        <v>89</v>
      </c>
      <c r="M972" s="32">
        <v>100</v>
      </c>
      <c r="N972" s="32">
        <v>100</v>
      </c>
    </row>
    <row r="973" spans="1:14" x14ac:dyDescent="0.25">
      <c r="A973" t="s">
        <v>1062</v>
      </c>
      <c r="B973" s="11" t="s">
        <v>17</v>
      </c>
      <c r="L973" s="32">
        <v>78</v>
      </c>
      <c r="M973" s="32">
        <v>72</v>
      </c>
      <c r="N973" s="32">
        <v>69</v>
      </c>
    </row>
    <row r="974" spans="1:14" x14ac:dyDescent="0.25">
      <c r="A974" t="s">
        <v>1063</v>
      </c>
      <c r="B974" s="10" t="s">
        <v>8</v>
      </c>
      <c r="L974" s="32">
        <v>53</v>
      </c>
      <c r="M974" s="32">
        <v>50</v>
      </c>
      <c r="N974" s="32">
        <v>60</v>
      </c>
    </row>
    <row r="975" spans="1:14" x14ac:dyDescent="0.25">
      <c r="A975" t="s">
        <v>1064</v>
      </c>
      <c r="B975" s="11" t="s">
        <v>8</v>
      </c>
      <c r="L975" s="32">
        <v>49</v>
      </c>
      <c r="M975" s="32">
        <v>65</v>
      </c>
      <c r="N975" s="32">
        <v>61</v>
      </c>
    </row>
    <row r="976" spans="1:14" x14ac:dyDescent="0.25">
      <c r="A976" t="s">
        <v>1065</v>
      </c>
      <c r="B976" s="10" t="s">
        <v>8</v>
      </c>
      <c r="L976" s="32">
        <v>54</v>
      </c>
      <c r="M976" s="32">
        <v>63</v>
      </c>
      <c r="N976" s="32">
        <v>67</v>
      </c>
    </row>
    <row r="977" spans="1:14" x14ac:dyDescent="0.25">
      <c r="A977" t="s">
        <v>1066</v>
      </c>
      <c r="B977" s="11" t="s">
        <v>8</v>
      </c>
      <c r="L977" s="32">
        <v>64</v>
      </c>
      <c r="M977" s="32">
        <v>82</v>
      </c>
      <c r="N977" s="32">
        <v>77</v>
      </c>
    </row>
    <row r="978" spans="1:14" x14ac:dyDescent="0.25">
      <c r="A978" t="s">
        <v>1067</v>
      </c>
      <c r="B978" s="10" t="s">
        <v>17</v>
      </c>
      <c r="L978" s="32">
        <v>60</v>
      </c>
      <c r="M978" s="32">
        <v>62</v>
      </c>
      <c r="N978" s="32">
        <v>60</v>
      </c>
    </row>
    <row r="979" spans="1:14" x14ac:dyDescent="0.25">
      <c r="A979" t="s">
        <v>1068</v>
      </c>
      <c r="B979" s="11" t="s">
        <v>17</v>
      </c>
      <c r="L979" s="32">
        <v>62</v>
      </c>
      <c r="M979" s="32">
        <v>65</v>
      </c>
      <c r="N979" s="32">
        <v>58</v>
      </c>
    </row>
    <row r="980" spans="1:14" x14ac:dyDescent="0.25">
      <c r="A980" t="s">
        <v>1069</v>
      </c>
      <c r="B980" s="10" t="s">
        <v>17</v>
      </c>
      <c r="L980" s="32">
        <v>55</v>
      </c>
      <c r="M980" s="32">
        <v>41</v>
      </c>
      <c r="N980" s="32">
        <v>48</v>
      </c>
    </row>
    <row r="981" spans="1:14" x14ac:dyDescent="0.25">
      <c r="A981" t="s">
        <v>1070</v>
      </c>
      <c r="B981" s="11" t="s">
        <v>8</v>
      </c>
      <c r="L981" s="32">
        <v>91</v>
      </c>
      <c r="M981" s="32">
        <v>95</v>
      </c>
      <c r="N981" s="32">
        <v>94</v>
      </c>
    </row>
    <row r="982" spans="1:14" x14ac:dyDescent="0.25">
      <c r="A982" t="s">
        <v>1071</v>
      </c>
      <c r="B982" s="10" t="s">
        <v>8</v>
      </c>
      <c r="L982" s="32">
        <v>8</v>
      </c>
      <c r="M982" s="32">
        <v>24</v>
      </c>
      <c r="N982" s="32">
        <v>23</v>
      </c>
    </row>
    <row r="983" spans="1:14" x14ac:dyDescent="0.25">
      <c r="A983" t="s">
        <v>1072</v>
      </c>
      <c r="B983" s="11" t="s">
        <v>17</v>
      </c>
      <c r="L983" s="32">
        <v>81</v>
      </c>
      <c r="M983" s="32">
        <v>78</v>
      </c>
      <c r="N983" s="32">
        <v>78</v>
      </c>
    </row>
    <row r="984" spans="1:14" x14ac:dyDescent="0.25">
      <c r="A984" t="s">
        <v>1073</v>
      </c>
      <c r="B984" s="10" t="s">
        <v>17</v>
      </c>
      <c r="L984" s="32">
        <v>79</v>
      </c>
      <c r="M984" s="32">
        <v>85</v>
      </c>
      <c r="N984" s="32">
        <v>86</v>
      </c>
    </row>
    <row r="985" spans="1:14" x14ac:dyDescent="0.25">
      <c r="A985" t="s">
        <v>1074</v>
      </c>
      <c r="B985" s="11" t="s">
        <v>8</v>
      </c>
      <c r="L985" s="32">
        <v>78</v>
      </c>
      <c r="M985" s="32">
        <v>87</v>
      </c>
      <c r="N985" s="32">
        <v>91</v>
      </c>
    </row>
    <row r="986" spans="1:14" x14ac:dyDescent="0.25">
      <c r="A986" t="s">
        <v>1075</v>
      </c>
      <c r="B986" s="10" t="s">
        <v>8</v>
      </c>
      <c r="L986" s="32">
        <v>74</v>
      </c>
      <c r="M986" s="32">
        <v>75</v>
      </c>
      <c r="N986" s="32">
        <v>82</v>
      </c>
    </row>
    <row r="987" spans="1:14" x14ac:dyDescent="0.25">
      <c r="A987" t="s">
        <v>1076</v>
      </c>
      <c r="B987" s="11" t="s">
        <v>17</v>
      </c>
      <c r="L987" s="32">
        <v>57</v>
      </c>
      <c r="M987" s="32">
        <v>51</v>
      </c>
      <c r="N987" s="32">
        <v>54</v>
      </c>
    </row>
    <row r="988" spans="1:14" x14ac:dyDescent="0.25">
      <c r="A988" t="s">
        <v>1077</v>
      </c>
      <c r="B988" s="10" t="s">
        <v>8</v>
      </c>
      <c r="L988" s="32">
        <v>40</v>
      </c>
      <c r="M988" s="32">
        <v>59</v>
      </c>
      <c r="N988" s="32">
        <v>51</v>
      </c>
    </row>
    <row r="989" spans="1:14" x14ac:dyDescent="0.25">
      <c r="A989" t="s">
        <v>1078</v>
      </c>
      <c r="B989" s="11" t="s">
        <v>17</v>
      </c>
      <c r="L989" s="32">
        <v>81</v>
      </c>
      <c r="M989" s="32">
        <v>75</v>
      </c>
      <c r="N989" s="32">
        <v>76</v>
      </c>
    </row>
    <row r="990" spans="1:14" x14ac:dyDescent="0.25">
      <c r="A990" t="s">
        <v>1079</v>
      </c>
      <c r="B990" s="10" t="s">
        <v>8</v>
      </c>
      <c r="L990" s="32">
        <v>44</v>
      </c>
      <c r="M990" s="32">
        <v>45</v>
      </c>
      <c r="N990" s="32">
        <v>45</v>
      </c>
    </row>
    <row r="991" spans="1:14" x14ac:dyDescent="0.25">
      <c r="A991" t="s">
        <v>1080</v>
      </c>
      <c r="B991" s="11" t="s">
        <v>8</v>
      </c>
      <c r="L991" s="32">
        <v>67</v>
      </c>
      <c r="M991" s="32">
        <v>86</v>
      </c>
      <c r="N991" s="32">
        <v>83</v>
      </c>
    </row>
    <row r="992" spans="1:14" x14ac:dyDescent="0.25">
      <c r="A992" t="s">
        <v>1081</v>
      </c>
      <c r="B992" s="10" t="s">
        <v>17</v>
      </c>
      <c r="L992" s="32">
        <v>86</v>
      </c>
      <c r="M992" s="32">
        <v>81</v>
      </c>
      <c r="N992" s="32">
        <v>75</v>
      </c>
    </row>
    <row r="993" spans="1:14" x14ac:dyDescent="0.25">
      <c r="A993" t="s">
        <v>1082</v>
      </c>
      <c r="B993" s="11" t="s">
        <v>8</v>
      </c>
      <c r="L993" s="32">
        <v>65</v>
      </c>
      <c r="M993" s="32">
        <v>82</v>
      </c>
      <c r="N993" s="32">
        <v>78</v>
      </c>
    </row>
    <row r="994" spans="1:14" x14ac:dyDescent="0.25">
      <c r="A994" t="s">
        <v>1083</v>
      </c>
      <c r="B994" s="10" t="s">
        <v>8</v>
      </c>
      <c r="L994" s="32">
        <v>55</v>
      </c>
      <c r="M994" s="32">
        <v>76</v>
      </c>
      <c r="N994" s="32">
        <v>76</v>
      </c>
    </row>
    <row r="995" spans="1:14" x14ac:dyDescent="0.25">
      <c r="A995" t="s">
        <v>1084</v>
      </c>
      <c r="B995" s="11" t="s">
        <v>8</v>
      </c>
      <c r="L995" s="32">
        <v>62</v>
      </c>
      <c r="M995" s="32">
        <v>72</v>
      </c>
      <c r="N995" s="32">
        <v>74</v>
      </c>
    </row>
    <row r="996" spans="1:14" x14ac:dyDescent="0.25">
      <c r="A996" t="s">
        <v>1085</v>
      </c>
      <c r="B996" s="10" t="s">
        <v>17</v>
      </c>
      <c r="L996" s="32">
        <v>63</v>
      </c>
      <c r="M996" s="32">
        <v>63</v>
      </c>
      <c r="N996" s="32">
        <v>62</v>
      </c>
    </row>
    <row r="997" spans="1:14" x14ac:dyDescent="0.25">
      <c r="A997" t="s">
        <v>1086</v>
      </c>
      <c r="B997" s="11" t="s">
        <v>8</v>
      </c>
      <c r="L997" s="32">
        <v>88</v>
      </c>
      <c r="M997" s="32">
        <v>99</v>
      </c>
      <c r="N997" s="32">
        <v>95</v>
      </c>
    </row>
    <row r="998" spans="1:14" x14ac:dyDescent="0.25">
      <c r="A998" t="s">
        <v>1087</v>
      </c>
      <c r="B998" s="10" t="s">
        <v>17</v>
      </c>
      <c r="L998" s="32">
        <v>62</v>
      </c>
      <c r="M998" s="32">
        <v>55</v>
      </c>
      <c r="N998" s="32">
        <v>55</v>
      </c>
    </row>
    <row r="999" spans="1:14" x14ac:dyDescent="0.25">
      <c r="A999" t="s">
        <v>1088</v>
      </c>
      <c r="B999" s="11" t="s">
        <v>8</v>
      </c>
      <c r="L999" s="32">
        <v>59</v>
      </c>
      <c r="M999" s="32">
        <v>71</v>
      </c>
      <c r="N999" s="32">
        <v>65</v>
      </c>
    </row>
    <row r="1000" spans="1:14" x14ac:dyDescent="0.25">
      <c r="A1000" t="s">
        <v>1089</v>
      </c>
      <c r="B1000" s="10" t="s">
        <v>8</v>
      </c>
      <c r="L1000" s="32">
        <v>68</v>
      </c>
      <c r="M1000" s="32">
        <v>78</v>
      </c>
      <c r="N1000" s="32">
        <v>77</v>
      </c>
    </row>
    <row r="1001" spans="1:14" x14ac:dyDescent="0.25">
      <c r="A1001" t="s">
        <v>1090</v>
      </c>
      <c r="B1001" s="11" t="s">
        <v>8</v>
      </c>
      <c r="L1001" s="32">
        <v>77</v>
      </c>
      <c r="M1001" s="32">
        <v>86</v>
      </c>
      <c r="N1001" s="32">
        <v>86</v>
      </c>
    </row>
  </sheetData>
  <phoneticPr fontId="7"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18E71-9CAF-493E-9D0F-4709D58C28FC}">
  <dimension ref="A2:Q28"/>
  <sheetViews>
    <sheetView topLeftCell="A6" zoomScale="80" zoomScaleNormal="80" workbookViewId="0">
      <selection activeCell="E18" sqref="E18"/>
    </sheetView>
  </sheetViews>
  <sheetFormatPr baseColWidth="10" defaultRowHeight="15" x14ac:dyDescent="0.25"/>
  <cols>
    <col min="1" max="1" width="18.28515625" customWidth="1"/>
    <col min="2" max="2" width="20.5703125" customWidth="1"/>
    <col min="3" max="3" width="15.7109375" customWidth="1"/>
    <col min="6" max="6" width="26.85546875" customWidth="1"/>
    <col min="7" max="7" width="14.85546875" customWidth="1"/>
    <col min="12" max="12" width="16.5703125" customWidth="1"/>
  </cols>
  <sheetData>
    <row r="2" spans="1:17" x14ac:dyDescent="0.25">
      <c r="L2" s="120" t="s">
        <v>2356</v>
      </c>
      <c r="M2" s="79"/>
      <c r="N2" s="79"/>
    </row>
    <row r="3" spans="1:17" x14ac:dyDescent="0.25">
      <c r="K3" s="121" t="s">
        <v>2337</v>
      </c>
      <c r="L3" s="122"/>
      <c r="M3" s="122"/>
      <c r="N3" s="122"/>
      <c r="O3" s="122"/>
      <c r="P3" s="122"/>
      <c r="Q3" s="123"/>
    </row>
    <row r="4" spans="1:17" x14ac:dyDescent="0.25">
      <c r="B4" s="109"/>
      <c r="C4" s="109"/>
      <c r="K4" s="124" t="s">
        <v>2323</v>
      </c>
      <c r="Q4" s="125"/>
    </row>
    <row r="5" spans="1:17" x14ac:dyDescent="0.25">
      <c r="B5" s="109"/>
      <c r="C5" s="109"/>
      <c r="K5" s="124"/>
      <c r="Q5" s="125"/>
    </row>
    <row r="6" spans="1:17" x14ac:dyDescent="0.25">
      <c r="K6" s="124" t="s">
        <v>2325</v>
      </c>
      <c r="Q6" s="125"/>
    </row>
    <row r="7" spans="1:17" x14ac:dyDescent="0.25">
      <c r="A7" s="25"/>
      <c r="B7" s="84" t="s">
        <v>66</v>
      </c>
      <c r="C7" s="84" t="s">
        <v>41</v>
      </c>
      <c r="K7" s="124" t="s">
        <v>2324</v>
      </c>
      <c r="Q7" s="125"/>
    </row>
    <row r="8" spans="1:17" x14ac:dyDescent="0.25">
      <c r="A8" s="84" t="s">
        <v>2326</v>
      </c>
      <c r="B8" s="118">
        <v>0.4</v>
      </c>
      <c r="C8" s="118">
        <v>0.6</v>
      </c>
      <c r="K8" s="124"/>
      <c r="Q8" s="125"/>
    </row>
    <row r="9" spans="1:17" x14ac:dyDescent="0.25">
      <c r="A9" s="84" t="s">
        <v>2322</v>
      </c>
      <c r="B9" s="118">
        <v>0.48</v>
      </c>
      <c r="C9" s="118">
        <v>0.52</v>
      </c>
      <c r="K9" s="126" t="s">
        <v>2338</v>
      </c>
      <c r="L9" s="75"/>
      <c r="M9" s="75"/>
      <c r="N9" s="75"/>
      <c r="O9" s="75"/>
      <c r="P9" s="75"/>
      <c r="Q9" s="127"/>
    </row>
    <row r="15" spans="1:17" x14ac:dyDescent="0.25">
      <c r="A15" s="25"/>
      <c r="B15" s="84" t="s">
        <v>2346</v>
      </c>
      <c r="C15" s="84" t="s">
        <v>2345</v>
      </c>
      <c r="D15" s="84" t="s">
        <v>2349</v>
      </c>
      <c r="E15" s="84" t="s">
        <v>2350</v>
      </c>
    </row>
    <row r="16" spans="1:17" x14ac:dyDescent="0.25">
      <c r="A16" s="84" t="s">
        <v>17</v>
      </c>
      <c r="B16" s="25">
        <v>482</v>
      </c>
      <c r="C16" s="25">
        <f>B8*1000</f>
        <v>400</v>
      </c>
      <c r="D16" s="25">
        <f>(B16-C16)^2</f>
        <v>6724</v>
      </c>
      <c r="E16" s="25">
        <f>D16/C16</f>
        <v>16.809999999999999</v>
      </c>
      <c r="G16" t="s">
        <v>2352</v>
      </c>
      <c r="H16">
        <f>_xlfn.CHISQ.INV.RT(B23,1)</f>
        <v>3.8414588206941236</v>
      </c>
    </row>
    <row r="17" spans="1:14" x14ac:dyDescent="0.25">
      <c r="A17" s="84" t="s">
        <v>8</v>
      </c>
      <c r="B17" s="25">
        <v>518</v>
      </c>
      <c r="C17" s="25">
        <f>C8*1000</f>
        <v>600</v>
      </c>
      <c r="D17" s="25">
        <f>(B17-C17)^2</f>
        <v>6724</v>
      </c>
      <c r="E17" s="25">
        <f>D17/C17</f>
        <v>11.206666666666667</v>
      </c>
    </row>
    <row r="18" spans="1:14" x14ac:dyDescent="0.25">
      <c r="D18" s="25" t="s">
        <v>2353</v>
      </c>
      <c r="E18" s="25">
        <f>SUM(E16:E17)</f>
        <v>28.016666666666666</v>
      </c>
    </row>
    <row r="20" spans="1:14" x14ac:dyDescent="0.25">
      <c r="A20" s="84" t="s">
        <v>2339</v>
      </c>
      <c r="B20" s="25" t="s">
        <v>2347</v>
      </c>
    </row>
    <row r="21" spans="1:14" x14ac:dyDescent="0.25">
      <c r="A21" s="84" t="s">
        <v>2340</v>
      </c>
      <c r="B21" s="25" t="s">
        <v>2341</v>
      </c>
    </row>
    <row r="23" spans="1:14" x14ac:dyDescent="0.25">
      <c r="A23" s="84" t="s">
        <v>2342</v>
      </c>
      <c r="B23" s="118">
        <v>0.05</v>
      </c>
    </row>
    <row r="25" spans="1:14" x14ac:dyDescent="0.25">
      <c r="A25" s="84" t="s">
        <v>2343</v>
      </c>
      <c r="B25" s="25"/>
      <c r="C25" s="25"/>
      <c r="G25" s="84" t="s">
        <v>1149</v>
      </c>
    </row>
    <row r="26" spans="1:14" x14ac:dyDescent="0.25">
      <c r="A26" s="25" t="s">
        <v>2344</v>
      </c>
      <c r="B26" s="25"/>
      <c r="C26" s="25"/>
      <c r="F26" s="84" t="s">
        <v>2354</v>
      </c>
      <c r="G26" s="83" t="b">
        <f>D18&gt;H16</f>
        <v>1</v>
      </c>
    </row>
    <row r="27" spans="1:14" x14ac:dyDescent="0.25">
      <c r="A27" s="25" t="s">
        <v>2348</v>
      </c>
      <c r="B27" s="25"/>
      <c r="C27" s="25"/>
      <c r="G27" s="119" t="s">
        <v>2355</v>
      </c>
      <c r="H27" s="119"/>
      <c r="I27" s="119"/>
      <c r="J27" s="119"/>
      <c r="K27" s="119"/>
      <c r="L27" s="119"/>
      <c r="M27" s="119"/>
      <c r="N27" s="119"/>
    </row>
    <row r="28" spans="1:14" x14ac:dyDescent="0.25">
      <c r="A28" s="25" t="s">
        <v>2351</v>
      </c>
      <c r="B28" s="25"/>
      <c r="C28" s="25"/>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7A172-B013-4FC4-9B9F-B0FEA738CD54}">
  <dimension ref="A1:T1001"/>
  <sheetViews>
    <sheetView showGridLines="0" topLeftCell="A21" zoomScale="70" zoomScaleNormal="70" workbookViewId="0">
      <selection activeCell="L23" sqref="L23"/>
    </sheetView>
  </sheetViews>
  <sheetFormatPr baseColWidth="10" defaultRowHeight="15" x14ac:dyDescent="0.25"/>
  <cols>
    <col min="10" max="10" width="32.140625" bestFit="1" customWidth="1"/>
    <col min="11" max="11" width="28.5703125" bestFit="1" customWidth="1"/>
    <col min="12" max="12" width="15.85546875" customWidth="1"/>
    <col min="13" max="13" width="14.7109375" bestFit="1" customWidth="1"/>
    <col min="14" max="14" width="18.140625" bestFit="1" customWidth="1"/>
    <col min="16" max="16" width="11.85546875" bestFit="1" customWidth="1"/>
    <col min="17" max="17" width="32.5703125" bestFit="1" customWidth="1"/>
    <col min="24" max="24" width="9.85546875" customWidth="1"/>
  </cols>
  <sheetData>
    <row r="1" spans="1:18" x14ac:dyDescent="0.25">
      <c r="A1" s="42" t="s">
        <v>90</v>
      </c>
      <c r="B1" s="42" t="s">
        <v>5</v>
      </c>
      <c r="C1" s="42" t="s">
        <v>6</v>
      </c>
      <c r="D1" s="42" t="s">
        <v>7</v>
      </c>
      <c r="K1" s="42" t="s">
        <v>1143</v>
      </c>
    </row>
    <row r="2" spans="1:18" x14ac:dyDescent="0.25">
      <c r="A2" s="32" t="s">
        <v>91</v>
      </c>
      <c r="B2" s="32">
        <v>72</v>
      </c>
      <c r="C2" s="32">
        <v>72</v>
      </c>
      <c r="D2" s="32">
        <v>74</v>
      </c>
      <c r="K2" t="s">
        <v>1140</v>
      </c>
    </row>
    <row r="3" spans="1:18" x14ac:dyDescent="0.25">
      <c r="A3" s="32" t="s">
        <v>92</v>
      </c>
      <c r="B3" s="32">
        <v>69</v>
      </c>
      <c r="C3" s="32">
        <v>90</v>
      </c>
      <c r="D3" s="32">
        <v>88</v>
      </c>
      <c r="K3" t="s">
        <v>1141</v>
      </c>
    </row>
    <row r="4" spans="1:18" x14ac:dyDescent="0.25">
      <c r="A4" s="32" t="s">
        <v>93</v>
      </c>
      <c r="B4" s="32">
        <v>90</v>
      </c>
      <c r="C4" s="32">
        <v>95</v>
      </c>
      <c r="D4" s="32">
        <v>93</v>
      </c>
    </row>
    <row r="5" spans="1:18" x14ac:dyDescent="0.25">
      <c r="A5" s="32" t="s">
        <v>94</v>
      </c>
      <c r="B5" s="32">
        <v>47</v>
      </c>
      <c r="C5" s="32">
        <v>57</v>
      </c>
      <c r="D5" s="32">
        <v>44</v>
      </c>
      <c r="K5" s="51" t="s">
        <v>1150</v>
      </c>
      <c r="L5" s="52" t="s">
        <v>1151</v>
      </c>
      <c r="M5" s="52"/>
      <c r="N5" s="53"/>
      <c r="P5" s="17" t="s">
        <v>46</v>
      </c>
      <c r="Q5" s="17" t="s">
        <v>1164</v>
      </c>
    </row>
    <row r="6" spans="1:18" x14ac:dyDescent="0.25">
      <c r="A6" s="32" t="s">
        <v>95</v>
      </c>
      <c r="B6" s="32">
        <v>76</v>
      </c>
      <c r="C6" s="32">
        <v>78</v>
      </c>
      <c r="D6" s="32">
        <v>75</v>
      </c>
      <c r="K6" s="47" t="s">
        <v>1152</v>
      </c>
      <c r="L6" s="17" t="s">
        <v>1153</v>
      </c>
      <c r="M6" s="48" t="s">
        <v>1154</v>
      </c>
      <c r="N6" s="48" t="s">
        <v>1155</v>
      </c>
      <c r="P6" s="17" t="s">
        <v>46</v>
      </c>
      <c r="Q6" s="17" t="s">
        <v>1165</v>
      </c>
    </row>
    <row r="7" spans="1:18" x14ac:dyDescent="0.25">
      <c r="A7" s="32" t="s">
        <v>96</v>
      </c>
      <c r="B7" s="32">
        <v>71</v>
      </c>
      <c r="C7" s="32">
        <v>83</v>
      </c>
      <c r="D7" s="32">
        <v>78</v>
      </c>
      <c r="K7" s="47" t="s">
        <v>1156</v>
      </c>
      <c r="L7" s="49" t="s">
        <v>1157</v>
      </c>
      <c r="M7" s="49" t="s">
        <v>1158</v>
      </c>
      <c r="N7" s="49" t="s">
        <v>1160</v>
      </c>
      <c r="O7" s="45"/>
    </row>
    <row r="8" spans="1:18" x14ac:dyDescent="0.25">
      <c r="A8" s="32" t="s">
        <v>97</v>
      </c>
      <c r="B8" s="32">
        <v>88</v>
      </c>
      <c r="C8" s="32">
        <v>95</v>
      </c>
      <c r="D8" s="32">
        <v>92</v>
      </c>
      <c r="J8" s="33"/>
      <c r="K8" s="47" t="s">
        <v>1161</v>
      </c>
      <c r="L8" s="17" t="s">
        <v>1162</v>
      </c>
      <c r="M8" s="17" t="s">
        <v>1163</v>
      </c>
      <c r="N8" s="50" t="s">
        <v>1148</v>
      </c>
      <c r="O8" s="46"/>
      <c r="P8" s="32" t="s">
        <v>1173</v>
      </c>
      <c r="Q8" s="32" t="s">
        <v>1174</v>
      </c>
      <c r="R8" s="32">
        <f>1000*3</f>
        <v>3000</v>
      </c>
    </row>
    <row r="9" spans="1:18" x14ac:dyDescent="0.25">
      <c r="A9" s="32" t="s">
        <v>98</v>
      </c>
      <c r="B9" s="32">
        <v>40</v>
      </c>
      <c r="C9" s="32">
        <v>43</v>
      </c>
      <c r="D9" s="32">
        <v>39</v>
      </c>
      <c r="K9" s="33"/>
      <c r="N9" s="46"/>
      <c r="O9" s="46"/>
      <c r="P9" s="32" t="s">
        <v>1123</v>
      </c>
      <c r="Q9" s="32" t="s">
        <v>1175</v>
      </c>
      <c r="R9" s="32">
        <v>3</v>
      </c>
    </row>
    <row r="10" spans="1:18" x14ac:dyDescent="0.25">
      <c r="A10" s="32" t="s">
        <v>99</v>
      </c>
      <c r="B10" s="32">
        <v>64</v>
      </c>
      <c r="C10" s="32">
        <v>64</v>
      </c>
      <c r="D10" s="32">
        <v>67</v>
      </c>
      <c r="O10" s="46"/>
      <c r="P10" s="32" t="s">
        <v>1122</v>
      </c>
      <c r="Q10" s="32" t="s">
        <v>1176</v>
      </c>
      <c r="R10" s="32">
        <v>1000</v>
      </c>
    </row>
    <row r="11" spans="1:18" x14ac:dyDescent="0.25">
      <c r="A11" s="32" t="s">
        <v>100</v>
      </c>
      <c r="B11" s="32">
        <v>38</v>
      </c>
      <c r="C11" s="32">
        <v>60</v>
      </c>
      <c r="D11" s="32">
        <v>50</v>
      </c>
    </row>
    <row r="12" spans="1:18" x14ac:dyDescent="0.25">
      <c r="A12" s="32" t="s">
        <v>101</v>
      </c>
      <c r="B12" s="32">
        <v>58</v>
      </c>
      <c r="C12" s="32">
        <v>54</v>
      </c>
      <c r="D12" s="32">
        <v>52</v>
      </c>
    </row>
    <row r="13" spans="1:18" ht="15.75" thickBot="1" x14ac:dyDescent="0.3">
      <c r="A13" s="32" t="s">
        <v>102</v>
      </c>
      <c r="B13" s="32">
        <v>40</v>
      </c>
      <c r="C13" s="32">
        <v>52</v>
      </c>
      <c r="D13" s="32">
        <v>43</v>
      </c>
      <c r="K13" t="s">
        <v>1166</v>
      </c>
    </row>
    <row r="14" spans="1:18" x14ac:dyDescent="0.25">
      <c r="A14" s="32" t="s">
        <v>103</v>
      </c>
      <c r="B14" s="32">
        <v>65</v>
      </c>
      <c r="C14" s="32">
        <v>81</v>
      </c>
      <c r="D14" s="32">
        <v>73</v>
      </c>
      <c r="K14" s="80" t="s">
        <v>1168</v>
      </c>
      <c r="L14" s="80" t="s">
        <v>1169</v>
      </c>
      <c r="M14" s="80" t="s">
        <v>1159</v>
      </c>
      <c r="N14" s="80" t="s">
        <v>1170</v>
      </c>
      <c r="O14" s="80" t="s">
        <v>46</v>
      </c>
      <c r="P14" s="80" t="s">
        <v>1171</v>
      </c>
      <c r="Q14" s="80" t="s">
        <v>1172</v>
      </c>
    </row>
    <row r="15" spans="1:18" x14ac:dyDescent="0.25">
      <c r="A15" s="32" t="s">
        <v>104</v>
      </c>
      <c r="B15" s="32">
        <v>78</v>
      </c>
      <c r="C15" s="32">
        <v>72</v>
      </c>
      <c r="D15" s="32">
        <v>70</v>
      </c>
      <c r="K15" s="81" t="s">
        <v>90</v>
      </c>
      <c r="L15">
        <v>609204.21866666491</v>
      </c>
      <c r="M15">
        <v>999</v>
      </c>
      <c r="N15">
        <v>609.81403269936425</v>
      </c>
      <c r="O15">
        <v>19.00366772614402</v>
      </c>
      <c r="P15">
        <v>0</v>
      </c>
      <c r="Q15">
        <v>1.0935036876690061</v>
      </c>
    </row>
    <row r="16" spans="1:18" x14ac:dyDescent="0.25">
      <c r="A16" s="32" t="s">
        <v>105</v>
      </c>
      <c r="B16" s="32">
        <v>50</v>
      </c>
      <c r="C16" s="32">
        <v>53</v>
      </c>
      <c r="D16" s="32">
        <v>58</v>
      </c>
      <c r="K16" s="79" t="s">
        <v>1167</v>
      </c>
      <c r="L16">
        <v>4863.616666664253</v>
      </c>
      <c r="M16">
        <v>2</v>
      </c>
      <c r="N16">
        <v>2431.8083333321265</v>
      </c>
      <c r="O16" s="78">
        <v>75.782574788820511</v>
      </c>
      <c r="P16">
        <v>0</v>
      </c>
      <c r="Q16" s="78">
        <v>3.0002284643445609</v>
      </c>
    </row>
    <row r="17" spans="1:20" x14ac:dyDescent="0.25">
      <c r="A17" s="32" t="s">
        <v>106</v>
      </c>
      <c r="B17" s="32">
        <v>69</v>
      </c>
      <c r="C17" s="32">
        <v>75</v>
      </c>
      <c r="D17" s="32">
        <v>78</v>
      </c>
      <c r="K17" s="81" t="s">
        <v>64</v>
      </c>
      <c r="L17">
        <v>64114.383333335281</v>
      </c>
      <c r="M17">
        <v>1998</v>
      </c>
      <c r="N17">
        <v>32.0892809476153</v>
      </c>
    </row>
    <row r="18" spans="1:20" x14ac:dyDescent="0.25">
      <c r="A18" s="32" t="s">
        <v>107</v>
      </c>
      <c r="B18" s="32">
        <v>88</v>
      </c>
      <c r="C18" s="32">
        <v>89</v>
      </c>
      <c r="D18" s="32">
        <v>86</v>
      </c>
      <c r="K18" s="81"/>
    </row>
    <row r="19" spans="1:20" ht="15.75" thickBot="1" x14ac:dyDescent="0.3">
      <c r="A19" s="32" t="s">
        <v>108</v>
      </c>
      <c r="B19" s="32">
        <v>18</v>
      </c>
      <c r="C19" s="32">
        <v>32</v>
      </c>
      <c r="D19" s="32">
        <v>28</v>
      </c>
      <c r="K19" s="81" t="s">
        <v>1138</v>
      </c>
      <c r="L19">
        <v>678182.21866666444</v>
      </c>
      <c r="M19" s="15">
        <v>2999</v>
      </c>
      <c r="N19" s="15"/>
      <c r="O19" s="15"/>
      <c r="P19" s="15"/>
      <c r="Q19" s="15"/>
    </row>
    <row r="20" spans="1:20" x14ac:dyDescent="0.25">
      <c r="A20" s="32" t="s">
        <v>109</v>
      </c>
      <c r="B20" s="32">
        <v>46</v>
      </c>
      <c r="C20" s="32">
        <v>42</v>
      </c>
      <c r="D20" s="32">
        <v>46</v>
      </c>
      <c r="K20" s="18" t="s">
        <v>1177</v>
      </c>
      <c r="L20" s="18"/>
    </row>
    <row r="21" spans="1:20" x14ac:dyDescent="0.25">
      <c r="A21" s="32" t="s">
        <v>110</v>
      </c>
      <c r="B21" s="32">
        <v>54</v>
      </c>
      <c r="C21" s="32">
        <v>58</v>
      </c>
      <c r="D21" s="32">
        <v>61</v>
      </c>
      <c r="K21" s="18" t="s">
        <v>72</v>
      </c>
      <c r="L21" s="17" t="s">
        <v>48</v>
      </c>
    </row>
    <row r="22" spans="1:20" ht="22.5" customHeight="1" x14ac:dyDescent="0.25">
      <c r="A22" s="32" t="s">
        <v>111</v>
      </c>
      <c r="B22" s="32">
        <v>66</v>
      </c>
      <c r="C22" s="32">
        <v>69</v>
      </c>
      <c r="D22" s="32">
        <v>63</v>
      </c>
      <c r="L22" s="17"/>
    </row>
    <row r="23" spans="1:20" x14ac:dyDescent="0.25">
      <c r="A23" s="32" t="s">
        <v>112</v>
      </c>
      <c r="B23" s="32">
        <v>65</v>
      </c>
      <c r="C23" s="32">
        <v>75</v>
      </c>
      <c r="D23" s="32">
        <v>70</v>
      </c>
      <c r="K23" s="66" t="s">
        <v>1142</v>
      </c>
      <c r="L23" s="76" t="s">
        <v>1714</v>
      </c>
      <c r="M23" s="66"/>
      <c r="N23" s="66"/>
      <c r="O23" s="66"/>
      <c r="P23" s="20"/>
      <c r="Q23" s="20"/>
      <c r="R23" s="20"/>
      <c r="S23" s="20"/>
      <c r="T23" s="20"/>
    </row>
    <row r="24" spans="1:20" x14ac:dyDescent="0.25">
      <c r="A24" s="32" t="s">
        <v>113</v>
      </c>
      <c r="B24" s="32">
        <v>44</v>
      </c>
      <c r="C24" s="32">
        <v>54</v>
      </c>
      <c r="D24" s="32">
        <v>53</v>
      </c>
      <c r="L24" s="66" t="s">
        <v>1144</v>
      </c>
      <c r="M24" s="66"/>
      <c r="N24" s="66"/>
      <c r="O24" s="66"/>
    </row>
    <row r="25" spans="1:20" x14ac:dyDescent="0.25">
      <c r="A25" s="32" t="s">
        <v>114</v>
      </c>
      <c r="B25" s="32">
        <v>69</v>
      </c>
      <c r="C25" s="32">
        <v>73</v>
      </c>
      <c r="D25" s="32">
        <v>73</v>
      </c>
    </row>
    <row r="26" spans="1:20" x14ac:dyDescent="0.25">
      <c r="A26" s="32" t="s">
        <v>115</v>
      </c>
      <c r="B26" s="32">
        <v>74</v>
      </c>
      <c r="C26" s="32">
        <v>71</v>
      </c>
      <c r="D26" s="32">
        <v>80</v>
      </c>
    </row>
    <row r="27" spans="1:20" x14ac:dyDescent="0.25">
      <c r="A27" s="32" t="s">
        <v>116</v>
      </c>
      <c r="B27" s="32">
        <v>73</v>
      </c>
      <c r="C27" s="32">
        <v>74</v>
      </c>
      <c r="D27" s="32">
        <v>72</v>
      </c>
      <c r="J27" s="75"/>
      <c r="K27" s="75"/>
    </row>
    <row r="28" spans="1:20" x14ac:dyDescent="0.25">
      <c r="A28" s="32" t="s">
        <v>117</v>
      </c>
      <c r="B28" s="32">
        <v>69</v>
      </c>
      <c r="C28" s="32">
        <v>54</v>
      </c>
      <c r="D28" s="32">
        <v>55</v>
      </c>
      <c r="J28" s="74" t="s">
        <v>2209</v>
      </c>
      <c r="K28" s="74" t="s">
        <v>1146</v>
      </c>
      <c r="L28" s="72" t="s">
        <v>1147</v>
      </c>
    </row>
    <row r="29" spans="1:20" x14ac:dyDescent="0.25">
      <c r="A29" s="32" t="s">
        <v>118</v>
      </c>
      <c r="B29" s="32">
        <v>67</v>
      </c>
      <c r="C29" s="32">
        <v>69</v>
      </c>
      <c r="D29" s="32">
        <v>75</v>
      </c>
      <c r="J29" s="73">
        <f>AVERAGE(B2:B1001)</f>
        <v>66.088999999999999</v>
      </c>
      <c r="K29" s="73">
        <f t="shared" ref="K29:L29" si="0">AVERAGE(C2:C1001)</f>
        <v>69.168999999999997</v>
      </c>
      <c r="L29" s="73">
        <f t="shared" si="0"/>
        <v>68.054000000000002</v>
      </c>
    </row>
    <row r="30" spans="1:20" x14ac:dyDescent="0.25">
      <c r="A30" s="32" t="s">
        <v>119</v>
      </c>
      <c r="B30" s="32">
        <v>70</v>
      </c>
      <c r="C30" s="32">
        <v>70</v>
      </c>
      <c r="D30" s="32">
        <v>65</v>
      </c>
    </row>
    <row r="31" spans="1:20" x14ac:dyDescent="0.25">
      <c r="A31" s="32" t="s">
        <v>120</v>
      </c>
      <c r="B31" s="32">
        <v>62</v>
      </c>
      <c r="C31" s="32">
        <v>70</v>
      </c>
      <c r="D31" s="32">
        <v>75</v>
      </c>
      <c r="J31" s="71" t="s">
        <v>1187</v>
      </c>
      <c r="K31" s="39"/>
    </row>
    <row r="32" spans="1:20" x14ac:dyDescent="0.25">
      <c r="A32" s="32" t="s">
        <v>121</v>
      </c>
      <c r="B32" s="32">
        <v>69</v>
      </c>
      <c r="C32" s="32">
        <v>74</v>
      </c>
      <c r="D32" s="32">
        <v>74</v>
      </c>
    </row>
    <row r="33" spans="1:12" x14ac:dyDescent="0.25">
      <c r="A33" s="32" t="s">
        <v>122</v>
      </c>
      <c r="B33" s="32">
        <v>63</v>
      </c>
      <c r="C33" s="32">
        <v>65</v>
      </c>
      <c r="D33" s="32">
        <v>61</v>
      </c>
    </row>
    <row r="34" spans="1:12" x14ac:dyDescent="0.25">
      <c r="A34" s="32" t="s">
        <v>123</v>
      </c>
      <c r="B34" s="32">
        <v>56</v>
      </c>
      <c r="C34" s="32">
        <v>72</v>
      </c>
      <c r="D34" s="32">
        <v>65</v>
      </c>
      <c r="J34" s="41" t="s">
        <v>1179</v>
      </c>
      <c r="K34" s="57" t="s">
        <v>1178</v>
      </c>
    </row>
    <row r="35" spans="1:12" x14ac:dyDescent="0.25">
      <c r="A35" s="32" t="s">
        <v>124</v>
      </c>
      <c r="B35" s="32">
        <v>40</v>
      </c>
      <c r="C35" s="32">
        <v>42</v>
      </c>
      <c r="D35" s="32">
        <v>38</v>
      </c>
      <c r="J35" s="32" t="s">
        <v>1180</v>
      </c>
      <c r="K35" s="85">
        <v>0.05</v>
      </c>
    </row>
    <row r="36" spans="1:12" x14ac:dyDescent="0.25">
      <c r="A36" s="32" t="s">
        <v>125</v>
      </c>
      <c r="B36" s="32">
        <v>97</v>
      </c>
      <c r="C36" s="32">
        <v>87</v>
      </c>
      <c r="D36" s="32">
        <v>82</v>
      </c>
      <c r="J36" s="32" t="s">
        <v>1181</v>
      </c>
      <c r="K36" s="85">
        <f>K35/3</f>
        <v>1.6666666666666666E-2</v>
      </c>
    </row>
    <row r="37" spans="1:12" x14ac:dyDescent="0.25">
      <c r="A37" s="32" t="s">
        <v>126</v>
      </c>
      <c r="B37" s="32">
        <v>81</v>
      </c>
      <c r="C37" s="32">
        <v>81</v>
      </c>
      <c r="D37" s="32">
        <v>79</v>
      </c>
    </row>
    <row r="38" spans="1:12" x14ac:dyDescent="0.25">
      <c r="A38" s="32" t="s">
        <v>127</v>
      </c>
      <c r="B38" s="32">
        <v>74</v>
      </c>
      <c r="C38" s="32">
        <v>81</v>
      </c>
      <c r="D38" s="32">
        <v>83</v>
      </c>
    </row>
    <row r="39" spans="1:12" x14ac:dyDescent="0.25">
      <c r="A39" s="32" t="s">
        <v>128</v>
      </c>
      <c r="B39" s="32">
        <v>50</v>
      </c>
      <c r="C39" s="32">
        <v>64</v>
      </c>
      <c r="D39" s="32">
        <v>59</v>
      </c>
    </row>
    <row r="40" spans="1:12" x14ac:dyDescent="0.25">
      <c r="A40" s="32" t="s">
        <v>129</v>
      </c>
      <c r="B40" s="32">
        <v>75</v>
      </c>
      <c r="C40" s="32">
        <v>90</v>
      </c>
      <c r="D40" s="32">
        <v>88</v>
      </c>
      <c r="J40" s="55" t="s">
        <v>1145</v>
      </c>
    </row>
    <row r="41" spans="1:12" x14ac:dyDescent="0.25">
      <c r="A41" s="32" t="s">
        <v>130</v>
      </c>
      <c r="B41" s="32">
        <v>57</v>
      </c>
      <c r="C41" s="32">
        <v>56</v>
      </c>
      <c r="D41" s="32">
        <v>57</v>
      </c>
      <c r="J41" s="41" t="s">
        <v>1139</v>
      </c>
      <c r="K41" s="41" t="s">
        <v>1182</v>
      </c>
      <c r="L41" s="106" t="s">
        <v>1149</v>
      </c>
    </row>
    <row r="42" spans="1:12" x14ac:dyDescent="0.25">
      <c r="A42" s="32" t="s">
        <v>131</v>
      </c>
      <c r="B42" s="32">
        <v>55</v>
      </c>
      <c r="C42" s="32">
        <v>61</v>
      </c>
      <c r="D42" s="32">
        <v>54</v>
      </c>
      <c r="J42" s="41" t="s">
        <v>1184</v>
      </c>
      <c r="K42" s="70">
        <f>_xlfn.T.TEST(C2:C1001,D2:D1001,2,1)</f>
        <v>1.7054750946112416E-14</v>
      </c>
      <c r="L42" s="88" t="str">
        <f>IF(K42&lt;$K$36,"Significant","Not significant")</f>
        <v>Significant</v>
      </c>
    </row>
    <row r="43" spans="1:12" x14ac:dyDescent="0.25">
      <c r="A43" s="32" t="s">
        <v>132</v>
      </c>
      <c r="B43" s="32">
        <v>58</v>
      </c>
      <c r="C43" s="32">
        <v>73</v>
      </c>
      <c r="D43" s="32">
        <v>68</v>
      </c>
      <c r="J43" s="41" t="s">
        <v>1185</v>
      </c>
      <c r="K43" s="70">
        <f>_xlfn.T.TEST(C2:C1001,B2:B1001,2,1)</f>
        <v>7.3223359004162937E-26</v>
      </c>
      <c r="L43" s="88" t="str">
        <f t="shared" ref="L43:L44" si="1">IF(K43&lt;$K$36,"Significant","Not significant")</f>
        <v>Significant</v>
      </c>
    </row>
    <row r="44" spans="1:12" x14ac:dyDescent="0.25">
      <c r="A44" s="32" t="s">
        <v>133</v>
      </c>
      <c r="B44" s="32">
        <v>53</v>
      </c>
      <c r="C44" s="32">
        <v>58</v>
      </c>
      <c r="D44" s="32">
        <v>65</v>
      </c>
      <c r="J44" s="41" t="s">
        <v>1186</v>
      </c>
      <c r="K44" s="70">
        <f>_xlfn.T.TEST(D2:D1001,B2:B1001,2,1)</f>
        <v>1.1449024836061209E-10</v>
      </c>
      <c r="L44" s="88" t="str">
        <f t="shared" si="1"/>
        <v>Significant</v>
      </c>
    </row>
    <row r="45" spans="1:12" x14ac:dyDescent="0.25">
      <c r="A45" s="32" t="s">
        <v>134</v>
      </c>
      <c r="B45" s="32">
        <v>59</v>
      </c>
      <c r="C45" s="32">
        <v>65</v>
      </c>
      <c r="D45" s="32">
        <v>66</v>
      </c>
    </row>
    <row r="46" spans="1:12" x14ac:dyDescent="0.25">
      <c r="A46" s="32" t="s">
        <v>135</v>
      </c>
      <c r="B46" s="32">
        <v>50</v>
      </c>
      <c r="C46" s="32">
        <v>56</v>
      </c>
      <c r="D46" s="32">
        <v>54</v>
      </c>
    </row>
    <row r="47" spans="1:12" x14ac:dyDescent="0.25">
      <c r="A47" s="32" t="s">
        <v>136</v>
      </c>
      <c r="B47" s="32">
        <v>65</v>
      </c>
      <c r="C47" s="32">
        <v>54</v>
      </c>
      <c r="D47" s="32">
        <v>57</v>
      </c>
    </row>
    <row r="48" spans="1:12" x14ac:dyDescent="0.25">
      <c r="A48" s="32" t="s">
        <v>137</v>
      </c>
      <c r="B48" s="32">
        <v>55</v>
      </c>
      <c r="C48" s="32">
        <v>65</v>
      </c>
      <c r="D48" s="32">
        <v>62</v>
      </c>
    </row>
    <row r="49" spans="1:11" x14ac:dyDescent="0.25">
      <c r="A49" s="32" t="s">
        <v>138</v>
      </c>
      <c r="B49" s="32">
        <v>66</v>
      </c>
      <c r="C49" s="32">
        <v>71</v>
      </c>
      <c r="D49" s="32">
        <v>76</v>
      </c>
    </row>
    <row r="50" spans="1:11" x14ac:dyDescent="0.25">
      <c r="A50" s="32" t="s">
        <v>139</v>
      </c>
      <c r="B50" s="32">
        <v>57</v>
      </c>
      <c r="C50" s="32">
        <v>74</v>
      </c>
      <c r="D50" s="32">
        <v>76</v>
      </c>
    </row>
    <row r="51" spans="1:11" x14ac:dyDescent="0.25">
      <c r="A51" s="32" t="s">
        <v>140</v>
      </c>
      <c r="B51" s="32">
        <v>82</v>
      </c>
      <c r="C51" s="32">
        <v>84</v>
      </c>
      <c r="D51" s="32">
        <v>82</v>
      </c>
    </row>
    <row r="52" spans="1:11" x14ac:dyDescent="0.25">
      <c r="A52" s="32" t="s">
        <v>141</v>
      </c>
      <c r="B52" s="32">
        <v>53</v>
      </c>
      <c r="C52" s="32">
        <v>55</v>
      </c>
      <c r="D52" s="32">
        <v>48</v>
      </c>
      <c r="I52" s="19"/>
      <c r="J52" s="19"/>
      <c r="K52" s="19"/>
    </row>
    <row r="53" spans="1:11" x14ac:dyDescent="0.25">
      <c r="A53" s="32" t="s">
        <v>142</v>
      </c>
      <c r="B53" s="32">
        <v>77</v>
      </c>
      <c r="C53" s="32">
        <v>69</v>
      </c>
      <c r="D53" s="32">
        <v>68</v>
      </c>
    </row>
    <row r="54" spans="1:11" x14ac:dyDescent="0.25">
      <c r="A54" s="32" t="s">
        <v>143</v>
      </c>
      <c r="B54" s="32">
        <v>53</v>
      </c>
      <c r="C54" s="32">
        <v>44</v>
      </c>
      <c r="D54" s="32">
        <v>42</v>
      </c>
    </row>
    <row r="55" spans="1:11" x14ac:dyDescent="0.25">
      <c r="A55" s="32" t="s">
        <v>144</v>
      </c>
      <c r="B55" s="32">
        <v>88</v>
      </c>
      <c r="C55" s="32">
        <v>78</v>
      </c>
      <c r="D55" s="32">
        <v>75</v>
      </c>
    </row>
    <row r="56" spans="1:11" x14ac:dyDescent="0.25">
      <c r="A56" s="32" t="s">
        <v>145</v>
      </c>
      <c r="B56" s="32">
        <v>71</v>
      </c>
      <c r="C56" s="32">
        <v>84</v>
      </c>
      <c r="D56" s="32">
        <v>87</v>
      </c>
    </row>
    <row r="57" spans="1:11" x14ac:dyDescent="0.25">
      <c r="A57" s="32" t="s">
        <v>146</v>
      </c>
      <c r="B57" s="32">
        <v>33</v>
      </c>
      <c r="C57" s="32">
        <v>41</v>
      </c>
      <c r="D57" s="32">
        <v>43</v>
      </c>
    </row>
    <row r="58" spans="1:11" x14ac:dyDescent="0.25">
      <c r="A58" s="32" t="s">
        <v>147</v>
      </c>
      <c r="B58" s="32">
        <v>82</v>
      </c>
      <c r="C58" s="32">
        <v>85</v>
      </c>
      <c r="D58" s="32">
        <v>86</v>
      </c>
    </row>
    <row r="59" spans="1:11" x14ac:dyDescent="0.25">
      <c r="A59" s="32" t="s">
        <v>148</v>
      </c>
      <c r="B59" s="32">
        <v>52</v>
      </c>
      <c r="C59" s="32">
        <v>55</v>
      </c>
      <c r="D59" s="32">
        <v>49</v>
      </c>
    </row>
    <row r="60" spans="1:11" x14ac:dyDescent="0.25">
      <c r="A60" s="32" t="s">
        <v>149</v>
      </c>
      <c r="B60" s="32">
        <v>58</v>
      </c>
      <c r="C60" s="32">
        <v>59</v>
      </c>
      <c r="D60" s="32">
        <v>58</v>
      </c>
    </row>
    <row r="61" spans="1:11" x14ac:dyDescent="0.25">
      <c r="A61" s="32" t="s">
        <v>150</v>
      </c>
      <c r="B61" s="32">
        <v>0</v>
      </c>
      <c r="C61" s="32">
        <v>17</v>
      </c>
      <c r="D61" s="32">
        <v>10</v>
      </c>
    </row>
    <row r="62" spans="1:11" x14ac:dyDescent="0.25">
      <c r="A62" s="32" t="s">
        <v>151</v>
      </c>
      <c r="B62" s="32">
        <v>79</v>
      </c>
      <c r="C62" s="32">
        <v>74</v>
      </c>
      <c r="D62" s="32">
        <v>72</v>
      </c>
    </row>
    <row r="63" spans="1:11" x14ac:dyDescent="0.25">
      <c r="A63" s="32" t="s">
        <v>152</v>
      </c>
      <c r="B63" s="32">
        <v>39</v>
      </c>
      <c r="C63" s="32">
        <v>39</v>
      </c>
      <c r="D63" s="32">
        <v>34</v>
      </c>
    </row>
    <row r="64" spans="1:11" x14ac:dyDescent="0.25">
      <c r="A64" s="32" t="s">
        <v>153</v>
      </c>
      <c r="B64" s="32">
        <v>62</v>
      </c>
      <c r="C64" s="32">
        <v>61</v>
      </c>
      <c r="D64" s="32">
        <v>55</v>
      </c>
    </row>
    <row r="65" spans="1:4" x14ac:dyDescent="0.25">
      <c r="A65" s="32" t="s">
        <v>154</v>
      </c>
      <c r="B65" s="32">
        <v>69</v>
      </c>
      <c r="C65" s="32">
        <v>80</v>
      </c>
      <c r="D65" s="32">
        <v>71</v>
      </c>
    </row>
    <row r="66" spans="1:4" x14ac:dyDescent="0.25">
      <c r="A66" s="32" t="s">
        <v>155</v>
      </c>
      <c r="B66" s="32">
        <v>59</v>
      </c>
      <c r="C66" s="32">
        <v>58</v>
      </c>
      <c r="D66" s="32">
        <v>59</v>
      </c>
    </row>
    <row r="67" spans="1:4" x14ac:dyDescent="0.25">
      <c r="A67" s="32" t="s">
        <v>156</v>
      </c>
      <c r="B67" s="32">
        <v>67</v>
      </c>
      <c r="C67" s="32">
        <v>64</v>
      </c>
      <c r="D67" s="32">
        <v>61</v>
      </c>
    </row>
    <row r="68" spans="1:4" x14ac:dyDescent="0.25">
      <c r="A68" s="32" t="s">
        <v>157</v>
      </c>
      <c r="B68" s="32">
        <v>45</v>
      </c>
      <c r="C68" s="32">
        <v>37</v>
      </c>
      <c r="D68" s="32">
        <v>37</v>
      </c>
    </row>
    <row r="69" spans="1:4" x14ac:dyDescent="0.25">
      <c r="A69" s="32" t="s">
        <v>158</v>
      </c>
      <c r="B69" s="32">
        <v>60</v>
      </c>
      <c r="C69" s="32">
        <v>72</v>
      </c>
      <c r="D69" s="32">
        <v>74</v>
      </c>
    </row>
    <row r="70" spans="1:4" x14ac:dyDescent="0.25">
      <c r="A70" s="32" t="s">
        <v>159</v>
      </c>
      <c r="B70" s="32">
        <v>61</v>
      </c>
      <c r="C70" s="32">
        <v>58</v>
      </c>
      <c r="D70" s="32">
        <v>56</v>
      </c>
    </row>
    <row r="71" spans="1:4" x14ac:dyDescent="0.25">
      <c r="A71" s="32" t="s">
        <v>160</v>
      </c>
      <c r="B71" s="32">
        <v>39</v>
      </c>
      <c r="C71" s="32">
        <v>64</v>
      </c>
      <c r="D71" s="32">
        <v>57</v>
      </c>
    </row>
    <row r="72" spans="1:4" x14ac:dyDescent="0.25">
      <c r="A72" s="32" t="s">
        <v>161</v>
      </c>
      <c r="B72" s="32">
        <v>58</v>
      </c>
      <c r="C72" s="32">
        <v>63</v>
      </c>
      <c r="D72" s="32">
        <v>73</v>
      </c>
    </row>
    <row r="73" spans="1:4" x14ac:dyDescent="0.25">
      <c r="A73" s="32" t="s">
        <v>162</v>
      </c>
      <c r="B73" s="32">
        <v>63</v>
      </c>
      <c r="C73" s="32">
        <v>55</v>
      </c>
      <c r="D73" s="32">
        <v>63</v>
      </c>
    </row>
    <row r="74" spans="1:4" x14ac:dyDescent="0.25">
      <c r="A74" s="32" t="s">
        <v>163</v>
      </c>
      <c r="B74" s="32">
        <v>41</v>
      </c>
      <c r="C74" s="32">
        <v>51</v>
      </c>
      <c r="D74" s="32">
        <v>48</v>
      </c>
    </row>
    <row r="75" spans="1:4" x14ac:dyDescent="0.25">
      <c r="A75" s="32" t="s">
        <v>164</v>
      </c>
      <c r="B75" s="32">
        <v>61</v>
      </c>
      <c r="C75" s="32">
        <v>57</v>
      </c>
      <c r="D75" s="32">
        <v>56</v>
      </c>
    </row>
    <row r="76" spans="1:4" x14ac:dyDescent="0.25">
      <c r="A76" s="32" t="s">
        <v>165</v>
      </c>
      <c r="B76" s="32">
        <v>49</v>
      </c>
      <c r="C76" s="32">
        <v>49</v>
      </c>
      <c r="D76" s="32">
        <v>41</v>
      </c>
    </row>
    <row r="77" spans="1:4" x14ac:dyDescent="0.25">
      <c r="A77" s="32" t="s">
        <v>166</v>
      </c>
      <c r="B77" s="32">
        <v>44</v>
      </c>
      <c r="C77" s="32">
        <v>41</v>
      </c>
      <c r="D77" s="32">
        <v>38</v>
      </c>
    </row>
    <row r="78" spans="1:4" x14ac:dyDescent="0.25">
      <c r="A78" s="32" t="s">
        <v>167</v>
      </c>
      <c r="B78" s="32">
        <v>30</v>
      </c>
      <c r="C78" s="32">
        <v>26</v>
      </c>
      <c r="D78" s="32">
        <v>22</v>
      </c>
    </row>
    <row r="79" spans="1:4" x14ac:dyDescent="0.25">
      <c r="A79" s="32" t="s">
        <v>168</v>
      </c>
      <c r="B79" s="32">
        <v>80</v>
      </c>
      <c r="C79" s="32">
        <v>78</v>
      </c>
      <c r="D79" s="32">
        <v>81</v>
      </c>
    </row>
    <row r="80" spans="1:4" x14ac:dyDescent="0.25">
      <c r="A80" s="32" t="s">
        <v>169</v>
      </c>
      <c r="B80" s="32">
        <v>61</v>
      </c>
      <c r="C80" s="32">
        <v>74</v>
      </c>
      <c r="D80" s="32">
        <v>72</v>
      </c>
    </row>
    <row r="81" spans="1:4" x14ac:dyDescent="0.25">
      <c r="A81" s="32" t="s">
        <v>170</v>
      </c>
      <c r="B81" s="32">
        <v>62</v>
      </c>
      <c r="C81" s="32">
        <v>68</v>
      </c>
      <c r="D81" s="32">
        <v>68</v>
      </c>
    </row>
    <row r="82" spans="1:4" x14ac:dyDescent="0.25">
      <c r="A82" s="32" t="s">
        <v>171</v>
      </c>
      <c r="B82" s="32">
        <v>47</v>
      </c>
      <c r="C82" s="32">
        <v>49</v>
      </c>
      <c r="D82" s="32">
        <v>50</v>
      </c>
    </row>
    <row r="83" spans="1:4" x14ac:dyDescent="0.25">
      <c r="A83" s="32" t="s">
        <v>172</v>
      </c>
      <c r="B83" s="32">
        <v>49</v>
      </c>
      <c r="C83" s="32">
        <v>45</v>
      </c>
      <c r="D83" s="32">
        <v>45</v>
      </c>
    </row>
    <row r="84" spans="1:4" x14ac:dyDescent="0.25">
      <c r="A84" s="32" t="s">
        <v>173</v>
      </c>
      <c r="B84" s="32">
        <v>50</v>
      </c>
      <c r="C84" s="32">
        <v>47</v>
      </c>
      <c r="D84" s="32">
        <v>54</v>
      </c>
    </row>
    <row r="85" spans="1:4" x14ac:dyDescent="0.25">
      <c r="A85" s="32" t="s">
        <v>174</v>
      </c>
      <c r="B85" s="32">
        <v>72</v>
      </c>
      <c r="C85" s="32">
        <v>64</v>
      </c>
      <c r="D85" s="32">
        <v>63</v>
      </c>
    </row>
    <row r="86" spans="1:4" x14ac:dyDescent="0.25">
      <c r="A86" s="32" t="s">
        <v>175</v>
      </c>
      <c r="B86" s="32">
        <v>42</v>
      </c>
      <c r="C86" s="32">
        <v>39</v>
      </c>
      <c r="D86" s="32">
        <v>34</v>
      </c>
    </row>
    <row r="87" spans="1:4" x14ac:dyDescent="0.25">
      <c r="A87" s="32" t="s">
        <v>176</v>
      </c>
      <c r="B87" s="32">
        <v>73</v>
      </c>
      <c r="C87" s="32">
        <v>80</v>
      </c>
      <c r="D87" s="32">
        <v>82</v>
      </c>
    </row>
    <row r="88" spans="1:4" x14ac:dyDescent="0.25">
      <c r="A88" s="32" t="s">
        <v>177</v>
      </c>
      <c r="B88" s="32">
        <v>76</v>
      </c>
      <c r="C88" s="32">
        <v>83</v>
      </c>
      <c r="D88" s="32">
        <v>88</v>
      </c>
    </row>
    <row r="89" spans="1:4" x14ac:dyDescent="0.25">
      <c r="A89" s="32" t="s">
        <v>178</v>
      </c>
      <c r="B89" s="32">
        <v>71</v>
      </c>
      <c r="C89" s="32">
        <v>71</v>
      </c>
      <c r="D89" s="32">
        <v>74</v>
      </c>
    </row>
    <row r="90" spans="1:4" x14ac:dyDescent="0.25">
      <c r="A90" s="32" t="s">
        <v>179</v>
      </c>
      <c r="B90" s="32">
        <v>58</v>
      </c>
      <c r="C90" s="32">
        <v>70</v>
      </c>
      <c r="D90" s="32">
        <v>67</v>
      </c>
    </row>
    <row r="91" spans="1:4" x14ac:dyDescent="0.25">
      <c r="A91" s="32" t="s">
        <v>180</v>
      </c>
      <c r="B91" s="32">
        <v>73</v>
      </c>
      <c r="C91" s="32">
        <v>86</v>
      </c>
      <c r="D91" s="32">
        <v>82</v>
      </c>
    </row>
    <row r="92" spans="1:4" x14ac:dyDescent="0.25">
      <c r="A92" s="32" t="s">
        <v>181</v>
      </c>
      <c r="B92" s="32">
        <v>65</v>
      </c>
      <c r="C92" s="32">
        <v>72</v>
      </c>
      <c r="D92" s="32">
        <v>74</v>
      </c>
    </row>
    <row r="93" spans="1:4" x14ac:dyDescent="0.25">
      <c r="A93" s="32" t="s">
        <v>182</v>
      </c>
      <c r="B93" s="32">
        <v>27</v>
      </c>
      <c r="C93" s="32">
        <v>34</v>
      </c>
      <c r="D93" s="32">
        <v>36</v>
      </c>
    </row>
    <row r="94" spans="1:4" x14ac:dyDescent="0.25">
      <c r="A94" s="32" t="s">
        <v>183</v>
      </c>
      <c r="B94" s="32">
        <v>71</v>
      </c>
      <c r="C94" s="32">
        <v>79</v>
      </c>
      <c r="D94" s="32">
        <v>71</v>
      </c>
    </row>
    <row r="95" spans="1:4" x14ac:dyDescent="0.25">
      <c r="A95" s="32" t="s">
        <v>184</v>
      </c>
      <c r="B95" s="32">
        <v>43</v>
      </c>
      <c r="C95" s="32">
        <v>45</v>
      </c>
      <c r="D95" s="32">
        <v>50</v>
      </c>
    </row>
    <row r="96" spans="1:4" x14ac:dyDescent="0.25">
      <c r="A96" s="32" t="s">
        <v>185</v>
      </c>
      <c r="B96" s="32">
        <v>79</v>
      </c>
      <c r="C96" s="32">
        <v>86</v>
      </c>
      <c r="D96" s="32">
        <v>92</v>
      </c>
    </row>
    <row r="97" spans="1:4" x14ac:dyDescent="0.25">
      <c r="A97" s="32" t="s">
        <v>186</v>
      </c>
      <c r="B97" s="32">
        <v>78</v>
      </c>
      <c r="C97" s="32">
        <v>81</v>
      </c>
      <c r="D97" s="32">
        <v>82</v>
      </c>
    </row>
    <row r="98" spans="1:4" x14ac:dyDescent="0.25">
      <c r="A98" s="32" t="s">
        <v>187</v>
      </c>
      <c r="B98" s="32">
        <v>65</v>
      </c>
      <c r="C98" s="32">
        <v>66</v>
      </c>
      <c r="D98" s="32">
        <v>62</v>
      </c>
    </row>
    <row r="99" spans="1:4" x14ac:dyDescent="0.25">
      <c r="A99" s="32" t="s">
        <v>188</v>
      </c>
      <c r="B99" s="32">
        <v>63</v>
      </c>
      <c r="C99" s="32">
        <v>72</v>
      </c>
      <c r="D99" s="32">
        <v>70</v>
      </c>
    </row>
    <row r="100" spans="1:4" x14ac:dyDescent="0.25">
      <c r="A100" s="32" t="s">
        <v>189</v>
      </c>
      <c r="B100" s="32">
        <v>58</v>
      </c>
      <c r="C100" s="32">
        <v>67</v>
      </c>
      <c r="D100" s="32">
        <v>62</v>
      </c>
    </row>
    <row r="101" spans="1:4" x14ac:dyDescent="0.25">
      <c r="A101" s="32" t="s">
        <v>190</v>
      </c>
      <c r="B101" s="32">
        <v>65</v>
      </c>
      <c r="C101" s="32">
        <v>67</v>
      </c>
      <c r="D101" s="32">
        <v>62</v>
      </c>
    </row>
    <row r="102" spans="1:4" x14ac:dyDescent="0.25">
      <c r="A102" s="32" t="s">
        <v>191</v>
      </c>
      <c r="B102" s="32">
        <v>79</v>
      </c>
      <c r="C102" s="32">
        <v>67</v>
      </c>
      <c r="D102" s="32">
        <v>67</v>
      </c>
    </row>
    <row r="103" spans="1:4" x14ac:dyDescent="0.25">
      <c r="A103" s="32" t="s">
        <v>192</v>
      </c>
      <c r="B103" s="32">
        <v>68</v>
      </c>
      <c r="C103" s="32">
        <v>74</v>
      </c>
      <c r="D103" s="32">
        <v>74</v>
      </c>
    </row>
    <row r="104" spans="1:4" x14ac:dyDescent="0.25">
      <c r="A104" s="32" t="s">
        <v>193</v>
      </c>
      <c r="B104" s="32">
        <v>85</v>
      </c>
      <c r="C104" s="32">
        <v>91</v>
      </c>
      <c r="D104" s="32">
        <v>89</v>
      </c>
    </row>
    <row r="105" spans="1:4" x14ac:dyDescent="0.25">
      <c r="A105" s="32" t="s">
        <v>194</v>
      </c>
      <c r="B105" s="32">
        <v>60</v>
      </c>
      <c r="C105" s="32">
        <v>44</v>
      </c>
      <c r="D105" s="32">
        <v>47</v>
      </c>
    </row>
    <row r="106" spans="1:4" x14ac:dyDescent="0.25">
      <c r="A106" s="32" t="s">
        <v>195</v>
      </c>
      <c r="B106" s="32">
        <v>98</v>
      </c>
      <c r="C106" s="32">
        <v>86</v>
      </c>
      <c r="D106" s="32">
        <v>90</v>
      </c>
    </row>
    <row r="107" spans="1:4" x14ac:dyDescent="0.25">
      <c r="A107" s="32" t="s">
        <v>196</v>
      </c>
      <c r="B107" s="32">
        <v>58</v>
      </c>
      <c r="C107" s="32">
        <v>67</v>
      </c>
      <c r="D107" s="32">
        <v>72</v>
      </c>
    </row>
    <row r="108" spans="1:4" x14ac:dyDescent="0.25">
      <c r="A108" s="32" t="s">
        <v>197</v>
      </c>
      <c r="B108" s="32">
        <v>87</v>
      </c>
      <c r="C108" s="32">
        <v>100</v>
      </c>
      <c r="D108" s="32">
        <v>100</v>
      </c>
    </row>
    <row r="109" spans="1:4" x14ac:dyDescent="0.25">
      <c r="A109" s="32" t="s">
        <v>198</v>
      </c>
      <c r="B109" s="32">
        <v>66</v>
      </c>
      <c r="C109" s="32">
        <v>63</v>
      </c>
      <c r="D109" s="32">
        <v>64</v>
      </c>
    </row>
    <row r="110" spans="1:4" x14ac:dyDescent="0.25">
      <c r="A110" s="32" t="s">
        <v>199</v>
      </c>
      <c r="B110" s="32">
        <v>52</v>
      </c>
      <c r="C110" s="32">
        <v>76</v>
      </c>
      <c r="D110" s="32">
        <v>70</v>
      </c>
    </row>
    <row r="111" spans="1:4" x14ac:dyDescent="0.25">
      <c r="A111" s="32" t="s">
        <v>200</v>
      </c>
      <c r="B111" s="32">
        <v>70</v>
      </c>
      <c r="C111" s="32">
        <v>64</v>
      </c>
      <c r="D111" s="32">
        <v>72</v>
      </c>
    </row>
    <row r="112" spans="1:4" x14ac:dyDescent="0.25">
      <c r="A112" s="32" t="s">
        <v>201</v>
      </c>
      <c r="B112" s="32">
        <v>77</v>
      </c>
      <c r="C112" s="32">
        <v>89</v>
      </c>
      <c r="D112" s="32">
        <v>98</v>
      </c>
    </row>
    <row r="113" spans="1:4" x14ac:dyDescent="0.25">
      <c r="A113" s="32" t="s">
        <v>202</v>
      </c>
      <c r="B113" s="32">
        <v>62</v>
      </c>
      <c r="C113" s="32">
        <v>55</v>
      </c>
      <c r="D113" s="32">
        <v>49</v>
      </c>
    </row>
    <row r="114" spans="1:4" x14ac:dyDescent="0.25">
      <c r="A114" s="32" t="s">
        <v>203</v>
      </c>
      <c r="B114" s="32">
        <v>54</v>
      </c>
      <c r="C114" s="32">
        <v>53</v>
      </c>
      <c r="D114" s="32">
        <v>47</v>
      </c>
    </row>
    <row r="115" spans="1:4" x14ac:dyDescent="0.25">
      <c r="A115" s="32" t="s">
        <v>204</v>
      </c>
      <c r="B115" s="32">
        <v>51</v>
      </c>
      <c r="C115" s="32">
        <v>58</v>
      </c>
      <c r="D115" s="32">
        <v>54</v>
      </c>
    </row>
    <row r="116" spans="1:4" x14ac:dyDescent="0.25">
      <c r="A116" s="32" t="s">
        <v>205</v>
      </c>
      <c r="B116" s="32">
        <v>99</v>
      </c>
      <c r="C116" s="32">
        <v>100</v>
      </c>
      <c r="D116" s="32">
        <v>100</v>
      </c>
    </row>
    <row r="117" spans="1:4" x14ac:dyDescent="0.25">
      <c r="A117" s="32" t="s">
        <v>206</v>
      </c>
      <c r="B117" s="32">
        <v>84</v>
      </c>
      <c r="C117" s="32">
        <v>77</v>
      </c>
      <c r="D117" s="32">
        <v>74</v>
      </c>
    </row>
    <row r="118" spans="1:4" x14ac:dyDescent="0.25">
      <c r="A118" s="32" t="s">
        <v>207</v>
      </c>
      <c r="B118" s="32">
        <v>75</v>
      </c>
      <c r="C118" s="32">
        <v>85</v>
      </c>
      <c r="D118" s="32">
        <v>82</v>
      </c>
    </row>
    <row r="119" spans="1:4" x14ac:dyDescent="0.25">
      <c r="A119" s="32" t="s">
        <v>208</v>
      </c>
      <c r="B119" s="32">
        <v>78</v>
      </c>
      <c r="C119" s="32">
        <v>82</v>
      </c>
      <c r="D119" s="32">
        <v>79</v>
      </c>
    </row>
    <row r="120" spans="1:4" x14ac:dyDescent="0.25">
      <c r="A120" s="32" t="s">
        <v>209</v>
      </c>
      <c r="B120" s="32">
        <v>51</v>
      </c>
      <c r="C120" s="32">
        <v>63</v>
      </c>
      <c r="D120" s="32">
        <v>61</v>
      </c>
    </row>
    <row r="121" spans="1:4" x14ac:dyDescent="0.25">
      <c r="A121" s="32" t="s">
        <v>210</v>
      </c>
      <c r="B121" s="32">
        <v>55</v>
      </c>
      <c r="C121" s="32">
        <v>69</v>
      </c>
      <c r="D121" s="32">
        <v>65</v>
      </c>
    </row>
    <row r="122" spans="1:4" x14ac:dyDescent="0.25">
      <c r="A122" s="32" t="s">
        <v>211</v>
      </c>
      <c r="B122" s="32">
        <v>79</v>
      </c>
      <c r="C122" s="32">
        <v>92</v>
      </c>
      <c r="D122" s="32">
        <v>89</v>
      </c>
    </row>
    <row r="123" spans="1:4" x14ac:dyDescent="0.25">
      <c r="A123" s="32" t="s">
        <v>212</v>
      </c>
      <c r="B123" s="32">
        <v>91</v>
      </c>
      <c r="C123" s="32">
        <v>89</v>
      </c>
      <c r="D123" s="32">
        <v>92</v>
      </c>
    </row>
    <row r="124" spans="1:4" x14ac:dyDescent="0.25">
      <c r="A124" s="32" t="s">
        <v>213</v>
      </c>
      <c r="B124" s="32">
        <v>88</v>
      </c>
      <c r="C124" s="32">
        <v>93</v>
      </c>
      <c r="D124" s="32">
        <v>93</v>
      </c>
    </row>
    <row r="125" spans="1:4" x14ac:dyDescent="0.25">
      <c r="A125" s="32" t="s">
        <v>214</v>
      </c>
      <c r="B125" s="32">
        <v>63</v>
      </c>
      <c r="C125" s="32">
        <v>57</v>
      </c>
      <c r="D125" s="32">
        <v>56</v>
      </c>
    </row>
    <row r="126" spans="1:4" x14ac:dyDescent="0.25">
      <c r="A126" s="32" t="s">
        <v>215</v>
      </c>
      <c r="B126" s="32">
        <v>83</v>
      </c>
      <c r="C126" s="32">
        <v>80</v>
      </c>
      <c r="D126" s="32">
        <v>73</v>
      </c>
    </row>
    <row r="127" spans="1:4" x14ac:dyDescent="0.25">
      <c r="A127" s="32" t="s">
        <v>216</v>
      </c>
      <c r="B127" s="32">
        <v>87</v>
      </c>
      <c r="C127" s="32">
        <v>95</v>
      </c>
      <c r="D127" s="32">
        <v>86</v>
      </c>
    </row>
    <row r="128" spans="1:4" x14ac:dyDescent="0.25">
      <c r="A128" s="32" t="s">
        <v>217</v>
      </c>
      <c r="B128" s="32">
        <v>72</v>
      </c>
      <c r="C128" s="32">
        <v>68</v>
      </c>
      <c r="D128" s="32">
        <v>67</v>
      </c>
    </row>
    <row r="129" spans="1:4" x14ac:dyDescent="0.25">
      <c r="A129" s="32" t="s">
        <v>218</v>
      </c>
      <c r="B129" s="32">
        <v>65</v>
      </c>
      <c r="C129" s="32">
        <v>77</v>
      </c>
      <c r="D129" s="32">
        <v>74</v>
      </c>
    </row>
    <row r="130" spans="1:4" x14ac:dyDescent="0.25">
      <c r="A130" s="32" t="s">
        <v>219</v>
      </c>
      <c r="B130" s="32">
        <v>82</v>
      </c>
      <c r="C130" s="32">
        <v>82</v>
      </c>
      <c r="D130" s="32">
        <v>74</v>
      </c>
    </row>
    <row r="131" spans="1:4" x14ac:dyDescent="0.25">
      <c r="A131" s="32" t="s">
        <v>220</v>
      </c>
      <c r="B131" s="32">
        <v>51</v>
      </c>
      <c r="C131" s="32">
        <v>49</v>
      </c>
      <c r="D131" s="32">
        <v>51</v>
      </c>
    </row>
    <row r="132" spans="1:4" x14ac:dyDescent="0.25">
      <c r="A132" s="32" t="s">
        <v>221</v>
      </c>
      <c r="B132" s="32">
        <v>89</v>
      </c>
      <c r="C132" s="32">
        <v>84</v>
      </c>
      <c r="D132" s="32">
        <v>82</v>
      </c>
    </row>
    <row r="133" spans="1:4" x14ac:dyDescent="0.25">
      <c r="A133" s="32" t="s">
        <v>222</v>
      </c>
      <c r="B133" s="32">
        <v>53</v>
      </c>
      <c r="C133" s="32">
        <v>37</v>
      </c>
      <c r="D133" s="32">
        <v>40</v>
      </c>
    </row>
    <row r="134" spans="1:4" x14ac:dyDescent="0.25">
      <c r="A134" s="32" t="s">
        <v>223</v>
      </c>
      <c r="B134" s="32">
        <v>87</v>
      </c>
      <c r="C134" s="32">
        <v>74</v>
      </c>
      <c r="D134" s="32">
        <v>70</v>
      </c>
    </row>
    <row r="135" spans="1:4" x14ac:dyDescent="0.25">
      <c r="A135" s="32" t="s">
        <v>224</v>
      </c>
      <c r="B135" s="32">
        <v>75</v>
      </c>
      <c r="C135" s="32">
        <v>81</v>
      </c>
      <c r="D135" s="32">
        <v>84</v>
      </c>
    </row>
    <row r="136" spans="1:4" x14ac:dyDescent="0.25">
      <c r="A136" s="32" t="s">
        <v>225</v>
      </c>
      <c r="B136" s="32">
        <v>74</v>
      </c>
      <c r="C136" s="32">
        <v>79</v>
      </c>
      <c r="D136" s="32">
        <v>75</v>
      </c>
    </row>
    <row r="137" spans="1:4" x14ac:dyDescent="0.25">
      <c r="A137" s="32" t="s">
        <v>226</v>
      </c>
      <c r="B137" s="32">
        <v>58</v>
      </c>
      <c r="C137" s="32">
        <v>55</v>
      </c>
      <c r="D137" s="32">
        <v>48</v>
      </c>
    </row>
    <row r="138" spans="1:4" x14ac:dyDescent="0.25">
      <c r="A138" s="32" t="s">
        <v>227</v>
      </c>
      <c r="B138" s="32">
        <v>51</v>
      </c>
      <c r="C138" s="32">
        <v>54</v>
      </c>
      <c r="D138" s="32">
        <v>41</v>
      </c>
    </row>
    <row r="139" spans="1:4" x14ac:dyDescent="0.25">
      <c r="A139" s="32" t="s">
        <v>228</v>
      </c>
      <c r="B139" s="32">
        <v>70</v>
      </c>
      <c r="C139" s="32">
        <v>55</v>
      </c>
      <c r="D139" s="32">
        <v>56</v>
      </c>
    </row>
    <row r="140" spans="1:4" x14ac:dyDescent="0.25">
      <c r="A140" s="32" t="s">
        <v>229</v>
      </c>
      <c r="B140" s="32">
        <v>59</v>
      </c>
      <c r="C140" s="32">
        <v>66</v>
      </c>
      <c r="D140" s="32">
        <v>67</v>
      </c>
    </row>
    <row r="141" spans="1:4" x14ac:dyDescent="0.25">
      <c r="A141" s="32" t="s">
        <v>230</v>
      </c>
      <c r="B141" s="32">
        <v>71</v>
      </c>
      <c r="C141" s="32">
        <v>61</v>
      </c>
      <c r="D141" s="32">
        <v>69</v>
      </c>
    </row>
    <row r="142" spans="1:4" x14ac:dyDescent="0.25">
      <c r="A142" s="32" t="s">
        <v>231</v>
      </c>
      <c r="B142" s="32">
        <v>76</v>
      </c>
      <c r="C142" s="32">
        <v>72</v>
      </c>
      <c r="D142" s="32">
        <v>71</v>
      </c>
    </row>
    <row r="143" spans="1:4" x14ac:dyDescent="0.25">
      <c r="A143" s="32" t="s">
        <v>232</v>
      </c>
      <c r="B143" s="32">
        <v>59</v>
      </c>
      <c r="C143" s="32">
        <v>62</v>
      </c>
      <c r="D143" s="32">
        <v>64</v>
      </c>
    </row>
    <row r="144" spans="1:4" x14ac:dyDescent="0.25">
      <c r="A144" s="32" t="s">
        <v>233</v>
      </c>
      <c r="B144" s="32">
        <v>42</v>
      </c>
      <c r="C144" s="32">
        <v>55</v>
      </c>
      <c r="D144" s="32">
        <v>54</v>
      </c>
    </row>
    <row r="145" spans="1:4" x14ac:dyDescent="0.25">
      <c r="A145" s="32" t="s">
        <v>234</v>
      </c>
      <c r="B145" s="32">
        <v>57</v>
      </c>
      <c r="C145" s="32">
        <v>43</v>
      </c>
      <c r="D145" s="32">
        <v>47</v>
      </c>
    </row>
    <row r="146" spans="1:4" x14ac:dyDescent="0.25">
      <c r="A146" s="32" t="s">
        <v>235</v>
      </c>
      <c r="B146" s="32">
        <v>88</v>
      </c>
      <c r="C146" s="32">
        <v>73</v>
      </c>
      <c r="D146" s="32">
        <v>78</v>
      </c>
    </row>
    <row r="147" spans="1:4" x14ac:dyDescent="0.25">
      <c r="A147" s="32" t="s">
        <v>236</v>
      </c>
      <c r="B147" s="32">
        <v>22</v>
      </c>
      <c r="C147" s="32">
        <v>39</v>
      </c>
      <c r="D147" s="32">
        <v>33</v>
      </c>
    </row>
    <row r="148" spans="1:4" x14ac:dyDescent="0.25">
      <c r="A148" s="32" t="s">
        <v>237</v>
      </c>
      <c r="B148" s="32">
        <v>88</v>
      </c>
      <c r="C148" s="32">
        <v>84</v>
      </c>
      <c r="D148" s="32">
        <v>75</v>
      </c>
    </row>
    <row r="149" spans="1:4" x14ac:dyDescent="0.25">
      <c r="A149" s="32" t="s">
        <v>238</v>
      </c>
      <c r="B149" s="32">
        <v>73</v>
      </c>
      <c r="C149" s="32">
        <v>68</v>
      </c>
      <c r="D149" s="32">
        <v>66</v>
      </c>
    </row>
    <row r="150" spans="1:4" x14ac:dyDescent="0.25">
      <c r="A150" s="32" t="s">
        <v>239</v>
      </c>
      <c r="B150" s="32">
        <v>68</v>
      </c>
      <c r="C150" s="32">
        <v>75</v>
      </c>
      <c r="D150" s="32">
        <v>81</v>
      </c>
    </row>
    <row r="151" spans="1:4" x14ac:dyDescent="0.25">
      <c r="A151" s="32" t="s">
        <v>240</v>
      </c>
      <c r="B151" s="32">
        <v>100</v>
      </c>
      <c r="C151" s="32">
        <v>100</v>
      </c>
      <c r="D151" s="32">
        <v>93</v>
      </c>
    </row>
    <row r="152" spans="1:4" x14ac:dyDescent="0.25">
      <c r="A152" s="32" t="s">
        <v>241</v>
      </c>
      <c r="B152" s="32">
        <v>62</v>
      </c>
      <c r="C152" s="32">
        <v>67</v>
      </c>
      <c r="D152" s="32">
        <v>69</v>
      </c>
    </row>
    <row r="153" spans="1:4" x14ac:dyDescent="0.25">
      <c r="A153" s="32" t="s">
        <v>242</v>
      </c>
      <c r="B153" s="32">
        <v>77</v>
      </c>
      <c r="C153" s="32">
        <v>67</v>
      </c>
      <c r="D153" s="32">
        <v>68</v>
      </c>
    </row>
    <row r="154" spans="1:4" x14ac:dyDescent="0.25">
      <c r="A154" s="32" t="s">
        <v>243</v>
      </c>
      <c r="B154" s="32">
        <v>59</v>
      </c>
      <c r="C154" s="32">
        <v>70</v>
      </c>
      <c r="D154" s="32">
        <v>66</v>
      </c>
    </row>
    <row r="155" spans="1:4" x14ac:dyDescent="0.25">
      <c r="A155" s="32" t="s">
        <v>244</v>
      </c>
      <c r="B155" s="32">
        <v>54</v>
      </c>
      <c r="C155" s="32">
        <v>49</v>
      </c>
      <c r="D155" s="32">
        <v>47</v>
      </c>
    </row>
    <row r="156" spans="1:4" x14ac:dyDescent="0.25">
      <c r="A156" s="32" t="s">
        <v>245</v>
      </c>
      <c r="B156" s="32">
        <v>62</v>
      </c>
      <c r="C156" s="32">
        <v>67</v>
      </c>
      <c r="D156" s="32">
        <v>61</v>
      </c>
    </row>
    <row r="157" spans="1:4" x14ac:dyDescent="0.25">
      <c r="A157" s="32" t="s">
        <v>246</v>
      </c>
      <c r="B157" s="32">
        <v>70</v>
      </c>
      <c r="C157" s="32">
        <v>89</v>
      </c>
      <c r="D157" s="32">
        <v>88</v>
      </c>
    </row>
    <row r="158" spans="1:4" x14ac:dyDescent="0.25">
      <c r="A158" s="32" t="s">
        <v>247</v>
      </c>
      <c r="B158" s="32">
        <v>66</v>
      </c>
      <c r="C158" s="32">
        <v>74</v>
      </c>
      <c r="D158" s="32">
        <v>78</v>
      </c>
    </row>
    <row r="159" spans="1:4" x14ac:dyDescent="0.25">
      <c r="A159" s="32" t="s">
        <v>248</v>
      </c>
      <c r="B159" s="32">
        <v>60</v>
      </c>
      <c r="C159" s="32">
        <v>60</v>
      </c>
      <c r="D159" s="32">
        <v>60</v>
      </c>
    </row>
    <row r="160" spans="1:4" x14ac:dyDescent="0.25">
      <c r="A160" s="32" t="s">
        <v>249</v>
      </c>
      <c r="B160" s="32">
        <v>61</v>
      </c>
      <c r="C160" s="32">
        <v>86</v>
      </c>
      <c r="D160" s="32">
        <v>87</v>
      </c>
    </row>
    <row r="161" spans="1:4" x14ac:dyDescent="0.25">
      <c r="A161" s="32" t="s">
        <v>250</v>
      </c>
      <c r="B161" s="32">
        <v>66</v>
      </c>
      <c r="C161" s="32">
        <v>62</v>
      </c>
      <c r="D161" s="32">
        <v>64</v>
      </c>
    </row>
    <row r="162" spans="1:4" x14ac:dyDescent="0.25">
      <c r="A162" s="32" t="s">
        <v>251</v>
      </c>
      <c r="B162" s="32">
        <v>82</v>
      </c>
      <c r="C162" s="32">
        <v>78</v>
      </c>
      <c r="D162" s="32">
        <v>74</v>
      </c>
    </row>
    <row r="163" spans="1:4" x14ac:dyDescent="0.25">
      <c r="A163" s="32" t="s">
        <v>252</v>
      </c>
      <c r="B163" s="32">
        <v>75</v>
      </c>
      <c r="C163" s="32">
        <v>88</v>
      </c>
      <c r="D163" s="32">
        <v>85</v>
      </c>
    </row>
    <row r="164" spans="1:4" x14ac:dyDescent="0.25">
      <c r="A164" s="32" t="s">
        <v>253</v>
      </c>
      <c r="B164" s="32">
        <v>49</v>
      </c>
      <c r="C164" s="32">
        <v>53</v>
      </c>
      <c r="D164" s="32">
        <v>52</v>
      </c>
    </row>
    <row r="165" spans="1:4" x14ac:dyDescent="0.25">
      <c r="A165" s="32" t="s">
        <v>254</v>
      </c>
      <c r="B165" s="32">
        <v>52</v>
      </c>
      <c r="C165" s="32">
        <v>53</v>
      </c>
      <c r="D165" s="32">
        <v>49</v>
      </c>
    </row>
    <row r="166" spans="1:4" x14ac:dyDescent="0.25">
      <c r="A166" s="32" t="s">
        <v>255</v>
      </c>
      <c r="B166" s="32">
        <v>81</v>
      </c>
      <c r="C166" s="32">
        <v>92</v>
      </c>
      <c r="D166" s="32">
        <v>91</v>
      </c>
    </row>
    <row r="167" spans="1:4" x14ac:dyDescent="0.25">
      <c r="A167" s="32" t="s">
        <v>256</v>
      </c>
      <c r="B167" s="32">
        <v>96</v>
      </c>
      <c r="C167" s="32">
        <v>100</v>
      </c>
      <c r="D167" s="32">
        <v>100</v>
      </c>
    </row>
    <row r="168" spans="1:4" x14ac:dyDescent="0.25">
      <c r="A168" s="32" t="s">
        <v>257</v>
      </c>
      <c r="B168" s="32">
        <v>53</v>
      </c>
      <c r="C168" s="32">
        <v>51</v>
      </c>
      <c r="D168" s="32">
        <v>51</v>
      </c>
    </row>
    <row r="169" spans="1:4" x14ac:dyDescent="0.25">
      <c r="A169" s="32" t="s">
        <v>258</v>
      </c>
      <c r="B169" s="32">
        <v>58</v>
      </c>
      <c r="C169" s="32">
        <v>76</v>
      </c>
      <c r="D169" s="32">
        <v>78</v>
      </c>
    </row>
    <row r="170" spans="1:4" x14ac:dyDescent="0.25">
      <c r="A170" s="32" t="s">
        <v>259</v>
      </c>
      <c r="B170" s="32">
        <v>68</v>
      </c>
      <c r="C170" s="32">
        <v>83</v>
      </c>
      <c r="D170" s="32">
        <v>78</v>
      </c>
    </row>
    <row r="171" spans="1:4" x14ac:dyDescent="0.25">
      <c r="A171" s="32" t="s">
        <v>260</v>
      </c>
      <c r="B171" s="32">
        <v>67</v>
      </c>
      <c r="C171" s="32">
        <v>75</v>
      </c>
      <c r="D171" s="32">
        <v>70</v>
      </c>
    </row>
    <row r="172" spans="1:4" x14ac:dyDescent="0.25">
      <c r="A172" s="32" t="s">
        <v>261</v>
      </c>
      <c r="B172" s="32">
        <v>72</v>
      </c>
      <c r="C172" s="32">
        <v>73</v>
      </c>
      <c r="D172" s="32">
        <v>74</v>
      </c>
    </row>
    <row r="173" spans="1:4" x14ac:dyDescent="0.25">
      <c r="A173" s="32" t="s">
        <v>262</v>
      </c>
      <c r="B173" s="32">
        <v>94</v>
      </c>
      <c r="C173" s="32">
        <v>88</v>
      </c>
      <c r="D173" s="32">
        <v>78</v>
      </c>
    </row>
    <row r="174" spans="1:4" x14ac:dyDescent="0.25">
      <c r="A174" s="32" t="s">
        <v>263</v>
      </c>
      <c r="B174" s="32">
        <v>79</v>
      </c>
      <c r="C174" s="32">
        <v>86</v>
      </c>
      <c r="D174" s="32">
        <v>81</v>
      </c>
    </row>
    <row r="175" spans="1:4" x14ac:dyDescent="0.25">
      <c r="A175" s="32" t="s">
        <v>264</v>
      </c>
      <c r="B175" s="32">
        <v>63</v>
      </c>
      <c r="C175" s="32">
        <v>67</v>
      </c>
      <c r="D175" s="32">
        <v>70</v>
      </c>
    </row>
    <row r="176" spans="1:4" x14ac:dyDescent="0.25">
      <c r="A176" s="32" t="s">
        <v>265</v>
      </c>
      <c r="B176" s="32">
        <v>43</v>
      </c>
      <c r="C176" s="32">
        <v>51</v>
      </c>
      <c r="D176" s="32">
        <v>54</v>
      </c>
    </row>
    <row r="177" spans="1:4" x14ac:dyDescent="0.25">
      <c r="A177" s="32" t="s">
        <v>266</v>
      </c>
      <c r="B177" s="32">
        <v>81</v>
      </c>
      <c r="C177" s="32">
        <v>91</v>
      </c>
      <c r="D177" s="32">
        <v>87</v>
      </c>
    </row>
    <row r="178" spans="1:4" x14ac:dyDescent="0.25">
      <c r="A178" s="32" t="s">
        <v>267</v>
      </c>
      <c r="B178" s="32">
        <v>46</v>
      </c>
      <c r="C178" s="32">
        <v>54</v>
      </c>
      <c r="D178" s="32">
        <v>58</v>
      </c>
    </row>
    <row r="179" spans="1:4" x14ac:dyDescent="0.25">
      <c r="A179" s="32" t="s">
        <v>268</v>
      </c>
      <c r="B179" s="32">
        <v>71</v>
      </c>
      <c r="C179" s="32">
        <v>77</v>
      </c>
      <c r="D179" s="32">
        <v>77</v>
      </c>
    </row>
    <row r="180" spans="1:4" x14ac:dyDescent="0.25">
      <c r="A180" s="32" t="s">
        <v>269</v>
      </c>
      <c r="B180" s="32">
        <v>52</v>
      </c>
      <c r="C180" s="32">
        <v>70</v>
      </c>
      <c r="D180" s="32">
        <v>62</v>
      </c>
    </row>
    <row r="181" spans="1:4" x14ac:dyDescent="0.25">
      <c r="A181" s="32" t="s">
        <v>270</v>
      </c>
      <c r="B181" s="32">
        <v>97</v>
      </c>
      <c r="C181" s="32">
        <v>100</v>
      </c>
      <c r="D181" s="32">
        <v>100</v>
      </c>
    </row>
    <row r="182" spans="1:4" x14ac:dyDescent="0.25">
      <c r="A182" s="32" t="s">
        <v>271</v>
      </c>
      <c r="B182" s="32">
        <v>62</v>
      </c>
      <c r="C182" s="32">
        <v>68</v>
      </c>
      <c r="D182" s="32">
        <v>75</v>
      </c>
    </row>
    <row r="183" spans="1:4" x14ac:dyDescent="0.25">
      <c r="A183" s="32" t="s">
        <v>272</v>
      </c>
      <c r="B183" s="32">
        <v>46</v>
      </c>
      <c r="C183" s="32">
        <v>64</v>
      </c>
      <c r="D183" s="32">
        <v>66</v>
      </c>
    </row>
    <row r="184" spans="1:4" x14ac:dyDescent="0.25">
      <c r="A184" s="32" t="s">
        <v>273</v>
      </c>
      <c r="B184" s="32">
        <v>50</v>
      </c>
      <c r="C184" s="32">
        <v>50</v>
      </c>
      <c r="D184" s="32">
        <v>47</v>
      </c>
    </row>
    <row r="185" spans="1:4" x14ac:dyDescent="0.25">
      <c r="A185" s="32" t="s">
        <v>274</v>
      </c>
      <c r="B185" s="32">
        <v>65</v>
      </c>
      <c r="C185" s="32">
        <v>69</v>
      </c>
      <c r="D185" s="32">
        <v>70</v>
      </c>
    </row>
    <row r="186" spans="1:4" x14ac:dyDescent="0.25">
      <c r="A186" s="32" t="s">
        <v>275</v>
      </c>
      <c r="B186" s="32">
        <v>45</v>
      </c>
      <c r="C186" s="32">
        <v>52</v>
      </c>
      <c r="D186" s="32">
        <v>49</v>
      </c>
    </row>
    <row r="187" spans="1:4" x14ac:dyDescent="0.25">
      <c r="A187" s="32" t="s">
        <v>276</v>
      </c>
      <c r="B187" s="32">
        <v>65</v>
      </c>
      <c r="C187" s="32">
        <v>67</v>
      </c>
      <c r="D187" s="32">
        <v>65</v>
      </c>
    </row>
    <row r="188" spans="1:4" x14ac:dyDescent="0.25">
      <c r="A188" s="32" t="s">
        <v>277</v>
      </c>
      <c r="B188" s="32">
        <v>80</v>
      </c>
      <c r="C188" s="32">
        <v>76</v>
      </c>
      <c r="D188" s="32">
        <v>65</v>
      </c>
    </row>
    <row r="189" spans="1:4" x14ac:dyDescent="0.25">
      <c r="A189" s="32" t="s">
        <v>278</v>
      </c>
      <c r="B189" s="32">
        <v>62</v>
      </c>
      <c r="C189" s="32">
        <v>66</v>
      </c>
      <c r="D189" s="32">
        <v>68</v>
      </c>
    </row>
    <row r="190" spans="1:4" x14ac:dyDescent="0.25">
      <c r="A190" s="32" t="s">
        <v>279</v>
      </c>
      <c r="B190" s="32">
        <v>48</v>
      </c>
      <c r="C190" s="32">
        <v>52</v>
      </c>
      <c r="D190" s="32">
        <v>45</v>
      </c>
    </row>
    <row r="191" spans="1:4" x14ac:dyDescent="0.25">
      <c r="A191" s="32" t="s">
        <v>280</v>
      </c>
      <c r="B191" s="32">
        <v>77</v>
      </c>
      <c r="C191" s="32">
        <v>88</v>
      </c>
      <c r="D191" s="32">
        <v>87</v>
      </c>
    </row>
    <row r="192" spans="1:4" x14ac:dyDescent="0.25">
      <c r="A192" s="32" t="s">
        <v>281</v>
      </c>
      <c r="B192" s="32">
        <v>66</v>
      </c>
      <c r="C192" s="32">
        <v>65</v>
      </c>
      <c r="D192" s="32">
        <v>69</v>
      </c>
    </row>
    <row r="193" spans="1:4" x14ac:dyDescent="0.25">
      <c r="A193" s="32" t="s">
        <v>282</v>
      </c>
      <c r="B193" s="32">
        <v>76</v>
      </c>
      <c r="C193" s="32">
        <v>83</v>
      </c>
      <c r="D193" s="32">
        <v>79</v>
      </c>
    </row>
    <row r="194" spans="1:4" x14ac:dyDescent="0.25">
      <c r="A194" s="32" t="s">
        <v>283</v>
      </c>
      <c r="B194" s="32">
        <v>62</v>
      </c>
      <c r="C194" s="32">
        <v>64</v>
      </c>
      <c r="D194" s="32">
        <v>66</v>
      </c>
    </row>
    <row r="195" spans="1:4" x14ac:dyDescent="0.25">
      <c r="A195" s="32" t="s">
        <v>284</v>
      </c>
      <c r="B195" s="32">
        <v>77</v>
      </c>
      <c r="C195" s="32">
        <v>62</v>
      </c>
      <c r="D195" s="32">
        <v>62</v>
      </c>
    </row>
    <row r="196" spans="1:4" x14ac:dyDescent="0.25">
      <c r="A196" s="32" t="s">
        <v>285</v>
      </c>
      <c r="B196" s="32">
        <v>69</v>
      </c>
      <c r="C196" s="32">
        <v>84</v>
      </c>
      <c r="D196" s="32">
        <v>85</v>
      </c>
    </row>
    <row r="197" spans="1:4" x14ac:dyDescent="0.25">
      <c r="A197" s="32" t="s">
        <v>286</v>
      </c>
      <c r="B197" s="32">
        <v>61</v>
      </c>
      <c r="C197" s="32">
        <v>55</v>
      </c>
      <c r="D197" s="32">
        <v>52</v>
      </c>
    </row>
    <row r="198" spans="1:4" x14ac:dyDescent="0.25">
      <c r="A198" s="32" t="s">
        <v>287</v>
      </c>
      <c r="B198" s="32">
        <v>59</v>
      </c>
      <c r="C198" s="32">
        <v>69</v>
      </c>
      <c r="D198" s="32">
        <v>65</v>
      </c>
    </row>
    <row r="199" spans="1:4" x14ac:dyDescent="0.25">
      <c r="A199" s="32" t="s">
        <v>288</v>
      </c>
      <c r="B199" s="32">
        <v>55</v>
      </c>
      <c r="C199" s="32">
        <v>56</v>
      </c>
      <c r="D199" s="32">
        <v>51</v>
      </c>
    </row>
    <row r="200" spans="1:4" x14ac:dyDescent="0.25">
      <c r="A200" s="32" t="s">
        <v>289</v>
      </c>
      <c r="B200" s="32">
        <v>45</v>
      </c>
      <c r="C200" s="32">
        <v>53</v>
      </c>
      <c r="D200" s="32">
        <v>55</v>
      </c>
    </row>
    <row r="201" spans="1:4" x14ac:dyDescent="0.25">
      <c r="A201" s="32" t="s">
        <v>290</v>
      </c>
      <c r="B201" s="32">
        <v>78</v>
      </c>
      <c r="C201" s="32">
        <v>79</v>
      </c>
      <c r="D201" s="32">
        <v>76</v>
      </c>
    </row>
    <row r="202" spans="1:4" x14ac:dyDescent="0.25">
      <c r="A202" s="32" t="s">
        <v>291</v>
      </c>
      <c r="B202" s="32">
        <v>67</v>
      </c>
      <c r="C202" s="32">
        <v>84</v>
      </c>
      <c r="D202" s="32">
        <v>86</v>
      </c>
    </row>
    <row r="203" spans="1:4" x14ac:dyDescent="0.25">
      <c r="A203" s="32" t="s">
        <v>292</v>
      </c>
      <c r="B203" s="32">
        <v>65</v>
      </c>
      <c r="C203" s="32">
        <v>81</v>
      </c>
      <c r="D203" s="32">
        <v>77</v>
      </c>
    </row>
    <row r="204" spans="1:4" x14ac:dyDescent="0.25">
      <c r="A204" s="32" t="s">
        <v>293</v>
      </c>
      <c r="B204" s="32">
        <v>69</v>
      </c>
      <c r="C204" s="32">
        <v>77</v>
      </c>
      <c r="D204" s="32">
        <v>69</v>
      </c>
    </row>
    <row r="205" spans="1:4" x14ac:dyDescent="0.25">
      <c r="A205" s="32" t="s">
        <v>294</v>
      </c>
      <c r="B205" s="32">
        <v>57</v>
      </c>
      <c r="C205" s="32">
        <v>69</v>
      </c>
      <c r="D205" s="32">
        <v>68</v>
      </c>
    </row>
    <row r="206" spans="1:4" x14ac:dyDescent="0.25">
      <c r="A206" s="32" t="s">
        <v>295</v>
      </c>
      <c r="B206" s="32">
        <v>59</v>
      </c>
      <c r="C206" s="32">
        <v>41</v>
      </c>
      <c r="D206" s="32">
        <v>42</v>
      </c>
    </row>
    <row r="207" spans="1:4" x14ac:dyDescent="0.25">
      <c r="A207" s="32" t="s">
        <v>296</v>
      </c>
      <c r="B207" s="32">
        <v>74</v>
      </c>
      <c r="C207" s="32">
        <v>71</v>
      </c>
      <c r="D207" s="32">
        <v>78</v>
      </c>
    </row>
    <row r="208" spans="1:4" x14ac:dyDescent="0.25">
      <c r="A208" s="32" t="s">
        <v>297</v>
      </c>
      <c r="B208" s="32">
        <v>82</v>
      </c>
      <c r="C208" s="32">
        <v>62</v>
      </c>
      <c r="D208" s="32">
        <v>62</v>
      </c>
    </row>
    <row r="209" spans="1:4" x14ac:dyDescent="0.25">
      <c r="A209" s="32" t="s">
        <v>298</v>
      </c>
      <c r="B209" s="32">
        <v>81</v>
      </c>
      <c r="C209" s="32">
        <v>80</v>
      </c>
      <c r="D209" s="32">
        <v>76</v>
      </c>
    </row>
    <row r="210" spans="1:4" x14ac:dyDescent="0.25">
      <c r="A210" s="32" t="s">
        <v>299</v>
      </c>
      <c r="B210" s="32">
        <v>74</v>
      </c>
      <c r="C210" s="32">
        <v>81</v>
      </c>
      <c r="D210" s="32">
        <v>76</v>
      </c>
    </row>
    <row r="211" spans="1:4" x14ac:dyDescent="0.25">
      <c r="A211" s="32" t="s">
        <v>300</v>
      </c>
      <c r="B211" s="32">
        <v>58</v>
      </c>
      <c r="C211" s="32">
        <v>61</v>
      </c>
      <c r="D211" s="32">
        <v>66</v>
      </c>
    </row>
    <row r="212" spans="1:4" x14ac:dyDescent="0.25">
      <c r="A212" s="32" t="s">
        <v>301</v>
      </c>
      <c r="B212" s="32">
        <v>80</v>
      </c>
      <c r="C212" s="32">
        <v>79</v>
      </c>
      <c r="D212" s="32">
        <v>79</v>
      </c>
    </row>
    <row r="213" spans="1:4" x14ac:dyDescent="0.25">
      <c r="A213" s="32" t="s">
        <v>302</v>
      </c>
      <c r="B213" s="32">
        <v>35</v>
      </c>
      <c r="C213" s="32">
        <v>28</v>
      </c>
      <c r="D213" s="32">
        <v>27</v>
      </c>
    </row>
    <row r="214" spans="1:4" x14ac:dyDescent="0.25">
      <c r="A214" s="32" t="s">
        <v>303</v>
      </c>
      <c r="B214" s="32">
        <v>42</v>
      </c>
      <c r="C214" s="32">
        <v>62</v>
      </c>
      <c r="D214" s="32">
        <v>60</v>
      </c>
    </row>
    <row r="215" spans="1:4" x14ac:dyDescent="0.25">
      <c r="A215" s="32" t="s">
        <v>304</v>
      </c>
      <c r="B215" s="32">
        <v>60</v>
      </c>
      <c r="C215" s="32">
        <v>51</v>
      </c>
      <c r="D215" s="32">
        <v>56</v>
      </c>
    </row>
    <row r="216" spans="1:4" x14ac:dyDescent="0.25">
      <c r="A216" s="32" t="s">
        <v>305</v>
      </c>
      <c r="B216" s="32">
        <v>87</v>
      </c>
      <c r="C216" s="32">
        <v>91</v>
      </c>
      <c r="D216" s="32">
        <v>81</v>
      </c>
    </row>
    <row r="217" spans="1:4" x14ac:dyDescent="0.25">
      <c r="A217" s="32" t="s">
        <v>306</v>
      </c>
      <c r="B217" s="32">
        <v>84</v>
      </c>
      <c r="C217" s="32">
        <v>83</v>
      </c>
      <c r="D217" s="32">
        <v>75</v>
      </c>
    </row>
    <row r="218" spans="1:4" x14ac:dyDescent="0.25">
      <c r="A218" s="32" t="s">
        <v>307</v>
      </c>
      <c r="B218" s="32">
        <v>83</v>
      </c>
      <c r="C218" s="32">
        <v>86</v>
      </c>
      <c r="D218" s="32">
        <v>88</v>
      </c>
    </row>
    <row r="219" spans="1:4" x14ac:dyDescent="0.25">
      <c r="A219" s="32" t="s">
        <v>308</v>
      </c>
      <c r="B219" s="32">
        <v>34</v>
      </c>
      <c r="C219" s="32">
        <v>42</v>
      </c>
      <c r="D219" s="32">
        <v>39</v>
      </c>
    </row>
    <row r="220" spans="1:4" x14ac:dyDescent="0.25">
      <c r="A220" s="32" t="s">
        <v>309</v>
      </c>
      <c r="B220" s="32">
        <v>66</v>
      </c>
      <c r="C220" s="32">
        <v>77</v>
      </c>
      <c r="D220" s="32">
        <v>70</v>
      </c>
    </row>
    <row r="221" spans="1:4" x14ac:dyDescent="0.25">
      <c r="A221" s="32" t="s">
        <v>310</v>
      </c>
      <c r="B221" s="32">
        <v>61</v>
      </c>
      <c r="C221" s="32">
        <v>56</v>
      </c>
      <c r="D221" s="32">
        <v>56</v>
      </c>
    </row>
    <row r="222" spans="1:4" x14ac:dyDescent="0.25">
      <c r="A222" s="32" t="s">
        <v>311</v>
      </c>
      <c r="B222" s="32">
        <v>56</v>
      </c>
      <c r="C222" s="32">
        <v>68</v>
      </c>
      <c r="D222" s="32">
        <v>74</v>
      </c>
    </row>
    <row r="223" spans="1:4" x14ac:dyDescent="0.25">
      <c r="A223" s="32" t="s">
        <v>312</v>
      </c>
      <c r="B223" s="32">
        <v>87</v>
      </c>
      <c r="C223" s="32">
        <v>85</v>
      </c>
      <c r="D223" s="32">
        <v>73</v>
      </c>
    </row>
    <row r="224" spans="1:4" x14ac:dyDescent="0.25">
      <c r="A224" s="32" t="s">
        <v>313</v>
      </c>
      <c r="B224" s="32">
        <v>55</v>
      </c>
      <c r="C224" s="32">
        <v>65</v>
      </c>
      <c r="D224" s="32">
        <v>62</v>
      </c>
    </row>
    <row r="225" spans="1:4" x14ac:dyDescent="0.25">
      <c r="A225" s="32" t="s">
        <v>314</v>
      </c>
      <c r="B225" s="32">
        <v>86</v>
      </c>
      <c r="C225" s="32">
        <v>80</v>
      </c>
      <c r="D225" s="32">
        <v>75</v>
      </c>
    </row>
    <row r="226" spans="1:4" x14ac:dyDescent="0.25">
      <c r="A226" s="32" t="s">
        <v>315</v>
      </c>
      <c r="B226" s="32">
        <v>52</v>
      </c>
      <c r="C226" s="32">
        <v>66</v>
      </c>
      <c r="D226" s="32">
        <v>73</v>
      </c>
    </row>
    <row r="227" spans="1:4" x14ac:dyDescent="0.25">
      <c r="A227" s="32" t="s">
        <v>316</v>
      </c>
      <c r="B227" s="32">
        <v>45</v>
      </c>
      <c r="C227" s="32">
        <v>56</v>
      </c>
      <c r="D227" s="32">
        <v>54</v>
      </c>
    </row>
    <row r="228" spans="1:4" x14ac:dyDescent="0.25">
      <c r="A228" s="32" t="s">
        <v>317</v>
      </c>
      <c r="B228" s="32">
        <v>72</v>
      </c>
      <c r="C228" s="32">
        <v>72</v>
      </c>
      <c r="D228" s="32">
        <v>71</v>
      </c>
    </row>
    <row r="229" spans="1:4" x14ac:dyDescent="0.25">
      <c r="A229" s="32" t="s">
        <v>318</v>
      </c>
      <c r="B229" s="32">
        <v>57</v>
      </c>
      <c r="C229" s="32">
        <v>50</v>
      </c>
      <c r="D229" s="32">
        <v>54</v>
      </c>
    </row>
    <row r="230" spans="1:4" x14ac:dyDescent="0.25">
      <c r="A230" s="32" t="s">
        <v>319</v>
      </c>
      <c r="B230" s="32">
        <v>68</v>
      </c>
      <c r="C230" s="32">
        <v>72</v>
      </c>
      <c r="D230" s="32">
        <v>64</v>
      </c>
    </row>
    <row r="231" spans="1:4" x14ac:dyDescent="0.25">
      <c r="A231" s="32" t="s">
        <v>320</v>
      </c>
      <c r="B231" s="32">
        <v>88</v>
      </c>
      <c r="C231" s="32">
        <v>95</v>
      </c>
      <c r="D231" s="32">
        <v>94</v>
      </c>
    </row>
    <row r="232" spans="1:4" x14ac:dyDescent="0.25">
      <c r="A232" s="32" t="s">
        <v>321</v>
      </c>
      <c r="B232" s="32">
        <v>76</v>
      </c>
      <c r="C232" s="32">
        <v>64</v>
      </c>
      <c r="D232" s="32">
        <v>66</v>
      </c>
    </row>
    <row r="233" spans="1:4" x14ac:dyDescent="0.25">
      <c r="A233" s="32" t="s">
        <v>322</v>
      </c>
      <c r="B233" s="32">
        <v>46</v>
      </c>
      <c r="C233" s="32">
        <v>43</v>
      </c>
      <c r="D233" s="32">
        <v>42</v>
      </c>
    </row>
    <row r="234" spans="1:4" x14ac:dyDescent="0.25">
      <c r="A234" s="32" t="s">
        <v>323</v>
      </c>
      <c r="B234" s="32">
        <v>67</v>
      </c>
      <c r="C234" s="32">
        <v>86</v>
      </c>
      <c r="D234" s="32">
        <v>83</v>
      </c>
    </row>
    <row r="235" spans="1:4" x14ac:dyDescent="0.25">
      <c r="A235" s="32" t="s">
        <v>324</v>
      </c>
      <c r="B235" s="32">
        <v>92</v>
      </c>
      <c r="C235" s="32">
        <v>87</v>
      </c>
      <c r="D235" s="32">
        <v>78</v>
      </c>
    </row>
    <row r="236" spans="1:4" x14ac:dyDescent="0.25">
      <c r="A236" s="32" t="s">
        <v>325</v>
      </c>
      <c r="B236" s="32">
        <v>83</v>
      </c>
      <c r="C236" s="32">
        <v>82</v>
      </c>
      <c r="D236" s="32">
        <v>84</v>
      </c>
    </row>
    <row r="237" spans="1:4" x14ac:dyDescent="0.25">
      <c r="A237" s="32" t="s">
        <v>326</v>
      </c>
      <c r="B237" s="32">
        <v>80</v>
      </c>
      <c r="C237" s="32">
        <v>75</v>
      </c>
      <c r="D237" s="32">
        <v>77</v>
      </c>
    </row>
    <row r="238" spans="1:4" x14ac:dyDescent="0.25">
      <c r="A238" s="32" t="s">
        <v>327</v>
      </c>
      <c r="B238" s="32">
        <v>63</v>
      </c>
      <c r="C238" s="32">
        <v>66</v>
      </c>
      <c r="D238" s="32">
        <v>67</v>
      </c>
    </row>
    <row r="239" spans="1:4" x14ac:dyDescent="0.25">
      <c r="A239" s="32" t="s">
        <v>328</v>
      </c>
      <c r="B239" s="32">
        <v>64</v>
      </c>
      <c r="C239" s="32">
        <v>60</v>
      </c>
      <c r="D239" s="32">
        <v>74</v>
      </c>
    </row>
    <row r="240" spans="1:4" x14ac:dyDescent="0.25">
      <c r="A240" s="32" t="s">
        <v>329</v>
      </c>
      <c r="B240" s="32">
        <v>54</v>
      </c>
      <c r="C240" s="32">
        <v>52</v>
      </c>
      <c r="D240" s="32">
        <v>51</v>
      </c>
    </row>
    <row r="241" spans="1:4" x14ac:dyDescent="0.25">
      <c r="A241" s="32" t="s">
        <v>330</v>
      </c>
      <c r="B241" s="32">
        <v>84</v>
      </c>
      <c r="C241" s="32">
        <v>80</v>
      </c>
      <c r="D241" s="32">
        <v>80</v>
      </c>
    </row>
    <row r="242" spans="1:4" x14ac:dyDescent="0.25">
      <c r="A242" s="32" t="s">
        <v>331</v>
      </c>
      <c r="B242" s="32">
        <v>73</v>
      </c>
      <c r="C242" s="32">
        <v>68</v>
      </c>
      <c r="D242" s="32">
        <v>66</v>
      </c>
    </row>
    <row r="243" spans="1:4" x14ac:dyDescent="0.25">
      <c r="A243" s="32" t="s">
        <v>332</v>
      </c>
      <c r="B243" s="32">
        <v>80</v>
      </c>
      <c r="C243" s="32">
        <v>83</v>
      </c>
      <c r="D243" s="32">
        <v>83</v>
      </c>
    </row>
    <row r="244" spans="1:4" x14ac:dyDescent="0.25">
      <c r="A244" s="32" t="s">
        <v>333</v>
      </c>
      <c r="B244" s="32">
        <v>56</v>
      </c>
      <c r="C244" s="32">
        <v>52</v>
      </c>
      <c r="D244" s="32">
        <v>55</v>
      </c>
    </row>
    <row r="245" spans="1:4" x14ac:dyDescent="0.25">
      <c r="A245" s="32" t="s">
        <v>334</v>
      </c>
      <c r="B245" s="32">
        <v>59</v>
      </c>
      <c r="C245" s="32">
        <v>51</v>
      </c>
      <c r="D245" s="32">
        <v>43</v>
      </c>
    </row>
    <row r="246" spans="1:4" x14ac:dyDescent="0.25">
      <c r="A246" s="32" t="s">
        <v>335</v>
      </c>
      <c r="B246" s="32">
        <v>75</v>
      </c>
      <c r="C246" s="32">
        <v>74</v>
      </c>
      <c r="D246" s="32">
        <v>69</v>
      </c>
    </row>
    <row r="247" spans="1:4" x14ac:dyDescent="0.25">
      <c r="A247" s="32" t="s">
        <v>336</v>
      </c>
      <c r="B247" s="32">
        <v>85</v>
      </c>
      <c r="C247" s="32">
        <v>76</v>
      </c>
      <c r="D247" s="32">
        <v>71</v>
      </c>
    </row>
    <row r="248" spans="1:4" x14ac:dyDescent="0.25">
      <c r="A248" s="32" t="s">
        <v>337</v>
      </c>
      <c r="B248" s="32">
        <v>89</v>
      </c>
      <c r="C248" s="32">
        <v>76</v>
      </c>
      <c r="D248" s="32">
        <v>74</v>
      </c>
    </row>
    <row r="249" spans="1:4" x14ac:dyDescent="0.25">
      <c r="A249" s="32" t="s">
        <v>338</v>
      </c>
      <c r="B249" s="32">
        <v>58</v>
      </c>
      <c r="C249" s="32">
        <v>70</v>
      </c>
      <c r="D249" s="32">
        <v>68</v>
      </c>
    </row>
    <row r="250" spans="1:4" x14ac:dyDescent="0.25">
      <c r="A250" s="32" t="s">
        <v>339</v>
      </c>
      <c r="B250" s="32">
        <v>65</v>
      </c>
      <c r="C250" s="32">
        <v>64</v>
      </c>
      <c r="D250" s="32">
        <v>62</v>
      </c>
    </row>
    <row r="251" spans="1:4" x14ac:dyDescent="0.25">
      <c r="A251" s="32" t="s">
        <v>340</v>
      </c>
      <c r="B251" s="32">
        <v>68</v>
      </c>
      <c r="C251" s="32">
        <v>60</v>
      </c>
      <c r="D251" s="32">
        <v>53</v>
      </c>
    </row>
    <row r="252" spans="1:4" x14ac:dyDescent="0.25">
      <c r="A252" s="32" t="s">
        <v>341</v>
      </c>
      <c r="B252" s="32">
        <v>47</v>
      </c>
      <c r="C252" s="32">
        <v>49</v>
      </c>
      <c r="D252" s="32">
        <v>49</v>
      </c>
    </row>
    <row r="253" spans="1:4" x14ac:dyDescent="0.25">
      <c r="A253" s="32" t="s">
        <v>342</v>
      </c>
      <c r="B253" s="32">
        <v>71</v>
      </c>
      <c r="C253" s="32">
        <v>83</v>
      </c>
      <c r="D253" s="32">
        <v>83</v>
      </c>
    </row>
    <row r="254" spans="1:4" x14ac:dyDescent="0.25">
      <c r="A254" s="32" t="s">
        <v>343</v>
      </c>
      <c r="B254" s="32">
        <v>60</v>
      </c>
      <c r="C254" s="32">
        <v>70</v>
      </c>
      <c r="D254" s="32">
        <v>70</v>
      </c>
    </row>
    <row r="255" spans="1:4" x14ac:dyDescent="0.25">
      <c r="A255" s="32" t="s">
        <v>344</v>
      </c>
      <c r="B255" s="32">
        <v>80</v>
      </c>
      <c r="C255" s="32">
        <v>80</v>
      </c>
      <c r="D255" s="32">
        <v>72</v>
      </c>
    </row>
    <row r="256" spans="1:4" x14ac:dyDescent="0.25">
      <c r="A256" s="32" t="s">
        <v>345</v>
      </c>
      <c r="B256" s="32">
        <v>54</v>
      </c>
      <c r="C256" s="32">
        <v>52</v>
      </c>
      <c r="D256" s="32">
        <v>52</v>
      </c>
    </row>
    <row r="257" spans="1:4" x14ac:dyDescent="0.25">
      <c r="A257" s="32" t="s">
        <v>346</v>
      </c>
      <c r="B257" s="32">
        <v>62</v>
      </c>
      <c r="C257" s="32">
        <v>73</v>
      </c>
      <c r="D257" s="32">
        <v>70</v>
      </c>
    </row>
    <row r="258" spans="1:4" x14ac:dyDescent="0.25">
      <c r="A258" s="32" t="s">
        <v>347</v>
      </c>
      <c r="B258" s="32">
        <v>64</v>
      </c>
      <c r="C258" s="32">
        <v>73</v>
      </c>
      <c r="D258" s="32">
        <v>68</v>
      </c>
    </row>
    <row r="259" spans="1:4" x14ac:dyDescent="0.25">
      <c r="A259" s="32" t="s">
        <v>348</v>
      </c>
      <c r="B259" s="32">
        <v>78</v>
      </c>
      <c r="C259" s="32">
        <v>77</v>
      </c>
      <c r="D259" s="32">
        <v>77</v>
      </c>
    </row>
    <row r="260" spans="1:4" x14ac:dyDescent="0.25">
      <c r="A260" s="32" t="s">
        <v>349</v>
      </c>
      <c r="B260" s="32">
        <v>70</v>
      </c>
      <c r="C260" s="32">
        <v>75</v>
      </c>
      <c r="D260" s="32">
        <v>78</v>
      </c>
    </row>
    <row r="261" spans="1:4" x14ac:dyDescent="0.25">
      <c r="A261" s="32" t="s">
        <v>350</v>
      </c>
      <c r="B261" s="32">
        <v>65</v>
      </c>
      <c r="C261" s="32">
        <v>81</v>
      </c>
      <c r="D261" s="32">
        <v>81</v>
      </c>
    </row>
    <row r="262" spans="1:4" x14ac:dyDescent="0.25">
      <c r="A262" s="32" t="s">
        <v>351</v>
      </c>
      <c r="B262" s="32">
        <v>64</v>
      </c>
      <c r="C262" s="32">
        <v>79</v>
      </c>
      <c r="D262" s="32">
        <v>77</v>
      </c>
    </row>
    <row r="263" spans="1:4" x14ac:dyDescent="0.25">
      <c r="A263" s="32" t="s">
        <v>352</v>
      </c>
      <c r="B263" s="32">
        <v>79</v>
      </c>
      <c r="C263" s="32">
        <v>79</v>
      </c>
      <c r="D263" s="32">
        <v>78</v>
      </c>
    </row>
    <row r="264" spans="1:4" x14ac:dyDescent="0.25">
      <c r="A264" s="32" t="s">
        <v>353</v>
      </c>
      <c r="B264" s="32">
        <v>44</v>
      </c>
      <c r="C264" s="32">
        <v>50</v>
      </c>
      <c r="D264" s="32">
        <v>51</v>
      </c>
    </row>
    <row r="265" spans="1:4" x14ac:dyDescent="0.25">
      <c r="A265" s="32" t="s">
        <v>354</v>
      </c>
      <c r="B265" s="32">
        <v>99</v>
      </c>
      <c r="C265" s="32">
        <v>93</v>
      </c>
      <c r="D265" s="32">
        <v>90</v>
      </c>
    </row>
    <row r="266" spans="1:4" x14ac:dyDescent="0.25">
      <c r="A266" s="32" t="s">
        <v>355</v>
      </c>
      <c r="B266" s="32">
        <v>76</v>
      </c>
      <c r="C266" s="32">
        <v>73</v>
      </c>
      <c r="D266" s="32">
        <v>68</v>
      </c>
    </row>
    <row r="267" spans="1:4" x14ac:dyDescent="0.25">
      <c r="A267" s="32" t="s">
        <v>356</v>
      </c>
      <c r="B267" s="32">
        <v>59</v>
      </c>
      <c r="C267" s="32">
        <v>42</v>
      </c>
      <c r="D267" s="32">
        <v>41</v>
      </c>
    </row>
    <row r="268" spans="1:4" x14ac:dyDescent="0.25">
      <c r="A268" s="32" t="s">
        <v>357</v>
      </c>
      <c r="B268" s="32">
        <v>63</v>
      </c>
      <c r="C268" s="32">
        <v>75</v>
      </c>
      <c r="D268" s="32">
        <v>81</v>
      </c>
    </row>
    <row r="269" spans="1:4" x14ac:dyDescent="0.25">
      <c r="A269" s="32" t="s">
        <v>358</v>
      </c>
      <c r="B269" s="32">
        <v>69</v>
      </c>
      <c r="C269" s="32">
        <v>72</v>
      </c>
      <c r="D269" s="32">
        <v>77</v>
      </c>
    </row>
    <row r="270" spans="1:4" x14ac:dyDescent="0.25">
      <c r="A270" s="32" t="s">
        <v>359</v>
      </c>
      <c r="B270" s="32">
        <v>88</v>
      </c>
      <c r="C270" s="32">
        <v>92</v>
      </c>
      <c r="D270" s="32">
        <v>95</v>
      </c>
    </row>
    <row r="271" spans="1:4" x14ac:dyDescent="0.25">
      <c r="A271" s="32" t="s">
        <v>360</v>
      </c>
      <c r="B271" s="32">
        <v>71</v>
      </c>
      <c r="C271" s="32">
        <v>76</v>
      </c>
      <c r="D271" s="32">
        <v>70</v>
      </c>
    </row>
    <row r="272" spans="1:4" x14ac:dyDescent="0.25">
      <c r="A272" s="32" t="s">
        <v>361</v>
      </c>
      <c r="B272" s="32">
        <v>69</v>
      </c>
      <c r="C272" s="32">
        <v>63</v>
      </c>
      <c r="D272" s="32">
        <v>61</v>
      </c>
    </row>
    <row r="273" spans="1:4" x14ac:dyDescent="0.25">
      <c r="A273" s="32" t="s">
        <v>362</v>
      </c>
      <c r="B273" s="32">
        <v>58</v>
      </c>
      <c r="C273" s="32">
        <v>49</v>
      </c>
      <c r="D273" s="32">
        <v>42</v>
      </c>
    </row>
    <row r="274" spans="1:4" x14ac:dyDescent="0.25">
      <c r="A274" s="32" t="s">
        <v>363</v>
      </c>
      <c r="B274" s="32">
        <v>47</v>
      </c>
      <c r="C274" s="32">
        <v>53</v>
      </c>
      <c r="D274" s="32">
        <v>58</v>
      </c>
    </row>
    <row r="275" spans="1:4" x14ac:dyDescent="0.25">
      <c r="A275" s="32" t="s">
        <v>364</v>
      </c>
      <c r="B275" s="32">
        <v>65</v>
      </c>
      <c r="C275" s="32">
        <v>70</v>
      </c>
      <c r="D275" s="32">
        <v>71</v>
      </c>
    </row>
    <row r="276" spans="1:4" x14ac:dyDescent="0.25">
      <c r="A276" s="32" t="s">
        <v>365</v>
      </c>
      <c r="B276" s="32">
        <v>88</v>
      </c>
      <c r="C276" s="32">
        <v>85</v>
      </c>
      <c r="D276" s="32">
        <v>76</v>
      </c>
    </row>
    <row r="277" spans="1:4" x14ac:dyDescent="0.25">
      <c r="A277" s="32" t="s">
        <v>366</v>
      </c>
      <c r="B277" s="32">
        <v>83</v>
      </c>
      <c r="C277" s="32">
        <v>78</v>
      </c>
      <c r="D277" s="32">
        <v>73</v>
      </c>
    </row>
    <row r="278" spans="1:4" x14ac:dyDescent="0.25">
      <c r="A278" s="32" t="s">
        <v>367</v>
      </c>
      <c r="B278" s="32">
        <v>85</v>
      </c>
      <c r="C278" s="32">
        <v>92</v>
      </c>
      <c r="D278" s="32">
        <v>93</v>
      </c>
    </row>
    <row r="279" spans="1:4" x14ac:dyDescent="0.25">
      <c r="A279" s="32" t="s">
        <v>368</v>
      </c>
      <c r="B279" s="32">
        <v>59</v>
      </c>
      <c r="C279" s="32">
        <v>63</v>
      </c>
      <c r="D279" s="32">
        <v>75</v>
      </c>
    </row>
    <row r="280" spans="1:4" x14ac:dyDescent="0.25">
      <c r="A280" s="32" t="s">
        <v>369</v>
      </c>
      <c r="B280" s="32">
        <v>65</v>
      </c>
      <c r="C280" s="32">
        <v>86</v>
      </c>
      <c r="D280" s="32">
        <v>80</v>
      </c>
    </row>
    <row r="281" spans="1:4" x14ac:dyDescent="0.25">
      <c r="A281" s="32" t="s">
        <v>370</v>
      </c>
      <c r="B281" s="32">
        <v>73</v>
      </c>
      <c r="C281" s="32">
        <v>56</v>
      </c>
      <c r="D281" s="32">
        <v>57</v>
      </c>
    </row>
    <row r="282" spans="1:4" x14ac:dyDescent="0.25">
      <c r="A282" s="32" t="s">
        <v>371</v>
      </c>
      <c r="B282" s="32">
        <v>53</v>
      </c>
      <c r="C282" s="32">
        <v>52</v>
      </c>
      <c r="D282" s="32">
        <v>42</v>
      </c>
    </row>
    <row r="283" spans="1:4" x14ac:dyDescent="0.25">
      <c r="A283" s="32" t="s">
        <v>372</v>
      </c>
      <c r="B283" s="32">
        <v>45</v>
      </c>
      <c r="C283" s="32">
        <v>48</v>
      </c>
      <c r="D283" s="32">
        <v>46</v>
      </c>
    </row>
    <row r="284" spans="1:4" x14ac:dyDescent="0.25">
      <c r="A284" s="32" t="s">
        <v>373</v>
      </c>
      <c r="B284" s="32">
        <v>73</v>
      </c>
      <c r="C284" s="32">
        <v>79</v>
      </c>
      <c r="D284" s="32">
        <v>84</v>
      </c>
    </row>
    <row r="285" spans="1:4" x14ac:dyDescent="0.25">
      <c r="A285" s="32" t="s">
        <v>374</v>
      </c>
      <c r="B285" s="32">
        <v>70</v>
      </c>
      <c r="C285" s="32">
        <v>78</v>
      </c>
      <c r="D285" s="32">
        <v>78</v>
      </c>
    </row>
    <row r="286" spans="1:4" x14ac:dyDescent="0.25">
      <c r="A286" s="32" t="s">
        <v>375</v>
      </c>
      <c r="B286" s="32">
        <v>37</v>
      </c>
      <c r="C286" s="32">
        <v>46</v>
      </c>
      <c r="D286" s="32">
        <v>46</v>
      </c>
    </row>
    <row r="287" spans="1:4" x14ac:dyDescent="0.25">
      <c r="A287" s="32" t="s">
        <v>376</v>
      </c>
      <c r="B287" s="32">
        <v>81</v>
      </c>
      <c r="C287" s="32">
        <v>82</v>
      </c>
      <c r="D287" s="32">
        <v>82</v>
      </c>
    </row>
    <row r="288" spans="1:4" x14ac:dyDescent="0.25">
      <c r="A288" s="32" t="s">
        <v>377</v>
      </c>
      <c r="B288" s="32">
        <v>97</v>
      </c>
      <c r="C288" s="32">
        <v>82</v>
      </c>
      <c r="D288" s="32">
        <v>88</v>
      </c>
    </row>
    <row r="289" spans="1:4" x14ac:dyDescent="0.25">
      <c r="A289" s="32" t="s">
        <v>378</v>
      </c>
      <c r="B289" s="32">
        <v>67</v>
      </c>
      <c r="C289" s="32">
        <v>89</v>
      </c>
      <c r="D289" s="32">
        <v>82</v>
      </c>
    </row>
    <row r="290" spans="1:4" x14ac:dyDescent="0.25">
      <c r="A290" s="32" t="s">
        <v>379</v>
      </c>
      <c r="B290" s="32">
        <v>88</v>
      </c>
      <c r="C290" s="32">
        <v>75</v>
      </c>
      <c r="D290" s="32">
        <v>76</v>
      </c>
    </row>
    <row r="291" spans="1:4" x14ac:dyDescent="0.25">
      <c r="A291" s="32" t="s">
        <v>380</v>
      </c>
      <c r="B291" s="32">
        <v>77</v>
      </c>
      <c r="C291" s="32">
        <v>76</v>
      </c>
      <c r="D291" s="32">
        <v>77</v>
      </c>
    </row>
    <row r="292" spans="1:4" x14ac:dyDescent="0.25">
      <c r="A292" s="32" t="s">
        <v>381</v>
      </c>
      <c r="B292" s="32">
        <v>76</v>
      </c>
      <c r="C292" s="32">
        <v>70</v>
      </c>
      <c r="D292" s="32">
        <v>68</v>
      </c>
    </row>
    <row r="293" spans="1:4" x14ac:dyDescent="0.25">
      <c r="A293" s="32" t="s">
        <v>382</v>
      </c>
      <c r="B293" s="32">
        <v>86</v>
      </c>
      <c r="C293" s="32">
        <v>73</v>
      </c>
      <c r="D293" s="32">
        <v>70</v>
      </c>
    </row>
    <row r="294" spans="1:4" x14ac:dyDescent="0.25">
      <c r="A294" s="32" t="s">
        <v>383</v>
      </c>
      <c r="B294" s="32">
        <v>63</v>
      </c>
      <c r="C294" s="32">
        <v>60</v>
      </c>
      <c r="D294" s="32">
        <v>57</v>
      </c>
    </row>
    <row r="295" spans="1:4" x14ac:dyDescent="0.25">
      <c r="A295" s="32" t="s">
        <v>384</v>
      </c>
      <c r="B295" s="32">
        <v>65</v>
      </c>
      <c r="C295" s="32">
        <v>73</v>
      </c>
      <c r="D295" s="32">
        <v>75</v>
      </c>
    </row>
    <row r="296" spans="1:4" x14ac:dyDescent="0.25">
      <c r="A296" s="32" t="s">
        <v>385</v>
      </c>
      <c r="B296" s="32">
        <v>78</v>
      </c>
      <c r="C296" s="32">
        <v>77</v>
      </c>
      <c r="D296" s="32">
        <v>80</v>
      </c>
    </row>
    <row r="297" spans="1:4" x14ac:dyDescent="0.25">
      <c r="A297" s="32" t="s">
        <v>386</v>
      </c>
      <c r="B297" s="32">
        <v>67</v>
      </c>
      <c r="C297" s="32">
        <v>62</v>
      </c>
      <c r="D297" s="32">
        <v>60</v>
      </c>
    </row>
    <row r="298" spans="1:4" x14ac:dyDescent="0.25">
      <c r="A298" s="32" t="s">
        <v>387</v>
      </c>
      <c r="B298" s="32">
        <v>46</v>
      </c>
      <c r="C298" s="32">
        <v>41</v>
      </c>
      <c r="D298" s="32">
        <v>43</v>
      </c>
    </row>
    <row r="299" spans="1:4" x14ac:dyDescent="0.25">
      <c r="A299" s="32" t="s">
        <v>388</v>
      </c>
      <c r="B299" s="32">
        <v>71</v>
      </c>
      <c r="C299" s="32">
        <v>74</v>
      </c>
      <c r="D299" s="32">
        <v>68</v>
      </c>
    </row>
    <row r="300" spans="1:4" x14ac:dyDescent="0.25">
      <c r="A300" s="32" t="s">
        <v>389</v>
      </c>
      <c r="B300" s="32">
        <v>40</v>
      </c>
      <c r="C300" s="32">
        <v>46</v>
      </c>
      <c r="D300" s="32">
        <v>50</v>
      </c>
    </row>
    <row r="301" spans="1:4" x14ac:dyDescent="0.25">
      <c r="A301" s="32" t="s">
        <v>390</v>
      </c>
      <c r="B301" s="32">
        <v>90</v>
      </c>
      <c r="C301" s="32">
        <v>87</v>
      </c>
      <c r="D301" s="32">
        <v>75</v>
      </c>
    </row>
    <row r="302" spans="1:4" x14ac:dyDescent="0.25">
      <c r="A302" s="32" t="s">
        <v>391</v>
      </c>
      <c r="B302" s="32">
        <v>81</v>
      </c>
      <c r="C302" s="32">
        <v>78</v>
      </c>
      <c r="D302" s="32">
        <v>81</v>
      </c>
    </row>
    <row r="303" spans="1:4" x14ac:dyDescent="0.25">
      <c r="A303" s="32" t="s">
        <v>392</v>
      </c>
      <c r="B303" s="32">
        <v>56</v>
      </c>
      <c r="C303" s="32">
        <v>54</v>
      </c>
      <c r="D303" s="32">
        <v>52</v>
      </c>
    </row>
    <row r="304" spans="1:4" x14ac:dyDescent="0.25">
      <c r="A304" s="32" t="s">
        <v>393</v>
      </c>
      <c r="B304" s="32">
        <v>67</v>
      </c>
      <c r="C304" s="32">
        <v>84</v>
      </c>
      <c r="D304" s="32">
        <v>81</v>
      </c>
    </row>
    <row r="305" spans="1:4" x14ac:dyDescent="0.25">
      <c r="A305" s="32" t="s">
        <v>394</v>
      </c>
      <c r="B305" s="32">
        <v>80</v>
      </c>
      <c r="C305" s="32">
        <v>76</v>
      </c>
      <c r="D305" s="32">
        <v>64</v>
      </c>
    </row>
    <row r="306" spans="1:4" x14ac:dyDescent="0.25">
      <c r="A306" s="32" t="s">
        <v>395</v>
      </c>
      <c r="B306" s="32">
        <v>74</v>
      </c>
      <c r="C306" s="32">
        <v>75</v>
      </c>
      <c r="D306" s="32">
        <v>83</v>
      </c>
    </row>
    <row r="307" spans="1:4" x14ac:dyDescent="0.25">
      <c r="A307" s="32" t="s">
        <v>396</v>
      </c>
      <c r="B307" s="32">
        <v>69</v>
      </c>
      <c r="C307" s="32">
        <v>67</v>
      </c>
      <c r="D307" s="32">
        <v>69</v>
      </c>
    </row>
    <row r="308" spans="1:4" x14ac:dyDescent="0.25">
      <c r="A308" s="32" t="s">
        <v>397</v>
      </c>
      <c r="B308" s="32">
        <v>99</v>
      </c>
      <c r="C308" s="32">
        <v>87</v>
      </c>
      <c r="D308" s="32">
        <v>81</v>
      </c>
    </row>
    <row r="309" spans="1:4" x14ac:dyDescent="0.25">
      <c r="A309" s="32" t="s">
        <v>398</v>
      </c>
      <c r="B309" s="32">
        <v>51</v>
      </c>
      <c r="C309" s="32">
        <v>52</v>
      </c>
      <c r="D309" s="32">
        <v>44</v>
      </c>
    </row>
    <row r="310" spans="1:4" x14ac:dyDescent="0.25">
      <c r="A310" s="32" t="s">
        <v>399</v>
      </c>
      <c r="B310" s="32">
        <v>53</v>
      </c>
      <c r="C310" s="32">
        <v>71</v>
      </c>
      <c r="D310" s="32">
        <v>67</v>
      </c>
    </row>
    <row r="311" spans="1:4" x14ac:dyDescent="0.25">
      <c r="A311" s="32" t="s">
        <v>400</v>
      </c>
      <c r="B311" s="32">
        <v>49</v>
      </c>
      <c r="C311" s="32">
        <v>57</v>
      </c>
      <c r="D311" s="32">
        <v>52</v>
      </c>
    </row>
    <row r="312" spans="1:4" x14ac:dyDescent="0.25">
      <c r="A312" s="32" t="s">
        <v>401</v>
      </c>
      <c r="B312" s="32">
        <v>73</v>
      </c>
      <c r="C312" s="32">
        <v>76</v>
      </c>
      <c r="D312" s="32">
        <v>80</v>
      </c>
    </row>
    <row r="313" spans="1:4" x14ac:dyDescent="0.25">
      <c r="A313" s="32" t="s">
        <v>402</v>
      </c>
      <c r="B313" s="32">
        <v>66</v>
      </c>
      <c r="C313" s="32">
        <v>60</v>
      </c>
      <c r="D313" s="32">
        <v>57</v>
      </c>
    </row>
    <row r="314" spans="1:4" x14ac:dyDescent="0.25">
      <c r="A314" s="32" t="s">
        <v>403</v>
      </c>
      <c r="B314" s="32">
        <v>67</v>
      </c>
      <c r="C314" s="32">
        <v>61</v>
      </c>
      <c r="D314" s="32">
        <v>68</v>
      </c>
    </row>
    <row r="315" spans="1:4" x14ac:dyDescent="0.25">
      <c r="A315" s="32" t="s">
        <v>404</v>
      </c>
      <c r="B315" s="32">
        <v>68</v>
      </c>
      <c r="C315" s="32">
        <v>67</v>
      </c>
      <c r="D315" s="32">
        <v>69</v>
      </c>
    </row>
    <row r="316" spans="1:4" x14ac:dyDescent="0.25">
      <c r="A316" s="32" t="s">
        <v>405</v>
      </c>
      <c r="B316" s="32">
        <v>59</v>
      </c>
      <c r="C316" s="32">
        <v>64</v>
      </c>
      <c r="D316" s="32">
        <v>75</v>
      </c>
    </row>
    <row r="317" spans="1:4" x14ac:dyDescent="0.25">
      <c r="A317" s="32" t="s">
        <v>406</v>
      </c>
      <c r="B317" s="32">
        <v>71</v>
      </c>
      <c r="C317" s="32">
        <v>66</v>
      </c>
      <c r="D317" s="32">
        <v>65</v>
      </c>
    </row>
    <row r="318" spans="1:4" x14ac:dyDescent="0.25">
      <c r="A318" s="32" t="s">
        <v>407</v>
      </c>
      <c r="B318" s="32">
        <v>77</v>
      </c>
      <c r="C318" s="32">
        <v>82</v>
      </c>
      <c r="D318" s="32">
        <v>91</v>
      </c>
    </row>
    <row r="319" spans="1:4" x14ac:dyDescent="0.25">
      <c r="A319" s="32" t="s">
        <v>408</v>
      </c>
      <c r="B319" s="32">
        <v>83</v>
      </c>
      <c r="C319" s="32">
        <v>72</v>
      </c>
      <c r="D319" s="32">
        <v>78</v>
      </c>
    </row>
    <row r="320" spans="1:4" x14ac:dyDescent="0.25">
      <c r="A320" s="32" t="s">
        <v>409</v>
      </c>
      <c r="B320" s="32">
        <v>63</v>
      </c>
      <c r="C320" s="32">
        <v>71</v>
      </c>
      <c r="D320" s="32">
        <v>69</v>
      </c>
    </row>
    <row r="321" spans="1:4" x14ac:dyDescent="0.25">
      <c r="A321" s="32" t="s">
        <v>410</v>
      </c>
      <c r="B321" s="32">
        <v>56</v>
      </c>
      <c r="C321" s="32">
        <v>65</v>
      </c>
      <c r="D321" s="32">
        <v>63</v>
      </c>
    </row>
    <row r="322" spans="1:4" x14ac:dyDescent="0.25">
      <c r="A322" s="32" t="s">
        <v>411</v>
      </c>
      <c r="B322" s="32">
        <v>67</v>
      </c>
      <c r="C322" s="32">
        <v>79</v>
      </c>
      <c r="D322" s="32">
        <v>84</v>
      </c>
    </row>
    <row r="323" spans="1:4" x14ac:dyDescent="0.25">
      <c r="A323" s="32" t="s">
        <v>412</v>
      </c>
      <c r="B323" s="32">
        <v>75</v>
      </c>
      <c r="C323" s="32">
        <v>86</v>
      </c>
      <c r="D323" s="32">
        <v>79</v>
      </c>
    </row>
    <row r="324" spans="1:4" x14ac:dyDescent="0.25">
      <c r="A324" s="32" t="s">
        <v>413</v>
      </c>
      <c r="B324" s="32">
        <v>71</v>
      </c>
      <c r="C324" s="32">
        <v>81</v>
      </c>
      <c r="D324" s="32">
        <v>80</v>
      </c>
    </row>
    <row r="325" spans="1:4" x14ac:dyDescent="0.25">
      <c r="A325" s="32" t="s">
        <v>414</v>
      </c>
      <c r="B325" s="32">
        <v>43</v>
      </c>
      <c r="C325" s="32">
        <v>53</v>
      </c>
      <c r="D325" s="32">
        <v>53</v>
      </c>
    </row>
    <row r="326" spans="1:4" x14ac:dyDescent="0.25">
      <c r="A326" s="32" t="s">
        <v>415</v>
      </c>
      <c r="B326" s="32">
        <v>41</v>
      </c>
      <c r="C326" s="32">
        <v>46</v>
      </c>
      <c r="D326" s="32">
        <v>43</v>
      </c>
    </row>
    <row r="327" spans="1:4" x14ac:dyDescent="0.25">
      <c r="A327" s="32" t="s">
        <v>416</v>
      </c>
      <c r="B327" s="32">
        <v>82</v>
      </c>
      <c r="C327" s="32">
        <v>90</v>
      </c>
      <c r="D327" s="32">
        <v>94</v>
      </c>
    </row>
    <row r="328" spans="1:4" x14ac:dyDescent="0.25">
      <c r="A328" s="32" t="s">
        <v>417</v>
      </c>
      <c r="B328" s="32">
        <v>61</v>
      </c>
      <c r="C328" s="32">
        <v>61</v>
      </c>
      <c r="D328" s="32">
        <v>62</v>
      </c>
    </row>
    <row r="329" spans="1:4" x14ac:dyDescent="0.25">
      <c r="A329" s="32" t="s">
        <v>418</v>
      </c>
      <c r="B329" s="32">
        <v>28</v>
      </c>
      <c r="C329" s="32">
        <v>23</v>
      </c>
      <c r="D329" s="32">
        <v>19</v>
      </c>
    </row>
    <row r="330" spans="1:4" x14ac:dyDescent="0.25">
      <c r="A330" s="32" t="s">
        <v>419</v>
      </c>
      <c r="B330" s="32">
        <v>82</v>
      </c>
      <c r="C330" s="32">
        <v>75</v>
      </c>
      <c r="D330" s="32">
        <v>77</v>
      </c>
    </row>
    <row r="331" spans="1:4" x14ac:dyDescent="0.25">
      <c r="A331" s="32" t="s">
        <v>420</v>
      </c>
      <c r="B331" s="32">
        <v>41</v>
      </c>
      <c r="C331" s="32">
        <v>55</v>
      </c>
      <c r="D331" s="32">
        <v>51</v>
      </c>
    </row>
    <row r="332" spans="1:4" x14ac:dyDescent="0.25">
      <c r="A332" s="32" t="s">
        <v>421</v>
      </c>
      <c r="B332" s="32">
        <v>71</v>
      </c>
      <c r="C332" s="32">
        <v>60</v>
      </c>
      <c r="D332" s="32">
        <v>61</v>
      </c>
    </row>
    <row r="333" spans="1:4" x14ac:dyDescent="0.25">
      <c r="A333" s="32" t="s">
        <v>422</v>
      </c>
      <c r="B333" s="32">
        <v>47</v>
      </c>
      <c r="C333" s="32">
        <v>37</v>
      </c>
      <c r="D333" s="32">
        <v>35</v>
      </c>
    </row>
    <row r="334" spans="1:4" x14ac:dyDescent="0.25">
      <c r="A334" s="32" t="s">
        <v>423</v>
      </c>
      <c r="B334" s="32">
        <v>62</v>
      </c>
      <c r="C334" s="32">
        <v>56</v>
      </c>
      <c r="D334" s="32">
        <v>53</v>
      </c>
    </row>
    <row r="335" spans="1:4" x14ac:dyDescent="0.25">
      <c r="A335" s="32" t="s">
        <v>424</v>
      </c>
      <c r="B335" s="32">
        <v>90</v>
      </c>
      <c r="C335" s="32">
        <v>78</v>
      </c>
      <c r="D335" s="32">
        <v>81</v>
      </c>
    </row>
    <row r="336" spans="1:4" x14ac:dyDescent="0.25">
      <c r="A336" s="32" t="s">
        <v>425</v>
      </c>
      <c r="B336" s="32">
        <v>83</v>
      </c>
      <c r="C336" s="32">
        <v>93</v>
      </c>
      <c r="D336" s="32">
        <v>95</v>
      </c>
    </row>
    <row r="337" spans="1:4" x14ac:dyDescent="0.25">
      <c r="A337" s="32" t="s">
        <v>426</v>
      </c>
      <c r="B337" s="32">
        <v>61</v>
      </c>
      <c r="C337" s="32">
        <v>68</v>
      </c>
      <c r="D337" s="32">
        <v>66</v>
      </c>
    </row>
    <row r="338" spans="1:4" x14ac:dyDescent="0.25">
      <c r="A338" s="32" t="s">
        <v>427</v>
      </c>
      <c r="B338" s="32">
        <v>76</v>
      </c>
      <c r="C338" s="32">
        <v>70</v>
      </c>
      <c r="D338" s="32">
        <v>69</v>
      </c>
    </row>
    <row r="339" spans="1:4" x14ac:dyDescent="0.25">
      <c r="A339" s="32" t="s">
        <v>428</v>
      </c>
      <c r="B339" s="32">
        <v>49</v>
      </c>
      <c r="C339" s="32">
        <v>51</v>
      </c>
      <c r="D339" s="32">
        <v>43</v>
      </c>
    </row>
    <row r="340" spans="1:4" x14ac:dyDescent="0.25">
      <c r="A340" s="32" t="s">
        <v>429</v>
      </c>
      <c r="B340" s="32">
        <v>24</v>
      </c>
      <c r="C340" s="32">
        <v>38</v>
      </c>
      <c r="D340" s="32">
        <v>27</v>
      </c>
    </row>
    <row r="341" spans="1:4" x14ac:dyDescent="0.25">
      <c r="A341" s="32" t="s">
        <v>430</v>
      </c>
      <c r="B341" s="32">
        <v>35</v>
      </c>
      <c r="C341" s="32">
        <v>55</v>
      </c>
      <c r="D341" s="32">
        <v>60</v>
      </c>
    </row>
    <row r="342" spans="1:4" x14ac:dyDescent="0.25">
      <c r="A342" s="32" t="s">
        <v>431</v>
      </c>
      <c r="B342" s="32">
        <v>58</v>
      </c>
      <c r="C342" s="32">
        <v>61</v>
      </c>
      <c r="D342" s="32">
        <v>52</v>
      </c>
    </row>
    <row r="343" spans="1:4" x14ac:dyDescent="0.25">
      <c r="A343" s="32" t="s">
        <v>432</v>
      </c>
      <c r="B343" s="32">
        <v>61</v>
      </c>
      <c r="C343" s="32">
        <v>73</v>
      </c>
      <c r="D343" s="32">
        <v>63</v>
      </c>
    </row>
    <row r="344" spans="1:4" x14ac:dyDescent="0.25">
      <c r="A344" s="32" t="s">
        <v>433</v>
      </c>
      <c r="B344" s="32">
        <v>69</v>
      </c>
      <c r="C344" s="32">
        <v>76</v>
      </c>
      <c r="D344" s="32">
        <v>74</v>
      </c>
    </row>
    <row r="345" spans="1:4" x14ac:dyDescent="0.25">
      <c r="A345" s="32" t="s">
        <v>434</v>
      </c>
      <c r="B345" s="32">
        <v>67</v>
      </c>
      <c r="C345" s="32">
        <v>72</v>
      </c>
      <c r="D345" s="32">
        <v>67</v>
      </c>
    </row>
    <row r="346" spans="1:4" x14ac:dyDescent="0.25">
      <c r="A346" s="32" t="s">
        <v>435</v>
      </c>
      <c r="B346" s="32">
        <v>79</v>
      </c>
      <c r="C346" s="32">
        <v>73</v>
      </c>
      <c r="D346" s="32">
        <v>67</v>
      </c>
    </row>
    <row r="347" spans="1:4" x14ac:dyDescent="0.25">
      <c r="A347" s="32" t="s">
        <v>436</v>
      </c>
      <c r="B347" s="32">
        <v>72</v>
      </c>
      <c r="C347" s="32">
        <v>80</v>
      </c>
      <c r="D347" s="32">
        <v>75</v>
      </c>
    </row>
    <row r="348" spans="1:4" x14ac:dyDescent="0.25">
      <c r="A348" s="32" t="s">
        <v>437</v>
      </c>
      <c r="B348" s="32">
        <v>62</v>
      </c>
      <c r="C348" s="32">
        <v>61</v>
      </c>
      <c r="D348" s="32">
        <v>57</v>
      </c>
    </row>
    <row r="349" spans="1:4" x14ac:dyDescent="0.25">
      <c r="A349" s="32" t="s">
        <v>438</v>
      </c>
      <c r="B349" s="32">
        <v>77</v>
      </c>
      <c r="C349" s="32">
        <v>94</v>
      </c>
      <c r="D349" s="32">
        <v>95</v>
      </c>
    </row>
    <row r="350" spans="1:4" x14ac:dyDescent="0.25">
      <c r="A350" s="32" t="s">
        <v>439</v>
      </c>
      <c r="B350" s="32">
        <v>75</v>
      </c>
      <c r="C350" s="32">
        <v>74</v>
      </c>
      <c r="D350" s="32">
        <v>66</v>
      </c>
    </row>
    <row r="351" spans="1:4" x14ac:dyDescent="0.25">
      <c r="A351" s="32" t="s">
        <v>440</v>
      </c>
      <c r="B351" s="32">
        <v>87</v>
      </c>
      <c r="C351" s="32">
        <v>74</v>
      </c>
      <c r="D351" s="32">
        <v>76</v>
      </c>
    </row>
    <row r="352" spans="1:4" x14ac:dyDescent="0.25">
      <c r="A352" s="32" t="s">
        <v>441</v>
      </c>
      <c r="B352" s="32">
        <v>52</v>
      </c>
      <c r="C352" s="32">
        <v>65</v>
      </c>
      <c r="D352" s="32">
        <v>69</v>
      </c>
    </row>
    <row r="353" spans="1:4" x14ac:dyDescent="0.25">
      <c r="A353" s="32" t="s">
        <v>442</v>
      </c>
      <c r="B353" s="32">
        <v>66</v>
      </c>
      <c r="C353" s="32">
        <v>57</v>
      </c>
      <c r="D353" s="32">
        <v>52</v>
      </c>
    </row>
    <row r="354" spans="1:4" x14ac:dyDescent="0.25">
      <c r="A354" s="32" t="s">
        <v>443</v>
      </c>
      <c r="B354" s="32">
        <v>63</v>
      </c>
      <c r="C354" s="32">
        <v>78</v>
      </c>
      <c r="D354" s="32">
        <v>80</v>
      </c>
    </row>
    <row r="355" spans="1:4" x14ac:dyDescent="0.25">
      <c r="A355" s="32" t="s">
        <v>444</v>
      </c>
      <c r="B355" s="32">
        <v>46</v>
      </c>
      <c r="C355" s="32">
        <v>58</v>
      </c>
      <c r="D355" s="32">
        <v>57</v>
      </c>
    </row>
    <row r="356" spans="1:4" x14ac:dyDescent="0.25">
      <c r="A356" s="32" t="s">
        <v>445</v>
      </c>
      <c r="B356" s="32">
        <v>59</v>
      </c>
      <c r="C356" s="32">
        <v>71</v>
      </c>
      <c r="D356" s="32">
        <v>70</v>
      </c>
    </row>
    <row r="357" spans="1:4" x14ac:dyDescent="0.25">
      <c r="A357" s="32" t="s">
        <v>446</v>
      </c>
      <c r="B357" s="32">
        <v>61</v>
      </c>
      <c r="C357" s="32">
        <v>72</v>
      </c>
      <c r="D357" s="32">
        <v>70</v>
      </c>
    </row>
    <row r="358" spans="1:4" x14ac:dyDescent="0.25">
      <c r="A358" s="32" t="s">
        <v>447</v>
      </c>
      <c r="B358" s="32">
        <v>63</v>
      </c>
      <c r="C358" s="32">
        <v>61</v>
      </c>
      <c r="D358" s="32">
        <v>61</v>
      </c>
    </row>
    <row r="359" spans="1:4" x14ac:dyDescent="0.25">
      <c r="A359" s="32" t="s">
        <v>448</v>
      </c>
      <c r="B359" s="32">
        <v>42</v>
      </c>
      <c r="C359" s="32">
        <v>66</v>
      </c>
      <c r="D359" s="32">
        <v>69</v>
      </c>
    </row>
    <row r="360" spans="1:4" x14ac:dyDescent="0.25">
      <c r="A360" s="32" t="s">
        <v>449</v>
      </c>
      <c r="B360" s="32">
        <v>59</v>
      </c>
      <c r="C360" s="32">
        <v>62</v>
      </c>
      <c r="D360" s="32">
        <v>61</v>
      </c>
    </row>
    <row r="361" spans="1:4" x14ac:dyDescent="0.25">
      <c r="A361" s="32" t="s">
        <v>450</v>
      </c>
      <c r="B361" s="32">
        <v>80</v>
      </c>
      <c r="C361" s="32">
        <v>90</v>
      </c>
      <c r="D361" s="32">
        <v>89</v>
      </c>
    </row>
    <row r="362" spans="1:4" x14ac:dyDescent="0.25">
      <c r="A362" s="32" t="s">
        <v>451</v>
      </c>
      <c r="B362" s="32">
        <v>58</v>
      </c>
      <c r="C362" s="32">
        <v>62</v>
      </c>
      <c r="D362" s="32">
        <v>59</v>
      </c>
    </row>
    <row r="363" spans="1:4" x14ac:dyDescent="0.25">
      <c r="A363" s="32" t="s">
        <v>452</v>
      </c>
      <c r="B363" s="32">
        <v>85</v>
      </c>
      <c r="C363" s="32">
        <v>84</v>
      </c>
      <c r="D363" s="32">
        <v>78</v>
      </c>
    </row>
    <row r="364" spans="1:4" x14ac:dyDescent="0.25">
      <c r="A364" s="32" t="s">
        <v>453</v>
      </c>
      <c r="B364" s="32">
        <v>52</v>
      </c>
      <c r="C364" s="32">
        <v>58</v>
      </c>
      <c r="D364" s="32">
        <v>58</v>
      </c>
    </row>
    <row r="365" spans="1:4" x14ac:dyDescent="0.25">
      <c r="A365" s="32" t="s">
        <v>454</v>
      </c>
      <c r="B365" s="32">
        <v>27</v>
      </c>
      <c r="C365" s="32">
        <v>34</v>
      </c>
      <c r="D365" s="32">
        <v>32</v>
      </c>
    </row>
    <row r="366" spans="1:4" x14ac:dyDescent="0.25">
      <c r="A366" s="32" t="s">
        <v>455</v>
      </c>
      <c r="B366" s="32">
        <v>59</v>
      </c>
      <c r="C366" s="32">
        <v>60</v>
      </c>
      <c r="D366" s="32">
        <v>58</v>
      </c>
    </row>
    <row r="367" spans="1:4" x14ac:dyDescent="0.25">
      <c r="A367" s="32" t="s">
        <v>456</v>
      </c>
      <c r="B367" s="32">
        <v>49</v>
      </c>
      <c r="C367" s="32">
        <v>58</v>
      </c>
      <c r="D367" s="32">
        <v>60</v>
      </c>
    </row>
    <row r="368" spans="1:4" x14ac:dyDescent="0.25">
      <c r="A368" s="32" t="s">
        <v>457</v>
      </c>
      <c r="B368" s="32">
        <v>69</v>
      </c>
      <c r="C368" s="32">
        <v>58</v>
      </c>
      <c r="D368" s="32">
        <v>53</v>
      </c>
    </row>
    <row r="369" spans="1:4" x14ac:dyDescent="0.25">
      <c r="A369" s="32" t="s">
        <v>458</v>
      </c>
      <c r="B369" s="32">
        <v>61</v>
      </c>
      <c r="C369" s="32">
        <v>66</v>
      </c>
      <c r="D369" s="32">
        <v>61</v>
      </c>
    </row>
    <row r="370" spans="1:4" x14ac:dyDescent="0.25">
      <c r="A370" s="32" t="s">
        <v>459</v>
      </c>
      <c r="B370" s="32">
        <v>44</v>
      </c>
      <c r="C370" s="32">
        <v>64</v>
      </c>
      <c r="D370" s="32">
        <v>58</v>
      </c>
    </row>
    <row r="371" spans="1:4" x14ac:dyDescent="0.25">
      <c r="A371" s="32" t="s">
        <v>460</v>
      </c>
      <c r="B371" s="32">
        <v>73</v>
      </c>
      <c r="C371" s="32">
        <v>84</v>
      </c>
      <c r="D371" s="32">
        <v>85</v>
      </c>
    </row>
    <row r="372" spans="1:4" x14ac:dyDescent="0.25">
      <c r="A372" s="32" t="s">
        <v>461</v>
      </c>
      <c r="B372" s="32">
        <v>84</v>
      </c>
      <c r="C372" s="32">
        <v>77</v>
      </c>
      <c r="D372" s="32">
        <v>71</v>
      </c>
    </row>
    <row r="373" spans="1:4" x14ac:dyDescent="0.25">
      <c r="A373" s="32" t="s">
        <v>462</v>
      </c>
      <c r="B373" s="32">
        <v>45</v>
      </c>
      <c r="C373" s="32">
        <v>73</v>
      </c>
      <c r="D373" s="32">
        <v>70</v>
      </c>
    </row>
    <row r="374" spans="1:4" x14ac:dyDescent="0.25">
      <c r="A374" s="32" t="s">
        <v>463</v>
      </c>
      <c r="B374" s="32">
        <v>74</v>
      </c>
      <c r="C374" s="32">
        <v>74</v>
      </c>
      <c r="D374" s="32">
        <v>72</v>
      </c>
    </row>
    <row r="375" spans="1:4" x14ac:dyDescent="0.25">
      <c r="A375" s="32" t="s">
        <v>464</v>
      </c>
      <c r="B375" s="32">
        <v>82</v>
      </c>
      <c r="C375" s="32">
        <v>97</v>
      </c>
      <c r="D375" s="32">
        <v>96</v>
      </c>
    </row>
    <row r="376" spans="1:4" x14ac:dyDescent="0.25">
      <c r="A376" s="32" t="s">
        <v>465</v>
      </c>
      <c r="B376" s="32">
        <v>59</v>
      </c>
      <c r="C376" s="32">
        <v>70</v>
      </c>
      <c r="D376" s="32">
        <v>73</v>
      </c>
    </row>
    <row r="377" spans="1:4" x14ac:dyDescent="0.25">
      <c r="A377" s="32" t="s">
        <v>466</v>
      </c>
      <c r="B377" s="32">
        <v>46</v>
      </c>
      <c r="C377" s="32">
        <v>43</v>
      </c>
      <c r="D377" s="32">
        <v>41</v>
      </c>
    </row>
    <row r="378" spans="1:4" x14ac:dyDescent="0.25">
      <c r="A378" s="32" t="s">
        <v>467</v>
      </c>
      <c r="B378" s="32">
        <v>80</v>
      </c>
      <c r="C378" s="32">
        <v>90</v>
      </c>
      <c r="D378" s="32">
        <v>82</v>
      </c>
    </row>
    <row r="379" spans="1:4" x14ac:dyDescent="0.25">
      <c r="A379" s="32" t="s">
        <v>468</v>
      </c>
      <c r="B379" s="32">
        <v>85</v>
      </c>
      <c r="C379" s="32">
        <v>95</v>
      </c>
      <c r="D379" s="32">
        <v>100</v>
      </c>
    </row>
    <row r="380" spans="1:4" x14ac:dyDescent="0.25">
      <c r="A380" s="32" t="s">
        <v>469</v>
      </c>
      <c r="B380" s="32">
        <v>71</v>
      </c>
      <c r="C380" s="32">
        <v>83</v>
      </c>
      <c r="D380" s="32">
        <v>77</v>
      </c>
    </row>
    <row r="381" spans="1:4" x14ac:dyDescent="0.25">
      <c r="A381" s="32" t="s">
        <v>470</v>
      </c>
      <c r="B381" s="32">
        <v>66</v>
      </c>
      <c r="C381" s="32">
        <v>64</v>
      </c>
      <c r="D381" s="32">
        <v>62</v>
      </c>
    </row>
    <row r="382" spans="1:4" x14ac:dyDescent="0.25">
      <c r="A382" s="32" t="s">
        <v>471</v>
      </c>
      <c r="B382" s="32">
        <v>80</v>
      </c>
      <c r="C382" s="32">
        <v>86</v>
      </c>
      <c r="D382" s="32">
        <v>83</v>
      </c>
    </row>
    <row r="383" spans="1:4" x14ac:dyDescent="0.25">
      <c r="A383" s="32" t="s">
        <v>472</v>
      </c>
      <c r="B383" s="32">
        <v>87</v>
      </c>
      <c r="C383" s="32">
        <v>100</v>
      </c>
      <c r="D383" s="32">
        <v>95</v>
      </c>
    </row>
    <row r="384" spans="1:4" x14ac:dyDescent="0.25">
      <c r="A384" s="32" t="s">
        <v>473</v>
      </c>
      <c r="B384" s="32">
        <v>79</v>
      </c>
      <c r="C384" s="32">
        <v>81</v>
      </c>
      <c r="D384" s="32">
        <v>71</v>
      </c>
    </row>
    <row r="385" spans="1:4" x14ac:dyDescent="0.25">
      <c r="A385" s="32" t="s">
        <v>474</v>
      </c>
      <c r="B385" s="32">
        <v>38</v>
      </c>
      <c r="C385" s="32">
        <v>49</v>
      </c>
      <c r="D385" s="32">
        <v>45</v>
      </c>
    </row>
    <row r="386" spans="1:4" x14ac:dyDescent="0.25">
      <c r="A386" s="32" t="s">
        <v>475</v>
      </c>
      <c r="B386" s="32">
        <v>38</v>
      </c>
      <c r="C386" s="32">
        <v>43</v>
      </c>
      <c r="D386" s="32">
        <v>43</v>
      </c>
    </row>
    <row r="387" spans="1:4" x14ac:dyDescent="0.25">
      <c r="A387" s="32" t="s">
        <v>476</v>
      </c>
      <c r="B387" s="32">
        <v>67</v>
      </c>
      <c r="C387" s="32">
        <v>76</v>
      </c>
      <c r="D387" s="32">
        <v>75</v>
      </c>
    </row>
    <row r="388" spans="1:4" x14ac:dyDescent="0.25">
      <c r="A388" s="32" t="s">
        <v>477</v>
      </c>
      <c r="B388" s="32">
        <v>64</v>
      </c>
      <c r="C388" s="32">
        <v>73</v>
      </c>
      <c r="D388" s="32">
        <v>70</v>
      </c>
    </row>
    <row r="389" spans="1:4" x14ac:dyDescent="0.25">
      <c r="A389" s="32" t="s">
        <v>478</v>
      </c>
      <c r="B389" s="32">
        <v>57</v>
      </c>
      <c r="C389" s="32">
        <v>78</v>
      </c>
      <c r="D389" s="32">
        <v>67</v>
      </c>
    </row>
    <row r="390" spans="1:4" x14ac:dyDescent="0.25">
      <c r="A390" s="32" t="s">
        <v>479</v>
      </c>
      <c r="B390" s="32">
        <v>62</v>
      </c>
      <c r="C390" s="32">
        <v>64</v>
      </c>
      <c r="D390" s="32">
        <v>64</v>
      </c>
    </row>
    <row r="391" spans="1:4" x14ac:dyDescent="0.25">
      <c r="A391" s="32" t="s">
        <v>480</v>
      </c>
      <c r="B391" s="32">
        <v>73</v>
      </c>
      <c r="C391" s="32">
        <v>70</v>
      </c>
      <c r="D391" s="32">
        <v>75</v>
      </c>
    </row>
    <row r="392" spans="1:4" x14ac:dyDescent="0.25">
      <c r="A392" s="32" t="s">
        <v>481</v>
      </c>
      <c r="B392" s="32">
        <v>73</v>
      </c>
      <c r="C392" s="32">
        <v>67</v>
      </c>
      <c r="D392" s="32">
        <v>59</v>
      </c>
    </row>
    <row r="393" spans="1:4" x14ac:dyDescent="0.25">
      <c r="A393" s="32" t="s">
        <v>482</v>
      </c>
      <c r="B393" s="32">
        <v>77</v>
      </c>
      <c r="C393" s="32">
        <v>68</v>
      </c>
      <c r="D393" s="32">
        <v>77</v>
      </c>
    </row>
    <row r="394" spans="1:4" x14ac:dyDescent="0.25">
      <c r="A394" s="32" t="s">
        <v>483</v>
      </c>
      <c r="B394" s="32">
        <v>76</v>
      </c>
      <c r="C394" s="32">
        <v>67</v>
      </c>
      <c r="D394" s="32">
        <v>67</v>
      </c>
    </row>
    <row r="395" spans="1:4" x14ac:dyDescent="0.25">
      <c r="A395" s="32" t="s">
        <v>484</v>
      </c>
      <c r="B395" s="32">
        <v>57</v>
      </c>
      <c r="C395" s="32">
        <v>54</v>
      </c>
      <c r="D395" s="32">
        <v>56</v>
      </c>
    </row>
    <row r="396" spans="1:4" x14ac:dyDescent="0.25">
      <c r="A396" s="32" t="s">
        <v>485</v>
      </c>
      <c r="B396" s="32">
        <v>65</v>
      </c>
      <c r="C396" s="32">
        <v>74</v>
      </c>
      <c r="D396" s="32">
        <v>77</v>
      </c>
    </row>
    <row r="397" spans="1:4" x14ac:dyDescent="0.25">
      <c r="A397" s="32" t="s">
        <v>486</v>
      </c>
      <c r="B397" s="32">
        <v>48</v>
      </c>
      <c r="C397" s="32">
        <v>45</v>
      </c>
      <c r="D397" s="32">
        <v>41</v>
      </c>
    </row>
    <row r="398" spans="1:4" x14ac:dyDescent="0.25">
      <c r="A398" s="32" t="s">
        <v>487</v>
      </c>
      <c r="B398" s="32">
        <v>50</v>
      </c>
      <c r="C398" s="32">
        <v>67</v>
      </c>
      <c r="D398" s="32">
        <v>63</v>
      </c>
    </row>
    <row r="399" spans="1:4" x14ac:dyDescent="0.25">
      <c r="A399" s="32" t="s">
        <v>488</v>
      </c>
      <c r="B399" s="32">
        <v>85</v>
      </c>
      <c r="C399" s="32">
        <v>89</v>
      </c>
      <c r="D399" s="32">
        <v>95</v>
      </c>
    </row>
    <row r="400" spans="1:4" x14ac:dyDescent="0.25">
      <c r="A400" s="32" t="s">
        <v>489</v>
      </c>
      <c r="B400" s="32">
        <v>74</v>
      </c>
      <c r="C400" s="32">
        <v>63</v>
      </c>
      <c r="D400" s="32">
        <v>57</v>
      </c>
    </row>
    <row r="401" spans="1:4" x14ac:dyDescent="0.25">
      <c r="A401" s="32" t="s">
        <v>490</v>
      </c>
      <c r="B401" s="32">
        <v>60</v>
      </c>
      <c r="C401" s="32">
        <v>59</v>
      </c>
      <c r="D401" s="32">
        <v>54</v>
      </c>
    </row>
    <row r="402" spans="1:4" x14ac:dyDescent="0.25">
      <c r="A402" s="32" t="s">
        <v>491</v>
      </c>
      <c r="B402" s="32">
        <v>59</v>
      </c>
      <c r="C402" s="32">
        <v>54</v>
      </c>
      <c r="D402" s="32">
        <v>67</v>
      </c>
    </row>
    <row r="403" spans="1:4" x14ac:dyDescent="0.25">
      <c r="A403" s="32" t="s">
        <v>492</v>
      </c>
      <c r="B403" s="32">
        <v>53</v>
      </c>
      <c r="C403" s="32">
        <v>43</v>
      </c>
      <c r="D403" s="32">
        <v>43</v>
      </c>
    </row>
    <row r="404" spans="1:4" x14ac:dyDescent="0.25">
      <c r="A404" s="32" t="s">
        <v>493</v>
      </c>
      <c r="B404" s="32">
        <v>49</v>
      </c>
      <c r="C404" s="32">
        <v>65</v>
      </c>
      <c r="D404" s="32">
        <v>55</v>
      </c>
    </row>
    <row r="405" spans="1:4" x14ac:dyDescent="0.25">
      <c r="A405" s="32" t="s">
        <v>494</v>
      </c>
      <c r="B405" s="32">
        <v>88</v>
      </c>
      <c r="C405" s="32">
        <v>99</v>
      </c>
      <c r="D405" s="32">
        <v>100</v>
      </c>
    </row>
    <row r="406" spans="1:4" x14ac:dyDescent="0.25">
      <c r="A406" s="32" t="s">
        <v>495</v>
      </c>
      <c r="B406" s="32">
        <v>54</v>
      </c>
      <c r="C406" s="32">
        <v>59</v>
      </c>
      <c r="D406" s="32">
        <v>62</v>
      </c>
    </row>
    <row r="407" spans="1:4" x14ac:dyDescent="0.25">
      <c r="A407" s="32" t="s">
        <v>496</v>
      </c>
      <c r="B407" s="32">
        <v>63</v>
      </c>
      <c r="C407" s="32">
        <v>73</v>
      </c>
      <c r="D407" s="32">
        <v>68</v>
      </c>
    </row>
    <row r="408" spans="1:4" x14ac:dyDescent="0.25">
      <c r="A408" s="32" t="s">
        <v>497</v>
      </c>
      <c r="B408" s="32">
        <v>65</v>
      </c>
      <c r="C408" s="32">
        <v>65</v>
      </c>
      <c r="D408" s="32">
        <v>63</v>
      </c>
    </row>
    <row r="409" spans="1:4" x14ac:dyDescent="0.25">
      <c r="A409" s="32" t="s">
        <v>498</v>
      </c>
      <c r="B409" s="32">
        <v>82</v>
      </c>
      <c r="C409" s="32">
        <v>80</v>
      </c>
      <c r="D409" s="32">
        <v>77</v>
      </c>
    </row>
    <row r="410" spans="1:4" x14ac:dyDescent="0.25">
      <c r="A410" s="32" t="s">
        <v>499</v>
      </c>
      <c r="B410" s="32">
        <v>52</v>
      </c>
      <c r="C410" s="32">
        <v>57</v>
      </c>
      <c r="D410" s="32">
        <v>56</v>
      </c>
    </row>
    <row r="411" spans="1:4" x14ac:dyDescent="0.25">
      <c r="A411" s="32" t="s">
        <v>500</v>
      </c>
      <c r="B411" s="32">
        <v>87</v>
      </c>
      <c r="C411" s="32">
        <v>84</v>
      </c>
      <c r="D411" s="32">
        <v>85</v>
      </c>
    </row>
    <row r="412" spans="1:4" x14ac:dyDescent="0.25">
      <c r="A412" s="32" t="s">
        <v>501</v>
      </c>
      <c r="B412" s="32">
        <v>70</v>
      </c>
      <c r="C412" s="32">
        <v>71</v>
      </c>
      <c r="D412" s="32">
        <v>74</v>
      </c>
    </row>
    <row r="413" spans="1:4" x14ac:dyDescent="0.25">
      <c r="A413" s="32" t="s">
        <v>502</v>
      </c>
      <c r="B413" s="32">
        <v>84</v>
      </c>
      <c r="C413" s="32">
        <v>83</v>
      </c>
      <c r="D413" s="32">
        <v>78</v>
      </c>
    </row>
    <row r="414" spans="1:4" x14ac:dyDescent="0.25">
      <c r="A414" s="32" t="s">
        <v>503</v>
      </c>
      <c r="B414" s="32">
        <v>71</v>
      </c>
      <c r="C414" s="32">
        <v>66</v>
      </c>
      <c r="D414" s="32">
        <v>60</v>
      </c>
    </row>
    <row r="415" spans="1:4" x14ac:dyDescent="0.25">
      <c r="A415" s="32" t="s">
        <v>504</v>
      </c>
      <c r="B415" s="32">
        <v>63</v>
      </c>
      <c r="C415" s="32">
        <v>67</v>
      </c>
      <c r="D415" s="32">
        <v>67</v>
      </c>
    </row>
    <row r="416" spans="1:4" x14ac:dyDescent="0.25">
      <c r="A416" s="32" t="s">
        <v>505</v>
      </c>
      <c r="B416" s="32">
        <v>51</v>
      </c>
      <c r="C416" s="32">
        <v>72</v>
      </c>
      <c r="D416" s="32">
        <v>79</v>
      </c>
    </row>
    <row r="417" spans="1:4" x14ac:dyDescent="0.25">
      <c r="A417" s="32" t="s">
        <v>506</v>
      </c>
      <c r="B417" s="32">
        <v>84</v>
      </c>
      <c r="C417" s="32">
        <v>73</v>
      </c>
      <c r="D417" s="32">
        <v>69</v>
      </c>
    </row>
    <row r="418" spans="1:4" x14ac:dyDescent="0.25">
      <c r="A418" s="32" t="s">
        <v>507</v>
      </c>
      <c r="B418" s="32">
        <v>71</v>
      </c>
      <c r="C418" s="32">
        <v>74</v>
      </c>
      <c r="D418" s="32">
        <v>68</v>
      </c>
    </row>
    <row r="419" spans="1:4" x14ac:dyDescent="0.25">
      <c r="A419" s="32" t="s">
        <v>508</v>
      </c>
      <c r="B419" s="32">
        <v>74</v>
      </c>
      <c r="C419" s="32">
        <v>73</v>
      </c>
      <c r="D419" s="32">
        <v>67</v>
      </c>
    </row>
    <row r="420" spans="1:4" x14ac:dyDescent="0.25">
      <c r="A420" s="32" t="s">
        <v>509</v>
      </c>
      <c r="B420" s="32">
        <v>68</v>
      </c>
      <c r="C420" s="32">
        <v>59</v>
      </c>
      <c r="D420" s="32">
        <v>62</v>
      </c>
    </row>
    <row r="421" spans="1:4" x14ac:dyDescent="0.25">
      <c r="A421" s="32" t="s">
        <v>510</v>
      </c>
      <c r="B421" s="32">
        <v>57</v>
      </c>
      <c r="C421" s="32">
        <v>56</v>
      </c>
      <c r="D421" s="32">
        <v>54</v>
      </c>
    </row>
    <row r="422" spans="1:4" x14ac:dyDescent="0.25">
      <c r="A422" s="32" t="s">
        <v>511</v>
      </c>
      <c r="B422" s="32">
        <v>82</v>
      </c>
      <c r="C422" s="32">
        <v>93</v>
      </c>
      <c r="D422" s="32">
        <v>93</v>
      </c>
    </row>
    <row r="423" spans="1:4" x14ac:dyDescent="0.25">
      <c r="A423" s="32" t="s">
        <v>512</v>
      </c>
      <c r="B423" s="32">
        <v>57</v>
      </c>
      <c r="C423" s="32">
        <v>58</v>
      </c>
      <c r="D423" s="32">
        <v>64</v>
      </c>
    </row>
    <row r="424" spans="1:4" x14ac:dyDescent="0.25">
      <c r="A424" s="32" t="s">
        <v>513</v>
      </c>
      <c r="B424" s="32">
        <v>47</v>
      </c>
      <c r="C424" s="32">
        <v>58</v>
      </c>
      <c r="D424" s="32">
        <v>67</v>
      </c>
    </row>
    <row r="425" spans="1:4" x14ac:dyDescent="0.25">
      <c r="A425" s="32" t="s">
        <v>514</v>
      </c>
      <c r="B425" s="32">
        <v>59</v>
      </c>
      <c r="C425" s="32">
        <v>85</v>
      </c>
      <c r="D425" s="32">
        <v>80</v>
      </c>
    </row>
    <row r="426" spans="1:4" x14ac:dyDescent="0.25">
      <c r="A426" s="32" t="s">
        <v>515</v>
      </c>
      <c r="B426" s="32">
        <v>41</v>
      </c>
      <c r="C426" s="32">
        <v>39</v>
      </c>
      <c r="D426" s="32">
        <v>34</v>
      </c>
    </row>
    <row r="427" spans="1:4" x14ac:dyDescent="0.25">
      <c r="A427" s="32" t="s">
        <v>516</v>
      </c>
      <c r="B427" s="32">
        <v>62</v>
      </c>
      <c r="C427" s="32">
        <v>67</v>
      </c>
      <c r="D427" s="32">
        <v>62</v>
      </c>
    </row>
    <row r="428" spans="1:4" x14ac:dyDescent="0.25">
      <c r="A428" s="32" t="s">
        <v>517</v>
      </c>
      <c r="B428" s="32">
        <v>86</v>
      </c>
      <c r="C428" s="32">
        <v>83</v>
      </c>
      <c r="D428" s="32">
        <v>86</v>
      </c>
    </row>
    <row r="429" spans="1:4" x14ac:dyDescent="0.25">
      <c r="A429" s="32" t="s">
        <v>518</v>
      </c>
      <c r="B429" s="32">
        <v>69</v>
      </c>
      <c r="C429" s="32">
        <v>71</v>
      </c>
      <c r="D429" s="32">
        <v>65</v>
      </c>
    </row>
    <row r="430" spans="1:4" x14ac:dyDescent="0.25">
      <c r="A430" s="32" t="s">
        <v>519</v>
      </c>
      <c r="B430" s="32">
        <v>65</v>
      </c>
      <c r="C430" s="32">
        <v>59</v>
      </c>
      <c r="D430" s="32">
        <v>53</v>
      </c>
    </row>
    <row r="431" spans="1:4" x14ac:dyDescent="0.25">
      <c r="A431" s="32" t="s">
        <v>520</v>
      </c>
      <c r="B431" s="32">
        <v>68</v>
      </c>
      <c r="C431" s="32">
        <v>63</v>
      </c>
      <c r="D431" s="32">
        <v>54</v>
      </c>
    </row>
    <row r="432" spans="1:4" x14ac:dyDescent="0.25">
      <c r="A432" s="32" t="s">
        <v>521</v>
      </c>
      <c r="B432" s="32">
        <v>64</v>
      </c>
      <c r="C432" s="32">
        <v>66</v>
      </c>
      <c r="D432" s="32">
        <v>59</v>
      </c>
    </row>
    <row r="433" spans="1:4" x14ac:dyDescent="0.25">
      <c r="A433" s="32" t="s">
        <v>522</v>
      </c>
      <c r="B433" s="32">
        <v>61</v>
      </c>
      <c r="C433" s="32">
        <v>72</v>
      </c>
      <c r="D433" s="32">
        <v>70</v>
      </c>
    </row>
    <row r="434" spans="1:4" x14ac:dyDescent="0.25">
      <c r="A434" s="32" t="s">
        <v>523</v>
      </c>
      <c r="B434" s="32">
        <v>61</v>
      </c>
      <c r="C434" s="32">
        <v>56</v>
      </c>
      <c r="D434" s="32">
        <v>55</v>
      </c>
    </row>
    <row r="435" spans="1:4" x14ac:dyDescent="0.25">
      <c r="A435" s="32" t="s">
        <v>524</v>
      </c>
      <c r="B435" s="32">
        <v>47</v>
      </c>
      <c r="C435" s="32">
        <v>59</v>
      </c>
      <c r="D435" s="32">
        <v>50</v>
      </c>
    </row>
    <row r="436" spans="1:4" x14ac:dyDescent="0.25">
      <c r="A436" s="32" t="s">
        <v>525</v>
      </c>
      <c r="B436" s="32">
        <v>73</v>
      </c>
      <c r="C436" s="32">
        <v>66</v>
      </c>
      <c r="D436" s="32">
        <v>66</v>
      </c>
    </row>
    <row r="437" spans="1:4" x14ac:dyDescent="0.25">
      <c r="A437" s="32" t="s">
        <v>526</v>
      </c>
      <c r="B437" s="32">
        <v>50</v>
      </c>
      <c r="C437" s="32">
        <v>48</v>
      </c>
      <c r="D437" s="32">
        <v>53</v>
      </c>
    </row>
    <row r="438" spans="1:4" x14ac:dyDescent="0.25">
      <c r="A438" s="32" t="s">
        <v>527</v>
      </c>
      <c r="B438" s="32">
        <v>75</v>
      </c>
      <c r="C438" s="32">
        <v>68</v>
      </c>
      <c r="D438" s="32">
        <v>64</v>
      </c>
    </row>
    <row r="439" spans="1:4" x14ac:dyDescent="0.25">
      <c r="A439" s="32" t="s">
        <v>528</v>
      </c>
      <c r="B439" s="32">
        <v>75</v>
      </c>
      <c r="C439" s="32">
        <v>66</v>
      </c>
      <c r="D439" s="32">
        <v>73</v>
      </c>
    </row>
    <row r="440" spans="1:4" x14ac:dyDescent="0.25">
      <c r="A440" s="32" t="s">
        <v>529</v>
      </c>
      <c r="B440" s="32">
        <v>70</v>
      </c>
      <c r="C440" s="32">
        <v>56</v>
      </c>
      <c r="D440" s="32">
        <v>51</v>
      </c>
    </row>
    <row r="441" spans="1:4" x14ac:dyDescent="0.25">
      <c r="A441" s="32" t="s">
        <v>530</v>
      </c>
      <c r="B441" s="32">
        <v>89</v>
      </c>
      <c r="C441" s="32">
        <v>88</v>
      </c>
      <c r="D441" s="32">
        <v>82</v>
      </c>
    </row>
    <row r="442" spans="1:4" x14ac:dyDescent="0.25">
      <c r="A442" s="32" t="s">
        <v>531</v>
      </c>
      <c r="B442" s="32">
        <v>67</v>
      </c>
      <c r="C442" s="32">
        <v>81</v>
      </c>
      <c r="D442" s="32">
        <v>79</v>
      </c>
    </row>
    <row r="443" spans="1:4" x14ac:dyDescent="0.25">
      <c r="A443" s="32" t="s">
        <v>532</v>
      </c>
      <c r="B443" s="32">
        <v>78</v>
      </c>
      <c r="C443" s="32">
        <v>81</v>
      </c>
      <c r="D443" s="32">
        <v>80</v>
      </c>
    </row>
    <row r="444" spans="1:4" x14ac:dyDescent="0.25">
      <c r="A444" s="32" t="s">
        <v>533</v>
      </c>
      <c r="B444" s="32">
        <v>59</v>
      </c>
      <c r="C444" s="32">
        <v>73</v>
      </c>
      <c r="D444" s="32">
        <v>69</v>
      </c>
    </row>
    <row r="445" spans="1:4" x14ac:dyDescent="0.25">
      <c r="A445" s="32" t="s">
        <v>534</v>
      </c>
      <c r="B445" s="32">
        <v>73</v>
      </c>
      <c r="C445" s="32">
        <v>83</v>
      </c>
      <c r="D445" s="32">
        <v>76</v>
      </c>
    </row>
    <row r="446" spans="1:4" x14ac:dyDescent="0.25">
      <c r="A446" s="32" t="s">
        <v>535</v>
      </c>
      <c r="B446" s="32">
        <v>79</v>
      </c>
      <c r="C446" s="32">
        <v>82</v>
      </c>
      <c r="D446" s="32">
        <v>73</v>
      </c>
    </row>
    <row r="447" spans="1:4" x14ac:dyDescent="0.25">
      <c r="A447" s="32" t="s">
        <v>536</v>
      </c>
      <c r="B447" s="32">
        <v>67</v>
      </c>
      <c r="C447" s="32">
        <v>74</v>
      </c>
      <c r="D447" s="32">
        <v>77</v>
      </c>
    </row>
    <row r="448" spans="1:4" x14ac:dyDescent="0.25">
      <c r="A448" s="32" t="s">
        <v>537</v>
      </c>
      <c r="B448" s="32">
        <v>69</v>
      </c>
      <c r="C448" s="32">
        <v>66</v>
      </c>
      <c r="D448" s="32">
        <v>60</v>
      </c>
    </row>
    <row r="449" spans="1:4" x14ac:dyDescent="0.25">
      <c r="A449" s="32" t="s">
        <v>538</v>
      </c>
      <c r="B449" s="32">
        <v>86</v>
      </c>
      <c r="C449" s="32">
        <v>81</v>
      </c>
      <c r="D449" s="32">
        <v>80</v>
      </c>
    </row>
    <row r="450" spans="1:4" x14ac:dyDescent="0.25">
      <c r="A450" s="32" t="s">
        <v>539</v>
      </c>
      <c r="B450" s="32">
        <v>47</v>
      </c>
      <c r="C450" s="32">
        <v>46</v>
      </c>
      <c r="D450" s="32">
        <v>42</v>
      </c>
    </row>
    <row r="451" spans="1:4" x14ac:dyDescent="0.25">
      <c r="A451" s="32" t="s">
        <v>540</v>
      </c>
      <c r="B451" s="32">
        <v>81</v>
      </c>
      <c r="C451" s="32">
        <v>73</v>
      </c>
      <c r="D451" s="32">
        <v>72</v>
      </c>
    </row>
    <row r="452" spans="1:4" x14ac:dyDescent="0.25">
      <c r="A452" s="32" t="s">
        <v>541</v>
      </c>
      <c r="B452" s="32">
        <v>64</v>
      </c>
      <c r="C452" s="32">
        <v>85</v>
      </c>
      <c r="D452" s="32">
        <v>85</v>
      </c>
    </row>
    <row r="453" spans="1:4" x14ac:dyDescent="0.25">
      <c r="A453" s="32" t="s">
        <v>542</v>
      </c>
      <c r="B453" s="32">
        <v>100</v>
      </c>
      <c r="C453" s="32">
        <v>92</v>
      </c>
      <c r="D453" s="32">
        <v>97</v>
      </c>
    </row>
    <row r="454" spans="1:4" x14ac:dyDescent="0.25">
      <c r="A454" s="32" t="s">
        <v>543</v>
      </c>
      <c r="B454" s="32">
        <v>65</v>
      </c>
      <c r="C454" s="32">
        <v>77</v>
      </c>
      <c r="D454" s="32">
        <v>74</v>
      </c>
    </row>
    <row r="455" spans="1:4" x14ac:dyDescent="0.25">
      <c r="A455" s="32" t="s">
        <v>544</v>
      </c>
      <c r="B455" s="32">
        <v>65</v>
      </c>
      <c r="C455" s="32">
        <v>58</v>
      </c>
      <c r="D455" s="32">
        <v>49</v>
      </c>
    </row>
    <row r="456" spans="1:4" x14ac:dyDescent="0.25">
      <c r="A456" s="32" t="s">
        <v>545</v>
      </c>
      <c r="B456" s="32">
        <v>53</v>
      </c>
      <c r="C456" s="32">
        <v>61</v>
      </c>
      <c r="D456" s="32">
        <v>62</v>
      </c>
    </row>
    <row r="457" spans="1:4" x14ac:dyDescent="0.25">
      <c r="A457" s="32" t="s">
        <v>546</v>
      </c>
      <c r="B457" s="32">
        <v>37</v>
      </c>
      <c r="C457" s="32">
        <v>56</v>
      </c>
      <c r="D457" s="32">
        <v>47</v>
      </c>
    </row>
    <row r="458" spans="1:4" x14ac:dyDescent="0.25">
      <c r="A458" s="32" t="s">
        <v>547</v>
      </c>
      <c r="B458" s="32">
        <v>79</v>
      </c>
      <c r="C458" s="32">
        <v>89</v>
      </c>
      <c r="D458" s="32">
        <v>89</v>
      </c>
    </row>
    <row r="459" spans="1:4" x14ac:dyDescent="0.25">
      <c r="A459" s="32" t="s">
        <v>548</v>
      </c>
      <c r="B459" s="32">
        <v>53</v>
      </c>
      <c r="C459" s="32">
        <v>54</v>
      </c>
      <c r="D459" s="32">
        <v>48</v>
      </c>
    </row>
    <row r="460" spans="1:4" x14ac:dyDescent="0.25">
      <c r="A460" s="32" t="s">
        <v>549</v>
      </c>
      <c r="B460" s="32">
        <v>100</v>
      </c>
      <c r="C460" s="32">
        <v>100</v>
      </c>
      <c r="D460" s="32">
        <v>100</v>
      </c>
    </row>
    <row r="461" spans="1:4" x14ac:dyDescent="0.25">
      <c r="A461" s="32" t="s">
        <v>550</v>
      </c>
      <c r="B461" s="32">
        <v>72</v>
      </c>
      <c r="C461" s="32">
        <v>65</v>
      </c>
      <c r="D461" s="32">
        <v>68</v>
      </c>
    </row>
    <row r="462" spans="1:4" x14ac:dyDescent="0.25">
      <c r="A462" s="32" t="s">
        <v>551</v>
      </c>
      <c r="B462" s="32">
        <v>53</v>
      </c>
      <c r="C462" s="32">
        <v>58</v>
      </c>
      <c r="D462" s="32">
        <v>55</v>
      </c>
    </row>
    <row r="463" spans="1:4" x14ac:dyDescent="0.25">
      <c r="A463" s="32" t="s">
        <v>552</v>
      </c>
      <c r="B463" s="32">
        <v>54</v>
      </c>
      <c r="C463" s="32">
        <v>54</v>
      </c>
      <c r="D463" s="32">
        <v>45</v>
      </c>
    </row>
    <row r="464" spans="1:4" x14ac:dyDescent="0.25">
      <c r="A464" s="32" t="s">
        <v>553</v>
      </c>
      <c r="B464" s="32">
        <v>71</v>
      </c>
      <c r="C464" s="32">
        <v>70</v>
      </c>
      <c r="D464" s="32">
        <v>76</v>
      </c>
    </row>
    <row r="465" spans="1:4" x14ac:dyDescent="0.25">
      <c r="A465" s="32" t="s">
        <v>554</v>
      </c>
      <c r="B465" s="32">
        <v>77</v>
      </c>
      <c r="C465" s="32">
        <v>90</v>
      </c>
      <c r="D465" s="32">
        <v>91</v>
      </c>
    </row>
    <row r="466" spans="1:4" x14ac:dyDescent="0.25">
      <c r="A466" s="32" t="s">
        <v>555</v>
      </c>
      <c r="B466" s="32">
        <v>75</v>
      </c>
      <c r="C466" s="32">
        <v>58</v>
      </c>
      <c r="D466" s="32">
        <v>62</v>
      </c>
    </row>
    <row r="467" spans="1:4" x14ac:dyDescent="0.25">
      <c r="A467" s="32" t="s">
        <v>556</v>
      </c>
      <c r="B467" s="32">
        <v>84</v>
      </c>
      <c r="C467" s="32">
        <v>87</v>
      </c>
      <c r="D467" s="32">
        <v>91</v>
      </c>
    </row>
    <row r="468" spans="1:4" x14ac:dyDescent="0.25">
      <c r="A468" s="32" t="s">
        <v>557</v>
      </c>
      <c r="B468" s="32">
        <v>26</v>
      </c>
      <c r="C468" s="32">
        <v>31</v>
      </c>
      <c r="D468" s="32">
        <v>38</v>
      </c>
    </row>
    <row r="469" spans="1:4" x14ac:dyDescent="0.25">
      <c r="A469" s="32" t="s">
        <v>558</v>
      </c>
      <c r="B469" s="32">
        <v>72</v>
      </c>
      <c r="C469" s="32">
        <v>67</v>
      </c>
      <c r="D469" s="32">
        <v>65</v>
      </c>
    </row>
    <row r="470" spans="1:4" x14ac:dyDescent="0.25">
      <c r="A470" s="32" t="s">
        <v>559</v>
      </c>
      <c r="B470" s="32">
        <v>77</v>
      </c>
      <c r="C470" s="32">
        <v>88</v>
      </c>
      <c r="D470" s="32">
        <v>85</v>
      </c>
    </row>
    <row r="471" spans="1:4" x14ac:dyDescent="0.25">
      <c r="A471" s="32" t="s">
        <v>560</v>
      </c>
      <c r="B471" s="32">
        <v>91</v>
      </c>
      <c r="C471" s="32">
        <v>74</v>
      </c>
      <c r="D471" s="32">
        <v>76</v>
      </c>
    </row>
    <row r="472" spans="1:4" x14ac:dyDescent="0.25">
      <c r="A472" s="32" t="s">
        <v>561</v>
      </c>
      <c r="B472" s="32">
        <v>83</v>
      </c>
      <c r="C472" s="32">
        <v>85</v>
      </c>
      <c r="D472" s="32">
        <v>90</v>
      </c>
    </row>
    <row r="473" spans="1:4" x14ac:dyDescent="0.25">
      <c r="A473" s="32" t="s">
        <v>562</v>
      </c>
      <c r="B473" s="32">
        <v>63</v>
      </c>
      <c r="C473" s="32">
        <v>69</v>
      </c>
      <c r="D473" s="32">
        <v>74</v>
      </c>
    </row>
    <row r="474" spans="1:4" x14ac:dyDescent="0.25">
      <c r="A474" s="32" t="s">
        <v>563</v>
      </c>
      <c r="B474" s="32">
        <v>68</v>
      </c>
      <c r="C474" s="32">
        <v>86</v>
      </c>
      <c r="D474" s="32">
        <v>84</v>
      </c>
    </row>
    <row r="475" spans="1:4" x14ac:dyDescent="0.25">
      <c r="A475" s="32" t="s">
        <v>564</v>
      </c>
      <c r="B475" s="32">
        <v>59</v>
      </c>
      <c r="C475" s="32">
        <v>67</v>
      </c>
      <c r="D475" s="32">
        <v>61</v>
      </c>
    </row>
    <row r="476" spans="1:4" x14ac:dyDescent="0.25">
      <c r="A476" s="32" t="s">
        <v>565</v>
      </c>
      <c r="B476" s="32">
        <v>90</v>
      </c>
      <c r="C476" s="32">
        <v>90</v>
      </c>
      <c r="D476" s="32">
        <v>91</v>
      </c>
    </row>
    <row r="477" spans="1:4" x14ac:dyDescent="0.25">
      <c r="A477" s="32" t="s">
        <v>566</v>
      </c>
      <c r="B477" s="32">
        <v>71</v>
      </c>
      <c r="C477" s="32">
        <v>76</v>
      </c>
      <c r="D477" s="32">
        <v>83</v>
      </c>
    </row>
    <row r="478" spans="1:4" x14ac:dyDescent="0.25">
      <c r="A478" s="32" t="s">
        <v>567</v>
      </c>
      <c r="B478" s="32">
        <v>76</v>
      </c>
      <c r="C478" s="32">
        <v>62</v>
      </c>
      <c r="D478" s="32">
        <v>66</v>
      </c>
    </row>
    <row r="479" spans="1:4" x14ac:dyDescent="0.25">
      <c r="A479" s="32" t="s">
        <v>568</v>
      </c>
      <c r="B479" s="32">
        <v>80</v>
      </c>
      <c r="C479" s="32">
        <v>68</v>
      </c>
      <c r="D479" s="32">
        <v>72</v>
      </c>
    </row>
    <row r="480" spans="1:4" x14ac:dyDescent="0.25">
      <c r="A480" s="32" t="s">
        <v>569</v>
      </c>
      <c r="B480" s="32">
        <v>55</v>
      </c>
      <c r="C480" s="32">
        <v>64</v>
      </c>
      <c r="D480" s="32">
        <v>70</v>
      </c>
    </row>
    <row r="481" spans="1:4" x14ac:dyDescent="0.25">
      <c r="A481" s="32" t="s">
        <v>570</v>
      </c>
      <c r="B481" s="32">
        <v>76</v>
      </c>
      <c r="C481" s="32">
        <v>71</v>
      </c>
      <c r="D481" s="32">
        <v>67</v>
      </c>
    </row>
    <row r="482" spans="1:4" x14ac:dyDescent="0.25">
      <c r="A482" s="32" t="s">
        <v>571</v>
      </c>
      <c r="B482" s="32">
        <v>73</v>
      </c>
      <c r="C482" s="32">
        <v>71</v>
      </c>
      <c r="D482" s="32">
        <v>68</v>
      </c>
    </row>
    <row r="483" spans="1:4" x14ac:dyDescent="0.25">
      <c r="A483" s="32" t="s">
        <v>572</v>
      </c>
      <c r="B483" s="32">
        <v>52</v>
      </c>
      <c r="C483" s="32">
        <v>59</v>
      </c>
      <c r="D483" s="32">
        <v>56</v>
      </c>
    </row>
    <row r="484" spans="1:4" x14ac:dyDescent="0.25">
      <c r="A484" s="32" t="s">
        <v>573</v>
      </c>
      <c r="B484" s="32">
        <v>68</v>
      </c>
      <c r="C484" s="32">
        <v>68</v>
      </c>
      <c r="D484" s="32">
        <v>61</v>
      </c>
    </row>
    <row r="485" spans="1:4" x14ac:dyDescent="0.25">
      <c r="A485" s="32" t="s">
        <v>574</v>
      </c>
      <c r="B485" s="32">
        <v>59</v>
      </c>
      <c r="C485" s="32">
        <v>52</v>
      </c>
      <c r="D485" s="32">
        <v>46</v>
      </c>
    </row>
    <row r="486" spans="1:4" x14ac:dyDescent="0.25">
      <c r="A486" s="32" t="s">
        <v>575</v>
      </c>
      <c r="B486" s="32">
        <v>49</v>
      </c>
      <c r="C486" s="32">
        <v>52</v>
      </c>
      <c r="D486" s="32">
        <v>54</v>
      </c>
    </row>
    <row r="487" spans="1:4" x14ac:dyDescent="0.25">
      <c r="A487" s="32" t="s">
        <v>576</v>
      </c>
      <c r="B487" s="32">
        <v>70</v>
      </c>
      <c r="C487" s="32">
        <v>74</v>
      </c>
      <c r="D487" s="32">
        <v>71</v>
      </c>
    </row>
    <row r="488" spans="1:4" x14ac:dyDescent="0.25">
      <c r="A488" s="32" t="s">
        <v>577</v>
      </c>
      <c r="B488" s="32">
        <v>61</v>
      </c>
      <c r="C488" s="32">
        <v>47</v>
      </c>
      <c r="D488" s="32">
        <v>56</v>
      </c>
    </row>
    <row r="489" spans="1:4" x14ac:dyDescent="0.25">
      <c r="A489" s="32" t="s">
        <v>578</v>
      </c>
      <c r="B489" s="32">
        <v>60</v>
      </c>
      <c r="C489" s="32">
        <v>75</v>
      </c>
      <c r="D489" s="32">
        <v>74</v>
      </c>
    </row>
    <row r="490" spans="1:4" x14ac:dyDescent="0.25">
      <c r="A490" s="32" t="s">
        <v>579</v>
      </c>
      <c r="B490" s="32">
        <v>64</v>
      </c>
      <c r="C490" s="32">
        <v>53</v>
      </c>
      <c r="D490" s="32">
        <v>57</v>
      </c>
    </row>
    <row r="491" spans="1:4" x14ac:dyDescent="0.25">
      <c r="A491" s="32" t="s">
        <v>580</v>
      </c>
      <c r="B491" s="32">
        <v>79</v>
      </c>
      <c r="C491" s="32">
        <v>82</v>
      </c>
      <c r="D491" s="32">
        <v>82</v>
      </c>
    </row>
    <row r="492" spans="1:4" x14ac:dyDescent="0.25">
      <c r="A492" s="32" t="s">
        <v>581</v>
      </c>
      <c r="B492" s="32">
        <v>65</v>
      </c>
      <c r="C492" s="32">
        <v>85</v>
      </c>
      <c r="D492" s="32">
        <v>76</v>
      </c>
    </row>
    <row r="493" spans="1:4" x14ac:dyDescent="0.25">
      <c r="A493" s="32" t="s">
        <v>582</v>
      </c>
      <c r="B493" s="32">
        <v>64</v>
      </c>
      <c r="C493" s="32">
        <v>64</v>
      </c>
      <c r="D493" s="32">
        <v>70</v>
      </c>
    </row>
    <row r="494" spans="1:4" x14ac:dyDescent="0.25">
      <c r="A494" s="32" t="s">
        <v>583</v>
      </c>
      <c r="B494" s="32">
        <v>83</v>
      </c>
      <c r="C494" s="32">
        <v>83</v>
      </c>
      <c r="D494" s="32">
        <v>90</v>
      </c>
    </row>
    <row r="495" spans="1:4" x14ac:dyDescent="0.25">
      <c r="A495" s="32" t="s">
        <v>584</v>
      </c>
      <c r="B495" s="32">
        <v>81</v>
      </c>
      <c r="C495" s="32">
        <v>88</v>
      </c>
      <c r="D495" s="32">
        <v>90</v>
      </c>
    </row>
    <row r="496" spans="1:4" x14ac:dyDescent="0.25">
      <c r="A496" s="32" t="s">
        <v>585</v>
      </c>
      <c r="B496" s="32">
        <v>54</v>
      </c>
      <c r="C496" s="32">
        <v>64</v>
      </c>
      <c r="D496" s="32">
        <v>68</v>
      </c>
    </row>
    <row r="497" spans="1:4" x14ac:dyDescent="0.25">
      <c r="A497" s="32" t="s">
        <v>586</v>
      </c>
      <c r="B497" s="32">
        <v>68</v>
      </c>
      <c r="C497" s="32">
        <v>64</v>
      </c>
      <c r="D497" s="32">
        <v>66</v>
      </c>
    </row>
    <row r="498" spans="1:4" x14ac:dyDescent="0.25">
      <c r="A498" s="32" t="s">
        <v>587</v>
      </c>
      <c r="B498" s="32">
        <v>54</v>
      </c>
      <c r="C498" s="32">
        <v>48</v>
      </c>
      <c r="D498" s="32">
        <v>52</v>
      </c>
    </row>
    <row r="499" spans="1:4" x14ac:dyDescent="0.25">
      <c r="A499" s="32" t="s">
        <v>588</v>
      </c>
      <c r="B499" s="32">
        <v>59</v>
      </c>
      <c r="C499" s="32">
        <v>78</v>
      </c>
      <c r="D499" s="32">
        <v>76</v>
      </c>
    </row>
    <row r="500" spans="1:4" x14ac:dyDescent="0.25">
      <c r="A500" s="32" t="s">
        <v>589</v>
      </c>
      <c r="B500" s="32">
        <v>66</v>
      </c>
      <c r="C500" s="32">
        <v>69</v>
      </c>
      <c r="D500" s="32">
        <v>68</v>
      </c>
    </row>
    <row r="501" spans="1:4" x14ac:dyDescent="0.25">
      <c r="A501" s="32" t="s">
        <v>590</v>
      </c>
      <c r="B501" s="32">
        <v>76</v>
      </c>
      <c r="C501" s="32">
        <v>71</v>
      </c>
      <c r="D501" s="32">
        <v>72</v>
      </c>
    </row>
    <row r="502" spans="1:4" x14ac:dyDescent="0.25">
      <c r="A502" s="32" t="s">
        <v>591</v>
      </c>
      <c r="B502" s="32">
        <v>74</v>
      </c>
      <c r="C502" s="32">
        <v>79</v>
      </c>
      <c r="D502" s="32">
        <v>82</v>
      </c>
    </row>
    <row r="503" spans="1:4" x14ac:dyDescent="0.25">
      <c r="A503" s="32" t="s">
        <v>592</v>
      </c>
      <c r="B503" s="32">
        <v>94</v>
      </c>
      <c r="C503" s="32">
        <v>87</v>
      </c>
      <c r="D503" s="32">
        <v>92</v>
      </c>
    </row>
    <row r="504" spans="1:4" x14ac:dyDescent="0.25">
      <c r="A504" s="32" t="s">
        <v>593</v>
      </c>
      <c r="B504" s="32">
        <v>63</v>
      </c>
      <c r="C504" s="32">
        <v>61</v>
      </c>
      <c r="D504" s="32">
        <v>54</v>
      </c>
    </row>
    <row r="505" spans="1:4" x14ac:dyDescent="0.25">
      <c r="A505" s="32" t="s">
        <v>594</v>
      </c>
      <c r="B505" s="32">
        <v>95</v>
      </c>
      <c r="C505" s="32">
        <v>89</v>
      </c>
      <c r="D505" s="32">
        <v>92</v>
      </c>
    </row>
    <row r="506" spans="1:4" x14ac:dyDescent="0.25">
      <c r="A506" s="32" t="s">
        <v>595</v>
      </c>
      <c r="B506" s="32">
        <v>40</v>
      </c>
      <c r="C506" s="32">
        <v>59</v>
      </c>
      <c r="D506" s="32">
        <v>54</v>
      </c>
    </row>
    <row r="507" spans="1:4" x14ac:dyDescent="0.25">
      <c r="A507" s="32" t="s">
        <v>596</v>
      </c>
      <c r="B507" s="32">
        <v>82</v>
      </c>
      <c r="C507" s="32">
        <v>82</v>
      </c>
      <c r="D507" s="32">
        <v>80</v>
      </c>
    </row>
    <row r="508" spans="1:4" x14ac:dyDescent="0.25">
      <c r="A508" s="32" t="s">
        <v>597</v>
      </c>
      <c r="B508" s="32">
        <v>68</v>
      </c>
      <c r="C508" s="32">
        <v>70</v>
      </c>
      <c r="D508" s="32">
        <v>66</v>
      </c>
    </row>
    <row r="509" spans="1:4" x14ac:dyDescent="0.25">
      <c r="A509" s="32" t="s">
        <v>598</v>
      </c>
      <c r="B509" s="32">
        <v>55</v>
      </c>
      <c r="C509" s="32">
        <v>59</v>
      </c>
      <c r="D509" s="32">
        <v>54</v>
      </c>
    </row>
    <row r="510" spans="1:4" x14ac:dyDescent="0.25">
      <c r="A510" s="32" t="s">
        <v>599</v>
      </c>
      <c r="B510" s="32">
        <v>79</v>
      </c>
      <c r="C510" s="32">
        <v>78</v>
      </c>
      <c r="D510" s="32">
        <v>77</v>
      </c>
    </row>
    <row r="511" spans="1:4" x14ac:dyDescent="0.25">
      <c r="A511" s="32" t="s">
        <v>600</v>
      </c>
      <c r="B511" s="32">
        <v>86</v>
      </c>
      <c r="C511" s="32">
        <v>92</v>
      </c>
      <c r="D511" s="32">
        <v>87</v>
      </c>
    </row>
    <row r="512" spans="1:4" x14ac:dyDescent="0.25">
      <c r="A512" s="32" t="s">
        <v>601</v>
      </c>
      <c r="B512" s="32">
        <v>76</v>
      </c>
      <c r="C512" s="32">
        <v>71</v>
      </c>
      <c r="D512" s="32">
        <v>73</v>
      </c>
    </row>
    <row r="513" spans="1:4" x14ac:dyDescent="0.25">
      <c r="A513" s="32" t="s">
        <v>602</v>
      </c>
      <c r="B513" s="32">
        <v>64</v>
      </c>
      <c r="C513" s="32">
        <v>50</v>
      </c>
      <c r="D513" s="32">
        <v>43</v>
      </c>
    </row>
    <row r="514" spans="1:4" x14ac:dyDescent="0.25">
      <c r="A514" s="32" t="s">
        <v>603</v>
      </c>
      <c r="B514" s="32">
        <v>62</v>
      </c>
      <c r="C514" s="32">
        <v>49</v>
      </c>
      <c r="D514" s="32">
        <v>52</v>
      </c>
    </row>
    <row r="515" spans="1:4" x14ac:dyDescent="0.25">
      <c r="A515" s="32" t="s">
        <v>604</v>
      </c>
      <c r="B515" s="32">
        <v>54</v>
      </c>
      <c r="C515" s="32">
        <v>61</v>
      </c>
      <c r="D515" s="32">
        <v>62</v>
      </c>
    </row>
    <row r="516" spans="1:4" x14ac:dyDescent="0.25">
      <c r="A516" s="32" t="s">
        <v>605</v>
      </c>
      <c r="B516" s="32">
        <v>77</v>
      </c>
      <c r="C516" s="32">
        <v>97</v>
      </c>
      <c r="D516" s="32">
        <v>94</v>
      </c>
    </row>
    <row r="517" spans="1:4" x14ac:dyDescent="0.25">
      <c r="A517" s="32" t="s">
        <v>606</v>
      </c>
      <c r="B517" s="32">
        <v>76</v>
      </c>
      <c r="C517" s="32">
        <v>87</v>
      </c>
      <c r="D517" s="32">
        <v>85</v>
      </c>
    </row>
    <row r="518" spans="1:4" x14ac:dyDescent="0.25">
      <c r="A518" s="32" t="s">
        <v>607</v>
      </c>
      <c r="B518" s="32">
        <v>74</v>
      </c>
      <c r="C518" s="32">
        <v>89</v>
      </c>
      <c r="D518" s="32">
        <v>84</v>
      </c>
    </row>
    <row r="519" spans="1:4" x14ac:dyDescent="0.25">
      <c r="A519" s="32" t="s">
        <v>608</v>
      </c>
      <c r="B519" s="32">
        <v>66</v>
      </c>
      <c r="C519" s="32">
        <v>74</v>
      </c>
      <c r="D519" s="32">
        <v>73</v>
      </c>
    </row>
    <row r="520" spans="1:4" x14ac:dyDescent="0.25">
      <c r="A520" s="32" t="s">
        <v>609</v>
      </c>
      <c r="B520" s="32">
        <v>66</v>
      </c>
      <c r="C520" s="32">
        <v>78</v>
      </c>
      <c r="D520" s="32">
        <v>78</v>
      </c>
    </row>
    <row r="521" spans="1:4" x14ac:dyDescent="0.25">
      <c r="A521" s="32" t="s">
        <v>610</v>
      </c>
      <c r="B521" s="32">
        <v>67</v>
      </c>
      <c r="C521" s="32">
        <v>78</v>
      </c>
      <c r="D521" s="32">
        <v>79</v>
      </c>
    </row>
    <row r="522" spans="1:4" x14ac:dyDescent="0.25">
      <c r="A522" s="32" t="s">
        <v>611</v>
      </c>
      <c r="B522" s="32">
        <v>71</v>
      </c>
      <c r="C522" s="32">
        <v>49</v>
      </c>
      <c r="D522" s="32">
        <v>52</v>
      </c>
    </row>
    <row r="523" spans="1:4" x14ac:dyDescent="0.25">
      <c r="A523" s="32" t="s">
        <v>612</v>
      </c>
      <c r="B523" s="32">
        <v>91</v>
      </c>
      <c r="C523" s="32">
        <v>86</v>
      </c>
      <c r="D523" s="32">
        <v>84</v>
      </c>
    </row>
    <row r="524" spans="1:4" x14ac:dyDescent="0.25">
      <c r="A524" s="32" t="s">
        <v>613</v>
      </c>
      <c r="B524" s="32">
        <v>69</v>
      </c>
      <c r="C524" s="32">
        <v>58</v>
      </c>
      <c r="D524" s="32">
        <v>57</v>
      </c>
    </row>
    <row r="525" spans="1:4" x14ac:dyDescent="0.25">
      <c r="A525" s="32" t="s">
        <v>614</v>
      </c>
      <c r="B525" s="32">
        <v>54</v>
      </c>
      <c r="C525" s="32">
        <v>59</v>
      </c>
      <c r="D525" s="32">
        <v>50</v>
      </c>
    </row>
    <row r="526" spans="1:4" x14ac:dyDescent="0.25">
      <c r="A526" s="32" t="s">
        <v>615</v>
      </c>
      <c r="B526" s="32">
        <v>53</v>
      </c>
      <c r="C526" s="32">
        <v>52</v>
      </c>
      <c r="D526" s="32">
        <v>49</v>
      </c>
    </row>
    <row r="527" spans="1:4" x14ac:dyDescent="0.25">
      <c r="A527" s="32" t="s">
        <v>616</v>
      </c>
      <c r="B527" s="32">
        <v>68</v>
      </c>
      <c r="C527" s="32">
        <v>60</v>
      </c>
      <c r="D527" s="32">
        <v>59</v>
      </c>
    </row>
    <row r="528" spans="1:4" x14ac:dyDescent="0.25">
      <c r="A528" s="32" t="s">
        <v>617</v>
      </c>
      <c r="B528" s="32">
        <v>56</v>
      </c>
      <c r="C528" s="32">
        <v>61</v>
      </c>
      <c r="D528" s="32">
        <v>60</v>
      </c>
    </row>
    <row r="529" spans="1:4" x14ac:dyDescent="0.25">
      <c r="A529" s="32" t="s">
        <v>618</v>
      </c>
      <c r="B529" s="32">
        <v>36</v>
      </c>
      <c r="C529" s="32">
        <v>53</v>
      </c>
      <c r="D529" s="32">
        <v>43</v>
      </c>
    </row>
    <row r="530" spans="1:4" x14ac:dyDescent="0.25">
      <c r="A530" s="32" t="s">
        <v>619</v>
      </c>
      <c r="B530" s="32">
        <v>29</v>
      </c>
      <c r="C530" s="32">
        <v>41</v>
      </c>
      <c r="D530" s="32">
        <v>47</v>
      </c>
    </row>
    <row r="531" spans="1:4" x14ac:dyDescent="0.25">
      <c r="A531" s="32" t="s">
        <v>620</v>
      </c>
      <c r="B531" s="32">
        <v>62</v>
      </c>
      <c r="C531" s="32">
        <v>74</v>
      </c>
      <c r="D531" s="32">
        <v>70</v>
      </c>
    </row>
    <row r="532" spans="1:4" x14ac:dyDescent="0.25">
      <c r="A532" s="32" t="s">
        <v>621</v>
      </c>
      <c r="B532" s="32">
        <v>68</v>
      </c>
      <c r="C532" s="32">
        <v>67</v>
      </c>
      <c r="D532" s="32">
        <v>73</v>
      </c>
    </row>
    <row r="533" spans="1:4" x14ac:dyDescent="0.25">
      <c r="A533" s="32" t="s">
        <v>622</v>
      </c>
      <c r="B533" s="32">
        <v>47</v>
      </c>
      <c r="C533" s="32">
        <v>54</v>
      </c>
      <c r="D533" s="32">
        <v>53</v>
      </c>
    </row>
    <row r="534" spans="1:4" x14ac:dyDescent="0.25">
      <c r="A534" s="32" t="s">
        <v>623</v>
      </c>
      <c r="B534" s="32">
        <v>62</v>
      </c>
      <c r="C534" s="32">
        <v>61</v>
      </c>
      <c r="D534" s="32">
        <v>58</v>
      </c>
    </row>
    <row r="535" spans="1:4" x14ac:dyDescent="0.25">
      <c r="A535" s="32" t="s">
        <v>624</v>
      </c>
      <c r="B535" s="32">
        <v>79</v>
      </c>
      <c r="C535" s="32">
        <v>88</v>
      </c>
      <c r="D535" s="32">
        <v>94</v>
      </c>
    </row>
    <row r="536" spans="1:4" x14ac:dyDescent="0.25">
      <c r="A536" s="32" t="s">
        <v>625</v>
      </c>
      <c r="B536" s="32">
        <v>73</v>
      </c>
      <c r="C536" s="32">
        <v>69</v>
      </c>
      <c r="D536" s="32">
        <v>68</v>
      </c>
    </row>
    <row r="537" spans="1:4" x14ac:dyDescent="0.25">
      <c r="A537" s="32" t="s">
        <v>626</v>
      </c>
      <c r="B537" s="32">
        <v>66</v>
      </c>
      <c r="C537" s="32">
        <v>83</v>
      </c>
      <c r="D537" s="32">
        <v>83</v>
      </c>
    </row>
    <row r="538" spans="1:4" x14ac:dyDescent="0.25">
      <c r="A538" s="32" t="s">
        <v>627</v>
      </c>
      <c r="B538" s="32">
        <v>51</v>
      </c>
      <c r="C538" s="32">
        <v>60</v>
      </c>
      <c r="D538" s="32">
        <v>58</v>
      </c>
    </row>
    <row r="539" spans="1:4" x14ac:dyDescent="0.25">
      <c r="A539" s="32" t="s">
        <v>628</v>
      </c>
      <c r="B539" s="32">
        <v>51</v>
      </c>
      <c r="C539" s="32">
        <v>66</v>
      </c>
      <c r="D539" s="32">
        <v>62</v>
      </c>
    </row>
    <row r="540" spans="1:4" x14ac:dyDescent="0.25">
      <c r="A540" s="32" t="s">
        <v>629</v>
      </c>
      <c r="B540" s="32">
        <v>85</v>
      </c>
      <c r="C540" s="32">
        <v>66</v>
      </c>
      <c r="D540" s="32">
        <v>71</v>
      </c>
    </row>
    <row r="541" spans="1:4" x14ac:dyDescent="0.25">
      <c r="A541" s="32" t="s">
        <v>630</v>
      </c>
      <c r="B541" s="32">
        <v>97</v>
      </c>
      <c r="C541" s="32">
        <v>92</v>
      </c>
      <c r="D541" s="32">
        <v>86</v>
      </c>
    </row>
    <row r="542" spans="1:4" x14ac:dyDescent="0.25">
      <c r="A542" s="32" t="s">
        <v>631</v>
      </c>
      <c r="B542" s="32">
        <v>75</v>
      </c>
      <c r="C542" s="32">
        <v>69</v>
      </c>
      <c r="D542" s="32">
        <v>68</v>
      </c>
    </row>
    <row r="543" spans="1:4" x14ac:dyDescent="0.25">
      <c r="A543" s="32" t="s">
        <v>632</v>
      </c>
      <c r="B543" s="32">
        <v>79</v>
      </c>
      <c r="C543" s="32">
        <v>82</v>
      </c>
      <c r="D543" s="32">
        <v>80</v>
      </c>
    </row>
    <row r="544" spans="1:4" x14ac:dyDescent="0.25">
      <c r="A544" s="32" t="s">
        <v>633</v>
      </c>
      <c r="B544" s="32">
        <v>81</v>
      </c>
      <c r="C544" s="32">
        <v>77</v>
      </c>
      <c r="D544" s="32">
        <v>79</v>
      </c>
    </row>
    <row r="545" spans="1:4" x14ac:dyDescent="0.25">
      <c r="A545" s="32" t="s">
        <v>634</v>
      </c>
      <c r="B545" s="32">
        <v>82</v>
      </c>
      <c r="C545" s="32">
        <v>95</v>
      </c>
      <c r="D545" s="32">
        <v>89</v>
      </c>
    </row>
    <row r="546" spans="1:4" x14ac:dyDescent="0.25">
      <c r="A546" s="32" t="s">
        <v>635</v>
      </c>
      <c r="B546" s="32">
        <v>64</v>
      </c>
      <c r="C546" s="32">
        <v>63</v>
      </c>
      <c r="D546" s="32">
        <v>66</v>
      </c>
    </row>
    <row r="547" spans="1:4" x14ac:dyDescent="0.25">
      <c r="A547" s="32" t="s">
        <v>636</v>
      </c>
      <c r="B547" s="32">
        <v>78</v>
      </c>
      <c r="C547" s="32">
        <v>83</v>
      </c>
      <c r="D547" s="32">
        <v>80</v>
      </c>
    </row>
    <row r="548" spans="1:4" x14ac:dyDescent="0.25">
      <c r="A548" s="32" t="s">
        <v>637</v>
      </c>
      <c r="B548" s="32">
        <v>92</v>
      </c>
      <c r="C548" s="32">
        <v>100</v>
      </c>
      <c r="D548" s="32">
        <v>97</v>
      </c>
    </row>
    <row r="549" spans="1:4" x14ac:dyDescent="0.25">
      <c r="A549" s="32" t="s">
        <v>638</v>
      </c>
      <c r="B549" s="32">
        <v>72</v>
      </c>
      <c r="C549" s="32">
        <v>67</v>
      </c>
      <c r="D549" s="32">
        <v>64</v>
      </c>
    </row>
    <row r="550" spans="1:4" x14ac:dyDescent="0.25">
      <c r="A550" s="32" t="s">
        <v>639</v>
      </c>
      <c r="B550" s="32">
        <v>62</v>
      </c>
      <c r="C550" s="32">
        <v>67</v>
      </c>
      <c r="D550" s="32">
        <v>64</v>
      </c>
    </row>
    <row r="551" spans="1:4" x14ac:dyDescent="0.25">
      <c r="A551" s="32" t="s">
        <v>640</v>
      </c>
      <c r="B551" s="32">
        <v>79</v>
      </c>
      <c r="C551" s="32">
        <v>72</v>
      </c>
      <c r="D551" s="32">
        <v>69</v>
      </c>
    </row>
    <row r="552" spans="1:4" x14ac:dyDescent="0.25">
      <c r="A552" s="32" t="s">
        <v>641</v>
      </c>
      <c r="B552" s="32">
        <v>79</v>
      </c>
      <c r="C552" s="32">
        <v>76</v>
      </c>
      <c r="D552" s="32">
        <v>65</v>
      </c>
    </row>
    <row r="553" spans="1:4" x14ac:dyDescent="0.25">
      <c r="A553" s="32" t="s">
        <v>642</v>
      </c>
      <c r="B553" s="32">
        <v>87</v>
      </c>
      <c r="C553" s="32">
        <v>90</v>
      </c>
      <c r="D553" s="32">
        <v>88</v>
      </c>
    </row>
    <row r="554" spans="1:4" x14ac:dyDescent="0.25">
      <c r="A554" s="32" t="s">
        <v>643</v>
      </c>
      <c r="B554" s="32">
        <v>40</v>
      </c>
      <c r="C554" s="32">
        <v>48</v>
      </c>
      <c r="D554" s="32">
        <v>50</v>
      </c>
    </row>
    <row r="555" spans="1:4" x14ac:dyDescent="0.25">
      <c r="A555" s="32" t="s">
        <v>644</v>
      </c>
      <c r="B555" s="32">
        <v>77</v>
      </c>
      <c r="C555" s="32">
        <v>62</v>
      </c>
      <c r="D555" s="32">
        <v>64</v>
      </c>
    </row>
    <row r="556" spans="1:4" x14ac:dyDescent="0.25">
      <c r="A556" s="32" t="s">
        <v>645</v>
      </c>
      <c r="B556" s="32">
        <v>53</v>
      </c>
      <c r="C556" s="32">
        <v>45</v>
      </c>
      <c r="D556" s="32">
        <v>40</v>
      </c>
    </row>
    <row r="557" spans="1:4" x14ac:dyDescent="0.25">
      <c r="A557" s="32" t="s">
        <v>646</v>
      </c>
      <c r="B557" s="32">
        <v>32</v>
      </c>
      <c r="C557" s="32">
        <v>39</v>
      </c>
      <c r="D557" s="32">
        <v>33</v>
      </c>
    </row>
    <row r="558" spans="1:4" x14ac:dyDescent="0.25">
      <c r="A558" s="32" t="s">
        <v>647</v>
      </c>
      <c r="B558" s="32">
        <v>55</v>
      </c>
      <c r="C558" s="32">
        <v>72</v>
      </c>
      <c r="D558" s="32">
        <v>79</v>
      </c>
    </row>
    <row r="559" spans="1:4" x14ac:dyDescent="0.25">
      <c r="A559" s="32" t="s">
        <v>648</v>
      </c>
      <c r="B559" s="32">
        <v>61</v>
      </c>
      <c r="C559" s="32">
        <v>67</v>
      </c>
      <c r="D559" s="32">
        <v>66</v>
      </c>
    </row>
    <row r="560" spans="1:4" x14ac:dyDescent="0.25">
      <c r="A560" s="32" t="s">
        <v>649</v>
      </c>
      <c r="B560" s="32">
        <v>53</v>
      </c>
      <c r="C560" s="32">
        <v>70</v>
      </c>
      <c r="D560" s="32">
        <v>70</v>
      </c>
    </row>
    <row r="561" spans="1:4" x14ac:dyDescent="0.25">
      <c r="A561" s="32" t="s">
        <v>650</v>
      </c>
      <c r="B561" s="32">
        <v>73</v>
      </c>
      <c r="C561" s="32">
        <v>66</v>
      </c>
      <c r="D561" s="32">
        <v>62</v>
      </c>
    </row>
    <row r="562" spans="1:4" x14ac:dyDescent="0.25">
      <c r="A562" s="32" t="s">
        <v>651</v>
      </c>
      <c r="B562" s="32">
        <v>74</v>
      </c>
      <c r="C562" s="32">
        <v>75</v>
      </c>
      <c r="D562" s="32">
        <v>79</v>
      </c>
    </row>
    <row r="563" spans="1:4" x14ac:dyDescent="0.25">
      <c r="A563" s="32" t="s">
        <v>652</v>
      </c>
      <c r="B563" s="32">
        <v>63</v>
      </c>
      <c r="C563" s="32">
        <v>74</v>
      </c>
      <c r="D563" s="32">
        <v>74</v>
      </c>
    </row>
    <row r="564" spans="1:4" x14ac:dyDescent="0.25">
      <c r="A564" s="32" t="s">
        <v>653</v>
      </c>
      <c r="B564" s="32">
        <v>96</v>
      </c>
      <c r="C564" s="32">
        <v>90</v>
      </c>
      <c r="D564" s="32">
        <v>92</v>
      </c>
    </row>
    <row r="565" spans="1:4" x14ac:dyDescent="0.25">
      <c r="A565" s="32" t="s">
        <v>654</v>
      </c>
      <c r="B565" s="32">
        <v>63</v>
      </c>
      <c r="C565" s="32">
        <v>80</v>
      </c>
      <c r="D565" s="32">
        <v>80</v>
      </c>
    </row>
    <row r="566" spans="1:4" x14ac:dyDescent="0.25">
      <c r="A566" s="32" t="s">
        <v>655</v>
      </c>
      <c r="B566" s="32">
        <v>48</v>
      </c>
      <c r="C566" s="32">
        <v>51</v>
      </c>
      <c r="D566" s="32">
        <v>46</v>
      </c>
    </row>
    <row r="567" spans="1:4" x14ac:dyDescent="0.25">
      <c r="A567" s="32" t="s">
        <v>656</v>
      </c>
      <c r="B567" s="32">
        <v>48</v>
      </c>
      <c r="C567" s="32">
        <v>43</v>
      </c>
      <c r="D567" s="32">
        <v>45</v>
      </c>
    </row>
    <row r="568" spans="1:4" x14ac:dyDescent="0.25">
      <c r="A568" s="32" t="s">
        <v>657</v>
      </c>
      <c r="B568" s="32">
        <v>92</v>
      </c>
      <c r="C568" s="32">
        <v>100</v>
      </c>
      <c r="D568" s="32">
        <v>100</v>
      </c>
    </row>
    <row r="569" spans="1:4" x14ac:dyDescent="0.25">
      <c r="A569" s="32" t="s">
        <v>658</v>
      </c>
      <c r="B569" s="32">
        <v>61</v>
      </c>
      <c r="C569" s="32">
        <v>71</v>
      </c>
      <c r="D569" s="32">
        <v>78</v>
      </c>
    </row>
    <row r="570" spans="1:4" x14ac:dyDescent="0.25">
      <c r="A570" s="32" t="s">
        <v>659</v>
      </c>
      <c r="B570" s="32">
        <v>63</v>
      </c>
      <c r="C570" s="32">
        <v>48</v>
      </c>
      <c r="D570" s="32">
        <v>47</v>
      </c>
    </row>
    <row r="571" spans="1:4" x14ac:dyDescent="0.25">
      <c r="A571" s="32" t="s">
        <v>660</v>
      </c>
      <c r="B571" s="32">
        <v>68</v>
      </c>
      <c r="C571" s="32">
        <v>68</v>
      </c>
      <c r="D571" s="32">
        <v>67</v>
      </c>
    </row>
    <row r="572" spans="1:4" x14ac:dyDescent="0.25">
      <c r="A572" s="32" t="s">
        <v>661</v>
      </c>
      <c r="B572" s="32">
        <v>71</v>
      </c>
      <c r="C572" s="32">
        <v>75</v>
      </c>
      <c r="D572" s="32">
        <v>70</v>
      </c>
    </row>
    <row r="573" spans="1:4" x14ac:dyDescent="0.25">
      <c r="A573" s="32" t="s">
        <v>662</v>
      </c>
      <c r="B573" s="32">
        <v>91</v>
      </c>
      <c r="C573" s="32">
        <v>96</v>
      </c>
      <c r="D573" s="32">
        <v>92</v>
      </c>
    </row>
    <row r="574" spans="1:4" x14ac:dyDescent="0.25">
      <c r="A574" s="32" t="s">
        <v>663</v>
      </c>
      <c r="B574" s="32">
        <v>53</v>
      </c>
      <c r="C574" s="32">
        <v>62</v>
      </c>
      <c r="D574" s="32">
        <v>56</v>
      </c>
    </row>
    <row r="575" spans="1:4" x14ac:dyDescent="0.25">
      <c r="A575" s="32" t="s">
        <v>664</v>
      </c>
      <c r="B575" s="32">
        <v>50</v>
      </c>
      <c r="C575" s="32">
        <v>66</v>
      </c>
      <c r="D575" s="32">
        <v>64</v>
      </c>
    </row>
    <row r="576" spans="1:4" x14ac:dyDescent="0.25">
      <c r="A576" s="32" t="s">
        <v>665</v>
      </c>
      <c r="B576" s="32">
        <v>74</v>
      </c>
      <c r="C576" s="32">
        <v>81</v>
      </c>
      <c r="D576" s="32">
        <v>71</v>
      </c>
    </row>
    <row r="577" spans="1:4" x14ac:dyDescent="0.25">
      <c r="A577" s="32" t="s">
        <v>666</v>
      </c>
      <c r="B577" s="32">
        <v>40</v>
      </c>
      <c r="C577" s="32">
        <v>55</v>
      </c>
      <c r="D577" s="32">
        <v>53</v>
      </c>
    </row>
    <row r="578" spans="1:4" x14ac:dyDescent="0.25">
      <c r="A578" s="32" t="s">
        <v>667</v>
      </c>
      <c r="B578" s="32">
        <v>61</v>
      </c>
      <c r="C578" s="32">
        <v>51</v>
      </c>
      <c r="D578" s="32">
        <v>52</v>
      </c>
    </row>
    <row r="579" spans="1:4" x14ac:dyDescent="0.25">
      <c r="A579" s="32" t="s">
        <v>668</v>
      </c>
      <c r="B579" s="32">
        <v>81</v>
      </c>
      <c r="C579" s="32">
        <v>91</v>
      </c>
      <c r="D579" s="32">
        <v>89</v>
      </c>
    </row>
    <row r="580" spans="1:4" x14ac:dyDescent="0.25">
      <c r="A580" s="32" t="s">
        <v>669</v>
      </c>
      <c r="B580" s="32">
        <v>48</v>
      </c>
      <c r="C580" s="32">
        <v>56</v>
      </c>
      <c r="D580" s="32">
        <v>58</v>
      </c>
    </row>
    <row r="581" spans="1:4" x14ac:dyDescent="0.25">
      <c r="A581" s="32" t="s">
        <v>670</v>
      </c>
      <c r="B581" s="32">
        <v>53</v>
      </c>
      <c r="C581" s="32">
        <v>61</v>
      </c>
      <c r="D581" s="32">
        <v>68</v>
      </c>
    </row>
    <row r="582" spans="1:4" x14ac:dyDescent="0.25">
      <c r="A582" s="32" t="s">
        <v>671</v>
      </c>
      <c r="B582" s="32">
        <v>81</v>
      </c>
      <c r="C582" s="32">
        <v>97</v>
      </c>
      <c r="D582" s="32">
        <v>96</v>
      </c>
    </row>
    <row r="583" spans="1:4" x14ac:dyDescent="0.25">
      <c r="A583" s="32" t="s">
        <v>672</v>
      </c>
      <c r="B583" s="32">
        <v>77</v>
      </c>
      <c r="C583" s="32">
        <v>79</v>
      </c>
      <c r="D583" s="32">
        <v>80</v>
      </c>
    </row>
    <row r="584" spans="1:4" x14ac:dyDescent="0.25">
      <c r="A584" s="32" t="s">
        <v>673</v>
      </c>
      <c r="B584" s="32">
        <v>63</v>
      </c>
      <c r="C584" s="32">
        <v>73</v>
      </c>
      <c r="D584" s="32">
        <v>78</v>
      </c>
    </row>
    <row r="585" spans="1:4" x14ac:dyDescent="0.25">
      <c r="A585" s="32" t="s">
        <v>674</v>
      </c>
      <c r="B585" s="32">
        <v>73</v>
      </c>
      <c r="C585" s="32">
        <v>75</v>
      </c>
      <c r="D585" s="32">
        <v>80</v>
      </c>
    </row>
    <row r="586" spans="1:4" x14ac:dyDescent="0.25">
      <c r="A586" s="32" t="s">
        <v>675</v>
      </c>
      <c r="B586" s="32">
        <v>69</v>
      </c>
      <c r="C586" s="32">
        <v>77</v>
      </c>
      <c r="D586" s="32">
        <v>77</v>
      </c>
    </row>
    <row r="587" spans="1:4" x14ac:dyDescent="0.25">
      <c r="A587" s="32" t="s">
        <v>676</v>
      </c>
      <c r="B587" s="32">
        <v>65</v>
      </c>
      <c r="C587" s="32">
        <v>76</v>
      </c>
      <c r="D587" s="32">
        <v>76</v>
      </c>
    </row>
    <row r="588" spans="1:4" x14ac:dyDescent="0.25">
      <c r="A588" s="32" t="s">
        <v>677</v>
      </c>
      <c r="B588" s="32">
        <v>55</v>
      </c>
      <c r="C588" s="32">
        <v>73</v>
      </c>
      <c r="D588" s="32">
        <v>73</v>
      </c>
    </row>
    <row r="589" spans="1:4" x14ac:dyDescent="0.25">
      <c r="A589" s="32" t="s">
        <v>678</v>
      </c>
      <c r="B589" s="32">
        <v>44</v>
      </c>
      <c r="C589" s="32">
        <v>63</v>
      </c>
      <c r="D589" s="32">
        <v>62</v>
      </c>
    </row>
    <row r="590" spans="1:4" x14ac:dyDescent="0.25">
      <c r="A590" s="32" t="s">
        <v>679</v>
      </c>
      <c r="B590" s="32">
        <v>54</v>
      </c>
      <c r="C590" s="32">
        <v>64</v>
      </c>
      <c r="D590" s="32">
        <v>65</v>
      </c>
    </row>
    <row r="591" spans="1:4" x14ac:dyDescent="0.25">
      <c r="A591" s="32" t="s">
        <v>680</v>
      </c>
      <c r="B591" s="32">
        <v>48</v>
      </c>
      <c r="C591" s="32">
        <v>66</v>
      </c>
      <c r="D591" s="32">
        <v>65</v>
      </c>
    </row>
    <row r="592" spans="1:4" x14ac:dyDescent="0.25">
      <c r="A592" s="32" t="s">
        <v>681</v>
      </c>
      <c r="B592" s="32">
        <v>58</v>
      </c>
      <c r="C592" s="32">
        <v>57</v>
      </c>
      <c r="D592" s="32">
        <v>54</v>
      </c>
    </row>
    <row r="593" spans="1:4" x14ac:dyDescent="0.25">
      <c r="A593" s="32" t="s">
        <v>682</v>
      </c>
      <c r="B593" s="32">
        <v>71</v>
      </c>
      <c r="C593" s="32">
        <v>62</v>
      </c>
      <c r="D593" s="32">
        <v>50</v>
      </c>
    </row>
    <row r="594" spans="1:4" x14ac:dyDescent="0.25">
      <c r="A594" s="32" t="s">
        <v>683</v>
      </c>
      <c r="B594" s="32">
        <v>68</v>
      </c>
      <c r="C594" s="32">
        <v>68</v>
      </c>
      <c r="D594" s="32">
        <v>64</v>
      </c>
    </row>
    <row r="595" spans="1:4" x14ac:dyDescent="0.25">
      <c r="A595" s="32" t="s">
        <v>684</v>
      </c>
      <c r="B595" s="32">
        <v>74</v>
      </c>
      <c r="C595" s="32">
        <v>76</v>
      </c>
      <c r="D595" s="32">
        <v>73</v>
      </c>
    </row>
    <row r="596" spans="1:4" x14ac:dyDescent="0.25">
      <c r="A596" s="32" t="s">
        <v>685</v>
      </c>
      <c r="B596" s="32">
        <v>92</v>
      </c>
      <c r="C596" s="32">
        <v>100</v>
      </c>
      <c r="D596" s="32">
        <v>99</v>
      </c>
    </row>
    <row r="597" spans="1:4" x14ac:dyDescent="0.25">
      <c r="A597" s="32" t="s">
        <v>686</v>
      </c>
      <c r="B597" s="32">
        <v>56</v>
      </c>
      <c r="C597" s="32">
        <v>79</v>
      </c>
      <c r="D597" s="32">
        <v>72</v>
      </c>
    </row>
    <row r="598" spans="1:4" x14ac:dyDescent="0.25">
      <c r="A598" s="32" t="s">
        <v>687</v>
      </c>
      <c r="B598" s="32">
        <v>30</v>
      </c>
      <c r="C598" s="32">
        <v>24</v>
      </c>
      <c r="D598" s="32">
        <v>15</v>
      </c>
    </row>
    <row r="599" spans="1:4" x14ac:dyDescent="0.25">
      <c r="A599" s="32" t="s">
        <v>688</v>
      </c>
      <c r="B599" s="32">
        <v>53</v>
      </c>
      <c r="C599" s="32">
        <v>54</v>
      </c>
      <c r="D599" s="32">
        <v>48</v>
      </c>
    </row>
    <row r="600" spans="1:4" x14ac:dyDescent="0.25">
      <c r="A600" s="32" t="s">
        <v>689</v>
      </c>
      <c r="B600" s="32">
        <v>69</v>
      </c>
      <c r="C600" s="32">
        <v>77</v>
      </c>
      <c r="D600" s="32">
        <v>73</v>
      </c>
    </row>
    <row r="601" spans="1:4" x14ac:dyDescent="0.25">
      <c r="A601" s="32" t="s">
        <v>690</v>
      </c>
      <c r="B601" s="32">
        <v>65</v>
      </c>
      <c r="C601" s="32">
        <v>82</v>
      </c>
      <c r="D601" s="32">
        <v>81</v>
      </c>
    </row>
    <row r="602" spans="1:4" x14ac:dyDescent="0.25">
      <c r="A602" s="32" t="s">
        <v>691</v>
      </c>
      <c r="B602" s="32">
        <v>54</v>
      </c>
      <c r="C602" s="32">
        <v>60</v>
      </c>
      <c r="D602" s="32">
        <v>63</v>
      </c>
    </row>
    <row r="603" spans="1:4" x14ac:dyDescent="0.25">
      <c r="A603" s="32" t="s">
        <v>692</v>
      </c>
      <c r="B603" s="32">
        <v>29</v>
      </c>
      <c r="C603" s="32">
        <v>29</v>
      </c>
      <c r="D603" s="32">
        <v>30</v>
      </c>
    </row>
    <row r="604" spans="1:4" x14ac:dyDescent="0.25">
      <c r="A604" s="32" t="s">
        <v>693</v>
      </c>
      <c r="B604" s="32">
        <v>76</v>
      </c>
      <c r="C604" s="32">
        <v>78</v>
      </c>
      <c r="D604" s="32">
        <v>80</v>
      </c>
    </row>
    <row r="605" spans="1:4" x14ac:dyDescent="0.25">
      <c r="A605" s="32" t="s">
        <v>694</v>
      </c>
      <c r="B605" s="32">
        <v>60</v>
      </c>
      <c r="C605" s="32">
        <v>57</v>
      </c>
      <c r="D605" s="32">
        <v>51</v>
      </c>
    </row>
    <row r="606" spans="1:4" x14ac:dyDescent="0.25">
      <c r="A606" s="32" t="s">
        <v>695</v>
      </c>
      <c r="B606" s="32">
        <v>84</v>
      </c>
      <c r="C606" s="32">
        <v>89</v>
      </c>
      <c r="D606" s="32">
        <v>90</v>
      </c>
    </row>
    <row r="607" spans="1:4" x14ac:dyDescent="0.25">
      <c r="A607" s="32" t="s">
        <v>696</v>
      </c>
      <c r="B607" s="32">
        <v>75</v>
      </c>
      <c r="C607" s="32">
        <v>72</v>
      </c>
      <c r="D607" s="32">
        <v>62</v>
      </c>
    </row>
    <row r="608" spans="1:4" x14ac:dyDescent="0.25">
      <c r="A608" s="32" t="s">
        <v>697</v>
      </c>
      <c r="B608" s="32">
        <v>85</v>
      </c>
      <c r="C608" s="32">
        <v>84</v>
      </c>
      <c r="D608" s="32">
        <v>82</v>
      </c>
    </row>
    <row r="609" spans="1:4" x14ac:dyDescent="0.25">
      <c r="A609" s="32" t="s">
        <v>698</v>
      </c>
      <c r="B609" s="32">
        <v>40</v>
      </c>
      <c r="C609" s="32">
        <v>58</v>
      </c>
      <c r="D609" s="32">
        <v>54</v>
      </c>
    </row>
    <row r="610" spans="1:4" x14ac:dyDescent="0.25">
      <c r="A610" s="32" t="s">
        <v>699</v>
      </c>
      <c r="B610" s="32">
        <v>61</v>
      </c>
      <c r="C610" s="32">
        <v>64</v>
      </c>
      <c r="D610" s="32">
        <v>62</v>
      </c>
    </row>
    <row r="611" spans="1:4" x14ac:dyDescent="0.25">
      <c r="A611" s="32" t="s">
        <v>700</v>
      </c>
      <c r="B611" s="32">
        <v>58</v>
      </c>
      <c r="C611" s="32">
        <v>63</v>
      </c>
      <c r="D611" s="32">
        <v>65</v>
      </c>
    </row>
    <row r="612" spans="1:4" x14ac:dyDescent="0.25">
      <c r="A612" s="32" t="s">
        <v>701</v>
      </c>
      <c r="B612" s="32">
        <v>69</v>
      </c>
      <c r="C612" s="32">
        <v>60</v>
      </c>
      <c r="D612" s="32">
        <v>63</v>
      </c>
    </row>
    <row r="613" spans="1:4" x14ac:dyDescent="0.25">
      <c r="A613" s="32" t="s">
        <v>702</v>
      </c>
      <c r="B613" s="32">
        <v>58</v>
      </c>
      <c r="C613" s="32">
        <v>59</v>
      </c>
      <c r="D613" s="32">
        <v>66</v>
      </c>
    </row>
    <row r="614" spans="1:4" x14ac:dyDescent="0.25">
      <c r="A614" s="32" t="s">
        <v>703</v>
      </c>
      <c r="B614" s="32">
        <v>94</v>
      </c>
      <c r="C614" s="32">
        <v>90</v>
      </c>
      <c r="D614" s="32">
        <v>91</v>
      </c>
    </row>
    <row r="615" spans="1:4" x14ac:dyDescent="0.25">
      <c r="A615" s="32" t="s">
        <v>704</v>
      </c>
      <c r="B615" s="32">
        <v>65</v>
      </c>
      <c r="C615" s="32">
        <v>77</v>
      </c>
      <c r="D615" s="32">
        <v>74</v>
      </c>
    </row>
    <row r="616" spans="1:4" x14ac:dyDescent="0.25">
      <c r="A616" s="32" t="s">
        <v>705</v>
      </c>
      <c r="B616" s="32">
        <v>82</v>
      </c>
      <c r="C616" s="32">
        <v>93</v>
      </c>
      <c r="D616" s="32">
        <v>93</v>
      </c>
    </row>
    <row r="617" spans="1:4" x14ac:dyDescent="0.25">
      <c r="A617" s="32" t="s">
        <v>706</v>
      </c>
      <c r="B617" s="32">
        <v>60</v>
      </c>
      <c r="C617" s="32">
        <v>68</v>
      </c>
      <c r="D617" s="32">
        <v>72</v>
      </c>
    </row>
    <row r="618" spans="1:4" x14ac:dyDescent="0.25">
      <c r="A618" s="32" t="s">
        <v>707</v>
      </c>
      <c r="B618" s="32">
        <v>37</v>
      </c>
      <c r="C618" s="32">
        <v>45</v>
      </c>
      <c r="D618" s="32">
        <v>38</v>
      </c>
    </row>
    <row r="619" spans="1:4" x14ac:dyDescent="0.25">
      <c r="A619" s="32" t="s">
        <v>708</v>
      </c>
      <c r="B619" s="32">
        <v>88</v>
      </c>
      <c r="C619" s="32">
        <v>78</v>
      </c>
      <c r="D619" s="32">
        <v>83</v>
      </c>
    </row>
    <row r="620" spans="1:4" x14ac:dyDescent="0.25">
      <c r="A620" s="32" t="s">
        <v>709</v>
      </c>
      <c r="B620" s="32">
        <v>95</v>
      </c>
      <c r="C620" s="32">
        <v>81</v>
      </c>
      <c r="D620" s="32">
        <v>84</v>
      </c>
    </row>
    <row r="621" spans="1:4" x14ac:dyDescent="0.25">
      <c r="A621" s="32" t="s">
        <v>710</v>
      </c>
      <c r="B621" s="32">
        <v>65</v>
      </c>
      <c r="C621" s="32">
        <v>73</v>
      </c>
      <c r="D621" s="32">
        <v>68</v>
      </c>
    </row>
    <row r="622" spans="1:4" x14ac:dyDescent="0.25">
      <c r="A622" s="32" t="s">
        <v>711</v>
      </c>
      <c r="B622" s="32">
        <v>35</v>
      </c>
      <c r="C622" s="32">
        <v>61</v>
      </c>
      <c r="D622" s="32">
        <v>54</v>
      </c>
    </row>
    <row r="623" spans="1:4" x14ac:dyDescent="0.25">
      <c r="A623" s="32" t="s">
        <v>712</v>
      </c>
      <c r="B623" s="32">
        <v>62</v>
      </c>
      <c r="C623" s="32">
        <v>63</v>
      </c>
      <c r="D623" s="32">
        <v>56</v>
      </c>
    </row>
    <row r="624" spans="1:4" x14ac:dyDescent="0.25">
      <c r="A624" s="32" t="s">
        <v>713</v>
      </c>
      <c r="B624" s="32">
        <v>58</v>
      </c>
      <c r="C624" s="32">
        <v>51</v>
      </c>
      <c r="D624" s="32">
        <v>52</v>
      </c>
    </row>
    <row r="625" spans="1:4" x14ac:dyDescent="0.25">
      <c r="A625" s="32" t="s">
        <v>714</v>
      </c>
      <c r="B625" s="32">
        <v>100</v>
      </c>
      <c r="C625" s="32">
        <v>96</v>
      </c>
      <c r="D625" s="32">
        <v>86</v>
      </c>
    </row>
    <row r="626" spans="1:4" x14ac:dyDescent="0.25">
      <c r="A626" s="32" t="s">
        <v>715</v>
      </c>
      <c r="B626" s="32">
        <v>61</v>
      </c>
      <c r="C626" s="32">
        <v>58</v>
      </c>
      <c r="D626" s="32">
        <v>62</v>
      </c>
    </row>
    <row r="627" spans="1:4" x14ac:dyDescent="0.25">
      <c r="A627" s="32" t="s">
        <v>716</v>
      </c>
      <c r="B627" s="32">
        <v>100</v>
      </c>
      <c r="C627" s="32">
        <v>97</v>
      </c>
      <c r="D627" s="32">
        <v>99</v>
      </c>
    </row>
    <row r="628" spans="1:4" x14ac:dyDescent="0.25">
      <c r="A628" s="32" t="s">
        <v>717</v>
      </c>
      <c r="B628" s="32">
        <v>69</v>
      </c>
      <c r="C628" s="32">
        <v>70</v>
      </c>
      <c r="D628" s="32">
        <v>63</v>
      </c>
    </row>
    <row r="629" spans="1:4" x14ac:dyDescent="0.25">
      <c r="A629" s="32" t="s">
        <v>718</v>
      </c>
      <c r="B629" s="32">
        <v>61</v>
      </c>
      <c r="C629" s="32">
        <v>48</v>
      </c>
      <c r="D629" s="32">
        <v>46</v>
      </c>
    </row>
    <row r="630" spans="1:4" x14ac:dyDescent="0.25">
      <c r="A630" s="32" t="s">
        <v>719</v>
      </c>
      <c r="B630" s="32">
        <v>49</v>
      </c>
      <c r="C630" s="32">
        <v>57</v>
      </c>
      <c r="D630" s="32">
        <v>46</v>
      </c>
    </row>
    <row r="631" spans="1:4" x14ac:dyDescent="0.25">
      <c r="A631" s="32" t="s">
        <v>720</v>
      </c>
      <c r="B631" s="32">
        <v>44</v>
      </c>
      <c r="C631" s="32">
        <v>51</v>
      </c>
      <c r="D631" s="32">
        <v>55</v>
      </c>
    </row>
    <row r="632" spans="1:4" x14ac:dyDescent="0.25">
      <c r="A632" s="32" t="s">
        <v>721</v>
      </c>
      <c r="B632" s="32">
        <v>67</v>
      </c>
      <c r="C632" s="32">
        <v>64</v>
      </c>
      <c r="D632" s="32">
        <v>70</v>
      </c>
    </row>
    <row r="633" spans="1:4" x14ac:dyDescent="0.25">
      <c r="A633" s="32" t="s">
        <v>722</v>
      </c>
      <c r="B633" s="32">
        <v>79</v>
      </c>
      <c r="C633" s="32">
        <v>60</v>
      </c>
      <c r="D633" s="32">
        <v>65</v>
      </c>
    </row>
    <row r="634" spans="1:4" x14ac:dyDescent="0.25">
      <c r="A634" s="32" t="s">
        <v>723</v>
      </c>
      <c r="B634" s="32">
        <v>66</v>
      </c>
      <c r="C634" s="32">
        <v>74</v>
      </c>
      <c r="D634" s="32">
        <v>81</v>
      </c>
    </row>
    <row r="635" spans="1:4" x14ac:dyDescent="0.25">
      <c r="A635" s="32" t="s">
        <v>724</v>
      </c>
      <c r="B635" s="32">
        <v>75</v>
      </c>
      <c r="C635" s="32">
        <v>88</v>
      </c>
      <c r="D635" s="32">
        <v>85</v>
      </c>
    </row>
    <row r="636" spans="1:4" x14ac:dyDescent="0.25">
      <c r="A636" s="32" t="s">
        <v>725</v>
      </c>
      <c r="B636" s="32">
        <v>84</v>
      </c>
      <c r="C636" s="32">
        <v>84</v>
      </c>
      <c r="D636" s="32">
        <v>80</v>
      </c>
    </row>
    <row r="637" spans="1:4" x14ac:dyDescent="0.25">
      <c r="A637" s="32" t="s">
        <v>726</v>
      </c>
      <c r="B637" s="32">
        <v>71</v>
      </c>
      <c r="C637" s="32">
        <v>74</v>
      </c>
      <c r="D637" s="32">
        <v>64</v>
      </c>
    </row>
    <row r="638" spans="1:4" x14ac:dyDescent="0.25">
      <c r="A638" s="32" t="s">
        <v>727</v>
      </c>
      <c r="B638" s="32">
        <v>67</v>
      </c>
      <c r="C638" s="32">
        <v>80</v>
      </c>
      <c r="D638" s="32">
        <v>81</v>
      </c>
    </row>
    <row r="639" spans="1:4" x14ac:dyDescent="0.25">
      <c r="A639" s="32" t="s">
        <v>728</v>
      </c>
      <c r="B639" s="32">
        <v>80</v>
      </c>
      <c r="C639" s="32">
        <v>92</v>
      </c>
      <c r="D639" s="32">
        <v>88</v>
      </c>
    </row>
    <row r="640" spans="1:4" x14ac:dyDescent="0.25">
      <c r="A640" s="32" t="s">
        <v>729</v>
      </c>
      <c r="B640" s="32">
        <v>86</v>
      </c>
      <c r="C640" s="32">
        <v>76</v>
      </c>
      <c r="D640" s="32">
        <v>74</v>
      </c>
    </row>
    <row r="641" spans="1:4" x14ac:dyDescent="0.25">
      <c r="A641" s="32" t="s">
        <v>730</v>
      </c>
      <c r="B641" s="32">
        <v>76</v>
      </c>
      <c r="C641" s="32">
        <v>74</v>
      </c>
      <c r="D641" s="32">
        <v>73</v>
      </c>
    </row>
    <row r="642" spans="1:4" x14ac:dyDescent="0.25">
      <c r="A642" s="32" t="s">
        <v>731</v>
      </c>
      <c r="B642" s="32">
        <v>41</v>
      </c>
      <c r="C642" s="32">
        <v>52</v>
      </c>
      <c r="D642" s="32">
        <v>51</v>
      </c>
    </row>
    <row r="643" spans="1:4" x14ac:dyDescent="0.25">
      <c r="A643" s="32" t="s">
        <v>732</v>
      </c>
      <c r="B643" s="32">
        <v>74</v>
      </c>
      <c r="C643" s="32">
        <v>88</v>
      </c>
      <c r="D643" s="32">
        <v>90</v>
      </c>
    </row>
    <row r="644" spans="1:4" x14ac:dyDescent="0.25">
      <c r="A644" s="32" t="s">
        <v>733</v>
      </c>
      <c r="B644" s="32">
        <v>72</v>
      </c>
      <c r="C644" s="32">
        <v>81</v>
      </c>
      <c r="D644" s="32">
        <v>79</v>
      </c>
    </row>
    <row r="645" spans="1:4" x14ac:dyDescent="0.25">
      <c r="A645" s="32" t="s">
        <v>734</v>
      </c>
      <c r="B645" s="32">
        <v>74</v>
      </c>
      <c r="C645" s="32">
        <v>79</v>
      </c>
      <c r="D645" s="32">
        <v>80</v>
      </c>
    </row>
    <row r="646" spans="1:4" x14ac:dyDescent="0.25">
      <c r="A646" s="32" t="s">
        <v>735</v>
      </c>
      <c r="B646" s="32">
        <v>70</v>
      </c>
      <c r="C646" s="32">
        <v>65</v>
      </c>
      <c r="D646" s="32">
        <v>60</v>
      </c>
    </row>
    <row r="647" spans="1:4" x14ac:dyDescent="0.25">
      <c r="A647" s="32" t="s">
        <v>736</v>
      </c>
      <c r="B647" s="32">
        <v>65</v>
      </c>
      <c r="C647" s="32">
        <v>81</v>
      </c>
      <c r="D647" s="32">
        <v>81</v>
      </c>
    </row>
    <row r="648" spans="1:4" x14ac:dyDescent="0.25">
      <c r="A648" s="32" t="s">
        <v>737</v>
      </c>
      <c r="B648" s="32">
        <v>59</v>
      </c>
      <c r="C648" s="32">
        <v>70</v>
      </c>
      <c r="D648" s="32">
        <v>65</v>
      </c>
    </row>
    <row r="649" spans="1:4" x14ac:dyDescent="0.25">
      <c r="A649" s="32" t="s">
        <v>738</v>
      </c>
      <c r="B649" s="32">
        <v>64</v>
      </c>
      <c r="C649" s="32">
        <v>62</v>
      </c>
      <c r="D649" s="32">
        <v>68</v>
      </c>
    </row>
    <row r="650" spans="1:4" x14ac:dyDescent="0.25">
      <c r="A650" s="32" t="s">
        <v>739</v>
      </c>
      <c r="B650" s="32">
        <v>50</v>
      </c>
      <c r="C650" s="32">
        <v>53</v>
      </c>
      <c r="D650" s="32">
        <v>55</v>
      </c>
    </row>
    <row r="651" spans="1:4" x14ac:dyDescent="0.25">
      <c r="A651" s="32" t="s">
        <v>740</v>
      </c>
      <c r="B651" s="32">
        <v>69</v>
      </c>
      <c r="C651" s="32">
        <v>79</v>
      </c>
      <c r="D651" s="32">
        <v>81</v>
      </c>
    </row>
    <row r="652" spans="1:4" x14ac:dyDescent="0.25">
      <c r="A652" s="32" t="s">
        <v>741</v>
      </c>
      <c r="B652" s="32">
        <v>51</v>
      </c>
      <c r="C652" s="32">
        <v>56</v>
      </c>
      <c r="D652" s="32">
        <v>53</v>
      </c>
    </row>
    <row r="653" spans="1:4" x14ac:dyDescent="0.25">
      <c r="A653" s="32" t="s">
        <v>742</v>
      </c>
      <c r="B653" s="32">
        <v>68</v>
      </c>
      <c r="C653" s="32">
        <v>80</v>
      </c>
      <c r="D653" s="32">
        <v>76</v>
      </c>
    </row>
    <row r="654" spans="1:4" x14ac:dyDescent="0.25">
      <c r="A654" s="32" t="s">
        <v>743</v>
      </c>
      <c r="B654" s="32">
        <v>85</v>
      </c>
      <c r="C654" s="32">
        <v>86</v>
      </c>
      <c r="D654" s="32">
        <v>98</v>
      </c>
    </row>
    <row r="655" spans="1:4" x14ac:dyDescent="0.25">
      <c r="A655" s="32" t="s">
        <v>744</v>
      </c>
      <c r="B655" s="32">
        <v>65</v>
      </c>
      <c r="C655" s="32">
        <v>70</v>
      </c>
      <c r="D655" s="32">
        <v>74</v>
      </c>
    </row>
    <row r="656" spans="1:4" x14ac:dyDescent="0.25">
      <c r="A656" s="32" t="s">
        <v>745</v>
      </c>
      <c r="B656" s="32">
        <v>73</v>
      </c>
      <c r="C656" s="32">
        <v>79</v>
      </c>
      <c r="D656" s="32">
        <v>79</v>
      </c>
    </row>
    <row r="657" spans="1:4" x14ac:dyDescent="0.25">
      <c r="A657" s="32" t="s">
        <v>746</v>
      </c>
      <c r="B657" s="32">
        <v>62</v>
      </c>
      <c r="C657" s="32">
        <v>67</v>
      </c>
      <c r="D657" s="32">
        <v>67</v>
      </c>
    </row>
    <row r="658" spans="1:4" x14ac:dyDescent="0.25">
      <c r="A658" s="32" t="s">
        <v>747</v>
      </c>
      <c r="B658" s="32">
        <v>77</v>
      </c>
      <c r="C658" s="32">
        <v>67</v>
      </c>
      <c r="D658" s="32">
        <v>64</v>
      </c>
    </row>
    <row r="659" spans="1:4" x14ac:dyDescent="0.25">
      <c r="A659" s="32" t="s">
        <v>748</v>
      </c>
      <c r="B659" s="32">
        <v>69</v>
      </c>
      <c r="C659" s="32">
        <v>66</v>
      </c>
      <c r="D659" s="32">
        <v>61</v>
      </c>
    </row>
    <row r="660" spans="1:4" x14ac:dyDescent="0.25">
      <c r="A660" s="32" t="s">
        <v>749</v>
      </c>
      <c r="B660" s="32">
        <v>43</v>
      </c>
      <c r="C660" s="32">
        <v>60</v>
      </c>
      <c r="D660" s="32">
        <v>58</v>
      </c>
    </row>
    <row r="661" spans="1:4" x14ac:dyDescent="0.25">
      <c r="A661" s="32" t="s">
        <v>750</v>
      </c>
      <c r="B661" s="32">
        <v>90</v>
      </c>
      <c r="C661" s="32">
        <v>87</v>
      </c>
      <c r="D661" s="32">
        <v>85</v>
      </c>
    </row>
    <row r="662" spans="1:4" x14ac:dyDescent="0.25">
      <c r="A662" s="32" t="s">
        <v>751</v>
      </c>
      <c r="B662" s="32">
        <v>74</v>
      </c>
      <c r="C662" s="32">
        <v>77</v>
      </c>
      <c r="D662" s="32">
        <v>73</v>
      </c>
    </row>
    <row r="663" spans="1:4" x14ac:dyDescent="0.25">
      <c r="A663" s="32" t="s">
        <v>752</v>
      </c>
      <c r="B663" s="32">
        <v>73</v>
      </c>
      <c r="C663" s="32">
        <v>66</v>
      </c>
      <c r="D663" s="32">
        <v>63</v>
      </c>
    </row>
    <row r="664" spans="1:4" x14ac:dyDescent="0.25">
      <c r="A664" s="32" t="s">
        <v>753</v>
      </c>
      <c r="B664" s="32">
        <v>55</v>
      </c>
      <c r="C664" s="32">
        <v>71</v>
      </c>
      <c r="D664" s="32">
        <v>69</v>
      </c>
    </row>
    <row r="665" spans="1:4" x14ac:dyDescent="0.25">
      <c r="A665" s="32" t="s">
        <v>754</v>
      </c>
      <c r="B665" s="32">
        <v>65</v>
      </c>
      <c r="C665" s="32">
        <v>69</v>
      </c>
      <c r="D665" s="32">
        <v>67</v>
      </c>
    </row>
    <row r="666" spans="1:4" x14ac:dyDescent="0.25">
      <c r="A666" s="32" t="s">
        <v>755</v>
      </c>
      <c r="B666" s="32">
        <v>80</v>
      </c>
      <c r="C666" s="32">
        <v>63</v>
      </c>
      <c r="D666" s="32">
        <v>63</v>
      </c>
    </row>
    <row r="667" spans="1:4" x14ac:dyDescent="0.25">
      <c r="A667" s="32" t="s">
        <v>756</v>
      </c>
      <c r="B667" s="32">
        <v>50</v>
      </c>
      <c r="C667" s="32">
        <v>60</v>
      </c>
      <c r="D667" s="32">
        <v>60</v>
      </c>
    </row>
    <row r="668" spans="1:4" x14ac:dyDescent="0.25">
      <c r="A668" s="32" t="s">
        <v>757</v>
      </c>
      <c r="B668" s="32">
        <v>63</v>
      </c>
      <c r="C668" s="32">
        <v>73</v>
      </c>
      <c r="D668" s="32">
        <v>71</v>
      </c>
    </row>
    <row r="669" spans="1:4" x14ac:dyDescent="0.25">
      <c r="A669" s="32" t="s">
        <v>758</v>
      </c>
      <c r="B669" s="32">
        <v>77</v>
      </c>
      <c r="C669" s="32">
        <v>85</v>
      </c>
      <c r="D669" s="32">
        <v>87</v>
      </c>
    </row>
    <row r="670" spans="1:4" x14ac:dyDescent="0.25">
      <c r="A670" s="32" t="s">
        <v>759</v>
      </c>
      <c r="B670" s="32">
        <v>73</v>
      </c>
      <c r="C670" s="32">
        <v>74</v>
      </c>
      <c r="D670" s="32">
        <v>61</v>
      </c>
    </row>
    <row r="671" spans="1:4" x14ac:dyDescent="0.25">
      <c r="A671" s="32" t="s">
        <v>760</v>
      </c>
      <c r="B671" s="32">
        <v>81</v>
      </c>
      <c r="C671" s="32">
        <v>72</v>
      </c>
      <c r="D671" s="32">
        <v>77</v>
      </c>
    </row>
    <row r="672" spans="1:4" x14ac:dyDescent="0.25">
      <c r="A672" s="32" t="s">
        <v>761</v>
      </c>
      <c r="B672" s="32">
        <v>66</v>
      </c>
      <c r="C672" s="32">
        <v>76</v>
      </c>
      <c r="D672" s="32">
        <v>68</v>
      </c>
    </row>
    <row r="673" spans="1:4" x14ac:dyDescent="0.25">
      <c r="A673" s="32" t="s">
        <v>762</v>
      </c>
      <c r="B673" s="32">
        <v>52</v>
      </c>
      <c r="C673" s="32">
        <v>57</v>
      </c>
      <c r="D673" s="32">
        <v>50</v>
      </c>
    </row>
    <row r="674" spans="1:4" x14ac:dyDescent="0.25">
      <c r="A674" s="32" t="s">
        <v>763</v>
      </c>
      <c r="B674" s="32">
        <v>69</v>
      </c>
      <c r="C674" s="32">
        <v>78</v>
      </c>
      <c r="D674" s="32">
        <v>76</v>
      </c>
    </row>
    <row r="675" spans="1:4" x14ac:dyDescent="0.25">
      <c r="A675" s="32" t="s">
        <v>764</v>
      </c>
      <c r="B675" s="32">
        <v>65</v>
      </c>
      <c r="C675" s="32">
        <v>84</v>
      </c>
      <c r="D675" s="32">
        <v>84</v>
      </c>
    </row>
    <row r="676" spans="1:4" x14ac:dyDescent="0.25">
      <c r="A676" s="32" t="s">
        <v>765</v>
      </c>
      <c r="B676" s="32">
        <v>69</v>
      </c>
      <c r="C676" s="32">
        <v>77</v>
      </c>
      <c r="D676" s="32">
        <v>78</v>
      </c>
    </row>
    <row r="677" spans="1:4" x14ac:dyDescent="0.25">
      <c r="A677" s="32" t="s">
        <v>766</v>
      </c>
      <c r="B677" s="32">
        <v>50</v>
      </c>
      <c r="C677" s="32">
        <v>64</v>
      </c>
      <c r="D677" s="32">
        <v>66</v>
      </c>
    </row>
    <row r="678" spans="1:4" x14ac:dyDescent="0.25">
      <c r="A678" s="32" t="s">
        <v>767</v>
      </c>
      <c r="B678" s="32">
        <v>73</v>
      </c>
      <c r="C678" s="32">
        <v>78</v>
      </c>
      <c r="D678" s="32">
        <v>76</v>
      </c>
    </row>
    <row r="679" spans="1:4" x14ac:dyDescent="0.25">
      <c r="A679" s="32" t="s">
        <v>768</v>
      </c>
      <c r="B679" s="32">
        <v>70</v>
      </c>
      <c r="C679" s="32">
        <v>82</v>
      </c>
      <c r="D679" s="32">
        <v>76</v>
      </c>
    </row>
    <row r="680" spans="1:4" x14ac:dyDescent="0.25">
      <c r="A680" s="32" t="s">
        <v>769</v>
      </c>
      <c r="B680" s="32">
        <v>81</v>
      </c>
      <c r="C680" s="32">
        <v>75</v>
      </c>
      <c r="D680" s="32">
        <v>78</v>
      </c>
    </row>
    <row r="681" spans="1:4" x14ac:dyDescent="0.25">
      <c r="A681" s="32" t="s">
        <v>770</v>
      </c>
      <c r="B681" s="32">
        <v>63</v>
      </c>
      <c r="C681" s="32">
        <v>61</v>
      </c>
      <c r="D681" s="32">
        <v>60</v>
      </c>
    </row>
    <row r="682" spans="1:4" x14ac:dyDescent="0.25">
      <c r="A682" s="32" t="s">
        <v>771</v>
      </c>
      <c r="B682" s="32">
        <v>67</v>
      </c>
      <c r="C682" s="32">
        <v>72</v>
      </c>
      <c r="D682" s="32">
        <v>74</v>
      </c>
    </row>
    <row r="683" spans="1:4" x14ac:dyDescent="0.25">
      <c r="A683" s="32" t="s">
        <v>772</v>
      </c>
      <c r="B683" s="32">
        <v>60</v>
      </c>
      <c r="C683" s="32">
        <v>68</v>
      </c>
      <c r="D683" s="32">
        <v>60</v>
      </c>
    </row>
    <row r="684" spans="1:4" x14ac:dyDescent="0.25">
      <c r="A684" s="32" t="s">
        <v>773</v>
      </c>
      <c r="B684" s="32">
        <v>62</v>
      </c>
      <c r="C684" s="32">
        <v>55</v>
      </c>
      <c r="D684" s="32">
        <v>54</v>
      </c>
    </row>
    <row r="685" spans="1:4" x14ac:dyDescent="0.25">
      <c r="A685" s="32" t="s">
        <v>774</v>
      </c>
      <c r="B685" s="32">
        <v>29</v>
      </c>
      <c r="C685" s="32">
        <v>40</v>
      </c>
      <c r="D685" s="32">
        <v>44</v>
      </c>
    </row>
    <row r="686" spans="1:4" x14ac:dyDescent="0.25">
      <c r="A686" s="32" t="s">
        <v>775</v>
      </c>
      <c r="B686" s="32">
        <v>62</v>
      </c>
      <c r="C686" s="32">
        <v>66</v>
      </c>
      <c r="D686" s="32">
        <v>68</v>
      </c>
    </row>
    <row r="687" spans="1:4" x14ac:dyDescent="0.25">
      <c r="A687" s="32" t="s">
        <v>776</v>
      </c>
      <c r="B687" s="32">
        <v>94</v>
      </c>
      <c r="C687" s="32">
        <v>99</v>
      </c>
      <c r="D687" s="32">
        <v>100</v>
      </c>
    </row>
    <row r="688" spans="1:4" x14ac:dyDescent="0.25">
      <c r="A688" s="32" t="s">
        <v>777</v>
      </c>
      <c r="B688" s="32">
        <v>85</v>
      </c>
      <c r="C688" s="32">
        <v>75</v>
      </c>
      <c r="D688" s="32">
        <v>68</v>
      </c>
    </row>
    <row r="689" spans="1:4" x14ac:dyDescent="0.25">
      <c r="A689" s="32" t="s">
        <v>778</v>
      </c>
      <c r="B689" s="32">
        <v>77</v>
      </c>
      <c r="C689" s="32">
        <v>78</v>
      </c>
      <c r="D689" s="32">
        <v>73</v>
      </c>
    </row>
    <row r="690" spans="1:4" x14ac:dyDescent="0.25">
      <c r="A690" s="32" t="s">
        <v>779</v>
      </c>
      <c r="B690" s="32">
        <v>53</v>
      </c>
      <c r="C690" s="32">
        <v>58</v>
      </c>
      <c r="D690" s="32">
        <v>44</v>
      </c>
    </row>
    <row r="691" spans="1:4" x14ac:dyDescent="0.25">
      <c r="A691" s="32" t="s">
        <v>780</v>
      </c>
      <c r="B691" s="32">
        <v>93</v>
      </c>
      <c r="C691" s="32">
        <v>90</v>
      </c>
      <c r="D691" s="32">
        <v>83</v>
      </c>
    </row>
    <row r="692" spans="1:4" x14ac:dyDescent="0.25">
      <c r="A692" s="32" t="s">
        <v>781</v>
      </c>
      <c r="B692" s="32">
        <v>49</v>
      </c>
      <c r="C692" s="32">
        <v>53</v>
      </c>
      <c r="D692" s="32">
        <v>53</v>
      </c>
    </row>
    <row r="693" spans="1:4" x14ac:dyDescent="0.25">
      <c r="A693" s="32" t="s">
        <v>782</v>
      </c>
      <c r="B693" s="32">
        <v>73</v>
      </c>
      <c r="C693" s="32">
        <v>76</v>
      </c>
      <c r="D693" s="32">
        <v>78</v>
      </c>
    </row>
    <row r="694" spans="1:4" x14ac:dyDescent="0.25">
      <c r="A694" s="32" t="s">
        <v>783</v>
      </c>
      <c r="B694" s="32">
        <v>66</v>
      </c>
      <c r="C694" s="32">
        <v>74</v>
      </c>
      <c r="D694" s="32">
        <v>81</v>
      </c>
    </row>
    <row r="695" spans="1:4" x14ac:dyDescent="0.25">
      <c r="A695" s="32" t="s">
        <v>784</v>
      </c>
      <c r="B695" s="32">
        <v>77</v>
      </c>
      <c r="C695" s="32">
        <v>77</v>
      </c>
      <c r="D695" s="32">
        <v>73</v>
      </c>
    </row>
    <row r="696" spans="1:4" x14ac:dyDescent="0.25">
      <c r="A696" s="32" t="s">
        <v>785</v>
      </c>
      <c r="B696" s="32">
        <v>49</v>
      </c>
      <c r="C696" s="32">
        <v>63</v>
      </c>
      <c r="D696" s="32">
        <v>56</v>
      </c>
    </row>
    <row r="697" spans="1:4" x14ac:dyDescent="0.25">
      <c r="A697" s="32" t="s">
        <v>786</v>
      </c>
      <c r="B697" s="32">
        <v>79</v>
      </c>
      <c r="C697" s="32">
        <v>89</v>
      </c>
      <c r="D697" s="32">
        <v>86</v>
      </c>
    </row>
    <row r="698" spans="1:4" x14ac:dyDescent="0.25">
      <c r="A698" s="32" t="s">
        <v>787</v>
      </c>
      <c r="B698" s="32">
        <v>75</v>
      </c>
      <c r="C698" s="32">
        <v>82</v>
      </c>
      <c r="D698" s="32">
        <v>90</v>
      </c>
    </row>
    <row r="699" spans="1:4" x14ac:dyDescent="0.25">
      <c r="A699" s="32" t="s">
        <v>788</v>
      </c>
      <c r="B699" s="32">
        <v>59</v>
      </c>
      <c r="C699" s="32">
        <v>72</v>
      </c>
      <c r="D699" s="32">
        <v>70</v>
      </c>
    </row>
    <row r="700" spans="1:4" x14ac:dyDescent="0.25">
      <c r="A700" s="32" t="s">
        <v>789</v>
      </c>
      <c r="B700" s="32">
        <v>57</v>
      </c>
      <c r="C700" s="32">
        <v>78</v>
      </c>
      <c r="D700" s="32">
        <v>79</v>
      </c>
    </row>
    <row r="701" spans="1:4" x14ac:dyDescent="0.25">
      <c r="A701" s="32" t="s">
        <v>790</v>
      </c>
      <c r="B701" s="32">
        <v>66</v>
      </c>
      <c r="C701" s="32">
        <v>66</v>
      </c>
      <c r="D701" s="32">
        <v>59</v>
      </c>
    </row>
    <row r="702" spans="1:4" x14ac:dyDescent="0.25">
      <c r="A702" s="32" t="s">
        <v>791</v>
      </c>
      <c r="B702" s="32">
        <v>79</v>
      </c>
      <c r="C702" s="32">
        <v>81</v>
      </c>
      <c r="D702" s="32">
        <v>82</v>
      </c>
    </row>
    <row r="703" spans="1:4" x14ac:dyDescent="0.25">
      <c r="A703" s="32" t="s">
        <v>792</v>
      </c>
      <c r="B703" s="32">
        <v>57</v>
      </c>
      <c r="C703" s="32">
        <v>67</v>
      </c>
      <c r="D703" s="32">
        <v>72</v>
      </c>
    </row>
    <row r="704" spans="1:4" x14ac:dyDescent="0.25">
      <c r="A704" s="32" t="s">
        <v>793</v>
      </c>
      <c r="B704" s="32">
        <v>87</v>
      </c>
      <c r="C704" s="32">
        <v>84</v>
      </c>
      <c r="D704" s="32">
        <v>87</v>
      </c>
    </row>
    <row r="705" spans="1:4" x14ac:dyDescent="0.25">
      <c r="A705" s="32" t="s">
        <v>794</v>
      </c>
      <c r="B705" s="32">
        <v>63</v>
      </c>
      <c r="C705" s="32">
        <v>64</v>
      </c>
      <c r="D705" s="32">
        <v>67</v>
      </c>
    </row>
    <row r="706" spans="1:4" x14ac:dyDescent="0.25">
      <c r="A706" s="32" t="s">
        <v>795</v>
      </c>
      <c r="B706" s="32">
        <v>59</v>
      </c>
      <c r="C706" s="32">
        <v>63</v>
      </c>
      <c r="D706" s="32">
        <v>64</v>
      </c>
    </row>
    <row r="707" spans="1:4" x14ac:dyDescent="0.25">
      <c r="A707" s="32" t="s">
        <v>796</v>
      </c>
      <c r="B707" s="32">
        <v>62</v>
      </c>
      <c r="C707" s="32">
        <v>72</v>
      </c>
      <c r="D707" s="32">
        <v>65</v>
      </c>
    </row>
    <row r="708" spans="1:4" x14ac:dyDescent="0.25">
      <c r="A708" s="32" t="s">
        <v>797</v>
      </c>
      <c r="B708" s="32">
        <v>46</v>
      </c>
      <c r="C708" s="32">
        <v>34</v>
      </c>
      <c r="D708" s="32">
        <v>36</v>
      </c>
    </row>
    <row r="709" spans="1:4" x14ac:dyDescent="0.25">
      <c r="A709" s="32" t="s">
        <v>798</v>
      </c>
      <c r="B709" s="32">
        <v>66</v>
      </c>
      <c r="C709" s="32">
        <v>59</v>
      </c>
      <c r="D709" s="32">
        <v>52</v>
      </c>
    </row>
    <row r="710" spans="1:4" x14ac:dyDescent="0.25">
      <c r="A710" s="32" t="s">
        <v>799</v>
      </c>
      <c r="B710" s="32">
        <v>89</v>
      </c>
      <c r="C710" s="32">
        <v>87</v>
      </c>
      <c r="D710" s="32">
        <v>79</v>
      </c>
    </row>
    <row r="711" spans="1:4" x14ac:dyDescent="0.25">
      <c r="A711" s="32" t="s">
        <v>800</v>
      </c>
      <c r="B711" s="32">
        <v>42</v>
      </c>
      <c r="C711" s="32">
        <v>61</v>
      </c>
      <c r="D711" s="32">
        <v>58</v>
      </c>
    </row>
    <row r="712" spans="1:4" x14ac:dyDescent="0.25">
      <c r="A712" s="32" t="s">
        <v>801</v>
      </c>
      <c r="B712" s="32">
        <v>93</v>
      </c>
      <c r="C712" s="32">
        <v>84</v>
      </c>
      <c r="D712" s="32">
        <v>90</v>
      </c>
    </row>
    <row r="713" spans="1:4" x14ac:dyDescent="0.25">
      <c r="A713" s="32" t="s">
        <v>802</v>
      </c>
      <c r="B713" s="32">
        <v>80</v>
      </c>
      <c r="C713" s="32">
        <v>85</v>
      </c>
      <c r="D713" s="32">
        <v>85</v>
      </c>
    </row>
    <row r="714" spans="1:4" x14ac:dyDescent="0.25">
      <c r="A714" s="32" t="s">
        <v>803</v>
      </c>
      <c r="B714" s="32">
        <v>98</v>
      </c>
      <c r="C714" s="32">
        <v>100</v>
      </c>
      <c r="D714" s="32">
        <v>99</v>
      </c>
    </row>
    <row r="715" spans="1:4" x14ac:dyDescent="0.25">
      <c r="A715" s="32" t="s">
        <v>804</v>
      </c>
      <c r="B715" s="32">
        <v>81</v>
      </c>
      <c r="C715" s="32">
        <v>81</v>
      </c>
      <c r="D715" s="32">
        <v>84</v>
      </c>
    </row>
    <row r="716" spans="1:4" x14ac:dyDescent="0.25">
      <c r="A716" s="32" t="s">
        <v>805</v>
      </c>
      <c r="B716" s="32">
        <v>60</v>
      </c>
      <c r="C716" s="32">
        <v>70</v>
      </c>
      <c r="D716" s="32">
        <v>74</v>
      </c>
    </row>
    <row r="717" spans="1:4" x14ac:dyDescent="0.25">
      <c r="A717" s="32" t="s">
        <v>806</v>
      </c>
      <c r="B717" s="32">
        <v>76</v>
      </c>
      <c r="C717" s="32">
        <v>94</v>
      </c>
      <c r="D717" s="32">
        <v>87</v>
      </c>
    </row>
    <row r="718" spans="1:4" x14ac:dyDescent="0.25">
      <c r="A718" s="32" t="s">
        <v>807</v>
      </c>
      <c r="B718" s="32">
        <v>73</v>
      </c>
      <c r="C718" s="32">
        <v>78</v>
      </c>
      <c r="D718" s="32">
        <v>72</v>
      </c>
    </row>
    <row r="719" spans="1:4" x14ac:dyDescent="0.25">
      <c r="A719" s="32" t="s">
        <v>808</v>
      </c>
      <c r="B719" s="32">
        <v>96</v>
      </c>
      <c r="C719" s="32">
        <v>96</v>
      </c>
      <c r="D719" s="32">
        <v>99</v>
      </c>
    </row>
    <row r="720" spans="1:4" x14ac:dyDescent="0.25">
      <c r="A720" s="32" t="s">
        <v>809</v>
      </c>
      <c r="B720" s="32">
        <v>76</v>
      </c>
      <c r="C720" s="32">
        <v>76</v>
      </c>
      <c r="D720" s="32">
        <v>74</v>
      </c>
    </row>
    <row r="721" spans="1:4" x14ac:dyDescent="0.25">
      <c r="A721" s="32" t="s">
        <v>810</v>
      </c>
      <c r="B721" s="32">
        <v>91</v>
      </c>
      <c r="C721" s="32">
        <v>73</v>
      </c>
      <c r="D721" s="32">
        <v>80</v>
      </c>
    </row>
    <row r="722" spans="1:4" x14ac:dyDescent="0.25">
      <c r="A722" s="32" t="s">
        <v>811</v>
      </c>
      <c r="B722" s="32">
        <v>62</v>
      </c>
      <c r="C722" s="32">
        <v>72</v>
      </c>
      <c r="D722" s="32">
        <v>70</v>
      </c>
    </row>
    <row r="723" spans="1:4" x14ac:dyDescent="0.25">
      <c r="A723" s="32" t="s">
        <v>812</v>
      </c>
      <c r="B723" s="32">
        <v>55</v>
      </c>
      <c r="C723" s="32">
        <v>59</v>
      </c>
      <c r="D723" s="32">
        <v>59</v>
      </c>
    </row>
    <row r="724" spans="1:4" x14ac:dyDescent="0.25">
      <c r="A724" s="32" t="s">
        <v>813</v>
      </c>
      <c r="B724" s="32">
        <v>74</v>
      </c>
      <c r="C724" s="32">
        <v>90</v>
      </c>
      <c r="D724" s="32">
        <v>88</v>
      </c>
    </row>
    <row r="725" spans="1:4" x14ac:dyDescent="0.25">
      <c r="A725" s="32" t="s">
        <v>814</v>
      </c>
      <c r="B725" s="32">
        <v>50</v>
      </c>
      <c r="C725" s="32">
        <v>48</v>
      </c>
      <c r="D725" s="32">
        <v>42</v>
      </c>
    </row>
    <row r="726" spans="1:4" x14ac:dyDescent="0.25">
      <c r="A726" s="32" t="s">
        <v>815</v>
      </c>
      <c r="B726" s="32">
        <v>47</v>
      </c>
      <c r="C726" s="32">
        <v>43</v>
      </c>
      <c r="D726" s="32">
        <v>41</v>
      </c>
    </row>
    <row r="727" spans="1:4" x14ac:dyDescent="0.25">
      <c r="A727" s="32" t="s">
        <v>816</v>
      </c>
      <c r="B727" s="32">
        <v>81</v>
      </c>
      <c r="C727" s="32">
        <v>74</v>
      </c>
      <c r="D727" s="32">
        <v>71</v>
      </c>
    </row>
    <row r="728" spans="1:4" x14ac:dyDescent="0.25">
      <c r="A728" s="32" t="s">
        <v>817</v>
      </c>
      <c r="B728" s="32">
        <v>65</v>
      </c>
      <c r="C728" s="32">
        <v>75</v>
      </c>
      <c r="D728" s="32">
        <v>77</v>
      </c>
    </row>
    <row r="729" spans="1:4" x14ac:dyDescent="0.25">
      <c r="A729" s="32" t="s">
        <v>818</v>
      </c>
      <c r="B729" s="32">
        <v>68</v>
      </c>
      <c r="C729" s="32">
        <v>51</v>
      </c>
      <c r="D729" s="32">
        <v>57</v>
      </c>
    </row>
    <row r="730" spans="1:4" x14ac:dyDescent="0.25">
      <c r="A730" s="32" t="s">
        <v>819</v>
      </c>
      <c r="B730" s="32">
        <v>73</v>
      </c>
      <c r="C730" s="32">
        <v>92</v>
      </c>
      <c r="D730" s="32">
        <v>84</v>
      </c>
    </row>
    <row r="731" spans="1:4" x14ac:dyDescent="0.25">
      <c r="A731" s="32" t="s">
        <v>820</v>
      </c>
      <c r="B731" s="32">
        <v>53</v>
      </c>
      <c r="C731" s="32">
        <v>39</v>
      </c>
      <c r="D731" s="32">
        <v>37</v>
      </c>
    </row>
    <row r="732" spans="1:4" x14ac:dyDescent="0.25">
      <c r="A732" s="32" t="s">
        <v>821</v>
      </c>
      <c r="B732" s="32">
        <v>68</v>
      </c>
      <c r="C732" s="32">
        <v>77</v>
      </c>
      <c r="D732" s="32">
        <v>80</v>
      </c>
    </row>
    <row r="733" spans="1:4" x14ac:dyDescent="0.25">
      <c r="A733" s="32" t="s">
        <v>822</v>
      </c>
      <c r="B733" s="32">
        <v>55</v>
      </c>
      <c r="C733" s="32">
        <v>46</v>
      </c>
      <c r="D733" s="32">
        <v>43</v>
      </c>
    </row>
    <row r="734" spans="1:4" x14ac:dyDescent="0.25">
      <c r="A734" s="32" t="s">
        <v>823</v>
      </c>
      <c r="B734" s="32">
        <v>87</v>
      </c>
      <c r="C734" s="32">
        <v>89</v>
      </c>
      <c r="D734" s="32">
        <v>94</v>
      </c>
    </row>
    <row r="735" spans="1:4" x14ac:dyDescent="0.25">
      <c r="A735" s="32" t="s">
        <v>824</v>
      </c>
      <c r="B735" s="32">
        <v>55</v>
      </c>
      <c r="C735" s="32">
        <v>47</v>
      </c>
      <c r="D735" s="32">
        <v>44</v>
      </c>
    </row>
    <row r="736" spans="1:4" x14ac:dyDescent="0.25">
      <c r="A736" s="32" t="s">
        <v>825</v>
      </c>
      <c r="B736" s="32">
        <v>53</v>
      </c>
      <c r="C736" s="32">
        <v>58</v>
      </c>
      <c r="D736" s="32">
        <v>57</v>
      </c>
    </row>
    <row r="737" spans="1:4" x14ac:dyDescent="0.25">
      <c r="A737" s="32" t="s">
        <v>826</v>
      </c>
      <c r="B737" s="32">
        <v>67</v>
      </c>
      <c r="C737" s="32">
        <v>57</v>
      </c>
      <c r="D737" s="32">
        <v>59</v>
      </c>
    </row>
    <row r="738" spans="1:4" x14ac:dyDescent="0.25">
      <c r="A738" s="32" t="s">
        <v>827</v>
      </c>
      <c r="B738" s="32">
        <v>92</v>
      </c>
      <c r="C738" s="32">
        <v>79</v>
      </c>
      <c r="D738" s="32">
        <v>84</v>
      </c>
    </row>
    <row r="739" spans="1:4" x14ac:dyDescent="0.25">
      <c r="A739" s="32" t="s">
        <v>828</v>
      </c>
      <c r="B739" s="32">
        <v>53</v>
      </c>
      <c r="C739" s="32">
        <v>66</v>
      </c>
      <c r="D739" s="32">
        <v>73</v>
      </c>
    </row>
    <row r="740" spans="1:4" x14ac:dyDescent="0.25">
      <c r="A740" s="32" t="s">
        <v>829</v>
      </c>
      <c r="B740" s="32">
        <v>81</v>
      </c>
      <c r="C740" s="32">
        <v>71</v>
      </c>
      <c r="D740" s="32">
        <v>73</v>
      </c>
    </row>
    <row r="741" spans="1:4" x14ac:dyDescent="0.25">
      <c r="A741" s="32" t="s">
        <v>830</v>
      </c>
      <c r="B741" s="32">
        <v>61</v>
      </c>
      <c r="C741" s="32">
        <v>60</v>
      </c>
      <c r="D741" s="32">
        <v>55</v>
      </c>
    </row>
    <row r="742" spans="1:4" x14ac:dyDescent="0.25">
      <c r="A742" s="32" t="s">
        <v>831</v>
      </c>
      <c r="B742" s="32">
        <v>80</v>
      </c>
      <c r="C742" s="32">
        <v>73</v>
      </c>
      <c r="D742" s="32">
        <v>72</v>
      </c>
    </row>
    <row r="743" spans="1:4" x14ac:dyDescent="0.25">
      <c r="A743" s="32" t="s">
        <v>832</v>
      </c>
      <c r="B743" s="32">
        <v>37</v>
      </c>
      <c r="C743" s="32">
        <v>57</v>
      </c>
      <c r="D743" s="32">
        <v>56</v>
      </c>
    </row>
    <row r="744" spans="1:4" x14ac:dyDescent="0.25">
      <c r="A744" s="32" t="s">
        <v>833</v>
      </c>
      <c r="B744" s="32">
        <v>81</v>
      </c>
      <c r="C744" s="32">
        <v>84</v>
      </c>
      <c r="D744" s="32">
        <v>82</v>
      </c>
    </row>
    <row r="745" spans="1:4" x14ac:dyDescent="0.25">
      <c r="A745" s="32" t="s">
        <v>834</v>
      </c>
      <c r="B745" s="32">
        <v>59</v>
      </c>
      <c r="C745" s="32">
        <v>73</v>
      </c>
      <c r="D745" s="32">
        <v>72</v>
      </c>
    </row>
    <row r="746" spans="1:4" x14ac:dyDescent="0.25">
      <c r="A746" s="32" t="s">
        <v>835</v>
      </c>
      <c r="B746" s="32">
        <v>55</v>
      </c>
      <c r="C746" s="32">
        <v>55</v>
      </c>
      <c r="D746" s="32">
        <v>47</v>
      </c>
    </row>
    <row r="747" spans="1:4" x14ac:dyDescent="0.25">
      <c r="A747" s="32" t="s">
        <v>836</v>
      </c>
      <c r="B747" s="32">
        <v>72</v>
      </c>
      <c r="C747" s="32">
        <v>79</v>
      </c>
      <c r="D747" s="32">
        <v>74</v>
      </c>
    </row>
    <row r="748" spans="1:4" x14ac:dyDescent="0.25">
      <c r="A748" s="32" t="s">
        <v>837</v>
      </c>
      <c r="B748" s="32">
        <v>69</v>
      </c>
      <c r="C748" s="32">
        <v>75</v>
      </c>
      <c r="D748" s="32">
        <v>71</v>
      </c>
    </row>
    <row r="749" spans="1:4" x14ac:dyDescent="0.25">
      <c r="A749" s="32" t="s">
        <v>838</v>
      </c>
      <c r="B749" s="32">
        <v>69</v>
      </c>
      <c r="C749" s="32">
        <v>64</v>
      </c>
      <c r="D749" s="32">
        <v>68</v>
      </c>
    </row>
    <row r="750" spans="1:4" x14ac:dyDescent="0.25">
      <c r="A750" s="32" t="s">
        <v>839</v>
      </c>
      <c r="B750" s="32">
        <v>50</v>
      </c>
      <c r="C750" s="32">
        <v>60</v>
      </c>
      <c r="D750" s="32">
        <v>59</v>
      </c>
    </row>
    <row r="751" spans="1:4" x14ac:dyDescent="0.25">
      <c r="A751" s="32" t="s">
        <v>840</v>
      </c>
      <c r="B751" s="32">
        <v>87</v>
      </c>
      <c r="C751" s="32">
        <v>84</v>
      </c>
      <c r="D751" s="32">
        <v>86</v>
      </c>
    </row>
    <row r="752" spans="1:4" x14ac:dyDescent="0.25">
      <c r="A752" s="32" t="s">
        <v>841</v>
      </c>
      <c r="B752" s="32">
        <v>71</v>
      </c>
      <c r="C752" s="32">
        <v>69</v>
      </c>
      <c r="D752" s="32">
        <v>68</v>
      </c>
    </row>
    <row r="753" spans="1:4" x14ac:dyDescent="0.25">
      <c r="A753" s="32" t="s">
        <v>842</v>
      </c>
      <c r="B753" s="32">
        <v>68</v>
      </c>
      <c r="C753" s="32">
        <v>72</v>
      </c>
      <c r="D753" s="32">
        <v>65</v>
      </c>
    </row>
    <row r="754" spans="1:4" x14ac:dyDescent="0.25">
      <c r="A754" s="32" t="s">
        <v>843</v>
      </c>
      <c r="B754" s="32">
        <v>79</v>
      </c>
      <c r="C754" s="32">
        <v>77</v>
      </c>
      <c r="D754" s="32">
        <v>75</v>
      </c>
    </row>
    <row r="755" spans="1:4" x14ac:dyDescent="0.25">
      <c r="A755" s="32" t="s">
        <v>844</v>
      </c>
      <c r="B755" s="32">
        <v>77</v>
      </c>
      <c r="C755" s="32">
        <v>90</v>
      </c>
      <c r="D755" s="32">
        <v>85</v>
      </c>
    </row>
    <row r="756" spans="1:4" x14ac:dyDescent="0.25">
      <c r="A756" s="32" t="s">
        <v>845</v>
      </c>
      <c r="B756" s="32">
        <v>58</v>
      </c>
      <c r="C756" s="32">
        <v>55</v>
      </c>
      <c r="D756" s="32">
        <v>53</v>
      </c>
    </row>
    <row r="757" spans="1:4" x14ac:dyDescent="0.25">
      <c r="A757" s="32" t="s">
        <v>846</v>
      </c>
      <c r="B757" s="32">
        <v>84</v>
      </c>
      <c r="C757" s="32">
        <v>95</v>
      </c>
      <c r="D757" s="32">
        <v>92</v>
      </c>
    </row>
    <row r="758" spans="1:4" x14ac:dyDescent="0.25">
      <c r="A758" s="32" t="s">
        <v>847</v>
      </c>
      <c r="B758" s="32">
        <v>55</v>
      </c>
      <c r="C758" s="32">
        <v>58</v>
      </c>
      <c r="D758" s="32">
        <v>52</v>
      </c>
    </row>
    <row r="759" spans="1:4" x14ac:dyDescent="0.25">
      <c r="A759" s="32" t="s">
        <v>848</v>
      </c>
      <c r="B759" s="32">
        <v>70</v>
      </c>
      <c r="C759" s="32">
        <v>68</v>
      </c>
      <c r="D759" s="32">
        <v>72</v>
      </c>
    </row>
    <row r="760" spans="1:4" x14ac:dyDescent="0.25">
      <c r="A760" s="32" t="s">
        <v>849</v>
      </c>
      <c r="B760" s="32">
        <v>52</v>
      </c>
      <c r="C760" s="32">
        <v>59</v>
      </c>
      <c r="D760" s="32">
        <v>65</v>
      </c>
    </row>
    <row r="761" spans="1:4" x14ac:dyDescent="0.25">
      <c r="A761" s="32" t="s">
        <v>850</v>
      </c>
      <c r="B761" s="32">
        <v>69</v>
      </c>
      <c r="C761" s="32">
        <v>77</v>
      </c>
      <c r="D761" s="32">
        <v>77</v>
      </c>
    </row>
    <row r="762" spans="1:4" x14ac:dyDescent="0.25">
      <c r="A762" s="32" t="s">
        <v>851</v>
      </c>
      <c r="B762" s="32">
        <v>53</v>
      </c>
      <c r="C762" s="32">
        <v>72</v>
      </c>
      <c r="D762" s="32">
        <v>64</v>
      </c>
    </row>
    <row r="763" spans="1:4" x14ac:dyDescent="0.25">
      <c r="A763" s="32" t="s">
        <v>852</v>
      </c>
      <c r="B763" s="32">
        <v>48</v>
      </c>
      <c r="C763" s="32">
        <v>58</v>
      </c>
      <c r="D763" s="32">
        <v>54</v>
      </c>
    </row>
    <row r="764" spans="1:4" x14ac:dyDescent="0.25">
      <c r="A764" s="32" t="s">
        <v>853</v>
      </c>
      <c r="B764" s="32">
        <v>78</v>
      </c>
      <c r="C764" s="32">
        <v>81</v>
      </c>
      <c r="D764" s="32">
        <v>86</v>
      </c>
    </row>
    <row r="765" spans="1:4" x14ac:dyDescent="0.25">
      <c r="A765" s="32" t="s">
        <v>854</v>
      </c>
      <c r="B765" s="32">
        <v>62</v>
      </c>
      <c r="C765" s="32">
        <v>62</v>
      </c>
      <c r="D765" s="32">
        <v>63</v>
      </c>
    </row>
    <row r="766" spans="1:4" x14ac:dyDescent="0.25">
      <c r="A766" s="32" t="s">
        <v>855</v>
      </c>
      <c r="B766" s="32">
        <v>60</v>
      </c>
      <c r="C766" s="32">
        <v>63</v>
      </c>
      <c r="D766" s="32">
        <v>59</v>
      </c>
    </row>
    <row r="767" spans="1:4" x14ac:dyDescent="0.25">
      <c r="A767" s="32" t="s">
        <v>856</v>
      </c>
      <c r="B767" s="32">
        <v>74</v>
      </c>
      <c r="C767" s="32">
        <v>72</v>
      </c>
      <c r="D767" s="32">
        <v>72</v>
      </c>
    </row>
    <row r="768" spans="1:4" x14ac:dyDescent="0.25">
      <c r="A768" s="32" t="s">
        <v>857</v>
      </c>
      <c r="B768" s="32">
        <v>58</v>
      </c>
      <c r="C768" s="32">
        <v>75</v>
      </c>
      <c r="D768" s="32">
        <v>77</v>
      </c>
    </row>
    <row r="769" spans="1:4" x14ac:dyDescent="0.25">
      <c r="A769" s="32" t="s">
        <v>858</v>
      </c>
      <c r="B769" s="32">
        <v>76</v>
      </c>
      <c r="C769" s="32">
        <v>62</v>
      </c>
      <c r="D769" s="32">
        <v>60</v>
      </c>
    </row>
    <row r="770" spans="1:4" x14ac:dyDescent="0.25">
      <c r="A770" s="32" t="s">
        <v>859</v>
      </c>
      <c r="B770" s="32">
        <v>68</v>
      </c>
      <c r="C770" s="32">
        <v>71</v>
      </c>
      <c r="D770" s="32">
        <v>75</v>
      </c>
    </row>
    <row r="771" spans="1:4" x14ac:dyDescent="0.25">
      <c r="A771" s="32" t="s">
        <v>860</v>
      </c>
      <c r="B771" s="32">
        <v>58</v>
      </c>
      <c r="C771" s="32">
        <v>60</v>
      </c>
      <c r="D771" s="32">
        <v>57</v>
      </c>
    </row>
    <row r="772" spans="1:4" x14ac:dyDescent="0.25">
      <c r="A772" s="32" t="s">
        <v>861</v>
      </c>
      <c r="B772" s="32">
        <v>52</v>
      </c>
      <c r="C772" s="32">
        <v>48</v>
      </c>
      <c r="D772" s="32">
        <v>49</v>
      </c>
    </row>
    <row r="773" spans="1:4" x14ac:dyDescent="0.25">
      <c r="A773" s="32" t="s">
        <v>862</v>
      </c>
      <c r="B773" s="32">
        <v>75</v>
      </c>
      <c r="C773" s="32">
        <v>73</v>
      </c>
      <c r="D773" s="32">
        <v>74</v>
      </c>
    </row>
    <row r="774" spans="1:4" x14ac:dyDescent="0.25">
      <c r="A774" s="32" t="s">
        <v>863</v>
      </c>
      <c r="B774" s="32">
        <v>52</v>
      </c>
      <c r="C774" s="32">
        <v>67</v>
      </c>
      <c r="D774" s="32">
        <v>72</v>
      </c>
    </row>
    <row r="775" spans="1:4" x14ac:dyDescent="0.25">
      <c r="A775" s="32" t="s">
        <v>864</v>
      </c>
      <c r="B775" s="32">
        <v>62</v>
      </c>
      <c r="C775" s="32">
        <v>78</v>
      </c>
      <c r="D775" s="32">
        <v>79</v>
      </c>
    </row>
    <row r="776" spans="1:4" x14ac:dyDescent="0.25">
      <c r="A776" s="32" t="s">
        <v>865</v>
      </c>
      <c r="B776" s="32">
        <v>66</v>
      </c>
      <c r="C776" s="32">
        <v>65</v>
      </c>
      <c r="D776" s="32">
        <v>60</v>
      </c>
    </row>
    <row r="777" spans="1:4" x14ac:dyDescent="0.25">
      <c r="A777" s="32" t="s">
        <v>866</v>
      </c>
      <c r="B777" s="32">
        <v>49</v>
      </c>
      <c r="C777" s="32">
        <v>58</v>
      </c>
      <c r="D777" s="32">
        <v>55</v>
      </c>
    </row>
    <row r="778" spans="1:4" x14ac:dyDescent="0.25">
      <c r="A778" s="32" t="s">
        <v>867</v>
      </c>
      <c r="B778" s="32">
        <v>66</v>
      </c>
      <c r="C778" s="32">
        <v>72</v>
      </c>
      <c r="D778" s="32">
        <v>70</v>
      </c>
    </row>
    <row r="779" spans="1:4" x14ac:dyDescent="0.25">
      <c r="A779" s="32" t="s">
        <v>868</v>
      </c>
      <c r="B779" s="32">
        <v>35</v>
      </c>
      <c r="C779" s="32">
        <v>44</v>
      </c>
      <c r="D779" s="32">
        <v>43</v>
      </c>
    </row>
    <row r="780" spans="1:4" x14ac:dyDescent="0.25">
      <c r="A780" s="32" t="s">
        <v>869</v>
      </c>
      <c r="B780" s="32">
        <v>72</v>
      </c>
      <c r="C780" s="32">
        <v>79</v>
      </c>
      <c r="D780" s="32">
        <v>82</v>
      </c>
    </row>
    <row r="781" spans="1:4" x14ac:dyDescent="0.25">
      <c r="A781" s="32" t="s">
        <v>870</v>
      </c>
      <c r="B781" s="32">
        <v>94</v>
      </c>
      <c r="C781" s="32">
        <v>85</v>
      </c>
      <c r="D781" s="32">
        <v>82</v>
      </c>
    </row>
    <row r="782" spans="1:4" x14ac:dyDescent="0.25">
      <c r="A782" s="32" t="s">
        <v>871</v>
      </c>
      <c r="B782" s="32">
        <v>46</v>
      </c>
      <c r="C782" s="32">
        <v>56</v>
      </c>
      <c r="D782" s="32">
        <v>57</v>
      </c>
    </row>
    <row r="783" spans="1:4" x14ac:dyDescent="0.25">
      <c r="A783" s="32" t="s">
        <v>872</v>
      </c>
      <c r="B783" s="32">
        <v>77</v>
      </c>
      <c r="C783" s="32">
        <v>90</v>
      </c>
      <c r="D783" s="32">
        <v>84</v>
      </c>
    </row>
    <row r="784" spans="1:4" x14ac:dyDescent="0.25">
      <c r="A784" s="32" t="s">
        <v>873</v>
      </c>
      <c r="B784" s="32">
        <v>76</v>
      </c>
      <c r="C784" s="32">
        <v>85</v>
      </c>
      <c r="D784" s="32">
        <v>82</v>
      </c>
    </row>
    <row r="785" spans="1:4" x14ac:dyDescent="0.25">
      <c r="A785" s="32" t="s">
        <v>874</v>
      </c>
      <c r="B785" s="32">
        <v>52</v>
      </c>
      <c r="C785" s="32">
        <v>59</v>
      </c>
      <c r="D785" s="32">
        <v>62</v>
      </c>
    </row>
    <row r="786" spans="1:4" x14ac:dyDescent="0.25">
      <c r="A786" s="32" t="s">
        <v>875</v>
      </c>
      <c r="B786" s="32">
        <v>91</v>
      </c>
      <c r="C786" s="32">
        <v>81</v>
      </c>
      <c r="D786" s="32">
        <v>79</v>
      </c>
    </row>
    <row r="787" spans="1:4" x14ac:dyDescent="0.25">
      <c r="A787" s="32" t="s">
        <v>876</v>
      </c>
      <c r="B787" s="32">
        <v>32</v>
      </c>
      <c r="C787" s="32">
        <v>51</v>
      </c>
      <c r="D787" s="32">
        <v>44</v>
      </c>
    </row>
    <row r="788" spans="1:4" x14ac:dyDescent="0.25">
      <c r="A788" s="32" t="s">
        <v>877</v>
      </c>
      <c r="B788" s="32">
        <v>72</v>
      </c>
      <c r="C788" s="32">
        <v>79</v>
      </c>
      <c r="D788" s="32">
        <v>77</v>
      </c>
    </row>
    <row r="789" spans="1:4" x14ac:dyDescent="0.25">
      <c r="A789" s="32" t="s">
        <v>878</v>
      </c>
      <c r="B789" s="32">
        <v>19</v>
      </c>
      <c r="C789" s="32">
        <v>38</v>
      </c>
      <c r="D789" s="32">
        <v>32</v>
      </c>
    </row>
    <row r="790" spans="1:4" x14ac:dyDescent="0.25">
      <c r="A790" s="32" t="s">
        <v>879</v>
      </c>
      <c r="B790" s="32">
        <v>68</v>
      </c>
      <c r="C790" s="32">
        <v>65</v>
      </c>
      <c r="D790" s="32">
        <v>61</v>
      </c>
    </row>
    <row r="791" spans="1:4" x14ac:dyDescent="0.25">
      <c r="A791" s="32" t="s">
        <v>880</v>
      </c>
      <c r="B791" s="32">
        <v>52</v>
      </c>
      <c r="C791" s="32">
        <v>65</v>
      </c>
      <c r="D791" s="32">
        <v>61</v>
      </c>
    </row>
    <row r="792" spans="1:4" x14ac:dyDescent="0.25">
      <c r="A792" s="32" t="s">
        <v>881</v>
      </c>
      <c r="B792" s="32">
        <v>48</v>
      </c>
      <c r="C792" s="32">
        <v>62</v>
      </c>
      <c r="D792" s="32">
        <v>60</v>
      </c>
    </row>
    <row r="793" spans="1:4" x14ac:dyDescent="0.25">
      <c r="A793" s="32" t="s">
        <v>882</v>
      </c>
      <c r="B793" s="32">
        <v>60</v>
      </c>
      <c r="C793" s="32">
        <v>66</v>
      </c>
      <c r="D793" s="32">
        <v>70</v>
      </c>
    </row>
    <row r="794" spans="1:4" x14ac:dyDescent="0.25">
      <c r="A794" s="32" t="s">
        <v>883</v>
      </c>
      <c r="B794" s="32">
        <v>66</v>
      </c>
      <c r="C794" s="32">
        <v>74</v>
      </c>
      <c r="D794" s="32">
        <v>69</v>
      </c>
    </row>
    <row r="795" spans="1:4" x14ac:dyDescent="0.25">
      <c r="A795" s="32" t="s">
        <v>884</v>
      </c>
      <c r="B795" s="32">
        <v>89</v>
      </c>
      <c r="C795" s="32">
        <v>84</v>
      </c>
      <c r="D795" s="32">
        <v>77</v>
      </c>
    </row>
    <row r="796" spans="1:4" x14ac:dyDescent="0.25">
      <c r="A796" s="32" t="s">
        <v>885</v>
      </c>
      <c r="B796" s="32">
        <v>42</v>
      </c>
      <c r="C796" s="32">
        <v>52</v>
      </c>
      <c r="D796" s="32">
        <v>51</v>
      </c>
    </row>
    <row r="797" spans="1:4" x14ac:dyDescent="0.25">
      <c r="A797" s="32" t="s">
        <v>886</v>
      </c>
      <c r="B797" s="32">
        <v>57</v>
      </c>
      <c r="C797" s="32">
        <v>68</v>
      </c>
      <c r="D797" s="32">
        <v>73</v>
      </c>
    </row>
    <row r="798" spans="1:4" x14ac:dyDescent="0.25">
      <c r="A798" s="32" t="s">
        <v>887</v>
      </c>
      <c r="B798" s="32">
        <v>70</v>
      </c>
      <c r="C798" s="32">
        <v>70</v>
      </c>
      <c r="D798" s="32">
        <v>70</v>
      </c>
    </row>
    <row r="799" spans="1:4" x14ac:dyDescent="0.25">
      <c r="A799" s="32" t="s">
        <v>888</v>
      </c>
      <c r="B799" s="32">
        <v>70</v>
      </c>
      <c r="C799" s="32">
        <v>84</v>
      </c>
      <c r="D799" s="32">
        <v>81</v>
      </c>
    </row>
    <row r="800" spans="1:4" x14ac:dyDescent="0.25">
      <c r="A800" s="32" t="s">
        <v>889</v>
      </c>
      <c r="B800" s="32">
        <v>69</v>
      </c>
      <c r="C800" s="32">
        <v>60</v>
      </c>
      <c r="D800" s="32">
        <v>54</v>
      </c>
    </row>
    <row r="801" spans="1:4" x14ac:dyDescent="0.25">
      <c r="A801" s="32" t="s">
        <v>890</v>
      </c>
      <c r="B801" s="32">
        <v>52</v>
      </c>
      <c r="C801" s="32">
        <v>55</v>
      </c>
      <c r="D801" s="32">
        <v>57</v>
      </c>
    </row>
    <row r="802" spans="1:4" x14ac:dyDescent="0.25">
      <c r="A802" s="32" t="s">
        <v>891</v>
      </c>
      <c r="B802" s="32">
        <v>67</v>
      </c>
      <c r="C802" s="32">
        <v>73</v>
      </c>
      <c r="D802" s="32">
        <v>68</v>
      </c>
    </row>
    <row r="803" spans="1:4" x14ac:dyDescent="0.25">
      <c r="A803" s="32" t="s">
        <v>892</v>
      </c>
      <c r="B803" s="32">
        <v>76</v>
      </c>
      <c r="C803" s="32">
        <v>80</v>
      </c>
      <c r="D803" s="32">
        <v>73</v>
      </c>
    </row>
    <row r="804" spans="1:4" x14ac:dyDescent="0.25">
      <c r="A804" s="32" t="s">
        <v>893</v>
      </c>
      <c r="B804" s="32">
        <v>87</v>
      </c>
      <c r="C804" s="32">
        <v>94</v>
      </c>
      <c r="D804" s="32">
        <v>95</v>
      </c>
    </row>
    <row r="805" spans="1:4" x14ac:dyDescent="0.25">
      <c r="A805" s="32" t="s">
        <v>894</v>
      </c>
      <c r="B805" s="32">
        <v>82</v>
      </c>
      <c r="C805" s="32">
        <v>85</v>
      </c>
      <c r="D805" s="32">
        <v>87</v>
      </c>
    </row>
    <row r="806" spans="1:4" x14ac:dyDescent="0.25">
      <c r="A806" s="32" t="s">
        <v>895</v>
      </c>
      <c r="B806" s="32">
        <v>73</v>
      </c>
      <c r="C806" s="32">
        <v>76</v>
      </c>
      <c r="D806" s="32">
        <v>78</v>
      </c>
    </row>
    <row r="807" spans="1:4" x14ac:dyDescent="0.25">
      <c r="A807" s="32" t="s">
        <v>896</v>
      </c>
      <c r="B807" s="32">
        <v>75</v>
      </c>
      <c r="C807" s="32">
        <v>81</v>
      </c>
      <c r="D807" s="32">
        <v>74</v>
      </c>
    </row>
    <row r="808" spans="1:4" x14ac:dyDescent="0.25">
      <c r="A808" s="32" t="s">
        <v>897</v>
      </c>
      <c r="B808" s="32">
        <v>64</v>
      </c>
      <c r="C808" s="32">
        <v>74</v>
      </c>
      <c r="D808" s="32">
        <v>75</v>
      </c>
    </row>
    <row r="809" spans="1:4" x14ac:dyDescent="0.25">
      <c r="A809" s="32" t="s">
        <v>898</v>
      </c>
      <c r="B809" s="32">
        <v>41</v>
      </c>
      <c r="C809" s="32">
        <v>45</v>
      </c>
      <c r="D809" s="32">
        <v>40</v>
      </c>
    </row>
    <row r="810" spans="1:4" x14ac:dyDescent="0.25">
      <c r="A810" s="32" t="s">
        <v>899</v>
      </c>
      <c r="B810" s="32">
        <v>90</v>
      </c>
      <c r="C810" s="32">
        <v>75</v>
      </c>
      <c r="D810" s="32">
        <v>69</v>
      </c>
    </row>
    <row r="811" spans="1:4" x14ac:dyDescent="0.25">
      <c r="A811" s="32" t="s">
        <v>900</v>
      </c>
      <c r="B811" s="32">
        <v>59</v>
      </c>
      <c r="C811" s="32">
        <v>54</v>
      </c>
      <c r="D811" s="32">
        <v>51</v>
      </c>
    </row>
    <row r="812" spans="1:4" x14ac:dyDescent="0.25">
      <c r="A812" s="32" t="s">
        <v>901</v>
      </c>
      <c r="B812" s="32">
        <v>51</v>
      </c>
      <c r="C812" s="32">
        <v>31</v>
      </c>
      <c r="D812" s="32">
        <v>36</v>
      </c>
    </row>
    <row r="813" spans="1:4" x14ac:dyDescent="0.25">
      <c r="A813" s="32" t="s">
        <v>902</v>
      </c>
      <c r="B813" s="32">
        <v>45</v>
      </c>
      <c r="C813" s="32">
        <v>47</v>
      </c>
      <c r="D813" s="32">
        <v>49</v>
      </c>
    </row>
    <row r="814" spans="1:4" x14ac:dyDescent="0.25">
      <c r="A814" s="32" t="s">
        <v>903</v>
      </c>
      <c r="B814" s="32">
        <v>54</v>
      </c>
      <c r="C814" s="32">
        <v>64</v>
      </c>
      <c r="D814" s="32">
        <v>67</v>
      </c>
    </row>
    <row r="815" spans="1:4" x14ac:dyDescent="0.25">
      <c r="A815" s="32" t="s">
        <v>904</v>
      </c>
      <c r="B815" s="32">
        <v>87</v>
      </c>
      <c r="C815" s="32">
        <v>84</v>
      </c>
      <c r="D815" s="32">
        <v>76</v>
      </c>
    </row>
    <row r="816" spans="1:4" x14ac:dyDescent="0.25">
      <c r="A816" s="32" t="s">
        <v>905</v>
      </c>
      <c r="B816" s="32">
        <v>72</v>
      </c>
      <c r="C816" s="32">
        <v>80</v>
      </c>
      <c r="D816" s="32">
        <v>83</v>
      </c>
    </row>
    <row r="817" spans="1:4" x14ac:dyDescent="0.25">
      <c r="A817" s="32" t="s">
        <v>906</v>
      </c>
      <c r="B817" s="32">
        <v>94</v>
      </c>
      <c r="C817" s="32">
        <v>86</v>
      </c>
      <c r="D817" s="32">
        <v>87</v>
      </c>
    </row>
    <row r="818" spans="1:4" x14ac:dyDescent="0.25">
      <c r="A818" s="32" t="s">
        <v>907</v>
      </c>
      <c r="B818" s="32">
        <v>45</v>
      </c>
      <c r="C818" s="32">
        <v>59</v>
      </c>
      <c r="D818" s="32">
        <v>64</v>
      </c>
    </row>
    <row r="819" spans="1:4" x14ac:dyDescent="0.25">
      <c r="A819" s="32" t="s">
        <v>908</v>
      </c>
      <c r="B819" s="32">
        <v>61</v>
      </c>
      <c r="C819" s="32">
        <v>70</v>
      </c>
      <c r="D819" s="32">
        <v>76</v>
      </c>
    </row>
    <row r="820" spans="1:4" x14ac:dyDescent="0.25">
      <c r="A820" s="32" t="s">
        <v>909</v>
      </c>
      <c r="B820" s="32">
        <v>60</v>
      </c>
      <c r="C820" s="32">
        <v>72</v>
      </c>
      <c r="D820" s="32">
        <v>68</v>
      </c>
    </row>
    <row r="821" spans="1:4" x14ac:dyDescent="0.25">
      <c r="A821" s="32" t="s">
        <v>910</v>
      </c>
      <c r="B821" s="32">
        <v>77</v>
      </c>
      <c r="C821" s="32">
        <v>91</v>
      </c>
      <c r="D821" s="32">
        <v>88</v>
      </c>
    </row>
    <row r="822" spans="1:4" x14ac:dyDescent="0.25">
      <c r="A822" s="32" t="s">
        <v>911</v>
      </c>
      <c r="B822" s="32">
        <v>85</v>
      </c>
      <c r="C822" s="32">
        <v>90</v>
      </c>
      <c r="D822" s="32">
        <v>92</v>
      </c>
    </row>
    <row r="823" spans="1:4" x14ac:dyDescent="0.25">
      <c r="A823" s="32" t="s">
        <v>912</v>
      </c>
      <c r="B823" s="32">
        <v>78</v>
      </c>
      <c r="C823" s="32">
        <v>90</v>
      </c>
      <c r="D823" s="32">
        <v>93</v>
      </c>
    </row>
    <row r="824" spans="1:4" x14ac:dyDescent="0.25">
      <c r="A824" s="32" t="s">
        <v>913</v>
      </c>
      <c r="B824" s="32">
        <v>49</v>
      </c>
      <c r="C824" s="32">
        <v>52</v>
      </c>
      <c r="D824" s="32">
        <v>51</v>
      </c>
    </row>
    <row r="825" spans="1:4" x14ac:dyDescent="0.25">
      <c r="A825" s="32" t="s">
        <v>914</v>
      </c>
      <c r="B825" s="32">
        <v>71</v>
      </c>
      <c r="C825" s="32">
        <v>87</v>
      </c>
      <c r="D825" s="32">
        <v>82</v>
      </c>
    </row>
    <row r="826" spans="1:4" x14ac:dyDescent="0.25">
      <c r="A826" s="32" t="s">
        <v>915</v>
      </c>
      <c r="B826" s="32">
        <v>48</v>
      </c>
      <c r="C826" s="32">
        <v>58</v>
      </c>
      <c r="D826" s="32">
        <v>52</v>
      </c>
    </row>
    <row r="827" spans="1:4" x14ac:dyDescent="0.25">
      <c r="A827" s="32" t="s">
        <v>916</v>
      </c>
      <c r="B827" s="32">
        <v>62</v>
      </c>
      <c r="C827" s="32">
        <v>67</v>
      </c>
      <c r="D827" s="32">
        <v>58</v>
      </c>
    </row>
    <row r="828" spans="1:4" x14ac:dyDescent="0.25">
      <c r="A828" s="32" t="s">
        <v>917</v>
      </c>
      <c r="B828" s="32">
        <v>56</v>
      </c>
      <c r="C828" s="32">
        <v>68</v>
      </c>
      <c r="D828" s="32">
        <v>70</v>
      </c>
    </row>
    <row r="829" spans="1:4" x14ac:dyDescent="0.25">
      <c r="A829" s="32" t="s">
        <v>918</v>
      </c>
      <c r="B829" s="32">
        <v>65</v>
      </c>
      <c r="C829" s="32">
        <v>69</v>
      </c>
      <c r="D829" s="32">
        <v>76</v>
      </c>
    </row>
    <row r="830" spans="1:4" x14ac:dyDescent="0.25">
      <c r="A830" s="32" t="s">
        <v>919</v>
      </c>
      <c r="B830" s="32">
        <v>69</v>
      </c>
      <c r="C830" s="32">
        <v>86</v>
      </c>
      <c r="D830" s="32">
        <v>81</v>
      </c>
    </row>
    <row r="831" spans="1:4" x14ac:dyDescent="0.25">
      <c r="A831" s="32" t="s">
        <v>920</v>
      </c>
      <c r="B831" s="32">
        <v>68</v>
      </c>
      <c r="C831" s="32">
        <v>54</v>
      </c>
      <c r="D831" s="32">
        <v>53</v>
      </c>
    </row>
    <row r="832" spans="1:4" x14ac:dyDescent="0.25">
      <c r="A832" s="32" t="s">
        <v>921</v>
      </c>
      <c r="B832" s="32">
        <v>61</v>
      </c>
      <c r="C832" s="32">
        <v>60</v>
      </c>
      <c r="D832" s="32">
        <v>57</v>
      </c>
    </row>
    <row r="833" spans="1:4" x14ac:dyDescent="0.25">
      <c r="A833" s="32" t="s">
        <v>922</v>
      </c>
      <c r="B833" s="32">
        <v>74</v>
      </c>
      <c r="C833" s="32">
        <v>86</v>
      </c>
      <c r="D833" s="32">
        <v>89</v>
      </c>
    </row>
    <row r="834" spans="1:4" x14ac:dyDescent="0.25">
      <c r="A834" s="32" t="s">
        <v>923</v>
      </c>
      <c r="B834" s="32">
        <v>64</v>
      </c>
      <c r="C834" s="32">
        <v>60</v>
      </c>
      <c r="D834" s="32">
        <v>58</v>
      </c>
    </row>
    <row r="835" spans="1:4" x14ac:dyDescent="0.25">
      <c r="A835" s="32" t="s">
        <v>924</v>
      </c>
      <c r="B835" s="32">
        <v>77</v>
      </c>
      <c r="C835" s="32">
        <v>82</v>
      </c>
      <c r="D835" s="32">
        <v>89</v>
      </c>
    </row>
    <row r="836" spans="1:4" x14ac:dyDescent="0.25">
      <c r="A836" s="32" t="s">
        <v>925</v>
      </c>
      <c r="B836" s="32">
        <v>58</v>
      </c>
      <c r="C836" s="32">
        <v>50</v>
      </c>
      <c r="D836" s="32">
        <v>45</v>
      </c>
    </row>
    <row r="837" spans="1:4" x14ac:dyDescent="0.25">
      <c r="A837" s="32" t="s">
        <v>926</v>
      </c>
      <c r="B837" s="32">
        <v>60</v>
      </c>
      <c r="C837" s="32">
        <v>64</v>
      </c>
      <c r="D837" s="32">
        <v>74</v>
      </c>
    </row>
    <row r="838" spans="1:4" x14ac:dyDescent="0.25">
      <c r="A838" s="32" t="s">
        <v>927</v>
      </c>
      <c r="B838" s="32">
        <v>73</v>
      </c>
      <c r="C838" s="32">
        <v>64</v>
      </c>
      <c r="D838" s="32">
        <v>57</v>
      </c>
    </row>
    <row r="839" spans="1:4" x14ac:dyDescent="0.25">
      <c r="A839" s="32" t="s">
        <v>928</v>
      </c>
      <c r="B839" s="32">
        <v>75</v>
      </c>
      <c r="C839" s="32">
        <v>82</v>
      </c>
      <c r="D839" s="32">
        <v>79</v>
      </c>
    </row>
    <row r="840" spans="1:4" x14ac:dyDescent="0.25">
      <c r="A840" s="32" t="s">
        <v>929</v>
      </c>
      <c r="B840" s="32">
        <v>58</v>
      </c>
      <c r="C840" s="32">
        <v>57</v>
      </c>
      <c r="D840" s="32">
        <v>53</v>
      </c>
    </row>
    <row r="841" spans="1:4" x14ac:dyDescent="0.25">
      <c r="A841" s="32" t="s">
        <v>930</v>
      </c>
      <c r="B841" s="32">
        <v>66</v>
      </c>
      <c r="C841" s="32">
        <v>77</v>
      </c>
      <c r="D841" s="32">
        <v>73</v>
      </c>
    </row>
    <row r="842" spans="1:4" x14ac:dyDescent="0.25">
      <c r="A842" s="32" t="s">
        <v>931</v>
      </c>
      <c r="B842" s="32">
        <v>39</v>
      </c>
      <c r="C842" s="32">
        <v>52</v>
      </c>
      <c r="D842" s="32">
        <v>46</v>
      </c>
    </row>
    <row r="843" spans="1:4" x14ac:dyDescent="0.25">
      <c r="A843" s="32" t="s">
        <v>932</v>
      </c>
      <c r="B843" s="32">
        <v>64</v>
      </c>
      <c r="C843" s="32">
        <v>58</v>
      </c>
      <c r="D843" s="32">
        <v>51</v>
      </c>
    </row>
    <row r="844" spans="1:4" x14ac:dyDescent="0.25">
      <c r="A844" s="32" t="s">
        <v>933</v>
      </c>
      <c r="B844" s="32">
        <v>23</v>
      </c>
      <c r="C844" s="32">
        <v>44</v>
      </c>
      <c r="D844" s="32">
        <v>36</v>
      </c>
    </row>
    <row r="845" spans="1:4" x14ac:dyDescent="0.25">
      <c r="A845" s="32" t="s">
        <v>934</v>
      </c>
      <c r="B845" s="32">
        <v>74</v>
      </c>
      <c r="C845" s="32">
        <v>77</v>
      </c>
      <c r="D845" s="32">
        <v>76</v>
      </c>
    </row>
    <row r="846" spans="1:4" x14ac:dyDescent="0.25">
      <c r="A846" s="32" t="s">
        <v>935</v>
      </c>
      <c r="B846" s="32">
        <v>40</v>
      </c>
      <c r="C846" s="32">
        <v>65</v>
      </c>
      <c r="D846" s="32">
        <v>64</v>
      </c>
    </row>
    <row r="847" spans="1:4" x14ac:dyDescent="0.25">
      <c r="A847" s="32" t="s">
        <v>936</v>
      </c>
      <c r="B847" s="32">
        <v>90</v>
      </c>
      <c r="C847" s="32">
        <v>85</v>
      </c>
      <c r="D847" s="32">
        <v>84</v>
      </c>
    </row>
    <row r="848" spans="1:4" x14ac:dyDescent="0.25">
      <c r="A848" s="32" t="s">
        <v>937</v>
      </c>
      <c r="B848" s="32">
        <v>91</v>
      </c>
      <c r="C848" s="32">
        <v>85</v>
      </c>
      <c r="D848" s="32">
        <v>85</v>
      </c>
    </row>
    <row r="849" spans="1:4" x14ac:dyDescent="0.25">
      <c r="A849" s="32" t="s">
        <v>938</v>
      </c>
      <c r="B849" s="32">
        <v>64</v>
      </c>
      <c r="C849" s="32">
        <v>54</v>
      </c>
      <c r="D849" s="32">
        <v>50</v>
      </c>
    </row>
    <row r="850" spans="1:4" x14ac:dyDescent="0.25">
      <c r="A850" s="32" t="s">
        <v>939</v>
      </c>
      <c r="B850" s="32">
        <v>59</v>
      </c>
      <c r="C850" s="32">
        <v>72</v>
      </c>
      <c r="D850" s="32">
        <v>68</v>
      </c>
    </row>
    <row r="851" spans="1:4" x14ac:dyDescent="0.25">
      <c r="A851" s="32" t="s">
        <v>940</v>
      </c>
      <c r="B851" s="32">
        <v>80</v>
      </c>
      <c r="C851" s="32">
        <v>75</v>
      </c>
      <c r="D851" s="32">
        <v>69</v>
      </c>
    </row>
    <row r="852" spans="1:4" x14ac:dyDescent="0.25">
      <c r="A852" s="32" t="s">
        <v>941</v>
      </c>
      <c r="B852" s="32">
        <v>71</v>
      </c>
      <c r="C852" s="32">
        <v>67</v>
      </c>
      <c r="D852" s="32">
        <v>67</v>
      </c>
    </row>
    <row r="853" spans="1:4" x14ac:dyDescent="0.25">
      <c r="A853" s="32" t="s">
        <v>942</v>
      </c>
      <c r="B853" s="32">
        <v>61</v>
      </c>
      <c r="C853" s="32">
        <v>68</v>
      </c>
      <c r="D853" s="32">
        <v>63</v>
      </c>
    </row>
    <row r="854" spans="1:4" x14ac:dyDescent="0.25">
      <c r="A854" s="32" t="s">
        <v>943</v>
      </c>
      <c r="B854" s="32">
        <v>87</v>
      </c>
      <c r="C854" s="32">
        <v>85</v>
      </c>
      <c r="D854" s="32">
        <v>93</v>
      </c>
    </row>
    <row r="855" spans="1:4" x14ac:dyDescent="0.25">
      <c r="A855" s="32" t="s">
        <v>944</v>
      </c>
      <c r="B855" s="32">
        <v>82</v>
      </c>
      <c r="C855" s="32">
        <v>67</v>
      </c>
      <c r="D855" s="32">
        <v>61</v>
      </c>
    </row>
    <row r="856" spans="1:4" x14ac:dyDescent="0.25">
      <c r="A856" s="32" t="s">
        <v>945</v>
      </c>
      <c r="B856" s="32">
        <v>62</v>
      </c>
      <c r="C856" s="32">
        <v>64</v>
      </c>
      <c r="D856" s="32">
        <v>55</v>
      </c>
    </row>
    <row r="857" spans="1:4" x14ac:dyDescent="0.25">
      <c r="A857" s="32" t="s">
        <v>946</v>
      </c>
      <c r="B857" s="32">
        <v>97</v>
      </c>
      <c r="C857" s="32">
        <v>97</v>
      </c>
      <c r="D857" s="32">
        <v>96</v>
      </c>
    </row>
    <row r="858" spans="1:4" x14ac:dyDescent="0.25">
      <c r="A858" s="32" t="s">
        <v>947</v>
      </c>
      <c r="B858" s="32">
        <v>75</v>
      </c>
      <c r="C858" s="32">
        <v>68</v>
      </c>
      <c r="D858" s="32">
        <v>65</v>
      </c>
    </row>
    <row r="859" spans="1:4" x14ac:dyDescent="0.25">
      <c r="A859" s="32" t="s">
        <v>948</v>
      </c>
      <c r="B859" s="32">
        <v>65</v>
      </c>
      <c r="C859" s="32">
        <v>79</v>
      </c>
      <c r="D859" s="32">
        <v>81</v>
      </c>
    </row>
    <row r="860" spans="1:4" x14ac:dyDescent="0.25">
      <c r="A860" s="32" t="s">
        <v>949</v>
      </c>
      <c r="B860" s="32">
        <v>52</v>
      </c>
      <c r="C860" s="32">
        <v>49</v>
      </c>
      <c r="D860" s="32">
        <v>46</v>
      </c>
    </row>
    <row r="861" spans="1:4" x14ac:dyDescent="0.25">
      <c r="A861" s="32" t="s">
        <v>950</v>
      </c>
      <c r="B861" s="32">
        <v>87</v>
      </c>
      <c r="C861" s="32">
        <v>73</v>
      </c>
      <c r="D861" s="32">
        <v>72</v>
      </c>
    </row>
    <row r="862" spans="1:4" x14ac:dyDescent="0.25">
      <c r="A862" s="32" t="s">
        <v>951</v>
      </c>
      <c r="B862" s="32">
        <v>53</v>
      </c>
      <c r="C862" s="32">
        <v>62</v>
      </c>
      <c r="D862" s="32">
        <v>53</v>
      </c>
    </row>
    <row r="863" spans="1:4" x14ac:dyDescent="0.25">
      <c r="A863" s="32" t="s">
        <v>952</v>
      </c>
      <c r="B863" s="32">
        <v>81</v>
      </c>
      <c r="C863" s="32">
        <v>86</v>
      </c>
      <c r="D863" s="32">
        <v>87</v>
      </c>
    </row>
    <row r="864" spans="1:4" x14ac:dyDescent="0.25">
      <c r="A864" s="32" t="s">
        <v>953</v>
      </c>
      <c r="B864" s="32">
        <v>39</v>
      </c>
      <c r="C864" s="32">
        <v>42</v>
      </c>
      <c r="D864" s="32">
        <v>38</v>
      </c>
    </row>
    <row r="865" spans="1:4" x14ac:dyDescent="0.25">
      <c r="A865" s="32" t="s">
        <v>954</v>
      </c>
      <c r="B865" s="32">
        <v>71</v>
      </c>
      <c r="C865" s="32">
        <v>71</v>
      </c>
      <c r="D865" s="32">
        <v>80</v>
      </c>
    </row>
    <row r="866" spans="1:4" x14ac:dyDescent="0.25">
      <c r="A866" s="32" t="s">
        <v>955</v>
      </c>
      <c r="B866" s="32">
        <v>97</v>
      </c>
      <c r="C866" s="32">
        <v>93</v>
      </c>
      <c r="D866" s="32">
        <v>91</v>
      </c>
    </row>
    <row r="867" spans="1:4" x14ac:dyDescent="0.25">
      <c r="A867" s="32" t="s">
        <v>956</v>
      </c>
      <c r="B867" s="32">
        <v>82</v>
      </c>
      <c r="C867" s="32">
        <v>82</v>
      </c>
      <c r="D867" s="32">
        <v>88</v>
      </c>
    </row>
    <row r="868" spans="1:4" x14ac:dyDescent="0.25">
      <c r="A868" s="32" t="s">
        <v>957</v>
      </c>
      <c r="B868" s="32">
        <v>59</v>
      </c>
      <c r="C868" s="32">
        <v>53</v>
      </c>
      <c r="D868" s="32">
        <v>52</v>
      </c>
    </row>
    <row r="869" spans="1:4" x14ac:dyDescent="0.25">
      <c r="A869" s="32" t="s">
        <v>958</v>
      </c>
      <c r="B869" s="32">
        <v>61</v>
      </c>
      <c r="C869" s="32">
        <v>42</v>
      </c>
      <c r="D869" s="32">
        <v>41</v>
      </c>
    </row>
    <row r="870" spans="1:4" x14ac:dyDescent="0.25">
      <c r="A870" s="32" t="s">
        <v>959</v>
      </c>
      <c r="B870" s="32">
        <v>78</v>
      </c>
      <c r="C870" s="32">
        <v>74</v>
      </c>
      <c r="D870" s="32">
        <v>72</v>
      </c>
    </row>
    <row r="871" spans="1:4" x14ac:dyDescent="0.25">
      <c r="A871" s="32" t="s">
        <v>960</v>
      </c>
      <c r="B871" s="32">
        <v>49</v>
      </c>
      <c r="C871" s="32">
        <v>51</v>
      </c>
      <c r="D871" s="32">
        <v>51</v>
      </c>
    </row>
    <row r="872" spans="1:4" x14ac:dyDescent="0.25">
      <c r="A872" s="32" t="s">
        <v>961</v>
      </c>
      <c r="B872" s="32">
        <v>59</v>
      </c>
      <c r="C872" s="32">
        <v>58</v>
      </c>
      <c r="D872" s="32">
        <v>47</v>
      </c>
    </row>
    <row r="873" spans="1:4" x14ac:dyDescent="0.25">
      <c r="A873" s="32" t="s">
        <v>962</v>
      </c>
      <c r="B873" s="32">
        <v>70</v>
      </c>
      <c r="C873" s="32">
        <v>72</v>
      </c>
      <c r="D873" s="32">
        <v>76</v>
      </c>
    </row>
    <row r="874" spans="1:4" x14ac:dyDescent="0.25">
      <c r="A874" s="32" t="s">
        <v>963</v>
      </c>
      <c r="B874" s="32">
        <v>82</v>
      </c>
      <c r="C874" s="32">
        <v>84</v>
      </c>
      <c r="D874" s="32">
        <v>78</v>
      </c>
    </row>
    <row r="875" spans="1:4" x14ac:dyDescent="0.25">
      <c r="A875" s="32" t="s">
        <v>964</v>
      </c>
      <c r="B875" s="32">
        <v>90</v>
      </c>
      <c r="C875" s="32">
        <v>90</v>
      </c>
      <c r="D875" s="32">
        <v>82</v>
      </c>
    </row>
    <row r="876" spans="1:4" x14ac:dyDescent="0.25">
      <c r="A876" s="32" t="s">
        <v>965</v>
      </c>
      <c r="B876" s="32">
        <v>43</v>
      </c>
      <c r="C876" s="32">
        <v>62</v>
      </c>
      <c r="D876" s="32">
        <v>61</v>
      </c>
    </row>
    <row r="877" spans="1:4" x14ac:dyDescent="0.25">
      <c r="A877" s="32" t="s">
        <v>966</v>
      </c>
      <c r="B877" s="32">
        <v>80</v>
      </c>
      <c r="C877" s="32">
        <v>64</v>
      </c>
      <c r="D877" s="32">
        <v>66</v>
      </c>
    </row>
    <row r="878" spans="1:4" x14ac:dyDescent="0.25">
      <c r="A878" s="32" t="s">
        <v>967</v>
      </c>
      <c r="B878" s="32">
        <v>81</v>
      </c>
      <c r="C878" s="32">
        <v>82</v>
      </c>
      <c r="D878" s="32">
        <v>84</v>
      </c>
    </row>
    <row r="879" spans="1:4" x14ac:dyDescent="0.25">
      <c r="A879" s="32" t="s">
        <v>968</v>
      </c>
      <c r="B879" s="32">
        <v>57</v>
      </c>
      <c r="C879" s="32">
        <v>61</v>
      </c>
      <c r="D879" s="32">
        <v>54</v>
      </c>
    </row>
    <row r="880" spans="1:4" x14ac:dyDescent="0.25">
      <c r="A880" s="32" t="s">
        <v>969</v>
      </c>
      <c r="B880" s="32">
        <v>59</v>
      </c>
      <c r="C880" s="32">
        <v>72</v>
      </c>
      <c r="D880" s="32">
        <v>80</v>
      </c>
    </row>
    <row r="881" spans="1:4" x14ac:dyDescent="0.25">
      <c r="A881" s="32" t="s">
        <v>970</v>
      </c>
      <c r="B881" s="32">
        <v>64</v>
      </c>
      <c r="C881" s="32">
        <v>76</v>
      </c>
      <c r="D881" s="32">
        <v>74</v>
      </c>
    </row>
    <row r="882" spans="1:4" x14ac:dyDescent="0.25">
      <c r="A882" s="32" t="s">
        <v>971</v>
      </c>
      <c r="B882" s="32">
        <v>63</v>
      </c>
      <c r="C882" s="32">
        <v>64</v>
      </c>
      <c r="D882" s="32">
        <v>66</v>
      </c>
    </row>
    <row r="883" spans="1:4" x14ac:dyDescent="0.25">
      <c r="A883" s="32" t="s">
        <v>972</v>
      </c>
      <c r="B883" s="32">
        <v>71</v>
      </c>
      <c r="C883" s="32">
        <v>70</v>
      </c>
      <c r="D883" s="32">
        <v>70</v>
      </c>
    </row>
    <row r="884" spans="1:4" x14ac:dyDescent="0.25">
      <c r="A884" s="32" t="s">
        <v>973</v>
      </c>
      <c r="B884" s="32">
        <v>64</v>
      </c>
      <c r="C884" s="32">
        <v>73</v>
      </c>
      <c r="D884" s="32">
        <v>71</v>
      </c>
    </row>
    <row r="885" spans="1:4" x14ac:dyDescent="0.25">
      <c r="A885" s="32" t="s">
        <v>974</v>
      </c>
      <c r="B885" s="32">
        <v>55</v>
      </c>
      <c r="C885" s="32">
        <v>46</v>
      </c>
      <c r="D885" s="32">
        <v>44</v>
      </c>
    </row>
    <row r="886" spans="1:4" x14ac:dyDescent="0.25">
      <c r="A886" s="32" t="s">
        <v>975</v>
      </c>
      <c r="B886" s="32">
        <v>51</v>
      </c>
      <c r="C886" s="32">
        <v>51</v>
      </c>
      <c r="D886" s="32">
        <v>54</v>
      </c>
    </row>
    <row r="887" spans="1:4" x14ac:dyDescent="0.25">
      <c r="A887" s="32" t="s">
        <v>976</v>
      </c>
      <c r="B887" s="32">
        <v>62</v>
      </c>
      <c r="C887" s="32">
        <v>76</v>
      </c>
      <c r="D887" s="32">
        <v>80</v>
      </c>
    </row>
    <row r="888" spans="1:4" x14ac:dyDescent="0.25">
      <c r="A888" s="32" t="s">
        <v>977</v>
      </c>
      <c r="B888" s="32">
        <v>93</v>
      </c>
      <c r="C888" s="32">
        <v>100</v>
      </c>
      <c r="D888" s="32">
        <v>95</v>
      </c>
    </row>
    <row r="889" spans="1:4" x14ac:dyDescent="0.25">
      <c r="A889" s="32" t="s">
        <v>978</v>
      </c>
      <c r="B889" s="32">
        <v>54</v>
      </c>
      <c r="C889" s="32">
        <v>72</v>
      </c>
      <c r="D889" s="32">
        <v>59</v>
      </c>
    </row>
    <row r="890" spans="1:4" x14ac:dyDescent="0.25">
      <c r="A890" s="32" t="s">
        <v>979</v>
      </c>
      <c r="B890" s="32">
        <v>69</v>
      </c>
      <c r="C890" s="32">
        <v>65</v>
      </c>
      <c r="D890" s="32">
        <v>74</v>
      </c>
    </row>
    <row r="891" spans="1:4" x14ac:dyDescent="0.25">
      <c r="A891" s="32" t="s">
        <v>980</v>
      </c>
      <c r="B891" s="32">
        <v>44</v>
      </c>
      <c r="C891" s="32">
        <v>51</v>
      </c>
      <c r="D891" s="32">
        <v>48</v>
      </c>
    </row>
    <row r="892" spans="1:4" x14ac:dyDescent="0.25">
      <c r="A892" s="32" t="s">
        <v>981</v>
      </c>
      <c r="B892" s="32">
        <v>86</v>
      </c>
      <c r="C892" s="32">
        <v>85</v>
      </c>
      <c r="D892" s="32">
        <v>91</v>
      </c>
    </row>
    <row r="893" spans="1:4" x14ac:dyDescent="0.25">
      <c r="A893" s="32" t="s">
        <v>982</v>
      </c>
      <c r="B893" s="32">
        <v>85</v>
      </c>
      <c r="C893" s="32">
        <v>92</v>
      </c>
      <c r="D893" s="32">
        <v>85</v>
      </c>
    </row>
    <row r="894" spans="1:4" x14ac:dyDescent="0.25">
      <c r="A894" s="32" t="s">
        <v>983</v>
      </c>
      <c r="B894" s="32">
        <v>50</v>
      </c>
      <c r="C894" s="32">
        <v>67</v>
      </c>
      <c r="D894" s="32">
        <v>73</v>
      </c>
    </row>
    <row r="895" spans="1:4" x14ac:dyDescent="0.25">
      <c r="A895" s="32" t="s">
        <v>984</v>
      </c>
      <c r="B895" s="32">
        <v>88</v>
      </c>
      <c r="C895" s="32">
        <v>74</v>
      </c>
      <c r="D895" s="32">
        <v>75</v>
      </c>
    </row>
    <row r="896" spans="1:4" x14ac:dyDescent="0.25">
      <c r="A896" s="32" t="s">
        <v>985</v>
      </c>
      <c r="B896" s="32">
        <v>59</v>
      </c>
      <c r="C896" s="32">
        <v>62</v>
      </c>
      <c r="D896" s="32">
        <v>69</v>
      </c>
    </row>
    <row r="897" spans="1:4" x14ac:dyDescent="0.25">
      <c r="A897" s="32" t="s">
        <v>986</v>
      </c>
      <c r="B897" s="32">
        <v>32</v>
      </c>
      <c r="C897" s="32">
        <v>34</v>
      </c>
      <c r="D897" s="32">
        <v>38</v>
      </c>
    </row>
    <row r="898" spans="1:4" x14ac:dyDescent="0.25">
      <c r="A898" s="32" t="s">
        <v>987</v>
      </c>
      <c r="B898" s="32">
        <v>36</v>
      </c>
      <c r="C898" s="32">
        <v>29</v>
      </c>
      <c r="D898" s="32">
        <v>27</v>
      </c>
    </row>
    <row r="899" spans="1:4" x14ac:dyDescent="0.25">
      <c r="A899" s="32" t="s">
        <v>988</v>
      </c>
      <c r="B899" s="32">
        <v>63</v>
      </c>
      <c r="C899" s="32">
        <v>78</v>
      </c>
      <c r="D899" s="32">
        <v>79</v>
      </c>
    </row>
    <row r="900" spans="1:4" x14ac:dyDescent="0.25">
      <c r="A900" s="32" t="s">
        <v>989</v>
      </c>
      <c r="B900" s="32">
        <v>67</v>
      </c>
      <c r="C900" s="32">
        <v>54</v>
      </c>
      <c r="D900" s="32">
        <v>63</v>
      </c>
    </row>
    <row r="901" spans="1:4" x14ac:dyDescent="0.25">
      <c r="A901" s="32" t="s">
        <v>990</v>
      </c>
      <c r="B901" s="32">
        <v>65</v>
      </c>
      <c r="C901" s="32">
        <v>78</v>
      </c>
      <c r="D901" s="32">
        <v>82</v>
      </c>
    </row>
    <row r="902" spans="1:4" x14ac:dyDescent="0.25">
      <c r="A902" s="32" t="s">
        <v>991</v>
      </c>
      <c r="B902" s="32">
        <v>85</v>
      </c>
      <c r="C902" s="32">
        <v>84</v>
      </c>
      <c r="D902" s="32">
        <v>89</v>
      </c>
    </row>
    <row r="903" spans="1:4" x14ac:dyDescent="0.25">
      <c r="A903" s="32" t="s">
        <v>992</v>
      </c>
      <c r="B903" s="32">
        <v>73</v>
      </c>
      <c r="C903" s="32">
        <v>78</v>
      </c>
      <c r="D903" s="32">
        <v>74</v>
      </c>
    </row>
    <row r="904" spans="1:4" x14ac:dyDescent="0.25">
      <c r="A904" s="32" t="s">
        <v>993</v>
      </c>
      <c r="B904" s="32">
        <v>34</v>
      </c>
      <c r="C904" s="32">
        <v>48</v>
      </c>
      <c r="D904" s="32">
        <v>41</v>
      </c>
    </row>
    <row r="905" spans="1:4" x14ac:dyDescent="0.25">
      <c r="A905" s="32" t="s">
        <v>994</v>
      </c>
      <c r="B905" s="32">
        <v>93</v>
      </c>
      <c r="C905" s="32">
        <v>100</v>
      </c>
      <c r="D905" s="32">
        <v>100</v>
      </c>
    </row>
    <row r="906" spans="1:4" x14ac:dyDescent="0.25">
      <c r="A906" s="32" t="s">
        <v>995</v>
      </c>
      <c r="B906" s="32">
        <v>67</v>
      </c>
      <c r="C906" s="32">
        <v>84</v>
      </c>
      <c r="D906" s="32">
        <v>84</v>
      </c>
    </row>
    <row r="907" spans="1:4" x14ac:dyDescent="0.25">
      <c r="A907" s="32" t="s">
        <v>996</v>
      </c>
      <c r="B907" s="32">
        <v>88</v>
      </c>
      <c r="C907" s="32">
        <v>77</v>
      </c>
      <c r="D907" s="32">
        <v>77</v>
      </c>
    </row>
    <row r="908" spans="1:4" x14ac:dyDescent="0.25">
      <c r="A908" s="32" t="s">
        <v>997</v>
      </c>
      <c r="B908" s="32">
        <v>57</v>
      </c>
      <c r="C908" s="32">
        <v>48</v>
      </c>
      <c r="D908" s="32">
        <v>51</v>
      </c>
    </row>
    <row r="909" spans="1:4" x14ac:dyDescent="0.25">
      <c r="A909" s="32" t="s">
        <v>998</v>
      </c>
      <c r="B909" s="32">
        <v>79</v>
      </c>
      <c r="C909" s="32">
        <v>84</v>
      </c>
      <c r="D909" s="32">
        <v>91</v>
      </c>
    </row>
    <row r="910" spans="1:4" x14ac:dyDescent="0.25">
      <c r="A910" s="32" t="s">
        <v>999</v>
      </c>
      <c r="B910" s="32">
        <v>67</v>
      </c>
      <c r="C910" s="32">
        <v>75</v>
      </c>
      <c r="D910" s="32">
        <v>72</v>
      </c>
    </row>
    <row r="911" spans="1:4" x14ac:dyDescent="0.25">
      <c r="A911" s="32" t="s">
        <v>1000</v>
      </c>
      <c r="B911" s="32">
        <v>70</v>
      </c>
      <c r="C911" s="32">
        <v>64</v>
      </c>
      <c r="D911" s="32">
        <v>70</v>
      </c>
    </row>
    <row r="912" spans="1:4" x14ac:dyDescent="0.25">
      <c r="A912" s="32" t="s">
        <v>1001</v>
      </c>
      <c r="B912" s="32">
        <v>50</v>
      </c>
      <c r="C912" s="32">
        <v>42</v>
      </c>
      <c r="D912" s="32">
        <v>48</v>
      </c>
    </row>
    <row r="913" spans="1:4" x14ac:dyDescent="0.25">
      <c r="A913" s="32" t="s">
        <v>1002</v>
      </c>
      <c r="B913" s="32">
        <v>69</v>
      </c>
      <c r="C913" s="32">
        <v>84</v>
      </c>
      <c r="D913" s="32">
        <v>82</v>
      </c>
    </row>
    <row r="914" spans="1:4" x14ac:dyDescent="0.25">
      <c r="A914" s="32" t="s">
        <v>1003</v>
      </c>
      <c r="B914" s="32">
        <v>52</v>
      </c>
      <c r="C914" s="32">
        <v>61</v>
      </c>
      <c r="D914" s="32">
        <v>66</v>
      </c>
    </row>
    <row r="915" spans="1:4" x14ac:dyDescent="0.25">
      <c r="A915" s="32" t="s">
        <v>1004</v>
      </c>
      <c r="B915" s="32">
        <v>47</v>
      </c>
      <c r="C915" s="32">
        <v>62</v>
      </c>
      <c r="D915" s="32">
        <v>66</v>
      </c>
    </row>
    <row r="916" spans="1:4" x14ac:dyDescent="0.25">
      <c r="A916" s="32" t="s">
        <v>1005</v>
      </c>
      <c r="B916" s="32">
        <v>46</v>
      </c>
      <c r="C916" s="32">
        <v>61</v>
      </c>
      <c r="D916" s="32">
        <v>55</v>
      </c>
    </row>
    <row r="917" spans="1:4" x14ac:dyDescent="0.25">
      <c r="A917" s="32" t="s">
        <v>1006</v>
      </c>
      <c r="B917" s="32">
        <v>68</v>
      </c>
      <c r="C917" s="32">
        <v>70</v>
      </c>
      <c r="D917" s="32">
        <v>66</v>
      </c>
    </row>
    <row r="918" spans="1:4" x14ac:dyDescent="0.25">
      <c r="A918" s="32" t="s">
        <v>1007</v>
      </c>
      <c r="B918" s="32">
        <v>100</v>
      </c>
      <c r="C918" s="32">
        <v>100</v>
      </c>
      <c r="D918" s="32">
        <v>100</v>
      </c>
    </row>
    <row r="919" spans="1:4" x14ac:dyDescent="0.25">
      <c r="A919" s="32" t="s">
        <v>1008</v>
      </c>
      <c r="B919" s="32">
        <v>44</v>
      </c>
      <c r="C919" s="32">
        <v>61</v>
      </c>
      <c r="D919" s="32">
        <v>52</v>
      </c>
    </row>
    <row r="920" spans="1:4" x14ac:dyDescent="0.25">
      <c r="A920" s="32" t="s">
        <v>1009</v>
      </c>
      <c r="B920" s="32">
        <v>57</v>
      </c>
      <c r="C920" s="32">
        <v>77</v>
      </c>
      <c r="D920" s="32">
        <v>80</v>
      </c>
    </row>
    <row r="921" spans="1:4" x14ac:dyDescent="0.25">
      <c r="A921" s="32" t="s">
        <v>1010</v>
      </c>
      <c r="B921" s="32">
        <v>91</v>
      </c>
      <c r="C921" s="32">
        <v>96</v>
      </c>
      <c r="D921" s="32">
        <v>91</v>
      </c>
    </row>
    <row r="922" spans="1:4" x14ac:dyDescent="0.25">
      <c r="A922" s="32" t="s">
        <v>1011</v>
      </c>
      <c r="B922" s="32">
        <v>69</v>
      </c>
      <c r="C922" s="32">
        <v>70</v>
      </c>
      <c r="D922" s="32">
        <v>67</v>
      </c>
    </row>
    <row r="923" spans="1:4" x14ac:dyDescent="0.25">
      <c r="A923" s="32" t="s">
        <v>1012</v>
      </c>
      <c r="B923" s="32">
        <v>35</v>
      </c>
      <c r="C923" s="32">
        <v>53</v>
      </c>
      <c r="D923" s="32">
        <v>46</v>
      </c>
    </row>
    <row r="924" spans="1:4" x14ac:dyDescent="0.25">
      <c r="A924" s="32" t="s">
        <v>1013</v>
      </c>
      <c r="B924" s="32">
        <v>72</v>
      </c>
      <c r="C924" s="32">
        <v>66</v>
      </c>
      <c r="D924" s="32">
        <v>66</v>
      </c>
    </row>
    <row r="925" spans="1:4" x14ac:dyDescent="0.25">
      <c r="A925" s="32" t="s">
        <v>1014</v>
      </c>
      <c r="B925" s="32">
        <v>54</v>
      </c>
      <c r="C925" s="32">
        <v>65</v>
      </c>
      <c r="D925" s="32">
        <v>65</v>
      </c>
    </row>
    <row r="926" spans="1:4" x14ac:dyDescent="0.25">
      <c r="A926" s="32" t="s">
        <v>1015</v>
      </c>
      <c r="B926" s="32">
        <v>74</v>
      </c>
      <c r="C926" s="32">
        <v>70</v>
      </c>
      <c r="D926" s="32">
        <v>69</v>
      </c>
    </row>
    <row r="927" spans="1:4" x14ac:dyDescent="0.25">
      <c r="A927" s="32" t="s">
        <v>1016</v>
      </c>
      <c r="B927" s="32">
        <v>74</v>
      </c>
      <c r="C927" s="32">
        <v>64</v>
      </c>
      <c r="D927" s="32">
        <v>60</v>
      </c>
    </row>
    <row r="928" spans="1:4" x14ac:dyDescent="0.25">
      <c r="A928" s="32" t="s">
        <v>1017</v>
      </c>
      <c r="B928" s="32">
        <v>64</v>
      </c>
      <c r="C928" s="32">
        <v>56</v>
      </c>
      <c r="D928" s="32">
        <v>52</v>
      </c>
    </row>
    <row r="929" spans="1:4" x14ac:dyDescent="0.25">
      <c r="A929" s="32" t="s">
        <v>1018</v>
      </c>
      <c r="B929" s="32">
        <v>65</v>
      </c>
      <c r="C929" s="32">
        <v>61</v>
      </c>
      <c r="D929" s="32">
        <v>71</v>
      </c>
    </row>
    <row r="930" spans="1:4" x14ac:dyDescent="0.25">
      <c r="A930" s="32" t="s">
        <v>1019</v>
      </c>
      <c r="B930" s="32">
        <v>46</v>
      </c>
      <c r="C930" s="32">
        <v>43</v>
      </c>
      <c r="D930" s="32">
        <v>44</v>
      </c>
    </row>
    <row r="931" spans="1:4" x14ac:dyDescent="0.25">
      <c r="A931" s="32" t="s">
        <v>1020</v>
      </c>
      <c r="B931" s="32">
        <v>48</v>
      </c>
      <c r="C931" s="32">
        <v>56</v>
      </c>
      <c r="D931" s="32">
        <v>51</v>
      </c>
    </row>
    <row r="932" spans="1:4" x14ac:dyDescent="0.25">
      <c r="A932" s="32" t="s">
        <v>1021</v>
      </c>
      <c r="B932" s="32">
        <v>67</v>
      </c>
      <c r="C932" s="32">
        <v>74</v>
      </c>
      <c r="D932" s="32">
        <v>70</v>
      </c>
    </row>
    <row r="933" spans="1:4" x14ac:dyDescent="0.25">
      <c r="A933" s="32" t="s">
        <v>1022</v>
      </c>
      <c r="B933" s="32">
        <v>62</v>
      </c>
      <c r="C933" s="32">
        <v>57</v>
      </c>
      <c r="D933" s="32">
        <v>62</v>
      </c>
    </row>
    <row r="934" spans="1:4" x14ac:dyDescent="0.25">
      <c r="A934" s="32" t="s">
        <v>1023</v>
      </c>
      <c r="B934" s="32">
        <v>61</v>
      </c>
      <c r="C934" s="32">
        <v>71</v>
      </c>
      <c r="D934" s="32">
        <v>73</v>
      </c>
    </row>
    <row r="935" spans="1:4" x14ac:dyDescent="0.25">
      <c r="A935" s="32" t="s">
        <v>1024</v>
      </c>
      <c r="B935" s="32">
        <v>70</v>
      </c>
      <c r="C935" s="32">
        <v>75</v>
      </c>
      <c r="D935" s="32">
        <v>74</v>
      </c>
    </row>
    <row r="936" spans="1:4" x14ac:dyDescent="0.25">
      <c r="A936" s="32" t="s">
        <v>1025</v>
      </c>
      <c r="B936" s="32">
        <v>98</v>
      </c>
      <c r="C936" s="32">
        <v>87</v>
      </c>
      <c r="D936" s="32">
        <v>90</v>
      </c>
    </row>
    <row r="937" spans="1:4" x14ac:dyDescent="0.25">
      <c r="A937" s="32" t="s">
        <v>1026</v>
      </c>
      <c r="B937" s="32">
        <v>70</v>
      </c>
      <c r="C937" s="32">
        <v>63</v>
      </c>
      <c r="D937" s="32">
        <v>58</v>
      </c>
    </row>
    <row r="938" spans="1:4" x14ac:dyDescent="0.25">
      <c r="A938" s="32" t="s">
        <v>1027</v>
      </c>
      <c r="B938" s="32">
        <v>67</v>
      </c>
      <c r="C938" s="32">
        <v>57</v>
      </c>
      <c r="D938" s="32">
        <v>53</v>
      </c>
    </row>
    <row r="939" spans="1:4" x14ac:dyDescent="0.25">
      <c r="A939" s="32" t="s">
        <v>1028</v>
      </c>
      <c r="B939" s="32">
        <v>57</v>
      </c>
      <c r="C939" s="32">
        <v>58</v>
      </c>
      <c r="D939" s="32">
        <v>57</v>
      </c>
    </row>
    <row r="940" spans="1:4" x14ac:dyDescent="0.25">
      <c r="A940" s="32" t="s">
        <v>1029</v>
      </c>
      <c r="B940" s="32">
        <v>85</v>
      </c>
      <c r="C940" s="32">
        <v>81</v>
      </c>
      <c r="D940" s="32">
        <v>85</v>
      </c>
    </row>
    <row r="941" spans="1:4" x14ac:dyDescent="0.25">
      <c r="A941" s="32" t="s">
        <v>1030</v>
      </c>
      <c r="B941" s="32">
        <v>77</v>
      </c>
      <c r="C941" s="32">
        <v>68</v>
      </c>
      <c r="D941" s="32">
        <v>69</v>
      </c>
    </row>
    <row r="942" spans="1:4" x14ac:dyDescent="0.25">
      <c r="A942" s="32" t="s">
        <v>1031</v>
      </c>
      <c r="B942" s="32">
        <v>72</v>
      </c>
      <c r="C942" s="32">
        <v>66</v>
      </c>
      <c r="D942" s="32">
        <v>72</v>
      </c>
    </row>
    <row r="943" spans="1:4" x14ac:dyDescent="0.25">
      <c r="A943" s="32" t="s">
        <v>1032</v>
      </c>
      <c r="B943" s="32">
        <v>78</v>
      </c>
      <c r="C943" s="32">
        <v>91</v>
      </c>
      <c r="D943" s="32">
        <v>96</v>
      </c>
    </row>
    <row r="944" spans="1:4" x14ac:dyDescent="0.25">
      <c r="A944" s="32" t="s">
        <v>1033</v>
      </c>
      <c r="B944" s="32">
        <v>81</v>
      </c>
      <c r="C944" s="32">
        <v>66</v>
      </c>
      <c r="D944" s="32">
        <v>64</v>
      </c>
    </row>
    <row r="945" spans="1:4" x14ac:dyDescent="0.25">
      <c r="A945" s="32" t="s">
        <v>1034</v>
      </c>
      <c r="B945" s="32">
        <v>61</v>
      </c>
      <c r="C945" s="32">
        <v>62</v>
      </c>
      <c r="D945" s="32">
        <v>61</v>
      </c>
    </row>
    <row r="946" spans="1:4" x14ac:dyDescent="0.25">
      <c r="A946" s="32" t="s">
        <v>1035</v>
      </c>
      <c r="B946" s="32">
        <v>58</v>
      </c>
      <c r="C946" s="32">
        <v>68</v>
      </c>
      <c r="D946" s="32">
        <v>61</v>
      </c>
    </row>
    <row r="947" spans="1:4" x14ac:dyDescent="0.25">
      <c r="A947" s="32" t="s">
        <v>1036</v>
      </c>
      <c r="B947" s="32">
        <v>54</v>
      </c>
      <c r="C947" s="32">
        <v>61</v>
      </c>
      <c r="D947" s="32">
        <v>58</v>
      </c>
    </row>
    <row r="948" spans="1:4" x14ac:dyDescent="0.25">
      <c r="A948" s="32" t="s">
        <v>1037</v>
      </c>
      <c r="B948" s="32">
        <v>82</v>
      </c>
      <c r="C948" s="32">
        <v>82</v>
      </c>
      <c r="D948" s="32">
        <v>80</v>
      </c>
    </row>
    <row r="949" spans="1:4" x14ac:dyDescent="0.25">
      <c r="A949" s="32" t="s">
        <v>1038</v>
      </c>
      <c r="B949" s="32">
        <v>49</v>
      </c>
      <c r="C949" s="32">
        <v>58</v>
      </c>
      <c r="D949" s="32">
        <v>60</v>
      </c>
    </row>
    <row r="950" spans="1:4" x14ac:dyDescent="0.25">
      <c r="A950" s="32" t="s">
        <v>1039</v>
      </c>
      <c r="B950" s="32">
        <v>49</v>
      </c>
      <c r="C950" s="32">
        <v>50</v>
      </c>
      <c r="D950" s="32">
        <v>52</v>
      </c>
    </row>
    <row r="951" spans="1:4" x14ac:dyDescent="0.25">
      <c r="A951" s="32" t="s">
        <v>1040</v>
      </c>
      <c r="B951" s="32">
        <v>57</v>
      </c>
      <c r="C951" s="32">
        <v>75</v>
      </c>
      <c r="D951" s="32">
        <v>73</v>
      </c>
    </row>
    <row r="952" spans="1:4" x14ac:dyDescent="0.25">
      <c r="A952" s="32" t="s">
        <v>1041</v>
      </c>
      <c r="B952" s="32">
        <v>94</v>
      </c>
      <c r="C952" s="32">
        <v>73</v>
      </c>
      <c r="D952" s="32">
        <v>71</v>
      </c>
    </row>
    <row r="953" spans="1:4" x14ac:dyDescent="0.25">
      <c r="A953" s="32" t="s">
        <v>1042</v>
      </c>
      <c r="B953" s="32">
        <v>75</v>
      </c>
      <c r="C953" s="32">
        <v>77</v>
      </c>
      <c r="D953" s="32">
        <v>83</v>
      </c>
    </row>
    <row r="954" spans="1:4" x14ac:dyDescent="0.25">
      <c r="A954" s="32" t="s">
        <v>1043</v>
      </c>
      <c r="B954" s="32">
        <v>74</v>
      </c>
      <c r="C954" s="32">
        <v>74</v>
      </c>
      <c r="D954" s="32">
        <v>72</v>
      </c>
    </row>
    <row r="955" spans="1:4" x14ac:dyDescent="0.25">
      <c r="A955" s="32" t="s">
        <v>1044</v>
      </c>
      <c r="B955" s="32">
        <v>58</v>
      </c>
      <c r="C955" s="32">
        <v>52</v>
      </c>
      <c r="D955" s="32">
        <v>54</v>
      </c>
    </row>
    <row r="956" spans="1:4" x14ac:dyDescent="0.25">
      <c r="A956" s="32" t="s">
        <v>1045</v>
      </c>
      <c r="B956" s="32">
        <v>62</v>
      </c>
      <c r="C956" s="32">
        <v>69</v>
      </c>
      <c r="D956" s="32">
        <v>69</v>
      </c>
    </row>
    <row r="957" spans="1:4" x14ac:dyDescent="0.25">
      <c r="A957" s="32" t="s">
        <v>1046</v>
      </c>
      <c r="B957" s="32">
        <v>72</v>
      </c>
      <c r="C957" s="32">
        <v>57</v>
      </c>
      <c r="D957" s="32">
        <v>62</v>
      </c>
    </row>
    <row r="958" spans="1:4" x14ac:dyDescent="0.25">
      <c r="A958" s="32" t="s">
        <v>1047</v>
      </c>
      <c r="B958" s="32">
        <v>84</v>
      </c>
      <c r="C958" s="32">
        <v>87</v>
      </c>
      <c r="D958" s="32">
        <v>81</v>
      </c>
    </row>
    <row r="959" spans="1:4" x14ac:dyDescent="0.25">
      <c r="A959" s="32" t="s">
        <v>1048</v>
      </c>
      <c r="B959" s="32">
        <v>92</v>
      </c>
      <c r="C959" s="32">
        <v>100</v>
      </c>
      <c r="D959" s="32">
        <v>100</v>
      </c>
    </row>
    <row r="960" spans="1:4" x14ac:dyDescent="0.25">
      <c r="A960" s="32" t="s">
        <v>1049</v>
      </c>
      <c r="B960" s="32">
        <v>45</v>
      </c>
      <c r="C960" s="32">
        <v>63</v>
      </c>
      <c r="D960" s="32">
        <v>59</v>
      </c>
    </row>
    <row r="961" spans="1:4" x14ac:dyDescent="0.25">
      <c r="A961" s="32" t="s">
        <v>1050</v>
      </c>
      <c r="B961" s="32">
        <v>75</v>
      </c>
      <c r="C961" s="32">
        <v>81</v>
      </c>
      <c r="D961" s="32">
        <v>71</v>
      </c>
    </row>
    <row r="962" spans="1:4" x14ac:dyDescent="0.25">
      <c r="A962" s="32" t="s">
        <v>1051</v>
      </c>
      <c r="B962" s="32">
        <v>56</v>
      </c>
      <c r="C962" s="32">
        <v>58</v>
      </c>
      <c r="D962" s="32">
        <v>64</v>
      </c>
    </row>
    <row r="963" spans="1:4" x14ac:dyDescent="0.25">
      <c r="A963" s="32" t="s">
        <v>1052</v>
      </c>
      <c r="B963" s="32">
        <v>48</v>
      </c>
      <c r="C963" s="32">
        <v>54</v>
      </c>
      <c r="D963" s="32">
        <v>53</v>
      </c>
    </row>
    <row r="964" spans="1:4" x14ac:dyDescent="0.25">
      <c r="A964" s="32" t="s">
        <v>1053</v>
      </c>
      <c r="B964" s="32">
        <v>100</v>
      </c>
      <c r="C964" s="32">
        <v>100</v>
      </c>
      <c r="D964" s="32">
        <v>100</v>
      </c>
    </row>
    <row r="965" spans="1:4" x14ac:dyDescent="0.25">
      <c r="A965" s="32" t="s">
        <v>1054</v>
      </c>
      <c r="B965" s="32">
        <v>65</v>
      </c>
      <c r="C965" s="32">
        <v>76</v>
      </c>
      <c r="D965" s="32">
        <v>75</v>
      </c>
    </row>
    <row r="966" spans="1:4" x14ac:dyDescent="0.25">
      <c r="A966" s="32" t="s">
        <v>1055</v>
      </c>
      <c r="B966" s="32">
        <v>72</v>
      </c>
      <c r="C966" s="32">
        <v>57</v>
      </c>
      <c r="D966" s="32">
        <v>58</v>
      </c>
    </row>
    <row r="967" spans="1:4" x14ac:dyDescent="0.25">
      <c r="A967" s="32" t="s">
        <v>1056</v>
      </c>
      <c r="B967" s="32">
        <v>62</v>
      </c>
      <c r="C967" s="32">
        <v>70</v>
      </c>
      <c r="D967" s="32">
        <v>72</v>
      </c>
    </row>
    <row r="968" spans="1:4" x14ac:dyDescent="0.25">
      <c r="A968" s="32" t="s">
        <v>1057</v>
      </c>
      <c r="B968" s="32">
        <v>66</v>
      </c>
      <c r="C968" s="32">
        <v>68</v>
      </c>
      <c r="D968" s="32">
        <v>64</v>
      </c>
    </row>
    <row r="969" spans="1:4" x14ac:dyDescent="0.25">
      <c r="A969" s="32" t="s">
        <v>1058</v>
      </c>
      <c r="B969" s="32">
        <v>63</v>
      </c>
      <c r="C969" s="32">
        <v>63</v>
      </c>
      <c r="D969" s="32">
        <v>60</v>
      </c>
    </row>
    <row r="970" spans="1:4" x14ac:dyDescent="0.25">
      <c r="A970" s="32" t="s">
        <v>1059</v>
      </c>
      <c r="B970" s="32">
        <v>68</v>
      </c>
      <c r="C970" s="32">
        <v>76</v>
      </c>
      <c r="D970" s="32">
        <v>67</v>
      </c>
    </row>
    <row r="971" spans="1:4" x14ac:dyDescent="0.25">
      <c r="A971" s="32" t="s">
        <v>1060</v>
      </c>
      <c r="B971" s="32">
        <v>75</v>
      </c>
      <c r="C971" s="32">
        <v>84</v>
      </c>
      <c r="D971" s="32">
        <v>80</v>
      </c>
    </row>
    <row r="972" spans="1:4" x14ac:dyDescent="0.25">
      <c r="A972" s="32" t="s">
        <v>1061</v>
      </c>
      <c r="B972" s="32">
        <v>89</v>
      </c>
      <c r="C972" s="32">
        <v>100</v>
      </c>
      <c r="D972" s="32">
        <v>100</v>
      </c>
    </row>
    <row r="973" spans="1:4" x14ac:dyDescent="0.25">
      <c r="A973" s="32" t="s">
        <v>1062</v>
      </c>
      <c r="B973" s="32">
        <v>78</v>
      </c>
      <c r="C973" s="32">
        <v>72</v>
      </c>
      <c r="D973" s="32">
        <v>69</v>
      </c>
    </row>
    <row r="974" spans="1:4" x14ac:dyDescent="0.25">
      <c r="A974" s="32" t="s">
        <v>1063</v>
      </c>
      <c r="B974" s="32">
        <v>53</v>
      </c>
      <c r="C974" s="32">
        <v>50</v>
      </c>
      <c r="D974" s="32">
        <v>60</v>
      </c>
    </row>
    <row r="975" spans="1:4" x14ac:dyDescent="0.25">
      <c r="A975" s="32" t="s">
        <v>1064</v>
      </c>
      <c r="B975" s="32">
        <v>49</v>
      </c>
      <c r="C975" s="32">
        <v>65</v>
      </c>
      <c r="D975" s="32">
        <v>61</v>
      </c>
    </row>
    <row r="976" spans="1:4" x14ac:dyDescent="0.25">
      <c r="A976" s="32" t="s">
        <v>1065</v>
      </c>
      <c r="B976" s="32">
        <v>54</v>
      </c>
      <c r="C976" s="32">
        <v>63</v>
      </c>
      <c r="D976" s="32">
        <v>67</v>
      </c>
    </row>
    <row r="977" spans="1:4" x14ac:dyDescent="0.25">
      <c r="A977" s="32" t="s">
        <v>1066</v>
      </c>
      <c r="B977" s="32">
        <v>64</v>
      </c>
      <c r="C977" s="32">
        <v>82</v>
      </c>
      <c r="D977" s="32">
        <v>77</v>
      </c>
    </row>
    <row r="978" spans="1:4" x14ac:dyDescent="0.25">
      <c r="A978" s="32" t="s">
        <v>1067</v>
      </c>
      <c r="B978" s="32">
        <v>60</v>
      </c>
      <c r="C978" s="32">
        <v>62</v>
      </c>
      <c r="D978" s="32">
        <v>60</v>
      </c>
    </row>
    <row r="979" spans="1:4" x14ac:dyDescent="0.25">
      <c r="A979" s="32" t="s">
        <v>1068</v>
      </c>
      <c r="B979" s="32">
        <v>62</v>
      </c>
      <c r="C979" s="32">
        <v>65</v>
      </c>
      <c r="D979" s="32">
        <v>58</v>
      </c>
    </row>
    <row r="980" spans="1:4" x14ac:dyDescent="0.25">
      <c r="A980" s="32" t="s">
        <v>1069</v>
      </c>
      <c r="B980" s="32">
        <v>55</v>
      </c>
      <c r="C980" s="32">
        <v>41</v>
      </c>
      <c r="D980" s="32">
        <v>48</v>
      </c>
    </row>
    <row r="981" spans="1:4" x14ac:dyDescent="0.25">
      <c r="A981" s="32" t="s">
        <v>1070</v>
      </c>
      <c r="B981" s="32">
        <v>91</v>
      </c>
      <c r="C981" s="32">
        <v>95</v>
      </c>
      <c r="D981" s="32">
        <v>94</v>
      </c>
    </row>
    <row r="982" spans="1:4" x14ac:dyDescent="0.25">
      <c r="A982" s="32" t="s">
        <v>1071</v>
      </c>
      <c r="B982" s="32">
        <v>8</v>
      </c>
      <c r="C982" s="32">
        <v>24</v>
      </c>
      <c r="D982" s="32">
        <v>23</v>
      </c>
    </row>
    <row r="983" spans="1:4" x14ac:dyDescent="0.25">
      <c r="A983" s="32" t="s">
        <v>1072</v>
      </c>
      <c r="B983" s="32">
        <v>81</v>
      </c>
      <c r="C983" s="32">
        <v>78</v>
      </c>
      <c r="D983" s="32">
        <v>78</v>
      </c>
    </row>
    <row r="984" spans="1:4" x14ac:dyDescent="0.25">
      <c r="A984" s="32" t="s">
        <v>1073</v>
      </c>
      <c r="B984" s="32">
        <v>79</v>
      </c>
      <c r="C984" s="32">
        <v>85</v>
      </c>
      <c r="D984" s="32">
        <v>86</v>
      </c>
    </row>
    <row r="985" spans="1:4" x14ac:dyDescent="0.25">
      <c r="A985" s="32" t="s">
        <v>1074</v>
      </c>
      <c r="B985" s="32">
        <v>78</v>
      </c>
      <c r="C985" s="32">
        <v>87</v>
      </c>
      <c r="D985" s="32">
        <v>91</v>
      </c>
    </row>
    <row r="986" spans="1:4" x14ac:dyDescent="0.25">
      <c r="A986" s="32" t="s">
        <v>1075</v>
      </c>
      <c r="B986" s="32">
        <v>74</v>
      </c>
      <c r="C986" s="32">
        <v>75</v>
      </c>
      <c r="D986" s="32">
        <v>82</v>
      </c>
    </row>
    <row r="987" spans="1:4" x14ac:dyDescent="0.25">
      <c r="A987" s="32" t="s">
        <v>1076</v>
      </c>
      <c r="B987" s="32">
        <v>57</v>
      </c>
      <c r="C987" s="32">
        <v>51</v>
      </c>
      <c r="D987" s="32">
        <v>54</v>
      </c>
    </row>
    <row r="988" spans="1:4" x14ac:dyDescent="0.25">
      <c r="A988" s="32" t="s">
        <v>1077</v>
      </c>
      <c r="B988" s="32">
        <v>40</v>
      </c>
      <c r="C988" s="32">
        <v>59</v>
      </c>
      <c r="D988" s="32">
        <v>51</v>
      </c>
    </row>
    <row r="989" spans="1:4" x14ac:dyDescent="0.25">
      <c r="A989" s="32" t="s">
        <v>1078</v>
      </c>
      <c r="B989" s="32">
        <v>81</v>
      </c>
      <c r="C989" s="32">
        <v>75</v>
      </c>
      <c r="D989" s="32">
        <v>76</v>
      </c>
    </row>
    <row r="990" spans="1:4" x14ac:dyDescent="0.25">
      <c r="A990" s="32" t="s">
        <v>1079</v>
      </c>
      <c r="B990" s="32">
        <v>44</v>
      </c>
      <c r="C990" s="32">
        <v>45</v>
      </c>
      <c r="D990" s="32">
        <v>45</v>
      </c>
    </row>
    <row r="991" spans="1:4" x14ac:dyDescent="0.25">
      <c r="A991" s="32" t="s">
        <v>1080</v>
      </c>
      <c r="B991" s="32">
        <v>67</v>
      </c>
      <c r="C991" s="32">
        <v>86</v>
      </c>
      <c r="D991" s="32">
        <v>83</v>
      </c>
    </row>
    <row r="992" spans="1:4" x14ac:dyDescent="0.25">
      <c r="A992" s="32" t="s">
        <v>1081</v>
      </c>
      <c r="B992" s="32">
        <v>86</v>
      </c>
      <c r="C992" s="32">
        <v>81</v>
      </c>
      <c r="D992" s="32">
        <v>75</v>
      </c>
    </row>
    <row r="993" spans="1:4" x14ac:dyDescent="0.25">
      <c r="A993" s="32" t="s">
        <v>1082</v>
      </c>
      <c r="B993" s="32">
        <v>65</v>
      </c>
      <c r="C993" s="32">
        <v>82</v>
      </c>
      <c r="D993" s="32">
        <v>78</v>
      </c>
    </row>
    <row r="994" spans="1:4" x14ac:dyDescent="0.25">
      <c r="A994" s="32" t="s">
        <v>1083</v>
      </c>
      <c r="B994" s="32">
        <v>55</v>
      </c>
      <c r="C994" s="32">
        <v>76</v>
      </c>
      <c r="D994" s="32">
        <v>76</v>
      </c>
    </row>
    <row r="995" spans="1:4" x14ac:dyDescent="0.25">
      <c r="A995" s="32" t="s">
        <v>1084</v>
      </c>
      <c r="B995" s="32">
        <v>62</v>
      </c>
      <c r="C995" s="32">
        <v>72</v>
      </c>
      <c r="D995" s="32">
        <v>74</v>
      </c>
    </row>
    <row r="996" spans="1:4" x14ac:dyDescent="0.25">
      <c r="A996" s="32" t="s">
        <v>1085</v>
      </c>
      <c r="B996" s="32">
        <v>63</v>
      </c>
      <c r="C996" s="32">
        <v>63</v>
      </c>
      <c r="D996" s="32">
        <v>62</v>
      </c>
    </row>
    <row r="997" spans="1:4" x14ac:dyDescent="0.25">
      <c r="A997" s="32" t="s">
        <v>1086</v>
      </c>
      <c r="B997" s="32">
        <v>88</v>
      </c>
      <c r="C997" s="32">
        <v>99</v>
      </c>
      <c r="D997" s="32">
        <v>95</v>
      </c>
    </row>
    <row r="998" spans="1:4" x14ac:dyDescent="0.25">
      <c r="A998" s="32" t="s">
        <v>1087</v>
      </c>
      <c r="B998" s="32">
        <v>62</v>
      </c>
      <c r="C998" s="32">
        <v>55</v>
      </c>
      <c r="D998" s="32">
        <v>55</v>
      </c>
    </row>
    <row r="999" spans="1:4" x14ac:dyDescent="0.25">
      <c r="A999" s="32" t="s">
        <v>1088</v>
      </c>
      <c r="B999" s="32">
        <v>59</v>
      </c>
      <c r="C999" s="32">
        <v>71</v>
      </c>
      <c r="D999" s="32">
        <v>65</v>
      </c>
    </row>
    <row r="1000" spans="1:4" x14ac:dyDescent="0.25">
      <c r="A1000" s="32" t="s">
        <v>1089</v>
      </c>
      <c r="B1000" s="32">
        <v>68</v>
      </c>
      <c r="C1000" s="32">
        <v>78</v>
      </c>
      <c r="D1000" s="32">
        <v>77</v>
      </c>
    </row>
    <row r="1001" spans="1:4" x14ac:dyDescent="0.25">
      <c r="A1001" s="32" t="s">
        <v>1090</v>
      </c>
      <c r="B1001" s="32">
        <v>77</v>
      </c>
      <c r="C1001" s="32">
        <v>86</v>
      </c>
      <c r="D1001" s="32">
        <v>86</v>
      </c>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AAAFA-F087-4E72-84E9-BCCE0D49BE5E}">
  <dimension ref="A1:AI519"/>
  <sheetViews>
    <sheetView showGridLines="0" zoomScale="40" zoomScaleNormal="40" workbookViewId="0"/>
  </sheetViews>
  <sheetFormatPr baseColWidth="10" defaultRowHeight="15" x14ac:dyDescent="0.25"/>
  <cols>
    <col min="2" max="2" width="12.140625" customWidth="1"/>
    <col min="3" max="3" width="14" customWidth="1"/>
    <col min="4" max="4" width="13.5703125" customWidth="1"/>
    <col min="10" max="10" width="36.140625" bestFit="1" customWidth="1"/>
    <col min="11" max="11" width="16" customWidth="1"/>
    <col min="12" max="12" width="14.140625" customWidth="1"/>
    <col min="24" max="24" width="12.140625" customWidth="1"/>
    <col min="25" max="25" width="14" customWidth="1"/>
    <col min="26" max="26" width="13.5703125" customWidth="1"/>
    <col min="28" max="28" width="24.85546875" bestFit="1" customWidth="1"/>
    <col min="29" max="29" width="12.42578125" bestFit="1" customWidth="1"/>
  </cols>
  <sheetData>
    <row r="1" spans="1:34" x14ac:dyDescent="0.25">
      <c r="A1" s="60" t="s">
        <v>90</v>
      </c>
      <c r="B1" s="61" t="s">
        <v>5</v>
      </c>
      <c r="C1" s="61" t="s">
        <v>6</v>
      </c>
      <c r="D1" s="61" t="s">
        <v>7</v>
      </c>
      <c r="J1" s="42" t="s">
        <v>1143</v>
      </c>
      <c r="W1" s="41" t="s">
        <v>90</v>
      </c>
      <c r="X1" s="41" t="s">
        <v>5</v>
      </c>
      <c r="Y1" s="41" t="s">
        <v>6</v>
      </c>
      <c r="Z1" s="41" t="s">
        <v>7</v>
      </c>
      <c r="AB1" s="42" t="s">
        <v>1143</v>
      </c>
    </row>
    <row r="2" spans="1:34" x14ac:dyDescent="0.25">
      <c r="A2" s="59" t="s">
        <v>1194</v>
      </c>
      <c r="B2" s="59">
        <v>72</v>
      </c>
      <c r="C2" s="59">
        <v>72</v>
      </c>
      <c r="D2" s="59">
        <v>74</v>
      </c>
      <c r="J2" t="s">
        <v>1140</v>
      </c>
      <c r="K2" s="19"/>
      <c r="L2" s="19"/>
      <c r="M2" s="19"/>
      <c r="N2" s="19"/>
      <c r="O2" s="19"/>
      <c r="P2" s="19"/>
      <c r="W2" s="59" t="s">
        <v>1719</v>
      </c>
      <c r="X2" s="59">
        <v>62</v>
      </c>
      <c r="Y2" s="59">
        <v>55</v>
      </c>
      <c r="Z2" s="59">
        <v>55</v>
      </c>
      <c r="AB2" t="s">
        <v>1140</v>
      </c>
    </row>
    <row r="3" spans="1:34" x14ac:dyDescent="0.25">
      <c r="A3" s="59" t="s">
        <v>1195</v>
      </c>
      <c r="B3" s="59">
        <v>69</v>
      </c>
      <c r="C3" s="59">
        <v>90</v>
      </c>
      <c r="D3" s="59">
        <v>88</v>
      </c>
      <c r="J3" t="s">
        <v>2205</v>
      </c>
      <c r="W3" s="59" t="s">
        <v>1720</v>
      </c>
      <c r="X3" s="59">
        <v>63</v>
      </c>
      <c r="Y3" s="59">
        <v>63</v>
      </c>
      <c r="Z3" s="59">
        <v>62</v>
      </c>
      <c r="AB3" t="s">
        <v>2204</v>
      </c>
    </row>
    <row r="4" spans="1:34" x14ac:dyDescent="0.25">
      <c r="A4" s="59" t="s">
        <v>1196</v>
      </c>
      <c r="B4" s="59">
        <v>90</v>
      </c>
      <c r="C4" s="59">
        <v>95</v>
      </c>
      <c r="D4" s="59">
        <v>93</v>
      </c>
      <c r="W4" s="59" t="s">
        <v>1721</v>
      </c>
      <c r="X4" s="59">
        <v>86</v>
      </c>
      <c r="Y4" s="59">
        <v>81</v>
      </c>
      <c r="Z4" s="59">
        <v>75</v>
      </c>
    </row>
    <row r="5" spans="1:34" x14ac:dyDescent="0.25">
      <c r="A5" s="59" t="s">
        <v>1197</v>
      </c>
      <c r="B5" s="59">
        <v>77</v>
      </c>
      <c r="C5" s="59">
        <v>86</v>
      </c>
      <c r="D5" s="59">
        <v>86</v>
      </c>
      <c r="W5" s="59" t="s">
        <v>1722</v>
      </c>
      <c r="X5" s="59">
        <v>47</v>
      </c>
      <c r="Y5" s="59">
        <v>57</v>
      </c>
      <c r="Z5" s="59">
        <v>44</v>
      </c>
    </row>
    <row r="6" spans="1:34" ht="15.75" thickBot="1" x14ac:dyDescent="0.3">
      <c r="A6" s="59" t="s">
        <v>1198</v>
      </c>
      <c r="B6" s="59">
        <v>68</v>
      </c>
      <c r="C6" s="59">
        <v>78</v>
      </c>
      <c r="D6" s="59">
        <v>77</v>
      </c>
      <c r="J6" t="s">
        <v>1166</v>
      </c>
      <c r="W6" s="59" t="s">
        <v>1723</v>
      </c>
      <c r="X6" s="59">
        <v>76</v>
      </c>
      <c r="Y6" s="59">
        <v>78</v>
      </c>
      <c r="Z6" s="59">
        <v>75</v>
      </c>
      <c r="AB6" s="39" t="s">
        <v>1166</v>
      </c>
      <c r="AC6" s="39"/>
    </row>
    <row r="7" spans="1:34" x14ac:dyDescent="0.25">
      <c r="A7" s="59" t="s">
        <v>1199</v>
      </c>
      <c r="B7" s="59">
        <v>71</v>
      </c>
      <c r="C7" s="59">
        <v>83</v>
      </c>
      <c r="D7" s="59">
        <v>78</v>
      </c>
      <c r="J7" s="62" t="s">
        <v>1168</v>
      </c>
      <c r="K7" s="62" t="s">
        <v>1169</v>
      </c>
      <c r="L7" s="62" t="s">
        <v>1159</v>
      </c>
      <c r="M7" s="62" t="s">
        <v>1170</v>
      </c>
      <c r="N7" s="62" t="s">
        <v>46</v>
      </c>
      <c r="O7" s="62" t="s">
        <v>1712</v>
      </c>
      <c r="P7" s="62" t="s">
        <v>1713</v>
      </c>
      <c r="W7" s="59" t="s">
        <v>1724</v>
      </c>
      <c r="X7" s="59">
        <v>81</v>
      </c>
      <c r="Y7" s="59">
        <v>75</v>
      </c>
      <c r="Z7" s="59">
        <v>76</v>
      </c>
      <c r="AB7" s="63" t="s">
        <v>1168</v>
      </c>
      <c r="AC7" s="63" t="s">
        <v>1169</v>
      </c>
      <c r="AD7" s="63" t="s">
        <v>1159</v>
      </c>
      <c r="AE7" s="63" t="s">
        <v>1170</v>
      </c>
      <c r="AF7" s="63" t="s">
        <v>46</v>
      </c>
      <c r="AG7" s="63" t="s">
        <v>1712</v>
      </c>
      <c r="AH7" s="63" t="s">
        <v>1713</v>
      </c>
    </row>
    <row r="8" spans="1:34" x14ac:dyDescent="0.25">
      <c r="A8" s="59" t="s">
        <v>1200</v>
      </c>
      <c r="B8" s="59">
        <v>88</v>
      </c>
      <c r="C8" s="59">
        <v>95</v>
      </c>
      <c r="D8" s="59">
        <v>92</v>
      </c>
      <c r="J8" t="s">
        <v>90</v>
      </c>
      <c r="K8">
        <v>327980.99420849368</v>
      </c>
      <c r="L8">
        <v>517</v>
      </c>
      <c r="M8">
        <v>634.39263870114826</v>
      </c>
      <c r="N8">
        <v>38.805816687256538</v>
      </c>
      <c r="O8">
        <v>0</v>
      </c>
      <c r="P8">
        <v>1.1318720423401167</v>
      </c>
      <c r="W8" s="59" t="s">
        <v>1725</v>
      </c>
      <c r="X8" s="59">
        <v>57</v>
      </c>
      <c r="Y8" s="59">
        <v>51</v>
      </c>
      <c r="Z8" s="59">
        <v>54</v>
      </c>
      <c r="AB8" t="s">
        <v>90</v>
      </c>
      <c r="AC8">
        <v>270790.80843706802</v>
      </c>
      <c r="AD8">
        <v>481</v>
      </c>
      <c r="AE8">
        <v>562.97465371531814</v>
      </c>
      <c r="AF8">
        <v>30.912092688711642</v>
      </c>
      <c r="AG8">
        <v>0</v>
      </c>
      <c r="AH8">
        <v>1.136978357894469</v>
      </c>
    </row>
    <row r="9" spans="1:34" x14ac:dyDescent="0.25">
      <c r="A9" s="59" t="s">
        <v>1201</v>
      </c>
      <c r="B9" s="59">
        <v>59</v>
      </c>
      <c r="C9" s="59">
        <v>71</v>
      </c>
      <c r="D9" s="59">
        <v>65</v>
      </c>
      <c r="J9" t="s">
        <v>1167</v>
      </c>
      <c r="K9">
        <v>27386.297297296638</v>
      </c>
      <c r="L9">
        <v>2</v>
      </c>
      <c r="M9">
        <v>13693.148648648319</v>
      </c>
      <c r="N9">
        <v>837.6103124694713</v>
      </c>
      <c r="O9" s="20">
        <v>5.3281642856892507E-217</v>
      </c>
      <c r="P9">
        <v>3.0044283769683506</v>
      </c>
      <c r="W9" s="59" t="s">
        <v>1726</v>
      </c>
      <c r="X9" s="59">
        <v>40</v>
      </c>
      <c r="Y9" s="59">
        <v>43</v>
      </c>
      <c r="Z9" s="59">
        <v>39</v>
      </c>
      <c r="AB9" t="s">
        <v>1167</v>
      </c>
      <c r="AC9">
        <v>7167.943291839736</v>
      </c>
      <c r="AD9">
        <v>2</v>
      </c>
      <c r="AE9">
        <v>3583.971645919868</v>
      </c>
      <c r="AF9">
        <v>196.7905002139085</v>
      </c>
      <c r="AG9" s="20">
        <v>2.2638989227241978E-72</v>
      </c>
      <c r="AH9">
        <v>3.0050805814326069</v>
      </c>
    </row>
    <row r="10" spans="1:34" x14ac:dyDescent="0.25">
      <c r="A10" s="59" t="s">
        <v>1202</v>
      </c>
      <c r="B10" s="59">
        <v>88</v>
      </c>
      <c r="C10" s="59">
        <v>99</v>
      </c>
      <c r="D10" s="59">
        <v>95</v>
      </c>
      <c r="J10" t="s">
        <v>64</v>
      </c>
      <c r="K10">
        <v>16903.702702703304</v>
      </c>
      <c r="L10">
        <v>1034</v>
      </c>
      <c r="M10">
        <v>16.347874954258515</v>
      </c>
      <c r="W10" s="59" t="s">
        <v>1727</v>
      </c>
      <c r="X10" s="59">
        <v>64</v>
      </c>
      <c r="Y10" s="59">
        <v>64</v>
      </c>
      <c r="Z10" s="59">
        <v>67</v>
      </c>
      <c r="AB10" t="s">
        <v>64</v>
      </c>
      <c r="AC10">
        <v>17520.056708160322</v>
      </c>
      <c r="AD10">
        <v>962</v>
      </c>
      <c r="AE10">
        <v>18.212117160249814</v>
      </c>
    </row>
    <row r="11" spans="1:34" x14ac:dyDescent="0.25">
      <c r="A11" s="59" t="s">
        <v>1203</v>
      </c>
      <c r="B11" s="59">
        <v>38</v>
      </c>
      <c r="C11" s="59">
        <v>60</v>
      </c>
      <c r="D11" s="59">
        <v>50</v>
      </c>
      <c r="W11" s="59" t="s">
        <v>1728</v>
      </c>
      <c r="X11" s="59">
        <v>79</v>
      </c>
      <c r="Y11" s="59">
        <v>85</v>
      </c>
      <c r="Z11" s="59">
        <v>86</v>
      </c>
    </row>
    <row r="12" spans="1:34" ht="15.75" thickBot="1" x14ac:dyDescent="0.3">
      <c r="A12" s="59" t="s">
        <v>1204</v>
      </c>
      <c r="B12" s="59">
        <v>62</v>
      </c>
      <c r="C12" s="59">
        <v>72</v>
      </c>
      <c r="D12" s="59">
        <v>74</v>
      </c>
      <c r="J12" t="s">
        <v>1138</v>
      </c>
      <c r="K12">
        <v>372270.99420849362</v>
      </c>
      <c r="L12">
        <v>1553</v>
      </c>
      <c r="W12" s="59" t="s">
        <v>1729</v>
      </c>
      <c r="X12" s="59">
        <v>58</v>
      </c>
      <c r="Y12" s="59">
        <v>54</v>
      </c>
      <c r="Z12" s="59">
        <v>52</v>
      </c>
      <c r="AB12" s="15" t="s">
        <v>1138</v>
      </c>
      <c r="AC12" s="15">
        <v>295478.80843706807</v>
      </c>
      <c r="AD12" s="15">
        <v>1445</v>
      </c>
      <c r="AE12" s="15"/>
      <c r="AF12" s="15"/>
      <c r="AG12" s="15"/>
      <c r="AH12" s="15"/>
    </row>
    <row r="13" spans="1:34" x14ac:dyDescent="0.25">
      <c r="A13" s="59" t="s">
        <v>1205</v>
      </c>
      <c r="B13" s="59">
        <v>55</v>
      </c>
      <c r="C13" s="59">
        <v>76</v>
      </c>
      <c r="D13" s="59">
        <v>76</v>
      </c>
      <c r="W13" s="59" t="s">
        <v>1730</v>
      </c>
      <c r="X13" s="59">
        <v>40</v>
      </c>
      <c r="Y13" s="59">
        <v>52</v>
      </c>
      <c r="Z13" s="59">
        <v>43</v>
      </c>
    </row>
    <row r="14" spans="1:34" x14ac:dyDescent="0.25">
      <c r="A14" s="59" t="s">
        <v>1206</v>
      </c>
      <c r="B14" s="59">
        <v>65</v>
      </c>
      <c r="C14" s="59">
        <v>81</v>
      </c>
      <c r="D14" s="59">
        <v>73</v>
      </c>
      <c r="J14" s="18" t="s">
        <v>1177</v>
      </c>
      <c r="K14" s="18"/>
      <c r="W14" s="59" t="s">
        <v>1731</v>
      </c>
      <c r="X14" s="59">
        <v>81</v>
      </c>
      <c r="Y14" s="59">
        <v>78</v>
      </c>
      <c r="Z14" s="59">
        <v>78</v>
      </c>
      <c r="AB14" s="18" t="s">
        <v>1177</v>
      </c>
      <c r="AC14" s="18"/>
    </row>
    <row r="15" spans="1:34" x14ac:dyDescent="0.25">
      <c r="A15" s="59" t="s">
        <v>1207</v>
      </c>
      <c r="B15" s="59">
        <v>65</v>
      </c>
      <c r="C15" s="59">
        <v>82</v>
      </c>
      <c r="D15" s="59">
        <v>78</v>
      </c>
      <c r="J15" s="18" t="s">
        <v>72</v>
      </c>
      <c r="K15" s="17" t="s">
        <v>48</v>
      </c>
      <c r="W15" s="59" t="s">
        <v>1732</v>
      </c>
      <c r="X15" s="59">
        <v>78</v>
      </c>
      <c r="Y15" s="59">
        <v>72</v>
      </c>
      <c r="Z15" s="59">
        <v>70</v>
      </c>
      <c r="AB15" s="18" t="s">
        <v>72</v>
      </c>
      <c r="AC15" s="17" t="s">
        <v>48</v>
      </c>
    </row>
    <row r="16" spans="1:34" x14ac:dyDescent="0.25">
      <c r="A16" s="59" t="s">
        <v>1208</v>
      </c>
      <c r="B16" s="59">
        <v>50</v>
      </c>
      <c r="C16" s="59">
        <v>53</v>
      </c>
      <c r="D16" s="59">
        <v>58</v>
      </c>
      <c r="K16" s="17"/>
      <c r="W16" s="59" t="s">
        <v>1733</v>
      </c>
      <c r="X16" s="59">
        <v>55</v>
      </c>
      <c r="Y16" s="59">
        <v>41</v>
      </c>
      <c r="Z16" s="59">
        <v>48</v>
      </c>
      <c r="AC16" s="17"/>
    </row>
    <row r="17" spans="1:35" x14ac:dyDescent="0.25">
      <c r="A17" s="59" t="s">
        <v>1209</v>
      </c>
      <c r="B17" s="59">
        <v>69</v>
      </c>
      <c r="C17" s="59">
        <v>75</v>
      </c>
      <c r="D17" s="59">
        <v>78</v>
      </c>
      <c r="J17" s="20" t="s">
        <v>1142</v>
      </c>
      <c r="K17" s="43" t="s">
        <v>1715</v>
      </c>
      <c r="L17" s="20"/>
      <c r="M17" s="20"/>
      <c r="N17" s="20"/>
      <c r="O17" s="20"/>
      <c r="P17" s="20"/>
      <c r="Q17" s="20"/>
      <c r="W17" s="59" t="s">
        <v>1734</v>
      </c>
      <c r="X17" s="59">
        <v>62</v>
      </c>
      <c r="Y17" s="59">
        <v>65</v>
      </c>
      <c r="Z17" s="59">
        <v>58</v>
      </c>
      <c r="AB17" s="20" t="s">
        <v>1142</v>
      </c>
      <c r="AC17" s="43" t="s">
        <v>2201</v>
      </c>
      <c r="AD17" s="20"/>
      <c r="AE17" s="20"/>
      <c r="AF17" s="20"/>
      <c r="AG17" s="20"/>
      <c r="AH17" s="20"/>
      <c r="AI17" s="20"/>
    </row>
    <row r="18" spans="1:35" x14ac:dyDescent="0.25">
      <c r="A18" s="59" t="s">
        <v>1210</v>
      </c>
      <c r="B18" s="59">
        <v>67</v>
      </c>
      <c r="C18" s="59">
        <v>86</v>
      </c>
      <c r="D18" s="59">
        <v>83</v>
      </c>
      <c r="K18" s="20" t="s">
        <v>1144</v>
      </c>
      <c r="L18" s="20"/>
      <c r="M18" s="20"/>
      <c r="N18" s="20"/>
      <c r="W18" s="59" t="s">
        <v>1735</v>
      </c>
      <c r="X18" s="59">
        <v>88</v>
      </c>
      <c r="Y18" s="59">
        <v>89</v>
      </c>
      <c r="Z18" s="59">
        <v>86</v>
      </c>
      <c r="AC18" s="20" t="s">
        <v>1144</v>
      </c>
      <c r="AD18" s="20"/>
      <c r="AE18" s="20"/>
      <c r="AF18" s="20"/>
    </row>
    <row r="19" spans="1:35" x14ac:dyDescent="0.25">
      <c r="A19" s="59" t="s">
        <v>1211</v>
      </c>
      <c r="B19" s="59">
        <v>18</v>
      </c>
      <c r="C19" s="59">
        <v>32</v>
      </c>
      <c r="D19" s="59">
        <v>28</v>
      </c>
      <c r="W19" s="59" t="s">
        <v>1736</v>
      </c>
      <c r="X19" s="59">
        <v>60</v>
      </c>
      <c r="Y19" s="59">
        <v>62</v>
      </c>
      <c r="Z19" s="59">
        <v>60</v>
      </c>
    </row>
    <row r="20" spans="1:35" x14ac:dyDescent="0.25">
      <c r="A20" s="59" t="s">
        <v>1212</v>
      </c>
      <c r="B20" s="59">
        <v>44</v>
      </c>
      <c r="C20" s="59">
        <v>45</v>
      </c>
      <c r="D20" s="59">
        <v>45</v>
      </c>
      <c r="W20" s="59" t="s">
        <v>1737</v>
      </c>
      <c r="X20" s="59">
        <v>46</v>
      </c>
      <c r="Y20" s="59">
        <v>42</v>
      </c>
      <c r="Z20" s="59">
        <v>46</v>
      </c>
    </row>
    <row r="21" spans="1:35" x14ac:dyDescent="0.25">
      <c r="A21" s="59" t="s">
        <v>1213</v>
      </c>
      <c r="B21" s="59">
        <v>54</v>
      </c>
      <c r="C21" s="59">
        <v>58</v>
      </c>
      <c r="D21" s="59">
        <v>61</v>
      </c>
      <c r="J21" s="44" t="s">
        <v>1187</v>
      </c>
      <c r="W21" s="59" t="s">
        <v>1738</v>
      </c>
      <c r="X21" s="59">
        <v>78</v>
      </c>
      <c r="Y21" s="59">
        <v>72</v>
      </c>
      <c r="Z21" s="59">
        <v>69</v>
      </c>
    </row>
    <row r="22" spans="1:35" x14ac:dyDescent="0.25">
      <c r="A22" s="59" t="s">
        <v>1214</v>
      </c>
      <c r="B22" s="59">
        <v>40</v>
      </c>
      <c r="C22" s="59">
        <v>59</v>
      </c>
      <c r="D22" s="59">
        <v>51</v>
      </c>
      <c r="W22" s="59" t="s">
        <v>1739</v>
      </c>
      <c r="X22" s="59">
        <v>66</v>
      </c>
      <c r="Y22" s="59">
        <v>69</v>
      </c>
      <c r="Z22" s="59">
        <v>63</v>
      </c>
      <c r="AB22" s="44" t="s">
        <v>1187</v>
      </c>
    </row>
    <row r="23" spans="1:35" x14ac:dyDescent="0.25">
      <c r="A23" s="59" t="s">
        <v>1215</v>
      </c>
      <c r="B23" s="59">
        <v>65</v>
      </c>
      <c r="C23" s="59">
        <v>75</v>
      </c>
      <c r="D23" s="59">
        <v>70</v>
      </c>
      <c r="W23" s="59" t="s">
        <v>1740</v>
      </c>
      <c r="X23" s="59">
        <v>63</v>
      </c>
      <c r="Y23" s="59">
        <v>63</v>
      </c>
      <c r="Z23" s="59">
        <v>60</v>
      </c>
    </row>
    <row r="24" spans="1:35" x14ac:dyDescent="0.25">
      <c r="A24" s="59" t="s">
        <v>1216</v>
      </c>
      <c r="B24" s="59">
        <v>74</v>
      </c>
      <c r="C24" s="59">
        <v>75</v>
      </c>
      <c r="D24" s="59">
        <v>82</v>
      </c>
      <c r="J24" s="41" t="s">
        <v>1179</v>
      </c>
      <c r="K24" s="57" t="s">
        <v>1178</v>
      </c>
      <c r="W24" s="59" t="s">
        <v>1741</v>
      </c>
      <c r="X24" s="59">
        <v>44</v>
      </c>
      <c r="Y24" s="59">
        <v>54</v>
      </c>
      <c r="Z24" s="59">
        <v>53</v>
      </c>
    </row>
    <row r="25" spans="1:35" x14ac:dyDescent="0.25">
      <c r="A25" s="59" t="s">
        <v>1217</v>
      </c>
      <c r="B25" s="59">
        <v>69</v>
      </c>
      <c r="C25" s="59">
        <v>73</v>
      </c>
      <c r="D25" s="59">
        <v>73</v>
      </c>
      <c r="J25" s="32" t="s">
        <v>1180</v>
      </c>
      <c r="K25" s="25">
        <v>0.05</v>
      </c>
      <c r="W25" s="59" t="s">
        <v>1742</v>
      </c>
      <c r="X25" s="59">
        <v>66</v>
      </c>
      <c r="Y25" s="59">
        <v>68</v>
      </c>
      <c r="Z25" s="59">
        <v>64</v>
      </c>
      <c r="AB25" s="41" t="s">
        <v>1179</v>
      </c>
      <c r="AC25" s="57" t="s">
        <v>1178</v>
      </c>
    </row>
    <row r="26" spans="1:35" x14ac:dyDescent="0.25">
      <c r="A26" s="59" t="s">
        <v>1218</v>
      </c>
      <c r="B26" s="59">
        <v>78</v>
      </c>
      <c r="C26" s="59">
        <v>87</v>
      </c>
      <c r="D26" s="59">
        <v>91</v>
      </c>
      <c r="J26" s="32" t="s">
        <v>1181</v>
      </c>
      <c r="K26" s="25">
        <f>K25/3</f>
        <v>1.6666666666666666E-2</v>
      </c>
      <c r="W26" s="59" t="s">
        <v>1743</v>
      </c>
      <c r="X26" s="59">
        <v>74</v>
      </c>
      <c r="Y26" s="59">
        <v>71</v>
      </c>
      <c r="Z26" s="59">
        <v>80</v>
      </c>
      <c r="AB26" s="32" t="s">
        <v>1180</v>
      </c>
      <c r="AC26" s="25">
        <v>0.05</v>
      </c>
    </row>
    <row r="27" spans="1:35" x14ac:dyDescent="0.25">
      <c r="A27" s="59" t="s">
        <v>1219</v>
      </c>
      <c r="B27" s="59">
        <v>8</v>
      </c>
      <c r="C27" s="59">
        <v>24</v>
      </c>
      <c r="D27" s="59">
        <v>23</v>
      </c>
      <c r="W27" s="59" t="s">
        <v>1744</v>
      </c>
      <c r="X27" s="59">
        <v>73</v>
      </c>
      <c r="Y27" s="59">
        <v>74</v>
      </c>
      <c r="Z27" s="59">
        <v>72</v>
      </c>
      <c r="AB27" s="32" t="s">
        <v>1181</v>
      </c>
      <c r="AC27" s="25">
        <f>AC26/3</f>
        <v>1.6666666666666666E-2</v>
      </c>
    </row>
    <row r="28" spans="1:35" x14ac:dyDescent="0.25">
      <c r="A28" s="59" t="s">
        <v>1220</v>
      </c>
      <c r="B28" s="59">
        <v>91</v>
      </c>
      <c r="C28" s="59">
        <v>95</v>
      </c>
      <c r="D28" s="59">
        <v>94</v>
      </c>
      <c r="J28" s="40" t="s">
        <v>2206</v>
      </c>
      <c r="K28" s="40" t="s">
        <v>1146</v>
      </c>
      <c r="L28" s="40" t="s">
        <v>1147</v>
      </c>
      <c r="W28" s="59" t="s">
        <v>1745</v>
      </c>
      <c r="X28" s="59">
        <v>69</v>
      </c>
      <c r="Y28" s="59">
        <v>54</v>
      </c>
      <c r="Z28" s="59">
        <v>55</v>
      </c>
    </row>
    <row r="29" spans="1:35" x14ac:dyDescent="0.25">
      <c r="A29" s="59" t="s">
        <v>1221</v>
      </c>
      <c r="B29" s="59">
        <v>67</v>
      </c>
      <c r="C29" s="59">
        <v>69</v>
      </c>
      <c r="D29" s="59">
        <v>75</v>
      </c>
      <c r="J29" s="32">
        <f>AVERAGE(B2:B519)</f>
        <v>63.633204633204635</v>
      </c>
      <c r="K29" s="32">
        <f>AVERAGE(C2:C519)</f>
        <v>72.608108108108112</v>
      </c>
      <c r="L29" s="32">
        <f>AVERAGE(D2:D519)</f>
        <v>72.467181467181462</v>
      </c>
      <c r="W29" s="59" t="s">
        <v>1746</v>
      </c>
      <c r="X29" s="59">
        <v>72</v>
      </c>
      <c r="Y29" s="59">
        <v>57</v>
      </c>
      <c r="Z29" s="59">
        <v>58</v>
      </c>
      <c r="AB29" s="40" t="s">
        <v>2206</v>
      </c>
      <c r="AC29" s="40" t="s">
        <v>1146</v>
      </c>
      <c r="AD29" s="40" t="s">
        <v>1147</v>
      </c>
    </row>
    <row r="30" spans="1:35" x14ac:dyDescent="0.25">
      <c r="A30" s="59" t="s">
        <v>1222</v>
      </c>
      <c r="B30" s="59">
        <v>64</v>
      </c>
      <c r="C30" s="59">
        <v>82</v>
      </c>
      <c r="D30" s="59">
        <v>77</v>
      </c>
      <c r="J30" s="64" t="s">
        <v>1145</v>
      </c>
      <c r="W30" s="59" t="s">
        <v>1747</v>
      </c>
      <c r="X30" s="59">
        <v>70</v>
      </c>
      <c r="Y30" s="59">
        <v>70</v>
      </c>
      <c r="Z30" s="59">
        <v>65</v>
      </c>
      <c r="AB30" s="59">
        <f>AVERAGE(X2:X483)</f>
        <v>68.72821576763485</v>
      </c>
      <c r="AC30" s="59">
        <f>AVERAGE(Y2:Y483)</f>
        <v>65.473029045643159</v>
      </c>
      <c r="AD30" s="59">
        <f>AVERAGE(Z2:Z483)</f>
        <v>63.311203319502077</v>
      </c>
    </row>
    <row r="31" spans="1:35" x14ac:dyDescent="0.25">
      <c r="A31" s="59" t="s">
        <v>1223</v>
      </c>
      <c r="B31" s="59">
        <v>62</v>
      </c>
      <c r="C31" s="59">
        <v>70</v>
      </c>
      <c r="D31" s="59">
        <v>75</v>
      </c>
      <c r="J31" s="41" t="s">
        <v>1139</v>
      </c>
      <c r="K31" s="41" t="s">
        <v>1718</v>
      </c>
      <c r="L31" s="41" t="s">
        <v>1183</v>
      </c>
      <c r="W31" s="59" t="s">
        <v>1748</v>
      </c>
      <c r="X31" s="59">
        <v>75</v>
      </c>
      <c r="Y31" s="59">
        <v>81</v>
      </c>
      <c r="Z31" s="59">
        <v>71</v>
      </c>
      <c r="AB31" s="64" t="s">
        <v>1145</v>
      </c>
    </row>
    <row r="32" spans="1:35" x14ac:dyDescent="0.25">
      <c r="A32" s="59" t="s">
        <v>1224</v>
      </c>
      <c r="B32" s="59">
        <v>69</v>
      </c>
      <c r="C32" s="59">
        <v>74</v>
      </c>
      <c r="D32" s="59">
        <v>74</v>
      </c>
      <c r="J32" s="41" t="s">
        <v>1184</v>
      </c>
      <c r="K32" s="56">
        <f>_xlfn.T.TEST(C2:C519,D2:D519,2,1)</f>
        <v>0.46846965942912122</v>
      </c>
      <c r="L32" s="58" t="str">
        <f>IF(K32&lt;$K$26,"Significant","Not significant")</f>
        <v>Not significant</v>
      </c>
      <c r="W32" s="59" t="s">
        <v>1749</v>
      </c>
      <c r="X32" s="59">
        <v>84</v>
      </c>
      <c r="Y32" s="59">
        <v>87</v>
      </c>
      <c r="Z32" s="59">
        <v>81</v>
      </c>
      <c r="AB32" s="41" t="s">
        <v>1139</v>
      </c>
      <c r="AC32" s="41" t="s">
        <v>1718</v>
      </c>
      <c r="AD32" s="41" t="s">
        <v>1183</v>
      </c>
    </row>
    <row r="33" spans="1:32" x14ac:dyDescent="0.25">
      <c r="A33" s="59" t="s">
        <v>1225</v>
      </c>
      <c r="B33" s="59">
        <v>63</v>
      </c>
      <c r="C33" s="59">
        <v>65</v>
      </c>
      <c r="D33" s="59">
        <v>61</v>
      </c>
      <c r="J33" s="41" t="s">
        <v>1185</v>
      </c>
      <c r="K33" s="56">
        <f>_xlfn.T.TEST(C2:C519,B2:B519,2,1)</f>
        <v>4.8050468783741095E-123</v>
      </c>
      <c r="L33" s="58" t="str">
        <f>IF(K33&lt;K26,"Significant","Not significant")</f>
        <v>Significant</v>
      </c>
      <c r="W33" s="59" t="s">
        <v>1750</v>
      </c>
      <c r="X33" s="59">
        <v>72</v>
      </c>
      <c r="Y33" s="59">
        <v>57</v>
      </c>
      <c r="Z33" s="59">
        <v>62</v>
      </c>
      <c r="AB33" s="41" t="s">
        <v>1184</v>
      </c>
      <c r="AC33" s="56">
        <f>_xlfn.T.TEST(Y2:Y483,Z2:Z483,2,1)</f>
        <v>2.3939318764505955E-24</v>
      </c>
      <c r="AD33" s="58" t="str">
        <f>IF(AC33&lt;AC27,"Significant","Not significant")</f>
        <v>Significant</v>
      </c>
    </row>
    <row r="34" spans="1:32" x14ac:dyDescent="0.25">
      <c r="A34" s="59" t="s">
        <v>1226</v>
      </c>
      <c r="B34" s="59">
        <v>56</v>
      </c>
      <c r="C34" s="59">
        <v>72</v>
      </c>
      <c r="D34" s="59">
        <v>65</v>
      </c>
      <c r="J34" s="41" t="s">
        <v>1186</v>
      </c>
      <c r="K34" s="56">
        <f>_xlfn.T.TEST(D2:D519,B2:B519,2,1)</f>
        <v>7.5891418039142903E-130</v>
      </c>
      <c r="L34" s="58" t="str">
        <f>IF(K34&lt;K26,"Significant","Not significant")</f>
        <v>Significant</v>
      </c>
      <c r="W34" s="59" t="s">
        <v>1751</v>
      </c>
      <c r="X34" s="59">
        <v>58</v>
      </c>
      <c r="Y34" s="59">
        <v>52</v>
      </c>
      <c r="Z34" s="59">
        <v>54</v>
      </c>
      <c r="AB34" s="41" t="s">
        <v>1185</v>
      </c>
      <c r="AC34" s="56">
        <f>_xlfn.T.TEST(Y2:Y483,X2:X483,2,1)</f>
        <v>1.6663706100302891E-23</v>
      </c>
      <c r="AD34" s="58" t="str">
        <f>IF(AC34&lt;AC27,"Significant","Not significant")</f>
        <v>Significant</v>
      </c>
    </row>
    <row r="35" spans="1:32" x14ac:dyDescent="0.25">
      <c r="A35" s="59" t="s">
        <v>1227</v>
      </c>
      <c r="B35" s="59">
        <v>54</v>
      </c>
      <c r="C35" s="59">
        <v>63</v>
      </c>
      <c r="D35" s="59">
        <v>67</v>
      </c>
      <c r="W35" s="59" t="s">
        <v>1752</v>
      </c>
      <c r="X35" s="59">
        <v>40</v>
      </c>
      <c r="Y35" s="59">
        <v>42</v>
      </c>
      <c r="Z35" s="59">
        <v>38</v>
      </c>
      <c r="AB35" s="41" t="s">
        <v>1186</v>
      </c>
      <c r="AC35" s="56">
        <f>_xlfn.T.TEST(Z2:Z483,X2:X483,2,1)</f>
        <v>1.39475718684832E-55</v>
      </c>
      <c r="AD35" s="58" t="str">
        <f>IF(AC35&lt;AC27,"Significant","Not significant")</f>
        <v>Significant</v>
      </c>
    </row>
    <row r="36" spans="1:32" x14ac:dyDescent="0.25">
      <c r="A36" s="59" t="s">
        <v>1228</v>
      </c>
      <c r="B36" s="59">
        <v>49</v>
      </c>
      <c r="C36" s="59">
        <v>65</v>
      </c>
      <c r="D36" s="59">
        <v>61</v>
      </c>
      <c r="J36" s="68" t="s">
        <v>1716</v>
      </c>
      <c r="K36" s="68"/>
      <c r="L36" s="68"/>
      <c r="M36" s="68"/>
      <c r="N36" s="68"/>
      <c r="O36" s="68"/>
      <c r="P36" s="68"/>
      <c r="Q36" s="68"/>
      <c r="W36" s="59" t="s">
        <v>1753</v>
      </c>
      <c r="X36" s="59">
        <v>97</v>
      </c>
      <c r="Y36" s="59">
        <v>87</v>
      </c>
      <c r="Z36" s="59">
        <v>82</v>
      </c>
    </row>
    <row r="37" spans="1:32" x14ac:dyDescent="0.25">
      <c r="A37" s="59" t="s">
        <v>1229</v>
      </c>
      <c r="B37" s="59">
        <v>53</v>
      </c>
      <c r="C37" s="59">
        <v>50</v>
      </c>
      <c r="D37" s="59">
        <v>60</v>
      </c>
      <c r="J37" s="69" t="s">
        <v>1717</v>
      </c>
      <c r="K37" s="69"/>
      <c r="L37" s="69"/>
      <c r="M37" s="69"/>
      <c r="N37" s="69"/>
      <c r="O37" s="69"/>
      <c r="P37" s="69"/>
      <c r="Q37" s="69"/>
      <c r="W37" s="59" t="s">
        <v>1754</v>
      </c>
      <c r="X37" s="59">
        <v>81</v>
      </c>
      <c r="Y37" s="59">
        <v>81</v>
      </c>
      <c r="Z37" s="59">
        <v>79</v>
      </c>
    </row>
    <row r="38" spans="1:32" x14ac:dyDescent="0.25">
      <c r="A38" s="59" t="s">
        <v>1230</v>
      </c>
      <c r="B38" s="59">
        <v>74</v>
      </c>
      <c r="C38" s="59">
        <v>81</v>
      </c>
      <c r="D38" s="59">
        <v>83</v>
      </c>
      <c r="J38" s="67" t="s">
        <v>2203</v>
      </c>
      <c r="W38" s="59" t="s">
        <v>1755</v>
      </c>
      <c r="X38" s="59">
        <v>94</v>
      </c>
      <c r="Y38" s="59">
        <v>73</v>
      </c>
      <c r="Z38" s="59">
        <v>71</v>
      </c>
      <c r="AB38" s="66" t="s">
        <v>1149</v>
      </c>
    </row>
    <row r="39" spans="1:32" x14ac:dyDescent="0.25">
      <c r="A39" s="59" t="s">
        <v>1231</v>
      </c>
      <c r="B39" s="59">
        <v>50</v>
      </c>
      <c r="C39" s="59">
        <v>64</v>
      </c>
      <c r="D39" s="59">
        <v>59</v>
      </c>
      <c r="J39" t="s">
        <v>2210</v>
      </c>
      <c r="W39" s="59" t="s">
        <v>1756</v>
      </c>
      <c r="X39" s="59">
        <v>49</v>
      </c>
      <c r="Y39" s="59">
        <v>50</v>
      </c>
      <c r="Z39" s="59">
        <v>52</v>
      </c>
      <c r="AB39" s="65" t="s">
        <v>2202</v>
      </c>
      <c r="AC39" s="39"/>
      <c r="AD39" s="39"/>
      <c r="AE39" s="39"/>
      <c r="AF39" s="39"/>
    </row>
    <row r="40" spans="1:32" x14ac:dyDescent="0.25">
      <c r="A40" s="59" t="s">
        <v>1232</v>
      </c>
      <c r="B40" s="59">
        <v>75</v>
      </c>
      <c r="C40" s="59">
        <v>90</v>
      </c>
      <c r="D40" s="59">
        <v>88</v>
      </c>
      <c r="W40" s="59" t="s">
        <v>1757</v>
      </c>
      <c r="X40" s="59">
        <v>82</v>
      </c>
      <c r="Y40" s="59">
        <v>82</v>
      </c>
      <c r="Z40" s="59">
        <v>80</v>
      </c>
    </row>
    <row r="41" spans="1:32" x14ac:dyDescent="0.25">
      <c r="A41" s="59" t="s">
        <v>1233</v>
      </c>
      <c r="B41" s="59">
        <v>89</v>
      </c>
      <c r="C41" s="59">
        <v>100</v>
      </c>
      <c r="D41" s="59">
        <v>100</v>
      </c>
      <c r="W41" s="59" t="s">
        <v>1758</v>
      </c>
      <c r="X41" s="59">
        <v>57</v>
      </c>
      <c r="Y41" s="59">
        <v>56</v>
      </c>
      <c r="Z41" s="59">
        <v>57</v>
      </c>
    </row>
    <row r="42" spans="1:32" x14ac:dyDescent="0.25">
      <c r="A42" s="59" t="s">
        <v>1234</v>
      </c>
      <c r="B42" s="59">
        <v>75</v>
      </c>
      <c r="C42" s="59">
        <v>84</v>
      </c>
      <c r="D42" s="59">
        <v>80</v>
      </c>
      <c r="W42" s="59" t="s">
        <v>1759</v>
      </c>
      <c r="X42" s="59">
        <v>55</v>
      </c>
      <c r="Y42" s="59">
        <v>61</v>
      </c>
      <c r="Z42" s="59">
        <v>54</v>
      </c>
    </row>
    <row r="43" spans="1:32" x14ac:dyDescent="0.25">
      <c r="A43" s="59" t="s">
        <v>1235</v>
      </c>
      <c r="B43" s="59">
        <v>58</v>
      </c>
      <c r="C43" s="59">
        <v>73</v>
      </c>
      <c r="D43" s="59">
        <v>68</v>
      </c>
      <c r="W43" s="59" t="s">
        <v>1760</v>
      </c>
      <c r="X43" s="59">
        <v>61</v>
      </c>
      <c r="Y43" s="59">
        <v>62</v>
      </c>
      <c r="Z43" s="59">
        <v>61</v>
      </c>
    </row>
    <row r="44" spans="1:32" x14ac:dyDescent="0.25">
      <c r="A44" s="59" t="s">
        <v>1236</v>
      </c>
      <c r="B44" s="59">
        <v>53</v>
      </c>
      <c r="C44" s="59">
        <v>58</v>
      </c>
      <c r="D44" s="59">
        <v>65</v>
      </c>
      <c r="W44" s="59" t="s">
        <v>1761</v>
      </c>
      <c r="X44" s="59">
        <v>81</v>
      </c>
      <c r="Y44" s="59">
        <v>66</v>
      </c>
      <c r="Z44" s="59">
        <v>64</v>
      </c>
    </row>
    <row r="45" spans="1:32" x14ac:dyDescent="0.25">
      <c r="A45" s="59" t="s">
        <v>1237</v>
      </c>
      <c r="B45" s="59">
        <v>68</v>
      </c>
      <c r="C45" s="59">
        <v>76</v>
      </c>
      <c r="D45" s="59">
        <v>67</v>
      </c>
      <c r="W45" s="59" t="s">
        <v>1762</v>
      </c>
      <c r="X45" s="59">
        <v>59</v>
      </c>
      <c r="Y45" s="59">
        <v>65</v>
      </c>
      <c r="Z45" s="59">
        <v>66</v>
      </c>
    </row>
    <row r="46" spans="1:32" x14ac:dyDescent="0.25">
      <c r="A46" s="59" t="s">
        <v>1238</v>
      </c>
      <c r="B46" s="59">
        <v>50</v>
      </c>
      <c r="C46" s="59">
        <v>56</v>
      </c>
      <c r="D46" s="59">
        <v>54</v>
      </c>
      <c r="W46" s="59" t="s">
        <v>1763</v>
      </c>
      <c r="X46" s="59">
        <v>72</v>
      </c>
      <c r="Y46" s="59">
        <v>66</v>
      </c>
      <c r="Z46" s="59">
        <v>72</v>
      </c>
    </row>
    <row r="47" spans="1:32" x14ac:dyDescent="0.25">
      <c r="A47" s="59" t="s">
        <v>1239</v>
      </c>
      <c r="B47" s="59">
        <v>62</v>
      </c>
      <c r="C47" s="59">
        <v>70</v>
      </c>
      <c r="D47" s="59">
        <v>72</v>
      </c>
      <c r="W47" s="59" t="s">
        <v>1764</v>
      </c>
      <c r="X47" s="59">
        <v>65</v>
      </c>
      <c r="Y47" s="59">
        <v>54</v>
      </c>
      <c r="Z47" s="59">
        <v>57</v>
      </c>
    </row>
    <row r="48" spans="1:32" x14ac:dyDescent="0.25">
      <c r="A48" s="59" t="s">
        <v>1240</v>
      </c>
      <c r="B48" s="59">
        <v>55</v>
      </c>
      <c r="C48" s="59">
        <v>65</v>
      </c>
      <c r="D48" s="59">
        <v>62</v>
      </c>
      <c r="W48" s="59" t="s">
        <v>1765</v>
      </c>
      <c r="X48" s="59">
        <v>77</v>
      </c>
      <c r="Y48" s="59">
        <v>68</v>
      </c>
      <c r="Z48" s="59">
        <v>69</v>
      </c>
    </row>
    <row r="49" spans="1:26" x14ac:dyDescent="0.25">
      <c r="A49" s="59" t="s">
        <v>1241</v>
      </c>
      <c r="B49" s="59">
        <v>66</v>
      </c>
      <c r="C49" s="59">
        <v>71</v>
      </c>
      <c r="D49" s="59">
        <v>76</v>
      </c>
      <c r="W49" s="59" t="s">
        <v>1766</v>
      </c>
      <c r="X49" s="59">
        <v>85</v>
      </c>
      <c r="Y49" s="59">
        <v>81</v>
      </c>
      <c r="Z49" s="59">
        <v>85</v>
      </c>
    </row>
    <row r="50" spans="1:26" x14ac:dyDescent="0.25">
      <c r="A50" s="59" t="s">
        <v>1242</v>
      </c>
      <c r="B50" s="59">
        <v>57</v>
      </c>
      <c r="C50" s="59">
        <v>74</v>
      </c>
      <c r="D50" s="59">
        <v>76</v>
      </c>
      <c r="W50" s="59" t="s">
        <v>1767</v>
      </c>
      <c r="X50" s="59">
        <v>67</v>
      </c>
      <c r="Y50" s="59">
        <v>57</v>
      </c>
      <c r="Z50" s="59">
        <v>53</v>
      </c>
    </row>
    <row r="51" spans="1:26" x14ac:dyDescent="0.25">
      <c r="A51" s="59" t="s">
        <v>1243</v>
      </c>
      <c r="B51" s="59">
        <v>65</v>
      </c>
      <c r="C51" s="59">
        <v>76</v>
      </c>
      <c r="D51" s="59">
        <v>75</v>
      </c>
      <c r="W51" s="59" t="s">
        <v>1768</v>
      </c>
      <c r="X51" s="59">
        <v>82</v>
      </c>
      <c r="Y51" s="59">
        <v>84</v>
      </c>
      <c r="Z51" s="59">
        <v>82</v>
      </c>
    </row>
    <row r="52" spans="1:26" x14ac:dyDescent="0.25">
      <c r="A52" s="59" t="s">
        <v>1244</v>
      </c>
      <c r="B52" s="59">
        <v>100</v>
      </c>
      <c r="C52" s="59">
        <v>100</v>
      </c>
      <c r="D52" s="59">
        <v>100</v>
      </c>
      <c r="W52" s="59" t="s">
        <v>1769</v>
      </c>
      <c r="X52" s="59">
        <v>53</v>
      </c>
      <c r="Y52" s="59">
        <v>55</v>
      </c>
      <c r="Z52" s="59">
        <v>48</v>
      </c>
    </row>
    <row r="53" spans="1:26" x14ac:dyDescent="0.25">
      <c r="A53" s="59" t="s">
        <v>1245</v>
      </c>
      <c r="B53" s="59">
        <v>48</v>
      </c>
      <c r="C53" s="59">
        <v>54</v>
      </c>
      <c r="D53" s="59">
        <v>53</v>
      </c>
      <c r="W53" s="59" t="s">
        <v>1770</v>
      </c>
      <c r="X53" s="59">
        <v>77</v>
      </c>
      <c r="Y53" s="59">
        <v>69</v>
      </c>
      <c r="Z53" s="59">
        <v>68</v>
      </c>
    </row>
    <row r="54" spans="1:26" x14ac:dyDescent="0.25">
      <c r="A54" s="59" t="s">
        <v>1246</v>
      </c>
      <c r="B54" s="59">
        <v>56</v>
      </c>
      <c r="C54" s="59">
        <v>58</v>
      </c>
      <c r="D54" s="59">
        <v>64</v>
      </c>
      <c r="W54" s="59" t="s">
        <v>1771</v>
      </c>
      <c r="X54" s="59">
        <v>53</v>
      </c>
      <c r="Y54" s="59">
        <v>44</v>
      </c>
      <c r="Z54" s="59">
        <v>42</v>
      </c>
    </row>
    <row r="55" spans="1:26" x14ac:dyDescent="0.25">
      <c r="A55" s="59" t="s">
        <v>1247</v>
      </c>
      <c r="B55" s="59">
        <v>45</v>
      </c>
      <c r="C55" s="59">
        <v>63</v>
      </c>
      <c r="D55" s="59">
        <v>59</v>
      </c>
      <c r="W55" s="59" t="s">
        <v>1772</v>
      </c>
      <c r="X55" s="59">
        <v>88</v>
      </c>
      <c r="Y55" s="59">
        <v>78</v>
      </c>
      <c r="Z55" s="59">
        <v>75</v>
      </c>
    </row>
    <row r="56" spans="1:26" x14ac:dyDescent="0.25">
      <c r="A56" s="59" t="s">
        <v>1248</v>
      </c>
      <c r="B56" s="59">
        <v>71</v>
      </c>
      <c r="C56" s="59">
        <v>84</v>
      </c>
      <c r="D56" s="59">
        <v>87</v>
      </c>
      <c r="W56" s="59" t="s">
        <v>1773</v>
      </c>
      <c r="X56" s="59">
        <v>70</v>
      </c>
      <c r="Y56" s="59">
        <v>63</v>
      </c>
      <c r="Z56" s="59">
        <v>58</v>
      </c>
    </row>
    <row r="57" spans="1:26" x14ac:dyDescent="0.25">
      <c r="A57" s="59" t="s">
        <v>1249</v>
      </c>
      <c r="B57" s="59">
        <v>33</v>
      </c>
      <c r="C57" s="59">
        <v>41</v>
      </c>
      <c r="D57" s="59">
        <v>43</v>
      </c>
      <c r="W57" s="59" t="s">
        <v>1774</v>
      </c>
      <c r="X57" s="59">
        <v>98</v>
      </c>
      <c r="Y57" s="59">
        <v>87</v>
      </c>
      <c r="Z57" s="59">
        <v>90</v>
      </c>
    </row>
    <row r="58" spans="1:26" x14ac:dyDescent="0.25">
      <c r="A58" s="59" t="s">
        <v>1250</v>
      </c>
      <c r="B58" s="59">
        <v>82</v>
      </c>
      <c r="C58" s="59">
        <v>85</v>
      </c>
      <c r="D58" s="59">
        <v>86</v>
      </c>
      <c r="W58" s="59" t="s">
        <v>1775</v>
      </c>
      <c r="X58" s="59">
        <v>70</v>
      </c>
      <c r="Y58" s="59">
        <v>75</v>
      </c>
      <c r="Z58" s="59">
        <v>74</v>
      </c>
    </row>
    <row r="59" spans="1:26" x14ac:dyDescent="0.25">
      <c r="A59" s="59" t="s">
        <v>1251</v>
      </c>
      <c r="B59" s="59">
        <v>92</v>
      </c>
      <c r="C59" s="59">
        <v>100</v>
      </c>
      <c r="D59" s="59">
        <v>100</v>
      </c>
      <c r="W59" s="59" t="s">
        <v>1776</v>
      </c>
      <c r="X59" s="59">
        <v>52</v>
      </c>
      <c r="Y59" s="59">
        <v>55</v>
      </c>
      <c r="Z59" s="59">
        <v>49</v>
      </c>
    </row>
    <row r="60" spans="1:26" x14ac:dyDescent="0.25">
      <c r="A60" s="59" t="s">
        <v>1252</v>
      </c>
      <c r="B60" s="59">
        <v>62</v>
      </c>
      <c r="C60" s="59">
        <v>69</v>
      </c>
      <c r="D60" s="59">
        <v>69</v>
      </c>
      <c r="W60" s="59" t="s">
        <v>1777</v>
      </c>
      <c r="X60" s="59">
        <v>58</v>
      </c>
      <c r="Y60" s="59">
        <v>59</v>
      </c>
      <c r="Z60" s="59">
        <v>58</v>
      </c>
    </row>
    <row r="61" spans="1:26" x14ac:dyDescent="0.25">
      <c r="A61" s="59" t="s">
        <v>1253</v>
      </c>
      <c r="B61" s="59">
        <v>0</v>
      </c>
      <c r="C61" s="59">
        <v>17</v>
      </c>
      <c r="D61" s="59">
        <v>10</v>
      </c>
      <c r="W61" s="59" t="s">
        <v>1778</v>
      </c>
      <c r="X61" s="59">
        <v>61</v>
      </c>
      <c r="Y61" s="59">
        <v>71</v>
      </c>
      <c r="Z61" s="59">
        <v>73</v>
      </c>
    </row>
    <row r="62" spans="1:26" x14ac:dyDescent="0.25">
      <c r="A62" s="59" t="s">
        <v>1254</v>
      </c>
      <c r="B62" s="59">
        <v>74</v>
      </c>
      <c r="C62" s="59">
        <v>74</v>
      </c>
      <c r="D62" s="59">
        <v>72</v>
      </c>
      <c r="W62" s="59" t="s">
        <v>1779</v>
      </c>
      <c r="X62" s="59">
        <v>79</v>
      </c>
      <c r="Y62" s="59">
        <v>74</v>
      </c>
      <c r="Z62" s="59">
        <v>72</v>
      </c>
    </row>
    <row r="63" spans="1:26" x14ac:dyDescent="0.25">
      <c r="A63" s="59" t="s">
        <v>1255</v>
      </c>
      <c r="B63" s="59">
        <v>75</v>
      </c>
      <c r="C63" s="59">
        <v>77</v>
      </c>
      <c r="D63" s="59">
        <v>83</v>
      </c>
      <c r="W63" s="59" t="s">
        <v>1780</v>
      </c>
      <c r="X63" s="59">
        <v>39</v>
      </c>
      <c r="Y63" s="59">
        <v>39</v>
      </c>
      <c r="Z63" s="59">
        <v>34</v>
      </c>
    </row>
    <row r="64" spans="1:26" x14ac:dyDescent="0.25">
      <c r="A64" s="59" t="s">
        <v>1256</v>
      </c>
      <c r="B64" s="59">
        <v>57</v>
      </c>
      <c r="C64" s="59">
        <v>75</v>
      </c>
      <c r="D64" s="59">
        <v>73</v>
      </c>
      <c r="W64" s="59" t="s">
        <v>1781</v>
      </c>
      <c r="X64" s="59">
        <v>62</v>
      </c>
      <c r="Y64" s="59">
        <v>61</v>
      </c>
      <c r="Z64" s="59">
        <v>55</v>
      </c>
    </row>
    <row r="65" spans="1:26" x14ac:dyDescent="0.25">
      <c r="A65" s="59" t="s">
        <v>1257</v>
      </c>
      <c r="B65" s="59">
        <v>69</v>
      </c>
      <c r="C65" s="59">
        <v>80</v>
      </c>
      <c r="D65" s="59">
        <v>71</v>
      </c>
      <c r="W65" s="59" t="s">
        <v>1782</v>
      </c>
      <c r="X65" s="59">
        <v>62</v>
      </c>
      <c r="Y65" s="59">
        <v>57</v>
      </c>
      <c r="Z65" s="59">
        <v>62</v>
      </c>
    </row>
    <row r="66" spans="1:26" x14ac:dyDescent="0.25">
      <c r="A66" s="59" t="s">
        <v>1258</v>
      </c>
      <c r="B66" s="59">
        <v>59</v>
      </c>
      <c r="C66" s="59">
        <v>58</v>
      </c>
      <c r="D66" s="59">
        <v>59</v>
      </c>
      <c r="W66" s="59" t="s">
        <v>1783</v>
      </c>
      <c r="X66" s="59">
        <v>67</v>
      </c>
      <c r="Y66" s="59">
        <v>74</v>
      </c>
      <c r="Z66" s="59">
        <v>70</v>
      </c>
    </row>
    <row r="67" spans="1:26" x14ac:dyDescent="0.25">
      <c r="A67" s="59" t="s">
        <v>1259</v>
      </c>
      <c r="B67" s="59">
        <v>49</v>
      </c>
      <c r="C67" s="59">
        <v>58</v>
      </c>
      <c r="D67" s="59">
        <v>60</v>
      </c>
      <c r="W67" s="59" t="s">
        <v>1784</v>
      </c>
      <c r="X67" s="59">
        <v>67</v>
      </c>
      <c r="Y67" s="59">
        <v>64</v>
      </c>
      <c r="Z67" s="59">
        <v>61</v>
      </c>
    </row>
    <row r="68" spans="1:26" x14ac:dyDescent="0.25">
      <c r="A68" s="59" t="s">
        <v>1260</v>
      </c>
      <c r="B68" s="59">
        <v>54</v>
      </c>
      <c r="C68" s="59">
        <v>61</v>
      </c>
      <c r="D68" s="59">
        <v>58</v>
      </c>
      <c r="W68" s="59" t="s">
        <v>1785</v>
      </c>
      <c r="X68" s="59">
        <v>45</v>
      </c>
      <c r="Y68" s="59">
        <v>37</v>
      </c>
      <c r="Z68" s="59">
        <v>37</v>
      </c>
    </row>
    <row r="69" spans="1:26" x14ac:dyDescent="0.25">
      <c r="A69" s="59" t="s">
        <v>1261</v>
      </c>
      <c r="B69" s="59">
        <v>60</v>
      </c>
      <c r="C69" s="59">
        <v>72</v>
      </c>
      <c r="D69" s="59">
        <v>74</v>
      </c>
      <c r="W69" s="59" t="s">
        <v>1786</v>
      </c>
      <c r="X69" s="59">
        <v>46</v>
      </c>
      <c r="Y69" s="59">
        <v>43</v>
      </c>
      <c r="Z69" s="59">
        <v>44</v>
      </c>
    </row>
    <row r="70" spans="1:26" x14ac:dyDescent="0.25">
      <c r="A70" s="59" t="s">
        <v>1262</v>
      </c>
      <c r="B70" s="59">
        <v>58</v>
      </c>
      <c r="C70" s="59">
        <v>68</v>
      </c>
      <c r="D70" s="59">
        <v>61</v>
      </c>
      <c r="W70" s="59" t="s">
        <v>1787</v>
      </c>
      <c r="X70" s="59">
        <v>61</v>
      </c>
      <c r="Y70" s="59">
        <v>58</v>
      </c>
      <c r="Z70" s="59">
        <v>56</v>
      </c>
    </row>
    <row r="71" spans="1:26" x14ac:dyDescent="0.25">
      <c r="A71" s="59" t="s">
        <v>1263</v>
      </c>
      <c r="B71" s="59">
        <v>39</v>
      </c>
      <c r="C71" s="59">
        <v>64</v>
      </c>
      <c r="D71" s="59">
        <v>57</v>
      </c>
      <c r="W71" s="59" t="s">
        <v>1788</v>
      </c>
      <c r="X71" s="59">
        <v>64</v>
      </c>
      <c r="Y71" s="59">
        <v>56</v>
      </c>
      <c r="Z71" s="59">
        <v>52</v>
      </c>
    </row>
    <row r="72" spans="1:26" x14ac:dyDescent="0.25">
      <c r="A72" s="59" t="s">
        <v>1264</v>
      </c>
      <c r="B72" s="59">
        <v>58</v>
      </c>
      <c r="C72" s="59">
        <v>63</v>
      </c>
      <c r="D72" s="59">
        <v>73</v>
      </c>
      <c r="W72" s="59" t="s">
        <v>1789</v>
      </c>
      <c r="X72" s="59">
        <v>74</v>
      </c>
      <c r="Y72" s="59">
        <v>64</v>
      </c>
      <c r="Z72" s="59">
        <v>60</v>
      </c>
    </row>
    <row r="73" spans="1:26" x14ac:dyDescent="0.25">
      <c r="A73" s="59" t="s">
        <v>1265</v>
      </c>
      <c r="B73" s="59">
        <v>78</v>
      </c>
      <c r="C73" s="59">
        <v>91</v>
      </c>
      <c r="D73" s="59">
        <v>96</v>
      </c>
      <c r="W73" s="59" t="s">
        <v>1790</v>
      </c>
      <c r="X73" s="59">
        <v>63</v>
      </c>
      <c r="Y73" s="59">
        <v>55</v>
      </c>
      <c r="Z73" s="59">
        <v>63</v>
      </c>
    </row>
    <row r="74" spans="1:26" x14ac:dyDescent="0.25">
      <c r="A74" s="59" t="s">
        <v>1266</v>
      </c>
      <c r="B74" s="59">
        <v>41</v>
      </c>
      <c r="C74" s="59">
        <v>51</v>
      </c>
      <c r="D74" s="59">
        <v>48</v>
      </c>
      <c r="W74" s="59" t="s">
        <v>1791</v>
      </c>
      <c r="X74" s="59">
        <v>74</v>
      </c>
      <c r="Y74" s="59">
        <v>70</v>
      </c>
      <c r="Z74" s="59">
        <v>69</v>
      </c>
    </row>
    <row r="75" spans="1:26" x14ac:dyDescent="0.25">
      <c r="A75" s="59" t="s">
        <v>1267</v>
      </c>
      <c r="B75" s="59">
        <v>57</v>
      </c>
      <c r="C75" s="59">
        <v>58</v>
      </c>
      <c r="D75" s="59">
        <v>57</v>
      </c>
      <c r="W75" s="59" t="s">
        <v>1792</v>
      </c>
      <c r="X75" s="59">
        <v>61</v>
      </c>
      <c r="Y75" s="59">
        <v>57</v>
      </c>
      <c r="Z75" s="59">
        <v>56</v>
      </c>
    </row>
    <row r="76" spans="1:26" x14ac:dyDescent="0.25">
      <c r="A76" s="59" t="s">
        <v>1268</v>
      </c>
      <c r="B76" s="59">
        <v>48</v>
      </c>
      <c r="C76" s="59">
        <v>56</v>
      </c>
      <c r="D76" s="59">
        <v>51</v>
      </c>
      <c r="W76" s="59" t="s">
        <v>1793</v>
      </c>
      <c r="X76" s="59">
        <v>49</v>
      </c>
      <c r="Y76" s="59">
        <v>49</v>
      </c>
      <c r="Z76" s="59">
        <v>41</v>
      </c>
    </row>
    <row r="77" spans="1:26" x14ac:dyDescent="0.25">
      <c r="A77" s="59" t="s">
        <v>1269</v>
      </c>
      <c r="B77" s="59">
        <v>65</v>
      </c>
      <c r="C77" s="59">
        <v>61</v>
      </c>
      <c r="D77" s="59">
        <v>71</v>
      </c>
      <c r="W77" s="59" t="s">
        <v>1794</v>
      </c>
      <c r="X77" s="59">
        <v>44</v>
      </c>
      <c r="Y77" s="59">
        <v>41</v>
      </c>
      <c r="Z77" s="59">
        <v>38</v>
      </c>
    </row>
    <row r="78" spans="1:26" x14ac:dyDescent="0.25">
      <c r="A78" s="59" t="s">
        <v>1270</v>
      </c>
      <c r="B78" s="59">
        <v>54</v>
      </c>
      <c r="C78" s="59">
        <v>65</v>
      </c>
      <c r="D78" s="59">
        <v>65</v>
      </c>
      <c r="W78" s="59" t="s">
        <v>1795</v>
      </c>
      <c r="X78" s="59">
        <v>30</v>
      </c>
      <c r="Y78" s="59">
        <v>26</v>
      </c>
      <c r="Z78" s="59">
        <v>22</v>
      </c>
    </row>
    <row r="79" spans="1:26" x14ac:dyDescent="0.25">
      <c r="A79" s="59" t="s">
        <v>1271</v>
      </c>
      <c r="B79" s="59">
        <v>35</v>
      </c>
      <c r="C79" s="59">
        <v>53</v>
      </c>
      <c r="D79" s="59">
        <v>46</v>
      </c>
      <c r="W79" s="59" t="s">
        <v>1796</v>
      </c>
      <c r="X79" s="59">
        <v>80</v>
      </c>
      <c r="Y79" s="59">
        <v>78</v>
      </c>
      <c r="Z79" s="59">
        <v>81</v>
      </c>
    </row>
    <row r="80" spans="1:26" x14ac:dyDescent="0.25">
      <c r="A80" s="59" t="s">
        <v>1272</v>
      </c>
      <c r="B80" s="59">
        <v>61</v>
      </c>
      <c r="C80" s="59">
        <v>74</v>
      </c>
      <c r="D80" s="59">
        <v>72</v>
      </c>
      <c r="W80" s="59" t="s">
        <v>1797</v>
      </c>
      <c r="X80" s="59">
        <v>72</v>
      </c>
      <c r="Y80" s="59">
        <v>66</v>
      </c>
      <c r="Z80" s="59">
        <v>66</v>
      </c>
    </row>
    <row r="81" spans="1:26" x14ac:dyDescent="0.25">
      <c r="A81" s="59" t="s">
        <v>1273</v>
      </c>
      <c r="B81" s="59">
        <v>62</v>
      </c>
      <c r="C81" s="59">
        <v>68</v>
      </c>
      <c r="D81" s="59">
        <v>68</v>
      </c>
      <c r="W81" s="59" t="s">
        <v>1798</v>
      </c>
      <c r="X81" s="59">
        <v>69</v>
      </c>
      <c r="Y81" s="59">
        <v>70</v>
      </c>
      <c r="Z81" s="59">
        <v>67</v>
      </c>
    </row>
    <row r="82" spans="1:26" x14ac:dyDescent="0.25">
      <c r="A82" s="59" t="s">
        <v>1274</v>
      </c>
      <c r="B82" s="59">
        <v>47</v>
      </c>
      <c r="C82" s="59">
        <v>49</v>
      </c>
      <c r="D82" s="59">
        <v>50</v>
      </c>
      <c r="W82" s="59" t="s">
        <v>1799</v>
      </c>
      <c r="X82" s="59">
        <v>91</v>
      </c>
      <c r="Y82" s="59">
        <v>96</v>
      </c>
      <c r="Z82" s="59">
        <v>91</v>
      </c>
    </row>
    <row r="83" spans="1:26" x14ac:dyDescent="0.25">
      <c r="A83" s="59" t="s">
        <v>1275</v>
      </c>
      <c r="B83" s="59">
        <v>57</v>
      </c>
      <c r="C83" s="59">
        <v>77</v>
      </c>
      <c r="D83" s="59">
        <v>80</v>
      </c>
      <c r="W83" s="59" t="s">
        <v>1800</v>
      </c>
      <c r="X83" s="59">
        <v>49</v>
      </c>
      <c r="Y83" s="59">
        <v>45</v>
      </c>
      <c r="Z83" s="59">
        <v>45</v>
      </c>
    </row>
    <row r="84" spans="1:26" x14ac:dyDescent="0.25">
      <c r="A84" s="59" t="s">
        <v>1276</v>
      </c>
      <c r="B84" s="59">
        <v>44</v>
      </c>
      <c r="C84" s="59">
        <v>61</v>
      </c>
      <c r="D84" s="59">
        <v>52</v>
      </c>
      <c r="W84" s="59" t="s">
        <v>1801</v>
      </c>
      <c r="X84" s="59">
        <v>50</v>
      </c>
      <c r="Y84" s="59">
        <v>47</v>
      </c>
      <c r="Z84" s="59">
        <v>54</v>
      </c>
    </row>
    <row r="85" spans="1:26" x14ac:dyDescent="0.25">
      <c r="A85" s="59" t="s">
        <v>1277</v>
      </c>
      <c r="B85" s="59">
        <v>68</v>
      </c>
      <c r="C85" s="59">
        <v>70</v>
      </c>
      <c r="D85" s="59">
        <v>66</v>
      </c>
      <c r="W85" s="59" t="s">
        <v>1802</v>
      </c>
      <c r="X85" s="59">
        <v>72</v>
      </c>
      <c r="Y85" s="59">
        <v>64</v>
      </c>
      <c r="Z85" s="59">
        <v>63</v>
      </c>
    </row>
    <row r="86" spans="1:26" x14ac:dyDescent="0.25">
      <c r="A86" s="59" t="s">
        <v>1278</v>
      </c>
      <c r="B86" s="59">
        <v>46</v>
      </c>
      <c r="C86" s="59">
        <v>61</v>
      </c>
      <c r="D86" s="59">
        <v>55</v>
      </c>
      <c r="W86" s="59" t="s">
        <v>1803</v>
      </c>
      <c r="X86" s="59">
        <v>42</v>
      </c>
      <c r="Y86" s="59">
        <v>39</v>
      </c>
      <c r="Z86" s="59">
        <v>34</v>
      </c>
    </row>
    <row r="87" spans="1:26" x14ac:dyDescent="0.25">
      <c r="A87" s="59" t="s">
        <v>1279</v>
      </c>
      <c r="B87" s="59">
        <v>73</v>
      </c>
      <c r="C87" s="59">
        <v>80</v>
      </c>
      <c r="D87" s="59">
        <v>82</v>
      </c>
      <c r="W87" s="59" t="s">
        <v>1804</v>
      </c>
      <c r="X87" s="59">
        <v>100</v>
      </c>
      <c r="Y87" s="59">
        <v>100</v>
      </c>
      <c r="Z87" s="59">
        <v>100</v>
      </c>
    </row>
    <row r="88" spans="1:26" x14ac:dyDescent="0.25">
      <c r="A88" s="59" t="s">
        <v>1280</v>
      </c>
      <c r="B88" s="59">
        <v>76</v>
      </c>
      <c r="C88" s="59">
        <v>83</v>
      </c>
      <c r="D88" s="59">
        <v>88</v>
      </c>
      <c r="W88" s="59" t="s">
        <v>1805</v>
      </c>
      <c r="X88" s="59">
        <v>50</v>
      </c>
      <c r="Y88" s="59">
        <v>42</v>
      </c>
      <c r="Z88" s="59">
        <v>48</v>
      </c>
    </row>
    <row r="89" spans="1:26" x14ac:dyDescent="0.25">
      <c r="A89" s="59" t="s">
        <v>1281</v>
      </c>
      <c r="B89" s="59">
        <v>71</v>
      </c>
      <c r="C89" s="59">
        <v>71</v>
      </c>
      <c r="D89" s="59">
        <v>74</v>
      </c>
      <c r="W89" s="59" t="s">
        <v>1806</v>
      </c>
      <c r="X89" s="59">
        <v>70</v>
      </c>
      <c r="Y89" s="59">
        <v>64</v>
      </c>
      <c r="Z89" s="59">
        <v>70</v>
      </c>
    </row>
    <row r="90" spans="1:26" x14ac:dyDescent="0.25">
      <c r="A90" s="59" t="s">
        <v>1282</v>
      </c>
      <c r="B90" s="59">
        <v>58</v>
      </c>
      <c r="C90" s="59">
        <v>70</v>
      </c>
      <c r="D90" s="59">
        <v>67</v>
      </c>
      <c r="W90" s="59" t="s">
        <v>1807</v>
      </c>
      <c r="X90" s="59">
        <v>57</v>
      </c>
      <c r="Y90" s="59">
        <v>48</v>
      </c>
      <c r="Z90" s="59">
        <v>51</v>
      </c>
    </row>
    <row r="91" spans="1:26" x14ac:dyDescent="0.25">
      <c r="A91" s="59" t="s">
        <v>1283</v>
      </c>
      <c r="B91" s="59">
        <v>73</v>
      </c>
      <c r="C91" s="59">
        <v>86</v>
      </c>
      <c r="D91" s="59">
        <v>82</v>
      </c>
      <c r="W91" s="59" t="s">
        <v>1808</v>
      </c>
      <c r="X91" s="59">
        <v>88</v>
      </c>
      <c r="Y91" s="59">
        <v>77</v>
      </c>
      <c r="Z91" s="59">
        <v>77</v>
      </c>
    </row>
    <row r="92" spans="1:26" x14ac:dyDescent="0.25">
      <c r="A92" s="59" t="s">
        <v>1284</v>
      </c>
      <c r="B92" s="59">
        <v>65</v>
      </c>
      <c r="C92" s="59">
        <v>72</v>
      </c>
      <c r="D92" s="59">
        <v>74</v>
      </c>
      <c r="W92" s="59" t="s">
        <v>1809</v>
      </c>
      <c r="X92" s="59">
        <v>85</v>
      </c>
      <c r="Y92" s="59">
        <v>84</v>
      </c>
      <c r="Z92" s="59">
        <v>89</v>
      </c>
    </row>
    <row r="93" spans="1:26" x14ac:dyDescent="0.25">
      <c r="A93" s="59" t="s">
        <v>1285</v>
      </c>
      <c r="B93" s="59">
        <v>47</v>
      </c>
      <c r="C93" s="59">
        <v>62</v>
      </c>
      <c r="D93" s="59">
        <v>66</v>
      </c>
      <c r="W93" s="59" t="s">
        <v>1810</v>
      </c>
      <c r="X93" s="59">
        <v>27</v>
      </c>
      <c r="Y93" s="59">
        <v>34</v>
      </c>
      <c r="Z93" s="59">
        <v>36</v>
      </c>
    </row>
    <row r="94" spans="1:26" x14ac:dyDescent="0.25">
      <c r="A94" s="59" t="s">
        <v>1286</v>
      </c>
      <c r="B94" s="59">
        <v>52</v>
      </c>
      <c r="C94" s="59">
        <v>61</v>
      </c>
      <c r="D94" s="59">
        <v>66</v>
      </c>
      <c r="W94" s="59" t="s">
        <v>1811</v>
      </c>
      <c r="X94" s="59">
        <v>71</v>
      </c>
      <c r="Y94" s="59">
        <v>79</v>
      </c>
      <c r="Z94" s="59">
        <v>71</v>
      </c>
    </row>
    <row r="95" spans="1:26" x14ac:dyDescent="0.25">
      <c r="A95" s="59" t="s">
        <v>1287</v>
      </c>
      <c r="B95" s="59">
        <v>69</v>
      </c>
      <c r="C95" s="59">
        <v>84</v>
      </c>
      <c r="D95" s="59">
        <v>82</v>
      </c>
      <c r="W95" s="59" t="s">
        <v>1812</v>
      </c>
      <c r="X95" s="59">
        <v>43</v>
      </c>
      <c r="Y95" s="59">
        <v>45</v>
      </c>
      <c r="Z95" s="59">
        <v>50</v>
      </c>
    </row>
    <row r="96" spans="1:26" x14ac:dyDescent="0.25">
      <c r="A96" s="59" t="s">
        <v>1288</v>
      </c>
      <c r="B96" s="59">
        <v>79</v>
      </c>
      <c r="C96" s="59">
        <v>86</v>
      </c>
      <c r="D96" s="59">
        <v>92</v>
      </c>
      <c r="W96" s="59" t="s">
        <v>1813</v>
      </c>
      <c r="X96" s="59">
        <v>67</v>
      </c>
      <c r="Y96" s="59">
        <v>54</v>
      </c>
      <c r="Z96" s="59">
        <v>63</v>
      </c>
    </row>
    <row r="97" spans="1:26" x14ac:dyDescent="0.25">
      <c r="A97" s="59" t="s">
        <v>1289</v>
      </c>
      <c r="B97" s="59">
        <v>67</v>
      </c>
      <c r="C97" s="59">
        <v>75</v>
      </c>
      <c r="D97" s="59">
        <v>72</v>
      </c>
      <c r="W97" s="59" t="s">
        <v>1814</v>
      </c>
      <c r="X97" s="59">
        <v>78</v>
      </c>
      <c r="Y97" s="59">
        <v>81</v>
      </c>
      <c r="Z97" s="59">
        <v>82</v>
      </c>
    </row>
    <row r="98" spans="1:26" x14ac:dyDescent="0.25">
      <c r="A98" s="59" t="s">
        <v>1290</v>
      </c>
      <c r="B98" s="59">
        <v>79</v>
      </c>
      <c r="C98" s="59">
        <v>84</v>
      </c>
      <c r="D98" s="59">
        <v>91</v>
      </c>
      <c r="W98" s="59" t="s">
        <v>1815</v>
      </c>
      <c r="X98" s="59">
        <v>65</v>
      </c>
      <c r="Y98" s="59">
        <v>66</v>
      </c>
      <c r="Z98" s="59">
        <v>62</v>
      </c>
    </row>
    <row r="99" spans="1:26" x14ac:dyDescent="0.25">
      <c r="A99" s="59" t="s">
        <v>1291</v>
      </c>
      <c r="B99" s="59">
        <v>63</v>
      </c>
      <c r="C99" s="59">
        <v>72</v>
      </c>
      <c r="D99" s="59">
        <v>70</v>
      </c>
      <c r="W99" s="59" t="s">
        <v>1816</v>
      </c>
      <c r="X99" s="59">
        <v>36</v>
      </c>
      <c r="Y99" s="59">
        <v>29</v>
      </c>
      <c r="Z99" s="59">
        <v>27</v>
      </c>
    </row>
    <row r="100" spans="1:26" x14ac:dyDescent="0.25">
      <c r="A100" s="59" t="s">
        <v>1292</v>
      </c>
      <c r="B100" s="59">
        <v>58</v>
      </c>
      <c r="C100" s="59">
        <v>67</v>
      </c>
      <c r="D100" s="59">
        <v>62</v>
      </c>
      <c r="W100" s="59" t="s">
        <v>1817</v>
      </c>
      <c r="X100" s="59">
        <v>88</v>
      </c>
      <c r="Y100" s="59">
        <v>74</v>
      </c>
      <c r="Z100" s="59">
        <v>75</v>
      </c>
    </row>
    <row r="101" spans="1:26" x14ac:dyDescent="0.25">
      <c r="A101" s="59" t="s">
        <v>1293</v>
      </c>
      <c r="B101" s="59">
        <v>65</v>
      </c>
      <c r="C101" s="59">
        <v>67</v>
      </c>
      <c r="D101" s="59">
        <v>62</v>
      </c>
      <c r="W101" s="59" t="s">
        <v>1818</v>
      </c>
      <c r="X101" s="59">
        <v>44</v>
      </c>
      <c r="Y101" s="59">
        <v>51</v>
      </c>
      <c r="Z101" s="59">
        <v>48</v>
      </c>
    </row>
    <row r="102" spans="1:26" x14ac:dyDescent="0.25">
      <c r="A102" s="59" t="s">
        <v>1294</v>
      </c>
      <c r="B102" s="59">
        <v>67</v>
      </c>
      <c r="C102" s="59">
        <v>84</v>
      </c>
      <c r="D102" s="59">
        <v>84</v>
      </c>
      <c r="W102" s="59" t="s">
        <v>1819</v>
      </c>
      <c r="X102" s="59">
        <v>79</v>
      </c>
      <c r="Y102" s="59">
        <v>67</v>
      </c>
      <c r="Z102" s="59">
        <v>67</v>
      </c>
    </row>
    <row r="103" spans="1:26" x14ac:dyDescent="0.25">
      <c r="A103" s="59" t="s">
        <v>1295</v>
      </c>
      <c r="B103" s="59">
        <v>93</v>
      </c>
      <c r="C103" s="59">
        <v>100</v>
      </c>
      <c r="D103" s="59">
        <v>100</v>
      </c>
      <c r="W103" s="59" t="s">
        <v>1820</v>
      </c>
      <c r="X103" s="59">
        <v>68</v>
      </c>
      <c r="Y103" s="59">
        <v>74</v>
      </c>
      <c r="Z103" s="59">
        <v>74</v>
      </c>
    </row>
    <row r="104" spans="1:26" x14ac:dyDescent="0.25">
      <c r="A104" s="59" t="s">
        <v>1296</v>
      </c>
      <c r="B104" s="59">
        <v>85</v>
      </c>
      <c r="C104" s="59">
        <v>91</v>
      </c>
      <c r="D104" s="59">
        <v>89</v>
      </c>
      <c r="W104" s="59" t="s">
        <v>1821</v>
      </c>
      <c r="X104" s="59">
        <v>54</v>
      </c>
      <c r="Y104" s="59">
        <v>72</v>
      </c>
      <c r="Z104" s="59">
        <v>59</v>
      </c>
    </row>
    <row r="105" spans="1:26" x14ac:dyDescent="0.25">
      <c r="A105" s="59" t="s">
        <v>1297</v>
      </c>
      <c r="B105" s="59">
        <v>34</v>
      </c>
      <c r="C105" s="59">
        <v>48</v>
      </c>
      <c r="D105" s="59">
        <v>41</v>
      </c>
      <c r="W105" s="59" t="s">
        <v>1822</v>
      </c>
      <c r="X105" s="59">
        <v>60</v>
      </c>
      <c r="Y105" s="59">
        <v>44</v>
      </c>
      <c r="Z105" s="59">
        <v>47</v>
      </c>
    </row>
    <row r="106" spans="1:26" x14ac:dyDescent="0.25">
      <c r="A106" s="59" t="s">
        <v>1298</v>
      </c>
      <c r="B106" s="59">
        <v>73</v>
      </c>
      <c r="C106" s="59">
        <v>78</v>
      </c>
      <c r="D106" s="59">
        <v>74</v>
      </c>
      <c r="W106" s="59" t="s">
        <v>1823</v>
      </c>
      <c r="X106" s="59">
        <v>98</v>
      </c>
      <c r="Y106" s="59">
        <v>86</v>
      </c>
      <c r="Z106" s="59">
        <v>90</v>
      </c>
    </row>
    <row r="107" spans="1:26" x14ac:dyDescent="0.25">
      <c r="A107" s="59" t="s">
        <v>1299</v>
      </c>
      <c r="B107" s="59">
        <v>58</v>
      </c>
      <c r="C107" s="59">
        <v>67</v>
      </c>
      <c r="D107" s="59">
        <v>72</v>
      </c>
      <c r="W107" s="59" t="s">
        <v>1824</v>
      </c>
      <c r="X107" s="59">
        <v>55</v>
      </c>
      <c r="Y107" s="59">
        <v>46</v>
      </c>
      <c r="Z107" s="59">
        <v>44</v>
      </c>
    </row>
    <row r="108" spans="1:26" x14ac:dyDescent="0.25">
      <c r="A108" s="59" t="s">
        <v>1300</v>
      </c>
      <c r="B108" s="59">
        <v>87</v>
      </c>
      <c r="C108" s="59">
        <v>100</v>
      </c>
      <c r="D108" s="59">
        <v>100</v>
      </c>
      <c r="W108" s="59" t="s">
        <v>1825</v>
      </c>
      <c r="X108" s="59">
        <v>63</v>
      </c>
      <c r="Y108" s="59">
        <v>64</v>
      </c>
      <c r="Z108" s="59">
        <v>66</v>
      </c>
    </row>
    <row r="109" spans="1:26" x14ac:dyDescent="0.25">
      <c r="A109" s="59" t="s">
        <v>1301</v>
      </c>
      <c r="B109" s="59">
        <v>65</v>
      </c>
      <c r="C109" s="59">
        <v>78</v>
      </c>
      <c r="D109" s="59">
        <v>82</v>
      </c>
      <c r="W109" s="59" t="s">
        <v>1826</v>
      </c>
      <c r="X109" s="59">
        <v>66</v>
      </c>
      <c r="Y109" s="59">
        <v>63</v>
      </c>
      <c r="Z109" s="59">
        <v>64</v>
      </c>
    </row>
    <row r="110" spans="1:26" x14ac:dyDescent="0.25">
      <c r="A110" s="59" t="s">
        <v>1302</v>
      </c>
      <c r="B110" s="59">
        <v>52</v>
      </c>
      <c r="C110" s="59">
        <v>76</v>
      </c>
      <c r="D110" s="59">
        <v>70</v>
      </c>
      <c r="W110" s="59" t="s">
        <v>1827</v>
      </c>
      <c r="X110" s="59">
        <v>57</v>
      </c>
      <c r="Y110" s="59">
        <v>61</v>
      </c>
      <c r="Z110" s="59">
        <v>54</v>
      </c>
    </row>
    <row r="111" spans="1:26" x14ac:dyDescent="0.25">
      <c r="A111" s="59" t="s">
        <v>1303</v>
      </c>
      <c r="B111" s="59">
        <v>70</v>
      </c>
      <c r="C111" s="59">
        <v>64</v>
      </c>
      <c r="D111" s="59">
        <v>72</v>
      </c>
      <c r="W111" s="59" t="s">
        <v>1828</v>
      </c>
      <c r="X111" s="59">
        <v>81</v>
      </c>
      <c r="Y111" s="59">
        <v>82</v>
      </c>
      <c r="Z111" s="59">
        <v>84</v>
      </c>
    </row>
    <row r="112" spans="1:26" x14ac:dyDescent="0.25">
      <c r="A112" s="59" t="s">
        <v>1304</v>
      </c>
      <c r="B112" s="59">
        <v>77</v>
      </c>
      <c r="C112" s="59">
        <v>89</v>
      </c>
      <c r="D112" s="59">
        <v>98</v>
      </c>
      <c r="W112" s="59" t="s">
        <v>1829</v>
      </c>
      <c r="X112" s="59">
        <v>80</v>
      </c>
      <c r="Y112" s="59">
        <v>64</v>
      </c>
      <c r="Z112" s="59">
        <v>66</v>
      </c>
    </row>
    <row r="113" spans="1:26" x14ac:dyDescent="0.25">
      <c r="A113" s="59" t="s">
        <v>1305</v>
      </c>
      <c r="B113" s="59">
        <v>63</v>
      </c>
      <c r="C113" s="59">
        <v>78</v>
      </c>
      <c r="D113" s="59">
        <v>79</v>
      </c>
      <c r="W113" s="59" t="s">
        <v>1830</v>
      </c>
      <c r="X113" s="59">
        <v>62</v>
      </c>
      <c r="Y113" s="59">
        <v>55</v>
      </c>
      <c r="Z113" s="59">
        <v>49</v>
      </c>
    </row>
    <row r="114" spans="1:26" x14ac:dyDescent="0.25">
      <c r="A114" s="59" t="s">
        <v>1306</v>
      </c>
      <c r="B114" s="59">
        <v>32</v>
      </c>
      <c r="C114" s="59">
        <v>34</v>
      </c>
      <c r="D114" s="59">
        <v>38</v>
      </c>
      <c r="W114" s="59" t="s">
        <v>1831</v>
      </c>
      <c r="X114" s="59">
        <v>54</v>
      </c>
      <c r="Y114" s="59">
        <v>53</v>
      </c>
      <c r="Z114" s="59">
        <v>47</v>
      </c>
    </row>
    <row r="115" spans="1:26" x14ac:dyDescent="0.25">
      <c r="A115" s="59" t="s">
        <v>1307</v>
      </c>
      <c r="B115" s="59">
        <v>51</v>
      </c>
      <c r="C115" s="59">
        <v>58</v>
      </c>
      <c r="D115" s="59">
        <v>54</v>
      </c>
      <c r="W115" s="59" t="s">
        <v>1832</v>
      </c>
      <c r="X115" s="59">
        <v>90</v>
      </c>
      <c r="Y115" s="59">
        <v>90</v>
      </c>
      <c r="Z115" s="59">
        <v>82</v>
      </c>
    </row>
    <row r="116" spans="1:26" x14ac:dyDescent="0.25">
      <c r="A116" s="59" t="s">
        <v>1308</v>
      </c>
      <c r="B116" s="59">
        <v>99</v>
      </c>
      <c r="C116" s="59">
        <v>100</v>
      </c>
      <c r="D116" s="59">
        <v>100</v>
      </c>
      <c r="W116" s="59" t="s">
        <v>1833</v>
      </c>
      <c r="X116" s="59">
        <v>82</v>
      </c>
      <c r="Y116" s="59">
        <v>84</v>
      </c>
      <c r="Z116" s="59">
        <v>78</v>
      </c>
    </row>
    <row r="117" spans="1:26" x14ac:dyDescent="0.25">
      <c r="A117" s="59" t="s">
        <v>1309</v>
      </c>
      <c r="B117" s="59">
        <v>59</v>
      </c>
      <c r="C117" s="59">
        <v>62</v>
      </c>
      <c r="D117" s="59">
        <v>69</v>
      </c>
      <c r="W117" s="59" t="s">
        <v>1834</v>
      </c>
      <c r="X117" s="59">
        <v>84</v>
      </c>
      <c r="Y117" s="59">
        <v>77</v>
      </c>
      <c r="Z117" s="59">
        <v>74</v>
      </c>
    </row>
    <row r="118" spans="1:26" x14ac:dyDescent="0.25">
      <c r="A118" s="59" t="s">
        <v>1310</v>
      </c>
      <c r="B118" s="59">
        <v>75</v>
      </c>
      <c r="C118" s="59">
        <v>85</v>
      </c>
      <c r="D118" s="59">
        <v>82</v>
      </c>
      <c r="W118" s="59" t="s">
        <v>1835</v>
      </c>
      <c r="X118" s="59">
        <v>59</v>
      </c>
      <c r="Y118" s="59">
        <v>58</v>
      </c>
      <c r="Z118" s="59">
        <v>47</v>
      </c>
    </row>
    <row r="119" spans="1:26" x14ac:dyDescent="0.25">
      <c r="A119" s="59" t="s">
        <v>1311</v>
      </c>
      <c r="B119" s="59">
        <v>78</v>
      </c>
      <c r="C119" s="59">
        <v>82</v>
      </c>
      <c r="D119" s="59">
        <v>79</v>
      </c>
      <c r="W119" s="59" t="s">
        <v>1836</v>
      </c>
      <c r="X119" s="59">
        <v>49</v>
      </c>
      <c r="Y119" s="59">
        <v>51</v>
      </c>
      <c r="Z119" s="59">
        <v>51</v>
      </c>
    </row>
    <row r="120" spans="1:26" x14ac:dyDescent="0.25">
      <c r="A120" s="59" t="s">
        <v>1312</v>
      </c>
      <c r="B120" s="59">
        <v>51</v>
      </c>
      <c r="C120" s="59">
        <v>63</v>
      </c>
      <c r="D120" s="59">
        <v>61</v>
      </c>
      <c r="W120" s="59" t="s">
        <v>1837</v>
      </c>
      <c r="X120" s="59">
        <v>78</v>
      </c>
      <c r="Y120" s="59">
        <v>74</v>
      </c>
      <c r="Z120" s="59">
        <v>72</v>
      </c>
    </row>
    <row r="121" spans="1:26" x14ac:dyDescent="0.25">
      <c r="A121" s="59" t="s">
        <v>1313</v>
      </c>
      <c r="B121" s="59">
        <v>55</v>
      </c>
      <c r="C121" s="59">
        <v>69</v>
      </c>
      <c r="D121" s="59">
        <v>65</v>
      </c>
      <c r="W121" s="59" t="s">
        <v>1838</v>
      </c>
      <c r="X121" s="59">
        <v>61</v>
      </c>
      <c r="Y121" s="59">
        <v>42</v>
      </c>
      <c r="Z121" s="59">
        <v>41</v>
      </c>
    </row>
    <row r="122" spans="1:26" x14ac:dyDescent="0.25">
      <c r="A122" s="59" t="s">
        <v>1314</v>
      </c>
      <c r="B122" s="59">
        <v>79</v>
      </c>
      <c r="C122" s="59">
        <v>92</v>
      </c>
      <c r="D122" s="59">
        <v>89</v>
      </c>
      <c r="W122" s="59" t="s">
        <v>1839</v>
      </c>
      <c r="X122" s="59">
        <v>59</v>
      </c>
      <c r="Y122" s="59">
        <v>53</v>
      </c>
      <c r="Z122" s="59">
        <v>52</v>
      </c>
    </row>
    <row r="123" spans="1:26" x14ac:dyDescent="0.25">
      <c r="A123" s="59" t="s">
        <v>1315</v>
      </c>
      <c r="B123" s="59">
        <v>50</v>
      </c>
      <c r="C123" s="59">
        <v>67</v>
      </c>
      <c r="D123" s="59">
        <v>73</v>
      </c>
      <c r="W123" s="59" t="s">
        <v>1840</v>
      </c>
      <c r="X123" s="59">
        <v>91</v>
      </c>
      <c r="Y123" s="59">
        <v>89</v>
      </c>
      <c r="Z123" s="59">
        <v>92</v>
      </c>
    </row>
    <row r="124" spans="1:26" x14ac:dyDescent="0.25">
      <c r="A124" s="59" t="s">
        <v>1316</v>
      </c>
      <c r="B124" s="59">
        <v>88</v>
      </c>
      <c r="C124" s="59">
        <v>93</v>
      </c>
      <c r="D124" s="59">
        <v>93</v>
      </c>
      <c r="W124" s="59" t="s">
        <v>1841</v>
      </c>
      <c r="X124" s="59">
        <v>82</v>
      </c>
      <c r="Y124" s="59">
        <v>82</v>
      </c>
      <c r="Z124" s="59">
        <v>88</v>
      </c>
    </row>
    <row r="125" spans="1:26" x14ac:dyDescent="0.25">
      <c r="A125" s="59" t="s">
        <v>1317</v>
      </c>
      <c r="B125" s="59">
        <v>85</v>
      </c>
      <c r="C125" s="59">
        <v>92</v>
      </c>
      <c r="D125" s="59">
        <v>85</v>
      </c>
      <c r="W125" s="59" t="s">
        <v>1842</v>
      </c>
      <c r="X125" s="59">
        <v>63</v>
      </c>
      <c r="Y125" s="59">
        <v>57</v>
      </c>
      <c r="Z125" s="59">
        <v>56</v>
      </c>
    </row>
    <row r="126" spans="1:26" x14ac:dyDescent="0.25">
      <c r="A126" s="59" t="s">
        <v>1318</v>
      </c>
      <c r="B126" s="59">
        <v>86</v>
      </c>
      <c r="C126" s="59">
        <v>85</v>
      </c>
      <c r="D126" s="59">
        <v>91</v>
      </c>
      <c r="W126" s="59" t="s">
        <v>1843</v>
      </c>
      <c r="X126" s="59">
        <v>83</v>
      </c>
      <c r="Y126" s="59">
        <v>80</v>
      </c>
      <c r="Z126" s="59">
        <v>73</v>
      </c>
    </row>
    <row r="127" spans="1:26" x14ac:dyDescent="0.25">
      <c r="A127" s="59" t="s">
        <v>1319</v>
      </c>
      <c r="B127" s="59">
        <v>87</v>
      </c>
      <c r="C127" s="59">
        <v>95</v>
      </c>
      <c r="D127" s="59">
        <v>86</v>
      </c>
      <c r="W127" s="59" t="s">
        <v>1844</v>
      </c>
      <c r="X127" s="59">
        <v>97</v>
      </c>
      <c r="Y127" s="59">
        <v>93</v>
      </c>
      <c r="Z127" s="59">
        <v>91</v>
      </c>
    </row>
    <row r="128" spans="1:26" x14ac:dyDescent="0.25">
      <c r="A128" s="59" t="s">
        <v>1320</v>
      </c>
      <c r="B128" s="59">
        <v>69</v>
      </c>
      <c r="C128" s="59">
        <v>65</v>
      </c>
      <c r="D128" s="59">
        <v>74</v>
      </c>
      <c r="W128" s="59" t="s">
        <v>1845</v>
      </c>
      <c r="X128" s="59">
        <v>72</v>
      </c>
      <c r="Y128" s="59">
        <v>68</v>
      </c>
      <c r="Z128" s="59">
        <v>67</v>
      </c>
    </row>
    <row r="129" spans="1:26" x14ac:dyDescent="0.25">
      <c r="A129" s="59" t="s">
        <v>1321</v>
      </c>
      <c r="B129" s="59">
        <v>93</v>
      </c>
      <c r="C129" s="59">
        <v>100</v>
      </c>
      <c r="D129" s="59">
        <v>95</v>
      </c>
      <c r="W129" s="59" t="s">
        <v>1846</v>
      </c>
      <c r="X129" s="59">
        <v>65</v>
      </c>
      <c r="Y129" s="59">
        <v>77</v>
      </c>
      <c r="Z129" s="59">
        <v>74</v>
      </c>
    </row>
    <row r="130" spans="1:26" x14ac:dyDescent="0.25">
      <c r="A130" s="59" t="s">
        <v>1322</v>
      </c>
      <c r="B130" s="59">
        <v>62</v>
      </c>
      <c r="C130" s="59">
        <v>76</v>
      </c>
      <c r="D130" s="59">
        <v>80</v>
      </c>
      <c r="W130" s="59" t="s">
        <v>1847</v>
      </c>
      <c r="X130" s="59">
        <v>82</v>
      </c>
      <c r="Y130" s="59">
        <v>82</v>
      </c>
      <c r="Z130" s="59">
        <v>74</v>
      </c>
    </row>
    <row r="131" spans="1:26" x14ac:dyDescent="0.25">
      <c r="A131" s="59" t="s">
        <v>1323</v>
      </c>
      <c r="B131" s="59">
        <v>51</v>
      </c>
      <c r="C131" s="59">
        <v>49</v>
      </c>
      <c r="D131" s="59">
        <v>51</v>
      </c>
      <c r="W131" s="59" t="s">
        <v>1848</v>
      </c>
      <c r="X131" s="59">
        <v>39</v>
      </c>
      <c r="Y131" s="59">
        <v>42</v>
      </c>
      <c r="Z131" s="59">
        <v>38</v>
      </c>
    </row>
    <row r="132" spans="1:26" x14ac:dyDescent="0.25">
      <c r="A132" s="59" t="s">
        <v>1324</v>
      </c>
      <c r="B132" s="59">
        <v>51</v>
      </c>
      <c r="C132" s="59">
        <v>51</v>
      </c>
      <c r="D132" s="59">
        <v>54</v>
      </c>
      <c r="W132" s="59" t="s">
        <v>1849</v>
      </c>
      <c r="X132" s="59">
        <v>89</v>
      </c>
      <c r="Y132" s="59">
        <v>84</v>
      </c>
      <c r="Z132" s="59">
        <v>82</v>
      </c>
    </row>
    <row r="133" spans="1:26" x14ac:dyDescent="0.25">
      <c r="A133" s="59" t="s">
        <v>1325</v>
      </c>
      <c r="B133" s="59">
        <v>64</v>
      </c>
      <c r="C133" s="59">
        <v>73</v>
      </c>
      <c r="D133" s="59">
        <v>71</v>
      </c>
      <c r="W133" s="59" t="s">
        <v>1850</v>
      </c>
      <c r="X133" s="59">
        <v>53</v>
      </c>
      <c r="Y133" s="59">
        <v>37</v>
      </c>
      <c r="Z133" s="59">
        <v>40</v>
      </c>
    </row>
    <row r="134" spans="1:26" x14ac:dyDescent="0.25">
      <c r="A134" s="59" t="s">
        <v>1326</v>
      </c>
      <c r="B134" s="59">
        <v>71</v>
      </c>
      <c r="C134" s="59">
        <v>70</v>
      </c>
      <c r="D134" s="59">
        <v>70</v>
      </c>
      <c r="W134" s="59" t="s">
        <v>1851</v>
      </c>
      <c r="X134" s="59">
        <v>87</v>
      </c>
      <c r="Y134" s="59">
        <v>74</v>
      </c>
      <c r="Z134" s="59">
        <v>70</v>
      </c>
    </row>
    <row r="135" spans="1:26" x14ac:dyDescent="0.25">
      <c r="A135" s="59" t="s">
        <v>1327</v>
      </c>
      <c r="B135" s="59">
        <v>75</v>
      </c>
      <c r="C135" s="59">
        <v>81</v>
      </c>
      <c r="D135" s="59">
        <v>84</v>
      </c>
      <c r="W135" s="59" t="s">
        <v>1852</v>
      </c>
      <c r="X135" s="59">
        <v>87</v>
      </c>
      <c r="Y135" s="59">
        <v>73</v>
      </c>
      <c r="Z135" s="59">
        <v>72</v>
      </c>
    </row>
    <row r="136" spans="1:26" x14ac:dyDescent="0.25">
      <c r="A136" s="59" t="s">
        <v>1328</v>
      </c>
      <c r="B136" s="59">
        <v>64</v>
      </c>
      <c r="C136" s="59">
        <v>76</v>
      </c>
      <c r="D136" s="59">
        <v>74</v>
      </c>
      <c r="W136" s="59" t="s">
        <v>1853</v>
      </c>
      <c r="X136" s="59">
        <v>74</v>
      </c>
      <c r="Y136" s="59">
        <v>79</v>
      </c>
      <c r="Z136" s="59">
        <v>75</v>
      </c>
    </row>
    <row r="137" spans="1:26" x14ac:dyDescent="0.25">
      <c r="A137" s="59" t="s">
        <v>1329</v>
      </c>
      <c r="B137" s="59">
        <v>59</v>
      </c>
      <c r="C137" s="59">
        <v>72</v>
      </c>
      <c r="D137" s="59">
        <v>80</v>
      </c>
      <c r="W137" s="59" t="s">
        <v>1854</v>
      </c>
      <c r="X137" s="59">
        <v>58</v>
      </c>
      <c r="Y137" s="59">
        <v>55</v>
      </c>
      <c r="Z137" s="59">
        <v>48</v>
      </c>
    </row>
    <row r="138" spans="1:26" x14ac:dyDescent="0.25">
      <c r="A138" s="59" t="s">
        <v>1330</v>
      </c>
      <c r="B138" s="59">
        <v>43</v>
      </c>
      <c r="C138" s="59">
        <v>62</v>
      </c>
      <c r="D138" s="59">
        <v>61</v>
      </c>
      <c r="W138" s="59" t="s">
        <v>1855</v>
      </c>
      <c r="X138" s="59">
        <v>51</v>
      </c>
      <c r="Y138" s="59">
        <v>54</v>
      </c>
      <c r="Z138" s="59">
        <v>41</v>
      </c>
    </row>
    <row r="139" spans="1:26" x14ac:dyDescent="0.25">
      <c r="A139" s="59" t="s">
        <v>1331</v>
      </c>
      <c r="B139" s="59">
        <v>70</v>
      </c>
      <c r="C139" s="59">
        <v>72</v>
      </c>
      <c r="D139" s="59">
        <v>76</v>
      </c>
      <c r="W139" s="59" t="s">
        <v>1856</v>
      </c>
      <c r="X139" s="59">
        <v>70</v>
      </c>
      <c r="Y139" s="59">
        <v>55</v>
      </c>
      <c r="Z139" s="59">
        <v>56</v>
      </c>
    </row>
    <row r="140" spans="1:26" x14ac:dyDescent="0.25">
      <c r="A140" s="59" t="s">
        <v>1332</v>
      </c>
      <c r="B140" s="59">
        <v>59</v>
      </c>
      <c r="C140" s="59">
        <v>66</v>
      </c>
      <c r="D140" s="59">
        <v>67</v>
      </c>
      <c r="W140" s="59" t="s">
        <v>1857</v>
      </c>
      <c r="X140" s="59">
        <v>52</v>
      </c>
      <c r="Y140" s="59">
        <v>49</v>
      </c>
      <c r="Z140" s="59">
        <v>46</v>
      </c>
    </row>
    <row r="141" spans="1:26" x14ac:dyDescent="0.25">
      <c r="A141" s="59" t="s">
        <v>1333</v>
      </c>
      <c r="B141" s="59">
        <v>71</v>
      </c>
      <c r="C141" s="59">
        <v>71</v>
      </c>
      <c r="D141" s="59">
        <v>80</v>
      </c>
      <c r="W141" s="59" t="s">
        <v>1858</v>
      </c>
      <c r="X141" s="59">
        <v>71</v>
      </c>
      <c r="Y141" s="59">
        <v>61</v>
      </c>
      <c r="Z141" s="59">
        <v>69</v>
      </c>
    </row>
    <row r="142" spans="1:26" x14ac:dyDescent="0.25">
      <c r="A142" s="59" t="s">
        <v>1334</v>
      </c>
      <c r="B142" s="59">
        <v>76</v>
      </c>
      <c r="C142" s="59">
        <v>72</v>
      </c>
      <c r="D142" s="59">
        <v>71</v>
      </c>
      <c r="W142" s="59" t="s">
        <v>1859</v>
      </c>
      <c r="X142" s="59">
        <v>75</v>
      </c>
      <c r="Y142" s="59">
        <v>68</v>
      </c>
      <c r="Z142" s="59">
        <v>65</v>
      </c>
    </row>
    <row r="143" spans="1:26" x14ac:dyDescent="0.25">
      <c r="A143" s="59" t="s">
        <v>1335</v>
      </c>
      <c r="B143" s="59">
        <v>59</v>
      </c>
      <c r="C143" s="59">
        <v>62</v>
      </c>
      <c r="D143" s="59">
        <v>64</v>
      </c>
      <c r="W143" s="59" t="s">
        <v>1860</v>
      </c>
      <c r="X143" s="59">
        <v>62</v>
      </c>
      <c r="Y143" s="59">
        <v>64</v>
      </c>
      <c r="Z143" s="59">
        <v>55</v>
      </c>
    </row>
    <row r="144" spans="1:26" x14ac:dyDescent="0.25">
      <c r="A144" s="59" t="s">
        <v>1336</v>
      </c>
      <c r="B144" s="59">
        <v>42</v>
      </c>
      <c r="C144" s="59">
        <v>55</v>
      </c>
      <c r="D144" s="59">
        <v>54</v>
      </c>
      <c r="W144" s="59" t="s">
        <v>1861</v>
      </c>
      <c r="X144" s="59">
        <v>82</v>
      </c>
      <c r="Y144" s="59">
        <v>67</v>
      </c>
      <c r="Z144" s="59">
        <v>61</v>
      </c>
    </row>
    <row r="145" spans="1:26" x14ac:dyDescent="0.25">
      <c r="A145" s="59" t="s">
        <v>1337</v>
      </c>
      <c r="B145" s="59">
        <v>81</v>
      </c>
      <c r="C145" s="59">
        <v>86</v>
      </c>
      <c r="D145" s="59">
        <v>87</v>
      </c>
      <c r="W145" s="59" t="s">
        <v>1862</v>
      </c>
      <c r="X145" s="59">
        <v>57</v>
      </c>
      <c r="Y145" s="59">
        <v>43</v>
      </c>
      <c r="Z145" s="59">
        <v>47</v>
      </c>
    </row>
    <row r="146" spans="1:26" x14ac:dyDescent="0.25">
      <c r="A146" s="59" t="s">
        <v>1338</v>
      </c>
      <c r="B146" s="59">
        <v>53</v>
      </c>
      <c r="C146" s="59">
        <v>62</v>
      </c>
      <c r="D146" s="59">
        <v>53</v>
      </c>
      <c r="W146" s="59" t="s">
        <v>1863</v>
      </c>
      <c r="X146" s="59">
        <v>88</v>
      </c>
      <c r="Y146" s="59">
        <v>73</v>
      </c>
      <c r="Z146" s="59">
        <v>78</v>
      </c>
    </row>
    <row r="147" spans="1:26" x14ac:dyDescent="0.25">
      <c r="A147" s="59" t="s">
        <v>1339</v>
      </c>
      <c r="B147" s="59">
        <v>22</v>
      </c>
      <c r="C147" s="59">
        <v>39</v>
      </c>
      <c r="D147" s="59">
        <v>33</v>
      </c>
      <c r="W147" s="59" t="s">
        <v>1864</v>
      </c>
      <c r="X147" s="59">
        <v>71</v>
      </c>
      <c r="Y147" s="59">
        <v>67</v>
      </c>
      <c r="Z147" s="59">
        <v>67</v>
      </c>
    </row>
    <row r="148" spans="1:26" x14ac:dyDescent="0.25">
      <c r="A148" s="59" t="s">
        <v>1340</v>
      </c>
      <c r="B148" s="59">
        <v>65</v>
      </c>
      <c r="C148" s="59">
        <v>79</v>
      </c>
      <c r="D148" s="59">
        <v>81</v>
      </c>
      <c r="W148" s="59" t="s">
        <v>1865</v>
      </c>
      <c r="X148" s="59">
        <v>88</v>
      </c>
      <c r="Y148" s="59">
        <v>84</v>
      </c>
      <c r="Z148" s="59">
        <v>75</v>
      </c>
    </row>
    <row r="149" spans="1:26" x14ac:dyDescent="0.25">
      <c r="A149" s="59" t="s">
        <v>1341</v>
      </c>
      <c r="B149" s="59">
        <v>97</v>
      </c>
      <c r="C149" s="59">
        <v>97</v>
      </c>
      <c r="D149" s="59">
        <v>96</v>
      </c>
      <c r="W149" s="59" t="s">
        <v>1866</v>
      </c>
      <c r="X149" s="59">
        <v>73</v>
      </c>
      <c r="Y149" s="59">
        <v>68</v>
      </c>
      <c r="Z149" s="59">
        <v>66</v>
      </c>
    </row>
    <row r="150" spans="1:26" x14ac:dyDescent="0.25">
      <c r="A150" s="59" t="s">
        <v>1342</v>
      </c>
      <c r="B150" s="59">
        <v>68</v>
      </c>
      <c r="C150" s="59">
        <v>75</v>
      </c>
      <c r="D150" s="59">
        <v>81</v>
      </c>
      <c r="W150" s="59" t="s">
        <v>1867</v>
      </c>
      <c r="X150" s="59">
        <v>80</v>
      </c>
      <c r="Y150" s="59">
        <v>75</v>
      </c>
      <c r="Z150" s="59">
        <v>69</v>
      </c>
    </row>
    <row r="151" spans="1:26" x14ac:dyDescent="0.25">
      <c r="A151" s="59" t="s">
        <v>1343</v>
      </c>
      <c r="B151" s="59">
        <v>87</v>
      </c>
      <c r="C151" s="59">
        <v>85</v>
      </c>
      <c r="D151" s="59">
        <v>93</v>
      </c>
      <c r="W151" s="59" t="s">
        <v>1868</v>
      </c>
      <c r="X151" s="59">
        <v>100</v>
      </c>
      <c r="Y151" s="59">
        <v>100</v>
      </c>
      <c r="Z151" s="59">
        <v>93</v>
      </c>
    </row>
    <row r="152" spans="1:26" x14ac:dyDescent="0.25">
      <c r="A152" s="59" t="s">
        <v>1344</v>
      </c>
      <c r="B152" s="59">
        <v>61</v>
      </c>
      <c r="C152" s="59">
        <v>68</v>
      </c>
      <c r="D152" s="59">
        <v>63</v>
      </c>
      <c r="W152" s="59" t="s">
        <v>1869</v>
      </c>
      <c r="X152" s="59">
        <v>62</v>
      </c>
      <c r="Y152" s="59">
        <v>67</v>
      </c>
      <c r="Z152" s="59">
        <v>69</v>
      </c>
    </row>
    <row r="153" spans="1:26" x14ac:dyDescent="0.25">
      <c r="A153" s="59" t="s">
        <v>1345</v>
      </c>
      <c r="B153" s="59">
        <v>59</v>
      </c>
      <c r="C153" s="59">
        <v>72</v>
      </c>
      <c r="D153" s="59">
        <v>68</v>
      </c>
      <c r="W153" s="59" t="s">
        <v>1870</v>
      </c>
      <c r="X153" s="59">
        <v>77</v>
      </c>
      <c r="Y153" s="59">
        <v>67</v>
      </c>
      <c r="Z153" s="59">
        <v>68</v>
      </c>
    </row>
    <row r="154" spans="1:26" x14ac:dyDescent="0.25">
      <c r="A154" s="59" t="s">
        <v>1346</v>
      </c>
      <c r="B154" s="59">
        <v>59</v>
      </c>
      <c r="C154" s="59">
        <v>70</v>
      </c>
      <c r="D154" s="59">
        <v>66</v>
      </c>
      <c r="W154" s="59" t="s">
        <v>1871</v>
      </c>
      <c r="X154" s="59">
        <v>64</v>
      </c>
      <c r="Y154" s="59">
        <v>54</v>
      </c>
      <c r="Z154" s="59">
        <v>50</v>
      </c>
    </row>
    <row r="155" spans="1:26" x14ac:dyDescent="0.25">
      <c r="A155" s="59" t="s">
        <v>1347</v>
      </c>
      <c r="B155" s="59">
        <v>40</v>
      </c>
      <c r="C155" s="59">
        <v>65</v>
      </c>
      <c r="D155" s="59">
        <v>64</v>
      </c>
      <c r="W155" s="59" t="s">
        <v>1872</v>
      </c>
      <c r="X155" s="59">
        <v>54</v>
      </c>
      <c r="Y155" s="59">
        <v>49</v>
      </c>
      <c r="Z155" s="59">
        <v>47</v>
      </c>
    </row>
    <row r="156" spans="1:26" x14ac:dyDescent="0.25">
      <c r="A156" s="59" t="s">
        <v>1348</v>
      </c>
      <c r="B156" s="59">
        <v>23</v>
      </c>
      <c r="C156" s="59">
        <v>44</v>
      </c>
      <c r="D156" s="59">
        <v>36</v>
      </c>
      <c r="W156" s="59" t="s">
        <v>1873</v>
      </c>
      <c r="X156" s="59">
        <v>62</v>
      </c>
      <c r="Y156" s="59">
        <v>67</v>
      </c>
      <c r="Z156" s="59">
        <v>61</v>
      </c>
    </row>
    <row r="157" spans="1:26" x14ac:dyDescent="0.25">
      <c r="A157" s="59" t="s">
        <v>1349</v>
      </c>
      <c r="B157" s="59">
        <v>70</v>
      </c>
      <c r="C157" s="59">
        <v>89</v>
      </c>
      <c r="D157" s="59">
        <v>88</v>
      </c>
      <c r="W157" s="59" t="s">
        <v>1874</v>
      </c>
      <c r="X157" s="59">
        <v>91</v>
      </c>
      <c r="Y157" s="59">
        <v>85</v>
      </c>
      <c r="Z157" s="59">
        <v>85</v>
      </c>
    </row>
    <row r="158" spans="1:26" x14ac:dyDescent="0.25">
      <c r="A158" s="59" t="s">
        <v>1350</v>
      </c>
      <c r="B158" s="59">
        <v>66</v>
      </c>
      <c r="C158" s="59">
        <v>74</v>
      </c>
      <c r="D158" s="59">
        <v>78</v>
      </c>
      <c r="W158" s="59" t="s">
        <v>1875</v>
      </c>
      <c r="X158" s="59">
        <v>90</v>
      </c>
      <c r="Y158" s="59">
        <v>85</v>
      </c>
      <c r="Z158" s="59">
        <v>84</v>
      </c>
    </row>
    <row r="159" spans="1:26" x14ac:dyDescent="0.25">
      <c r="A159" s="59" t="s">
        <v>1351</v>
      </c>
      <c r="B159" s="59">
        <v>39</v>
      </c>
      <c r="C159" s="59">
        <v>52</v>
      </c>
      <c r="D159" s="59">
        <v>46</v>
      </c>
      <c r="W159" s="59" t="s">
        <v>1876</v>
      </c>
      <c r="X159" s="59">
        <v>60</v>
      </c>
      <c r="Y159" s="59">
        <v>60</v>
      </c>
      <c r="Z159" s="59">
        <v>60</v>
      </c>
    </row>
    <row r="160" spans="1:26" x14ac:dyDescent="0.25">
      <c r="A160" s="59" t="s">
        <v>1352</v>
      </c>
      <c r="B160" s="59">
        <v>61</v>
      </c>
      <c r="C160" s="59">
        <v>86</v>
      </c>
      <c r="D160" s="59">
        <v>87</v>
      </c>
      <c r="W160" s="59" t="s">
        <v>1877</v>
      </c>
      <c r="X160" s="59">
        <v>74</v>
      </c>
      <c r="Y160" s="59">
        <v>77</v>
      </c>
      <c r="Z160" s="59">
        <v>76</v>
      </c>
    </row>
    <row r="161" spans="1:26" x14ac:dyDescent="0.25">
      <c r="A161" s="59" t="s">
        <v>1353</v>
      </c>
      <c r="B161" s="59">
        <v>66</v>
      </c>
      <c r="C161" s="59">
        <v>77</v>
      </c>
      <c r="D161" s="59">
        <v>73</v>
      </c>
      <c r="W161" s="59" t="s">
        <v>1878</v>
      </c>
      <c r="X161" s="59">
        <v>66</v>
      </c>
      <c r="Y161" s="59">
        <v>62</v>
      </c>
      <c r="Z161" s="59">
        <v>64</v>
      </c>
    </row>
    <row r="162" spans="1:26" x14ac:dyDescent="0.25">
      <c r="A162" s="59" t="s">
        <v>1354</v>
      </c>
      <c r="B162" s="59">
        <v>75</v>
      </c>
      <c r="C162" s="59">
        <v>82</v>
      </c>
      <c r="D162" s="59">
        <v>79</v>
      </c>
      <c r="W162" s="59" t="s">
        <v>1879</v>
      </c>
      <c r="X162" s="59">
        <v>82</v>
      </c>
      <c r="Y162" s="59">
        <v>78</v>
      </c>
      <c r="Z162" s="59">
        <v>74</v>
      </c>
    </row>
    <row r="163" spans="1:26" x14ac:dyDescent="0.25">
      <c r="A163" s="59" t="s">
        <v>1355</v>
      </c>
      <c r="B163" s="59">
        <v>75</v>
      </c>
      <c r="C163" s="59">
        <v>88</v>
      </c>
      <c r="D163" s="59">
        <v>85</v>
      </c>
      <c r="W163" s="59" t="s">
        <v>1880</v>
      </c>
      <c r="X163" s="59">
        <v>64</v>
      </c>
      <c r="Y163" s="59">
        <v>58</v>
      </c>
      <c r="Z163" s="59">
        <v>51</v>
      </c>
    </row>
    <row r="164" spans="1:26" x14ac:dyDescent="0.25">
      <c r="A164" s="59" t="s">
        <v>1356</v>
      </c>
      <c r="B164" s="59">
        <v>60</v>
      </c>
      <c r="C164" s="59">
        <v>64</v>
      </c>
      <c r="D164" s="59">
        <v>74</v>
      </c>
      <c r="W164" s="59" t="s">
        <v>1881</v>
      </c>
      <c r="X164" s="59">
        <v>49</v>
      </c>
      <c r="Y164" s="59">
        <v>53</v>
      </c>
      <c r="Z164" s="59">
        <v>52</v>
      </c>
    </row>
    <row r="165" spans="1:26" x14ac:dyDescent="0.25">
      <c r="A165" s="59" t="s">
        <v>1357</v>
      </c>
      <c r="B165" s="59">
        <v>77</v>
      </c>
      <c r="C165" s="59">
        <v>82</v>
      </c>
      <c r="D165" s="59">
        <v>89</v>
      </c>
      <c r="W165" s="59" t="s">
        <v>1882</v>
      </c>
      <c r="X165" s="59">
        <v>52</v>
      </c>
      <c r="Y165" s="59">
        <v>53</v>
      </c>
      <c r="Z165" s="59">
        <v>49</v>
      </c>
    </row>
    <row r="166" spans="1:26" x14ac:dyDescent="0.25">
      <c r="A166" s="59" t="s">
        <v>1358</v>
      </c>
      <c r="B166" s="59">
        <v>81</v>
      </c>
      <c r="C166" s="59">
        <v>92</v>
      </c>
      <c r="D166" s="59">
        <v>91</v>
      </c>
      <c r="W166" s="59" t="s">
        <v>1883</v>
      </c>
      <c r="X166" s="59">
        <v>58</v>
      </c>
      <c r="Y166" s="59">
        <v>57</v>
      </c>
      <c r="Z166" s="59">
        <v>53</v>
      </c>
    </row>
    <row r="167" spans="1:26" x14ac:dyDescent="0.25">
      <c r="A167" s="59" t="s">
        <v>1359</v>
      </c>
      <c r="B167" s="59">
        <v>96</v>
      </c>
      <c r="C167" s="59">
        <v>100</v>
      </c>
      <c r="D167" s="59">
        <v>100</v>
      </c>
      <c r="W167" s="59" t="s">
        <v>1884</v>
      </c>
      <c r="X167" s="59">
        <v>73</v>
      </c>
      <c r="Y167" s="59">
        <v>64</v>
      </c>
      <c r="Z167" s="59">
        <v>57</v>
      </c>
    </row>
    <row r="168" spans="1:26" x14ac:dyDescent="0.25">
      <c r="A168" s="59" t="s">
        <v>1360</v>
      </c>
      <c r="B168" s="59">
        <v>74</v>
      </c>
      <c r="C168" s="59">
        <v>86</v>
      </c>
      <c r="D168" s="59">
        <v>89</v>
      </c>
      <c r="W168" s="59" t="s">
        <v>1885</v>
      </c>
      <c r="X168" s="59">
        <v>53</v>
      </c>
      <c r="Y168" s="59">
        <v>51</v>
      </c>
      <c r="Z168" s="59">
        <v>51</v>
      </c>
    </row>
    <row r="169" spans="1:26" x14ac:dyDescent="0.25">
      <c r="A169" s="59" t="s">
        <v>1361</v>
      </c>
      <c r="B169" s="59">
        <v>58</v>
      </c>
      <c r="C169" s="59">
        <v>76</v>
      </c>
      <c r="D169" s="59">
        <v>78</v>
      </c>
      <c r="W169" s="59" t="s">
        <v>1886</v>
      </c>
      <c r="X169" s="59">
        <v>58</v>
      </c>
      <c r="Y169" s="59">
        <v>50</v>
      </c>
      <c r="Z169" s="59">
        <v>45</v>
      </c>
    </row>
    <row r="170" spans="1:26" x14ac:dyDescent="0.25">
      <c r="A170" s="59" t="s">
        <v>1362</v>
      </c>
      <c r="B170" s="59">
        <v>68</v>
      </c>
      <c r="C170" s="59">
        <v>83</v>
      </c>
      <c r="D170" s="59">
        <v>78</v>
      </c>
      <c r="W170" s="59" t="s">
        <v>1887</v>
      </c>
      <c r="X170" s="59">
        <v>64</v>
      </c>
      <c r="Y170" s="59">
        <v>60</v>
      </c>
      <c r="Z170" s="59">
        <v>58</v>
      </c>
    </row>
    <row r="171" spans="1:26" x14ac:dyDescent="0.25">
      <c r="A171" s="59" t="s">
        <v>1363</v>
      </c>
      <c r="B171" s="59">
        <v>67</v>
      </c>
      <c r="C171" s="59">
        <v>75</v>
      </c>
      <c r="D171" s="59">
        <v>70</v>
      </c>
      <c r="W171" s="59" t="s">
        <v>1888</v>
      </c>
      <c r="X171" s="59">
        <v>68</v>
      </c>
      <c r="Y171" s="59">
        <v>54</v>
      </c>
      <c r="Z171" s="59">
        <v>53</v>
      </c>
    </row>
    <row r="172" spans="1:26" x14ac:dyDescent="0.25">
      <c r="A172" s="59" t="s">
        <v>1364</v>
      </c>
      <c r="B172" s="59">
        <v>61</v>
      </c>
      <c r="C172" s="59">
        <v>60</v>
      </c>
      <c r="D172" s="59">
        <v>57</v>
      </c>
      <c r="W172" s="59" t="s">
        <v>1889</v>
      </c>
      <c r="X172" s="59">
        <v>72</v>
      </c>
      <c r="Y172" s="59">
        <v>73</v>
      </c>
      <c r="Z172" s="59">
        <v>74</v>
      </c>
    </row>
    <row r="173" spans="1:26" x14ac:dyDescent="0.25">
      <c r="A173" s="59" t="s">
        <v>1365</v>
      </c>
      <c r="B173" s="59">
        <v>69</v>
      </c>
      <c r="C173" s="59">
        <v>86</v>
      </c>
      <c r="D173" s="59">
        <v>81</v>
      </c>
      <c r="W173" s="59" t="s">
        <v>1890</v>
      </c>
      <c r="X173" s="59">
        <v>94</v>
      </c>
      <c r="Y173" s="59">
        <v>88</v>
      </c>
      <c r="Z173" s="59">
        <v>78</v>
      </c>
    </row>
    <row r="174" spans="1:26" x14ac:dyDescent="0.25">
      <c r="A174" s="59" t="s">
        <v>1366</v>
      </c>
      <c r="B174" s="59">
        <v>79</v>
      </c>
      <c r="C174" s="59">
        <v>86</v>
      </c>
      <c r="D174" s="59">
        <v>81</v>
      </c>
      <c r="W174" s="59" t="s">
        <v>1891</v>
      </c>
      <c r="X174" s="59">
        <v>62</v>
      </c>
      <c r="Y174" s="59">
        <v>67</v>
      </c>
      <c r="Z174" s="59">
        <v>58</v>
      </c>
    </row>
    <row r="175" spans="1:26" x14ac:dyDescent="0.25">
      <c r="A175" s="59" t="s">
        <v>1367</v>
      </c>
      <c r="B175" s="59">
        <v>63</v>
      </c>
      <c r="C175" s="59">
        <v>67</v>
      </c>
      <c r="D175" s="59">
        <v>70</v>
      </c>
      <c r="W175" s="59" t="s">
        <v>1892</v>
      </c>
      <c r="X175" s="59">
        <v>49</v>
      </c>
      <c r="Y175" s="59">
        <v>52</v>
      </c>
      <c r="Z175" s="59">
        <v>51</v>
      </c>
    </row>
    <row r="176" spans="1:26" x14ac:dyDescent="0.25">
      <c r="A176" s="59" t="s">
        <v>1368</v>
      </c>
      <c r="B176" s="59">
        <v>43</v>
      </c>
      <c r="C176" s="59">
        <v>51</v>
      </c>
      <c r="D176" s="59">
        <v>54</v>
      </c>
      <c r="W176" s="59" t="s">
        <v>1893</v>
      </c>
      <c r="X176" s="59">
        <v>61</v>
      </c>
      <c r="Y176" s="59">
        <v>70</v>
      </c>
      <c r="Z176" s="59">
        <v>76</v>
      </c>
    </row>
    <row r="177" spans="1:26" x14ac:dyDescent="0.25">
      <c r="A177" s="59" t="s">
        <v>1369</v>
      </c>
      <c r="B177" s="59">
        <v>81</v>
      </c>
      <c r="C177" s="59">
        <v>91</v>
      </c>
      <c r="D177" s="59">
        <v>87</v>
      </c>
      <c r="W177" s="59" t="s">
        <v>1894</v>
      </c>
      <c r="X177" s="59">
        <v>94</v>
      </c>
      <c r="Y177" s="59">
        <v>86</v>
      </c>
      <c r="Z177" s="59">
        <v>87</v>
      </c>
    </row>
    <row r="178" spans="1:26" x14ac:dyDescent="0.25">
      <c r="A178" s="59" t="s">
        <v>1370</v>
      </c>
      <c r="B178" s="59">
        <v>46</v>
      </c>
      <c r="C178" s="59">
        <v>54</v>
      </c>
      <c r="D178" s="59">
        <v>58</v>
      </c>
      <c r="W178" s="59" t="s">
        <v>1895</v>
      </c>
      <c r="X178" s="59">
        <v>87</v>
      </c>
      <c r="Y178" s="59">
        <v>84</v>
      </c>
      <c r="Z178" s="59">
        <v>76</v>
      </c>
    </row>
    <row r="179" spans="1:26" x14ac:dyDescent="0.25">
      <c r="A179" s="59" t="s">
        <v>1371</v>
      </c>
      <c r="B179" s="59">
        <v>71</v>
      </c>
      <c r="C179" s="59">
        <v>77</v>
      </c>
      <c r="D179" s="59">
        <v>77</v>
      </c>
      <c r="W179" s="59" t="s">
        <v>1896</v>
      </c>
      <c r="X179" s="59">
        <v>45</v>
      </c>
      <c r="Y179" s="59">
        <v>47</v>
      </c>
      <c r="Z179" s="59">
        <v>49</v>
      </c>
    </row>
    <row r="180" spans="1:26" x14ac:dyDescent="0.25">
      <c r="A180" s="59" t="s">
        <v>1372</v>
      </c>
      <c r="B180" s="59">
        <v>52</v>
      </c>
      <c r="C180" s="59">
        <v>70</v>
      </c>
      <c r="D180" s="59">
        <v>62</v>
      </c>
      <c r="W180" s="59" t="s">
        <v>1897</v>
      </c>
      <c r="X180" s="59">
        <v>51</v>
      </c>
      <c r="Y180" s="59">
        <v>31</v>
      </c>
      <c r="Z180" s="59">
        <v>36</v>
      </c>
    </row>
    <row r="181" spans="1:26" x14ac:dyDescent="0.25">
      <c r="A181" s="59" t="s">
        <v>1373</v>
      </c>
      <c r="B181" s="59">
        <v>97</v>
      </c>
      <c r="C181" s="59">
        <v>100</v>
      </c>
      <c r="D181" s="59">
        <v>100</v>
      </c>
      <c r="W181" s="59" t="s">
        <v>1898</v>
      </c>
      <c r="X181" s="59">
        <v>59</v>
      </c>
      <c r="Y181" s="59">
        <v>54</v>
      </c>
      <c r="Z181" s="59">
        <v>51</v>
      </c>
    </row>
    <row r="182" spans="1:26" x14ac:dyDescent="0.25">
      <c r="A182" s="59" t="s">
        <v>1374</v>
      </c>
      <c r="B182" s="59">
        <v>65</v>
      </c>
      <c r="C182" s="59">
        <v>69</v>
      </c>
      <c r="D182" s="59">
        <v>76</v>
      </c>
      <c r="W182" s="59" t="s">
        <v>1899</v>
      </c>
      <c r="X182" s="59">
        <v>62</v>
      </c>
      <c r="Y182" s="59">
        <v>68</v>
      </c>
      <c r="Z182" s="59">
        <v>75</v>
      </c>
    </row>
    <row r="183" spans="1:26" x14ac:dyDescent="0.25">
      <c r="A183" s="59" t="s">
        <v>1375</v>
      </c>
      <c r="B183" s="59">
        <v>46</v>
      </c>
      <c r="C183" s="59">
        <v>64</v>
      </c>
      <c r="D183" s="59">
        <v>66</v>
      </c>
      <c r="W183" s="59" t="s">
        <v>1900</v>
      </c>
      <c r="X183" s="59">
        <v>90</v>
      </c>
      <c r="Y183" s="59">
        <v>75</v>
      </c>
      <c r="Z183" s="59">
        <v>69</v>
      </c>
    </row>
    <row r="184" spans="1:26" x14ac:dyDescent="0.25">
      <c r="A184" s="59" t="s">
        <v>1376</v>
      </c>
      <c r="B184" s="59">
        <v>50</v>
      </c>
      <c r="C184" s="59">
        <v>50</v>
      </c>
      <c r="D184" s="59">
        <v>47</v>
      </c>
      <c r="W184" s="59" t="s">
        <v>1901</v>
      </c>
      <c r="X184" s="59">
        <v>75</v>
      </c>
      <c r="Y184" s="59">
        <v>81</v>
      </c>
      <c r="Z184" s="59">
        <v>74</v>
      </c>
    </row>
    <row r="185" spans="1:26" x14ac:dyDescent="0.25">
      <c r="A185" s="59" t="s">
        <v>1377</v>
      </c>
      <c r="B185" s="59">
        <v>65</v>
      </c>
      <c r="C185" s="59">
        <v>69</v>
      </c>
      <c r="D185" s="59">
        <v>70</v>
      </c>
      <c r="W185" s="59" t="s">
        <v>1902</v>
      </c>
      <c r="X185" s="59">
        <v>76</v>
      </c>
      <c r="Y185" s="59">
        <v>80</v>
      </c>
      <c r="Z185" s="59">
        <v>73</v>
      </c>
    </row>
    <row r="186" spans="1:26" x14ac:dyDescent="0.25">
      <c r="A186" s="59" t="s">
        <v>1378</v>
      </c>
      <c r="B186" s="59">
        <v>56</v>
      </c>
      <c r="C186" s="59">
        <v>68</v>
      </c>
      <c r="D186" s="59">
        <v>70</v>
      </c>
      <c r="W186" s="59" t="s">
        <v>1903</v>
      </c>
      <c r="X186" s="59">
        <v>45</v>
      </c>
      <c r="Y186" s="59">
        <v>52</v>
      </c>
      <c r="Z186" s="59">
        <v>49</v>
      </c>
    </row>
    <row r="187" spans="1:26" x14ac:dyDescent="0.25">
      <c r="A187" s="59" t="s">
        <v>1379</v>
      </c>
      <c r="B187" s="59">
        <v>48</v>
      </c>
      <c r="C187" s="59">
        <v>58</v>
      </c>
      <c r="D187" s="59">
        <v>52</v>
      </c>
      <c r="W187" s="59" t="s">
        <v>1904</v>
      </c>
      <c r="X187" s="59">
        <v>65</v>
      </c>
      <c r="Y187" s="59">
        <v>67</v>
      </c>
      <c r="Z187" s="59">
        <v>65</v>
      </c>
    </row>
    <row r="188" spans="1:26" x14ac:dyDescent="0.25">
      <c r="A188" s="59" t="s">
        <v>1380</v>
      </c>
      <c r="B188" s="59">
        <v>71</v>
      </c>
      <c r="C188" s="59">
        <v>87</v>
      </c>
      <c r="D188" s="59">
        <v>82</v>
      </c>
      <c r="W188" s="59" t="s">
        <v>1905</v>
      </c>
      <c r="X188" s="59">
        <v>80</v>
      </c>
      <c r="Y188" s="59">
        <v>76</v>
      </c>
      <c r="Z188" s="59">
        <v>65</v>
      </c>
    </row>
    <row r="189" spans="1:26" x14ac:dyDescent="0.25">
      <c r="A189" s="59" t="s">
        <v>1381</v>
      </c>
      <c r="B189" s="59">
        <v>78</v>
      </c>
      <c r="C189" s="59">
        <v>90</v>
      </c>
      <c r="D189" s="59">
        <v>93</v>
      </c>
      <c r="W189" s="59" t="s">
        <v>1906</v>
      </c>
      <c r="X189" s="59">
        <v>62</v>
      </c>
      <c r="Y189" s="59">
        <v>66</v>
      </c>
      <c r="Z189" s="59">
        <v>68</v>
      </c>
    </row>
    <row r="190" spans="1:26" x14ac:dyDescent="0.25">
      <c r="A190" s="59" t="s">
        <v>1382</v>
      </c>
      <c r="B190" s="59">
        <v>85</v>
      </c>
      <c r="C190" s="59">
        <v>90</v>
      </c>
      <c r="D190" s="59">
        <v>92</v>
      </c>
      <c r="W190" s="59" t="s">
        <v>1907</v>
      </c>
      <c r="X190" s="59">
        <v>48</v>
      </c>
      <c r="Y190" s="59">
        <v>52</v>
      </c>
      <c r="Z190" s="59">
        <v>45</v>
      </c>
    </row>
    <row r="191" spans="1:26" x14ac:dyDescent="0.25">
      <c r="A191" s="59" t="s">
        <v>1383</v>
      </c>
      <c r="B191" s="59">
        <v>77</v>
      </c>
      <c r="C191" s="59">
        <v>88</v>
      </c>
      <c r="D191" s="59">
        <v>87</v>
      </c>
      <c r="W191" s="59" t="s">
        <v>1908</v>
      </c>
      <c r="X191" s="59">
        <v>67</v>
      </c>
      <c r="Y191" s="59">
        <v>73</v>
      </c>
      <c r="Z191" s="59">
        <v>68</v>
      </c>
    </row>
    <row r="192" spans="1:26" x14ac:dyDescent="0.25">
      <c r="A192" s="59" t="s">
        <v>1384</v>
      </c>
      <c r="B192" s="59">
        <v>66</v>
      </c>
      <c r="C192" s="59">
        <v>65</v>
      </c>
      <c r="D192" s="59">
        <v>69</v>
      </c>
      <c r="W192" s="59" t="s">
        <v>1909</v>
      </c>
      <c r="X192" s="59">
        <v>69</v>
      </c>
      <c r="Y192" s="59">
        <v>60</v>
      </c>
      <c r="Z192" s="59">
        <v>54</v>
      </c>
    </row>
    <row r="193" spans="1:26" x14ac:dyDescent="0.25">
      <c r="A193" s="59" t="s">
        <v>1385</v>
      </c>
      <c r="B193" s="59">
        <v>77</v>
      </c>
      <c r="C193" s="59">
        <v>91</v>
      </c>
      <c r="D193" s="59">
        <v>88</v>
      </c>
      <c r="W193" s="59" t="s">
        <v>1910</v>
      </c>
      <c r="X193" s="59">
        <v>76</v>
      </c>
      <c r="Y193" s="59">
        <v>83</v>
      </c>
      <c r="Z193" s="59">
        <v>79</v>
      </c>
    </row>
    <row r="194" spans="1:26" x14ac:dyDescent="0.25">
      <c r="A194" s="59" t="s">
        <v>1386</v>
      </c>
      <c r="B194" s="59">
        <v>62</v>
      </c>
      <c r="C194" s="59">
        <v>64</v>
      </c>
      <c r="D194" s="59">
        <v>66</v>
      </c>
      <c r="W194" s="59" t="s">
        <v>1911</v>
      </c>
      <c r="X194" s="59">
        <v>70</v>
      </c>
      <c r="Y194" s="59">
        <v>70</v>
      </c>
      <c r="Z194" s="59">
        <v>70</v>
      </c>
    </row>
    <row r="195" spans="1:26" x14ac:dyDescent="0.25">
      <c r="A195" s="59" t="s">
        <v>1387</v>
      </c>
      <c r="B195" s="59">
        <v>60</v>
      </c>
      <c r="C195" s="59">
        <v>72</v>
      </c>
      <c r="D195" s="59">
        <v>68</v>
      </c>
      <c r="W195" s="59" t="s">
        <v>1912</v>
      </c>
      <c r="X195" s="59">
        <v>77</v>
      </c>
      <c r="Y195" s="59">
        <v>62</v>
      </c>
      <c r="Z195" s="59">
        <v>62</v>
      </c>
    </row>
    <row r="196" spans="1:26" x14ac:dyDescent="0.25">
      <c r="A196" s="59" t="s">
        <v>1388</v>
      </c>
      <c r="B196" s="59">
        <v>69</v>
      </c>
      <c r="C196" s="59">
        <v>84</v>
      </c>
      <c r="D196" s="59">
        <v>85</v>
      </c>
      <c r="W196" s="59" t="s">
        <v>1913</v>
      </c>
      <c r="X196" s="59">
        <v>89</v>
      </c>
      <c r="Y196" s="59">
        <v>84</v>
      </c>
      <c r="Z196" s="59">
        <v>77</v>
      </c>
    </row>
    <row r="197" spans="1:26" x14ac:dyDescent="0.25">
      <c r="A197" s="59" t="s">
        <v>1389</v>
      </c>
      <c r="B197" s="59">
        <v>45</v>
      </c>
      <c r="C197" s="59">
        <v>59</v>
      </c>
      <c r="D197" s="59">
        <v>64</v>
      </c>
      <c r="W197" s="59" t="s">
        <v>1914</v>
      </c>
      <c r="X197" s="59">
        <v>61</v>
      </c>
      <c r="Y197" s="59">
        <v>55</v>
      </c>
      <c r="Z197" s="59">
        <v>52</v>
      </c>
    </row>
    <row r="198" spans="1:26" x14ac:dyDescent="0.25">
      <c r="A198" s="59" t="s">
        <v>1390</v>
      </c>
      <c r="B198" s="59">
        <v>72</v>
      </c>
      <c r="C198" s="59">
        <v>80</v>
      </c>
      <c r="D198" s="59">
        <v>83</v>
      </c>
      <c r="W198" s="59" t="s">
        <v>1915</v>
      </c>
      <c r="X198" s="59">
        <v>59</v>
      </c>
      <c r="Y198" s="59">
        <v>69</v>
      </c>
      <c r="Z198" s="59">
        <v>65</v>
      </c>
    </row>
    <row r="199" spans="1:26" x14ac:dyDescent="0.25">
      <c r="A199" s="59" t="s">
        <v>1391</v>
      </c>
      <c r="B199" s="59">
        <v>54</v>
      </c>
      <c r="C199" s="59">
        <v>64</v>
      </c>
      <c r="D199" s="59">
        <v>67</v>
      </c>
      <c r="W199" s="59" t="s">
        <v>1916</v>
      </c>
      <c r="X199" s="59">
        <v>55</v>
      </c>
      <c r="Y199" s="59">
        <v>56</v>
      </c>
      <c r="Z199" s="59">
        <v>51</v>
      </c>
    </row>
    <row r="200" spans="1:26" x14ac:dyDescent="0.25">
      <c r="A200" s="59" t="s">
        <v>1392</v>
      </c>
      <c r="B200" s="59">
        <v>45</v>
      </c>
      <c r="C200" s="59">
        <v>53</v>
      </c>
      <c r="D200" s="59">
        <v>55</v>
      </c>
      <c r="W200" s="59" t="s">
        <v>1917</v>
      </c>
      <c r="X200" s="59">
        <v>66</v>
      </c>
      <c r="Y200" s="59">
        <v>74</v>
      </c>
      <c r="Z200" s="59">
        <v>69</v>
      </c>
    </row>
    <row r="201" spans="1:26" x14ac:dyDescent="0.25">
      <c r="A201" s="59" t="s">
        <v>1393</v>
      </c>
      <c r="B201" s="59">
        <v>78</v>
      </c>
      <c r="C201" s="59">
        <v>79</v>
      </c>
      <c r="D201" s="59">
        <v>76</v>
      </c>
      <c r="W201" s="59" t="s">
        <v>1918</v>
      </c>
      <c r="X201" s="59">
        <v>68</v>
      </c>
      <c r="Y201" s="59">
        <v>65</v>
      </c>
      <c r="Z201" s="59">
        <v>61</v>
      </c>
    </row>
    <row r="202" spans="1:26" x14ac:dyDescent="0.25">
      <c r="A202" s="59" t="s">
        <v>1394</v>
      </c>
      <c r="B202" s="59">
        <v>67</v>
      </c>
      <c r="C202" s="59">
        <v>84</v>
      </c>
      <c r="D202" s="59">
        <v>86</v>
      </c>
      <c r="W202" s="59" t="s">
        <v>1919</v>
      </c>
      <c r="X202" s="59">
        <v>91</v>
      </c>
      <c r="Y202" s="59">
        <v>81</v>
      </c>
      <c r="Z202" s="59">
        <v>79</v>
      </c>
    </row>
    <row r="203" spans="1:26" x14ac:dyDescent="0.25">
      <c r="A203" s="59" t="s">
        <v>1395</v>
      </c>
      <c r="B203" s="59">
        <v>65</v>
      </c>
      <c r="C203" s="59">
        <v>81</v>
      </c>
      <c r="D203" s="59">
        <v>77</v>
      </c>
      <c r="W203" s="59" t="s">
        <v>1920</v>
      </c>
      <c r="X203" s="59">
        <v>94</v>
      </c>
      <c r="Y203" s="59">
        <v>85</v>
      </c>
      <c r="Z203" s="59">
        <v>82</v>
      </c>
    </row>
    <row r="204" spans="1:26" x14ac:dyDescent="0.25">
      <c r="A204" s="59" t="s">
        <v>1396</v>
      </c>
      <c r="B204" s="59">
        <v>41</v>
      </c>
      <c r="C204" s="59">
        <v>45</v>
      </c>
      <c r="D204" s="59">
        <v>40</v>
      </c>
      <c r="W204" s="59" t="s">
        <v>1921</v>
      </c>
      <c r="X204" s="59">
        <v>69</v>
      </c>
      <c r="Y204" s="59">
        <v>77</v>
      </c>
      <c r="Z204" s="59">
        <v>69</v>
      </c>
    </row>
    <row r="205" spans="1:26" x14ac:dyDescent="0.25">
      <c r="A205" s="59" t="s">
        <v>1397</v>
      </c>
      <c r="B205" s="59">
        <v>57</v>
      </c>
      <c r="C205" s="59">
        <v>69</v>
      </c>
      <c r="D205" s="59">
        <v>68</v>
      </c>
      <c r="W205" s="59" t="s">
        <v>1922</v>
      </c>
      <c r="X205" s="59">
        <v>66</v>
      </c>
      <c r="Y205" s="59">
        <v>65</v>
      </c>
      <c r="Z205" s="59">
        <v>60</v>
      </c>
    </row>
    <row r="206" spans="1:26" x14ac:dyDescent="0.25">
      <c r="A206" s="59" t="s">
        <v>1398</v>
      </c>
      <c r="B206" s="59">
        <v>64</v>
      </c>
      <c r="C206" s="59">
        <v>74</v>
      </c>
      <c r="D206" s="59">
        <v>75</v>
      </c>
      <c r="W206" s="59" t="s">
        <v>1923</v>
      </c>
      <c r="X206" s="59">
        <v>59</v>
      </c>
      <c r="Y206" s="59">
        <v>41</v>
      </c>
      <c r="Z206" s="59">
        <v>42</v>
      </c>
    </row>
    <row r="207" spans="1:26" x14ac:dyDescent="0.25">
      <c r="A207" s="59" t="s">
        <v>1399</v>
      </c>
      <c r="B207" s="59">
        <v>73</v>
      </c>
      <c r="C207" s="59">
        <v>76</v>
      </c>
      <c r="D207" s="59">
        <v>78</v>
      </c>
      <c r="W207" s="59" t="s">
        <v>1924</v>
      </c>
      <c r="X207" s="59">
        <v>74</v>
      </c>
      <c r="Y207" s="59">
        <v>71</v>
      </c>
      <c r="Z207" s="59">
        <v>78</v>
      </c>
    </row>
    <row r="208" spans="1:26" x14ac:dyDescent="0.25">
      <c r="A208" s="59" t="s">
        <v>1400</v>
      </c>
      <c r="B208" s="59">
        <v>82</v>
      </c>
      <c r="C208" s="59">
        <v>85</v>
      </c>
      <c r="D208" s="59">
        <v>87</v>
      </c>
      <c r="W208" s="59" t="s">
        <v>1925</v>
      </c>
      <c r="X208" s="59">
        <v>82</v>
      </c>
      <c r="Y208" s="59">
        <v>62</v>
      </c>
      <c r="Z208" s="59">
        <v>62</v>
      </c>
    </row>
    <row r="209" spans="1:26" x14ac:dyDescent="0.25">
      <c r="A209" s="59" t="s">
        <v>1401</v>
      </c>
      <c r="B209" s="59">
        <v>87</v>
      </c>
      <c r="C209" s="59">
        <v>94</v>
      </c>
      <c r="D209" s="59">
        <v>95</v>
      </c>
      <c r="W209" s="59" t="s">
        <v>1926</v>
      </c>
      <c r="X209" s="59">
        <v>81</v>
      </c>
      <c r="Y209" s="59">
        <v>80</v>
      </c>
      <c r="Z209" s="59">
        <v>76</v>
      </c>
    </row>
    <row r="210" spans="1:26" x14ac:dyDescent="0.25">
      <c r="A210" s="59" t="s">
        <v>1402</v>
      </c>
      <c r="B210" s="59">
        <v>74</v>
      </c>
      <c r="C210" s="59">
        <v>81</v>
      </c>
      <c r="D210" s="59">
        <v>76</v>
      </c>
      <c r="W210" s="59" t="s">
        <v>1927</v>
      </c>
      <c r="X210" s="59">
        <v>75</v>
      </c>
      <c r="Y210" s="59">
        <v>73</v>
      </c>
      <c r="Z210" s="59">
        <v>74</v>
      </c>
    </row>
    <row r="211" spans="1:26" x14ac:dyDescent="0.25">
      <c r="A211" s="59" t="s">
        <v>1403</v>
      </c>
      <c r="B211" s="59">
        <v>58</v>
      </c>
      <c r="C211" s="59">
        <v>61</v>
      </c>
      <c r="D211" s="59">
        <v>66</v>
      </c>
      <c r="W211" s="59" t="s">
        <v>1928</v>
      </c>
      <c r="X211" s="59">
        <v>52</v>
      </c>
      <c r="Y211" s="59">
        <v>48</v>
      </c>
      <c r="Z211" s="59">
        <v>49</v>
      </c>
    </row>
    <row r="212" spans="1:26" x14ac:dyDescent="0.25">
      <c r="A212" s="59" t="s">
        <v>1404</v>
      </c>
      <c r="B212" s="59">
        <v>52</v>
      </c>
      <c r="C212" s="59">
        <v>55</v>
      </c>
      <c r="D212" s="59">
        <v>57</v>
      </c>
      <c r="W212" s="59" t="s">
        <v>1929</v>
      </c>
      <c r="X212" s="59">
        <v>80</v>
      </c>
      <c r="Y212" s="59">
        <v>79</v>
      </c>
      <c r="Z212" s="59">
        <v>79</v>
      </c>
    </row>
    <row r="213" spans="1:26" x14ac:dyDescent="0.25">
      <c r="A213" s="59" t="s">
        <v>1405</v>
      </c>
      <c r="B213" s="59">
        <v>70</v>
      </c>
      <c r="C213" s="59">
        <v>84</v>
      </c>
      <c r="D213" s="59">
        <v>81</v>
      </c>
      <c r="W213" s="59" t="s">
        <v>1930</v>
      </c>
      <c r="X213" s="59">
        <v>35</v>
      </c>
      <c r="Y213" s="59">
        <v>28</v>
      </c>
      <c r="Z213" s="59">
        <v>27</v>
      </c>
    </row>
    <row r="214" spans="1:26" x14ac:dyDescent="0.25">
      <c r="A214" s="59" t="s">
        <v>1406</v>
      </c>
      <c r="B214" s="59">
        <v>42</v>
      </c>
      <c r="C214" s="59">
        <v>62</v>
      </c>
      <c r="D214" s="59">
        <v>60</v>
      </c>
      <c r="W214" s="59" t="s">
        <v>1931</v>
      </c>
      <c r="X214" s="59">
        <v>58</v>
      </c>
      <c r="Y214" s="59">
        <v>60</v>
      </c>
      <c r="Z214" s="59">
        <v>57</v>
      </c>
    </row>
    <row r="215" spans="1:26" x14ac:dyDescent="0.25">
      <c r="A215" s="59" t="s">
        <v>1407</v>
      </c>
      <c r="B215" s="59">
        <v>57</v>
      </c>
      <c r="C215" s="59">
        <v>68</v>
      </c>
      <c r="D215" s="59">
        <v>73</v>
      </c>
      <c r="W215" s="59" t="s">
        <v>1932</v>
      </c>
      <c r="X215" s="59">
        <v>60</v>
      </c>
      <c r="Y215" s="59">
        <v>51</v>
      </c>
      <c r="Z215" s="59">
        <v>56</v>
      </c>
    </row>
    <row r="216" spans="1:26" x14ac:dyDescent="0.25">
      <c r="A216" s="59" t="s">
        <v>1408</v>
      </c>
      <c r="B216" s="59">
        <v>42</v>
      </c>
      <c r="C216" s="59">
        <v>52</v>
      </c>
      <c r="D216" s="59">
        <v>51</v>
      </c>
      <c r="W216" s="59" t="s">
        <v>1933</v>
      </c>
      <c r="X216" s="59">
        <v>87</v>
      </c>
      <c r="Y216" s="59">
        <v>91</v>
      </c>
      <c r="Z216" s="59">
        <v>81</v>
      </c>
    </row>
    <row r="217" spans="1:26" x14ac:dyDescent="0.25">
      <c r="A217" s="59" t="s">
        <v>1409</v>
      </c>
      <c r="B217" s="59">
        <v>60</v>
      </c>
      <c r="C217" s="59">
        <v>66</v>
      </c>
      <c r="D217" s="59">
        <v>70</v>
      </c>
      <c r="W217" s="59" t="s">
        <v>1934</v>
      </c>
      <c r="X217" s="59">
        <v>84</v>
      </c>
      <c r="Y217" s="59">
        <v>83</v>
      </c>
      <c r="Z217" s="59">
        <v>75</v>
      </c>
    </row>
    <row r="218" spans="1:26" x14ac:dyDescent="0.25">
      <c r="A218" s="59" t="s">
        <v>1410</v>
      </c>
      <c r="B218" s="59">
        <v>83</v>
      </c>
      <c r="C218" s="59">
        <v>86</v>
      </c>
      <c r="D218" s="59">
        <v>88</v>
      </c>
      <c r="W218" s="59" t="s">
        <v>1935</v>
      </c>
      <c r="X218" s="59">
        <v>76</v>
      </c>
      <c r="Y218" s="59">
        <v>62</v>
      </c>
      <c r="Z218" s="59">
        <v>60</v>
      </c>
    </row>
    <row r="219" spans="1:26" x14ac:dyDescent="0.25">
      <c r="A219" s="59" t="s">
        <v>1411</v>
      </c>
      <c r="B219" s="59">
        <v>34</v>
      </c>
      <c r="C219" s="59">
        <v>42</v>
      </c>
      <c r="D219" s="59">
        <v>39</v>
      </c>
      <c r="W219" s="59" t="s">
        <v>1936</v>
      </c>
      <c r="X219" s="59">
        <v>60</v>
      </c>
      <c r="Y219" s="59">
        <v>63</v>
      </c>
      <c r="Z219" s="59">
        <v>59</v>
      </c>
    </row>
    <row r="220" spans="1:26" x14ac:dyDescent="0.25">
      <c r="A220" s="59" t="s">
        <v>1412</v>
      </c>
      <c r="B220" s="59">
        <v>48</v>
      </c>
      <c r="C220" s="59">
        <v>62</v>
      </c>
      <c r="D220" s="59">
        <v>60</v>
      </c>
      <c r="W220" s="59" t="s">
        <v>1937</v>
      </c>
      <c r="X220" s="59">
        <v>66</v>
      </c>
      <c r="Y220" s="59">
        <v>77</v>
      </c>
      <c r="Z220" s="59">
        <v>70</v>
      </c>
    </row>
    <row r="221" spans="1:26" x14ac:dyDescent="0.25">
      <c r="A221" s="59" t="s">
        <v>1413</v>
      </c>
      <c r="B221" s="59">
        <v>52</v>
      </c>
      <c r="C221" s="59">
        <v>65</v>
      </c>
      <c r="D221" s="59">
        <v>61</v>
      </c>
      <c r="W221" s="59" t="s">
        <v>1938</v>
      </c>
      <c r="X221" s="59">
        <v>61</v>
      </c>
      <c r="Y221" s="59">
        <v>56</v>
      </c>
      <c r="Z221" s="59">
        <v>56</v>
      </c>
    </row>
    <row r="222" spans="1:26" x14ac:dyDescent="0.25">
      <c r="A222" s="59" t="s">
        <v>1414</v>
      </c>
      <c r="B222" s="59">
        <v>56</v>
      </c>
      <c r="C222" s="59">
        <v>68</v>
      </c>
      <c r="D222" s="59">
        <v>74</v>
      </c>
      <c r="W222" s="59" t="s">
        <v>1939</v>
      </c>
      <c r="X222" s="59">
        <v>78</v>
      </c>
      <c r="Y222" s="59">
        <v>81</v>
      </c>
      <c r="Z222" s="59">
        <v>86</v>
      </c>
    </row>
    <row r="223" spans="1:26" x14ac:dyDescent="0.25">
      <c r="A223" s="59" t="s">
        <v>1415</v>
      </c>
      <c r="B223" s="59">
        <v>19</v>
      </c>
      <c r="C223" s="59">
        <v>38</v>
      </c>
      <c r="D223" s="59">
        <v>32</v>
      </c>
      <c r="W223" s="59" t="s">
        <v>1940</v>
      </c>
      <c r="X223" s="59">
        <v>87</v>
      </c>
      <c r="Y223" s="59">
        <v>85</v>
      </c>
      <c r="Z223" s="59">
        <v>73</v>
      </c>
    </row>
    <row r="224" spans="1:26" x14ac:dyDescent="0.25">
      <c r="A224" s="59" t="s">
        <v>1416</v>
      </c>
      <c r="B224" s="59">
        <v>55</v>
      </c>
      <c r="C224" s="59">
        <v>65</v>
      </c>
      <c r="D224" s="59">
        <v>62</v>
      </c>
      <c r="W224" s="59" t="s">
        <v>1941</v>
      </c>
      <c r="X224" s="59">
        <v>69</v>
      </c>
      <c r="Y224" s="59">
        <v>77</v>
      </c>
      <c r="Z224" s="59">
        <v>77</v>
      </c>
    </row>
    <row r="225" spans="1:26" x14ac:dyDescent="0.25">
      <c r="A225" s="59" t="s">
        <v>1417</v>
      </c>
      <c r="B225" s="59">
        <v>72</v>
      </c>
      <c r="C225" s="59">
        <v>79</v>
      </c>
      <c r="D225" s="59">
        <v>77</v>
      </c>
      <c r="W225" s="59" t="s">
        <v>1942</v>
      </c>
      <c r="X225" s="59">
        <v>86</v>
      </c>
      <c r="Y225" s="59">
        <v>80</v>
      </c>
      <c r="Z225" s="59">
        <v>75</v>
      </c>
    </row>
    <row r="226" spans="1:26" x14ac:dyDescent="0.25">
      <c r="A226" s="59" t="s">
        <v>1418</v>
      </c>
      <c r="B226" s="59">
        <v>52</v>
      </c>
      <c r="C226" s="59">
        <v>66</v>
      </c>
      <c r="D226" s="59">
        <v>73</v>
      </c>
      <c r="W226" s="59" t="s">
        <v>1943</v>
      </c>
      <c r="X226" s="59">
        <v>70</v>
      </c>
      <c r="Y226" s="59">
        <v>68</v>
      </c>
      <c r="Z226" s="59">
        <v>72</v>
      </c>
    </row>
    <row r="227" spans="1:26" x14ac:dyDescent="0.25">
      <c r="A227" s="59" t="s">
        <v>1419</v>
      </c>
      <c r="B227" s="59">
        <v>45</v>
      </c>
      <c r="C227" s="59">
        <v>56</v>
      </c>
      <c r="D227" s="59">
        <v>54</v>
      </c>
      <c r="W227" s="59" t="s">
        <v>1944</v>
      </c>
      <c r="X227" s="59">
        <v>55</v>
      </c>
      <c r="Y227" s="59">
        <v>58</v>
      </c>
      <c r="Z227" s="59">
        <v>52</v>
      </c>
    </row>
    <row r="228" spans="1:26" x14ac:dyDescent="0.25">
      <c r="A228" s="59" t="s">
        <v>1420</v>
      </c>
      <c r="B228" s="59">
        <v>72</v>
      </c>
      <c r="C228" s="59">
        <v>72</v>
      </c>
      <c r="D228" s="59">
        <v>71</v>
      </c>
      <c r="W228" s="59" t="s">
        <v>1945</v>
      </c>
      <c r="X228" s="59">
        <v>58</v>
      </c>
      <c r="Y228" s="59">
        <v>55</v>
      </c>
      <c r="Z228" s="59">
        <v>53</v>
      </c>
    </row>
    <row r="229" spans="1:26" x14ac:dyDescent="0.25">
      <c r="A229" s="59" t="s">
        <v>1421</v>
      </c>
      <c r="B229" s="59">
        <v>32</v>
      </c>
      <c r="C229" s="59">
        <v>51</v>
      </c>
      <c r="D229" s="59">
        <v>44</v>
      </c>
      <c r="W229" s="59" t="s">
        <v>1946</v>
      </c>
      <c r="X229" s="59">
        <v>57</v>
      </c>
      <c r="Y229" s="59">
        <v>50</v>
      </c>
      <c r="Z229" s="59">
        <v>54</v>
      </c>
    </row>
    <row r="230" spans="1:26" x14ac:dyDescent="0.25">
      <c r="A230" s="59" t="s">
        <v>1422</v>
      </c>
      <c r="B230" s="59">
        <v>52</v>
      </c>
      <c r="C230" s="59">
        <v>59</v>
      </c>
      <c r="D230" s="59">
        <v>62</v>
      </c>
      <c r="W230" s="59" t="s">
        <v>1947</v>
      </c>
      <c r="X230" s="59">
        <v>68</v>
      </c>
      <c r="Y230" s="59">
        <v>72</v>
      </c>
      <c r="Z230" s="59">
        <v>64</v>
      </c>
    </row>
    <row r="231" spans="1:26" x14ac:dyDescent="0.25">
      <c r="A231" s="59" t="s">
        <v>1423</v>
      </c>
      <c r="B231" s="59">
        <v>88</v>
      </c>
      <c r="C231" s="59">
        <v>95</v>
      </c>
      <c r="D231" s="59">
        <v>94</v>
      </c>
      <c r="W231" s="59" t="s">
        <v>1948</v>
      </c>
      <c r="X231" s="59">
        <v>79</v>
      </c>
      <c r="Y231" s="59">
        <v>77</v>
      </c>
      <c r="Z231" s="59">
        <v>75</v>
      </c>
    </row>
    <row r="232" spans="1:26" x14ac:dyDescent="0.25">
      <c r="A232" s="59" t="s">
        <v>1424</v>
      </c>
      <c r="B232" s="59">
        <v>76</v>
      </c>
      <c r="C232" s="59">
        <v>85</v>
      </c>
      <c r="D232" s="59">
        <v>82</v>
      </c>
      <c r="W232" s="59" t="s">
        <v>1949</v>
      </c>
      <c r="X232" s="59">
        <v>76</v>
      </c>
      <c r="Y232" s="59">
        <v>64</v>
      </c>
      <c r="Z232" s="59">
        <v>66</v>
      </c>
    </row>
    <row r="233" spans="1:26" x14ac:dyDescent="0.25">
      <c r="A233" s="59" t="s">
        <v>1425</v>
      </c>
      <c r="B233" s="59">
        <v>77</v>
      </c>
      <c r="C233" s="59">
        <v>90</v>
      </c>
      <c r="D233" s="59">
        <v>84</v>
      </c>
      <c r="W233" s="59" t="s">
        <v>1950</v>
      </c>
      <c r="X233" s="59">
        <v>46</v>
      </c>
      <c r="Y233" s="59">
        <v>43</v>
      </c>
      <c r="Z233" s="59">
        <v>42</v>
      </c>
    </row>
    <row r="234" spans="1:26" x14ac:dyDescent="0.25">
      <c r="A234" s="59" t="s">
        <v>1426</v>
      </c>
      <c r="B234" s="59">
        <v>67</v>
      </c>
      <c r="C234" s="59">
        <v>86</v>
      </c>
      <c r="D234" s="59">
        <v>83</v>
      </c>
      <c r="W234" s="59" t="s">
        <v>1951</v>
      </c>
      <c r="X234" s="59">
        <v>68</v>
      </c>
      <c r="Y234" s="59">
        <v>72</v>
      </c>
      <c r="Z234" s="59">
        <v>65</v>
      </c>
    </row>
    <row r="235" spans="1:26" x14ac:dyDescent="0.25">
      <c r="A235" s="59" t="s">
        <v>1427</v>
      </c>
      <c r="B235" s="59">
        <v>46</v>
      </c>
      <c r="C235" s="59">
        <v>56</v>
      </c>
      <c r="D235" s="59">
        <v>57</v>
      </c>
      <c r="W235" s="59" t="s">
        <v>1952</v>
      </c>
      <c r="X235" s="59">
        <v>92</v>
      </c>
      <c r="Y235" s="59">
        <v>87</v>
      </c>
      <c r="Z235" s="59">
        <v>78</v>
      </c>
    </row>
    <row r="236" spans="1:26" x14ac:dyDescent="0.25">
      <c r="A236" s="59" t="s">
        <v>1428</v>
      </c>
      <c r="B236" s="59">
        <v>72</v>
      </c>
      <c r="C236" s="59">
        <v>79</v>
      </c>
      <c r="D236" s="59">
        <v>82</v>
      </c>
      <c r="W236" s="59" t="s">
        <v>1953</v>
      </c>
      <c r="X236" s="59">
        <v>83</v>
      </c>
      <c r="Y236" s="59">
        <v>82</v>
      </c>
      <c r="Z236" s="59">
        <v>84</v>
      </c>
    </row>
    <row r="237" spans="1:26" x14ac:dyDescent="0.25">
      <c r="A237" s="59" t="s">
        <v>1429</v>
      </c>
      <c r="B237" s="59">
        <v>35</v>
      </c>
      <c r="C237" s="59">
        <v>44</v>
      </c>
      <c r="D237" s="59">
        <v>43</v>
      </c>
      <c r="W237" s="59" t="s">
        <v>1954</v>
      </c>
      <c r="X237" s="59">
        <v>80</v>
      </c>
      <c r="Y237" s="59">
        <v>75</v>
      </c>
      <c r="Z237" s="59">
        <v>77</v>
      </c>
    </row>
    <row r="238" spans="1:26" x14ac:dyDescent="0.25">
      <c r="A238" s="59" t="s">
        <v>1430</v>
      </c>
      <c r="B238" s="59">
        <v>66</v>
      </c>
      <c r="C238" s="59">
        <v>72</v>
      </c>
      <c r="D238" s="59">
        <v>70</v>
      </c>
      <c r="W238" s="59" t="s">
        <v>1955</v>
      </c>
      <c r="X238" s="59">
        <v>63</v>
      </c>
      <c r="Y238" s="59">
        <v>66</v>
      </c>
      <c r="Z238" s="59">
        <v>67</v>
      </c>
    </row>
    <row r="239" spans="1:26" x14ac:dyDescent="0.25">
      <c r="A239" s="59" t="s">
        <v>1431</v>
      </c>
      <c r="B239" s="59">
        <v>64</v>
      </c>
      <c r="C239" s="59">
        <v>60</v>
      </c>
      <c r="D239" s="59">
        <v>74</v>
      </c>
      <c r="W239" s="59" t="s">
        <v>1956</v>
      </c>
      <c r="X239" s="59">
        <v>71</v>
      </c>
      <c r="Y239" s="59">
        <v>69</v>
      </c>
      <c r="Z239" s="59">
        <v>68</v>
      </c>
    </row>
    <row r="240" spans="1:26" x14ac:dyDescent="0.25">
      <c r="A240" s="59" t="s">
        <v>1432</v>
      </c>
      <c r="B240" s="59">
        <v>49</v>
      </c>
      <c r="C240" s="59">
        <v>58</v>
      </c>
      <c r="D240" s="59">
        <v>55</v>
      </c>
      <c r="W240" s="59" t="s">
        <v>1957</v>
      </c>
      <c r="X240" s="59">
        <v>54</v>
      </c>
      <c r="Y240" s="59">
        <v>52</v>
      </c>
      <c r="Z240" s="59">
        <v>51</v>
      </c>
    </row>
    <row r="241" spans="1:26" x14ac:dyDescent="0.25">
      <c r="A241" s="59" t="s">
        <v>1433</v>
      </c>
      <c r="B241" s="59">
        <v>62</v>
      </c>
      <c r="C241" s="59">
        <v>78</v>
      </c>
      <c r="D241" s="59">
        <v>79</v>
      </c>
      <c r="W241" s="59" t="s">
        <v>1958</v>
      </c>
      <c r="X241" s="59">
        <v>84</v>
      </c>
      <c r="Y241" s="59">
        <v>80</v>
      </c>
      <c r="Z241" s="59">
        <v>80</v>
      </c>
    </row>
    <row r="242" spans="1:26" x14ac:dyDescent="0.25">
      <c r="A242" s="59" t="s">
        <v>1434</v>
      </c>
      <c r="B242" s="59">
        <v>52</v>
      </c>
      <c r="C242" s="59">
        <v>67</v>
      </c>
      <c r="D242" s="59">
        <v>72</v>
      </c>
      <c r="W242" s="59" t="s">
        <v>1959</v>
      </c>
      <c r="X242" s="59">
        <v>73</v>
      </c>
      <c r="Y242" s="59">
        <v>68</v>
      </c>
      <c r="Z242" s="59">
        <v>66</v>
      </c>
    </row>
    <row r="243" spans="1:26" x14ac:dyDescent="0.25">
      <c r="A243" s="59" t="s">
        <v>1435</v>
      </c>
      <c r="B243" s="59">
        <v>80</v>
      </c>
      <c r="C243" s="59">
        <v>83</v>
      </c>
      <c r="D243" s="59">
        <v>83</v>
      </c>
      <c r="W243" s="59" t="s">
        <v>1960</v>
      </c>
      <c r="X243" s="59">
        <v>87</v>
      </c>
      <c r="Y243" s="59">
        <v>84</v>
      </c>
      <c r="Z243" s="59">
        <v>86</v>
      </c>
    </row>
    <row r="244" spans="1:26" x14ac:dyDescent="0.25">
      <c r="A244" s="59" t="s">
        <v>1436</v>
      </c>
      <c r="B244" s="59">
        <v>56</v>
      </c>
      <c r="C244" s="59">
        <v>52</v>
      </c>
      <c r="D244" s="59">
        <v>55</v>
      </c>
      <c r="W244" s="59" t="s">
        <v>1961</v>
      </c>
      <c r="X244" s="59">
        <v>69</v>
      </c>
      <c r="Y244" s="59">
        <v>64</v>
      </c>
      <c r="Z244" s="59">
        <v>68</v>
      </c>
    </row>
    <row r="245" spans="1:26" x14ac:dyDescent="0.25">
      <c r="A245" s="59" t="s">
        <v>1437</v>
      </c>
      <c r="B245" s="59">
        <v>68</v>
      </c>
      <c r="C245" s="59">
        <v>71</v>
      </c>
      <c r="D245" s="59">
        <v>75</v>
      </c>
      <c r="W245" s="59" t="s">
        <v>1962</v>
      </c>
      <c r="X245" s="59">
        <v>59</v>
      </c>
      <c r="Y245" s="59">
        <v>51</v>
      </c>
      <c r="Z245" s="59">
        <v>43</v>
      </c>
    </row>
    <row r="246" spans="1:26" x14ac:dyDescent="0.25">
      <c r="A246" s="59" t="s">
        <v>1438</v>
      </c>
      <c r="B246" s="59">
        <v>58</v>
      </c>
      <c r="C246" s="59">
        <v>75</v>
      </c>
      <c r="D246" s="59">
        <v>77</v>
      </c>
      <c r="W246" s="59" t="s">
        <v>1963</v>
      </c>
      <c r="X246" s="59">
        <v>75</v>
      </c>
      <c r="Y246" s="59">
        <v>74</v>
      </c>
      <c r="Z246" s="59">
        <v>69</v>
      </c>
    </row>
    <row r="247" spans="1:26" x14ac:dyDescent="0.25">
      <c r="A247" s="59" t="s">
        <v>1439</v>
      </c>
      <c r="B247" s="59">
        <v>74</v>
      </c>
      <c r="C247" s="59">
        <v>72</v>
      </c>
      <c r="D247" s="59">
        <v>72</v>
      </c>
      <c r="W247" s="59" t="s">
        <v>1964</v>
      </c>
      <c r="X247" s="59">
        <v>85</v>
      </c>
      <c r="Y247" s="59">
        <v>76</v>
      </c>
      <c r="Z247" s="59">
        <v>71</v>
      </c>
    </row>
    <row r="248" spans="1:26" x14ac:dyDescent="0.25">
      <c r="A248" s="59" t="s">
        <v>1440</v>
      </c>
      <c r="B248" s="59">
        <v>62</v>
      </c>
      <c r="C248" s="59">
        <v>62</v>
      </c>
      <c r="D248" s="59">
        <v>63</v>
      </c>
      <c r="W248" s="59" t="s">
        <v>1965</v>
      </c>
      <c r="X248" s="59">
        <v>89</v>
      </c>
      <c r="Y248" s="59">
        <v>76</v>
      </c>
      <c r="Z248" s="59">
        <v>74</v>
      </c>
    </row>
    <row r="249" spans="1:26" x14ac:dyDescent="0.25">
      <c r="A249" s="59" t="s">
        <v>1441</v>
      </c>
      <c r="B249" s="59">
        <v>58</v>
      </c>
      <c r="C249" s="59">
        <v>70</v>
      </c>
      <c r="D249" s="59">
        <v>68</v>
      </c>
      <c r="W249" s="59" t="s">
        <v>1966</v>
      </c>
      <c r="X249" s="59">
        <v>69</v>
      </c>
      <c r="Y249" s="59">
        <v>75</v>
      </c>
      <c r="Z249" s="59">
        <v>71</v>
      </c>
    </row>
    <row r="250" spans="1:26" x14ac:dyDescent="0.25">
      <c r="A250" s="59" t="s">
        <v>1442</v>
      </c>
      <c r="B250" s="59">
        <v>65</v>
      </c>
      <c r="C250" s="59">
        <v>64</v>
      </c>
      <c r="D250" s="59">
        <v>62</v>
      </c>
      <c r="W250" s="59" t="s">
        <v>1967</v>
      </c>
      <c r="X250" s="59">
        <v>72</v>
      </c>
      <c r="Y250" s="59">
        <v>79</v>
      </c>
      <c r="Z250" s="59">
        <v>74</v>
      </c>
    </row>
    <row r="251" spans="1:26" x14ac:dyDescent="0.25">
      <c r="A251" s="59" t="s">
        <v>1443</v>
      </c>
      <c r="B251" s="59">
        <v>48</v>
      </c>
      <c r="C251" s="59">
        <v>58</v>
      </c>
      <c r="D251" s="59">
        <v>54</v>
      </c>
      <c r="W251" s="59" t="s">
        <v>1968</v>
      </c>
      <c r="X251" s="59">
        <v>68</v>
      </c>
      <c r="Y251" s="59">
        <v>60</v>
      </c>
      <c r="Z251" s="59">
        <v>53</v>
      </c>
    </row>
    <row r="252" spans="1:26" x14ac:dyDescent="0.25">
      <c r="A252" s="59" t="s">
        <v>1444</v>
      </c>
      <c r="B252" s="59">
        <v>53</v>
      </c>
      <c r="C252" s="59">
        <v>72</v>
      </c>
      <c r="D252" s="59">
        <v>64</v>
      </c>
      <c r="W252" s="59" t="s">
        <v>1969</v>
      </c>
      <c r="X252" s="59">
        <v>47</v>
      </c>
      <c r="Y252" s="59">
        <v>49</v>
      </c>
      <c r="Z252" s="59">
        <v>49</v>
      </c>
    </row>
    <row r="253" spans="1:26" x14ac:dyDescent="0.25">
      <c r="A253" s="59" t="s">
        <v>1445</v>
      </c>
      <c r="B253" s="59">
        <v>71</v>
      </c>
      <c r="C253" s="59">
        <v>83</v>
      </c>
      <c r="D253" s="59">
        <v>83</v>
      </c>
      <c r="W253" s="59" t="s">
        <v>1970</v>
      </c>
      <c r="X253" s="59">
        <v>55</v>
      </c>
      <c r="Y253" s="59">
        <v>55</v>
      </c>
      <c r="Z253" s="59">
        <v>47</v>
      </c>
    </row>
    <row r="254" spans="1:26" x14ac:dyDescent="0.25">
      <c r="A254" s="59" t="s">
        <v>1446</v>
      </c>
      <c r="B254" s="59">
        <v>60</v>
      </c>
      <c r="C254" s="59">
        <v>70</v>
      </c>
      <c r="D254" s="59">
        <v>70</v>
      </c>
      <c r="W254" s="59" t="s">
        <v>1971</v>
      </c>
      <c r="X254" s="59">
        <v>80</v>
      </c>
      <c r="Y254" s="59">
        <v>73</v>
      </c>
      <c r="Z254" s="59">
        <v>72</v>
      </c>
    </row>
    <row r="255" spans="1:26" x14ac:dyDescent="0.25">
      <c r="A255" s="59" t="s">
        <v>1447</v>
      </c>
      <c r="B255" s="59">
        <v>52</v>
      </c>
      <c r="C255" s="59">
        <v>59</v>
      </c>
      <c r="D255" s="59">
        <v>65</v>
      </c>
      <c r="W255" s="59" t="s">
        <v>1972</v>
      </c>
      <c r="X255" s="59">
        <v>80</v>
      </c>
      <c r="Y255" s="59">
        <v>80</v>
      </c>
      <c r="Z255" s="59">
        <v>72</v>
      </c>
    </row>
    <row r="256" spans="1:26" x14ac:dyDescent="0.25">
      <c r="A256" s="59" t="s">
        <v>1448</v>
      </c>
      <c r="B256" s="59">
        <v>84</v>
      </c>
      <c r="C256" s="59">
        <v>95</v>
      </c>
      <c r="D256" s="59">
        <v>92</v>
      </c>
      <c r="W256" s="59" t="s">
        <v>1973</v>
      </c>
      <c r="X256" s="59">
        <v>54</v>
      </c>
      <c r="Y256" s="59">
        <v>52</v>
      </c>
      <c r="Z256" s="59">
        <v>52</v>
      </c>
    </row>
    <row r="257" spans="1:26" x14ac:dyDescent="0.25">
      <c r="A257" s="59" t="s">
        <v>1449</v>
      </c>
      <c r="B257" s="59">
        <v>62</v>
      </c>
      <c r="C257" s="59">
        <v>73</v>
      </c>
      <c r="D257" s="59">
        <v>70</v>
      </c>
      <c r="W257" s="59" t="s">
        <v>1974</v>
      </c>
      <c r="X257" s="59">
        <v>61</v>
      </c>
      <c r="Y257" s="59">
        <v>60</v>
      </c>
      <c r="Z257" s="59">
        <v>55</v>
      </c>
    </row>
    <row r="258" spans="1:26" x14ac:dyDescent="0.25">
      <c r="A258" s="59" t="s">
        <v>1450</v>
      </c>
      <c r="B258" s="59">
        <v>64</v>
      </c>
      <c r="C258" s="59">
        <v>73</v>
      </c>
      <c r="D258" s="59">
        <v>68</v>
      </c>
      <c r="W258" s="59" t="s">
        <v>1975</v>
      </c>
      <c r="X258" s="59">
        <v>81</v>
      </c>
      <c r="Y258" s="59">
        <v>71</v>
      </c>
      <c r="Z258" s="59">
        <v>73</v>
      </c>
    </row>
    <row r="259" spans="1:26" x14ac:dyDescent="0.25">
      <c r="A259" s="59" t="s">
        <v>1451</v>
      </c>
      <c r="B259" s="59">
        <v>77</v>
      </c>
      <c r="C259" s="59">
        <v>90</v>
      </c>
      <c r="D259" s="59">
        <v>85</v>
      </c>
      <c r="W259" s="59" t="s">
        <v>1976</v>
      </c>
      <c r="X259" s="59">
        <v>78</v>
      </c>
      <c r="Y259" s="59">
        <v>77</v>
      </c>
      <c r="Z259" s="59">
        <v>77</v>
      </c>
    </row>
    <row r="260" spans="1:26" x14ac:dyDescent="0.25">
      <c r="A260" s="59" t="s">
        <v>1452</v>
      </c>
      <c r="B260" s="59">
        <v>70</v>
      </c>
      <c r="C260" s="59">
        <v>75</v>
      </c>
      <c r="D260" s="59">
        <v>78</v>
      </c>
      <c r="W260" s="59" t="s">
        <v>1977</v>
      </c>
      <c r="X260" s="59">
        <v>92</v>
      </c>
      <c r="Y260" s="59">
        <v>79</v>
      </c>
      <c r="Z260" s="59">
        <v>84</v>
      </c>
    </row>
    <row r="261" spans="1:26" x14ac:dyDescent="0.25">
      <c r="A261" s="59" t="s">
        <v>1453</v>
      </c>
      <c r="B261" s="59">
        <v>65</v>
      </c>
      <c r="C261" s="59">
        <v>81</v>
      </c>
      <c r="D261" s="59">
        <v>81</v>
      </c>
      <c r="W261" s="59" t="s">
        <v>1978</v>
      </c>
      <c r="X261" s="59">
        <v>67</v>
      </c>
      <c r="Y261" s="59">
        <v>57</v>
      </c>
      <c r="Z261" s="59">
        <v>59</v>
      </c>
    </row>
    <row r="262" spans="1:26" x14ac:dyDescent="0.25">
      <c r="A262" s="59" t="s">
        <v>1454</v>
      </c>
      <c r="B262" s="59">
        <v>64</v>
      </c>
      <c r="C262" s="59">
        <v>79</v>
      </c>
      <c r="D262" s="59">
        <v>77</v>
      </c>
      <c r="W262" s="59" t="s">
        <v>1979</v>
      </c>
      <c r="X262" s="59">
        <v>55</v>
      </c>
      <c r="Y262" s="59">
        <v>47</v>
      </c>
      <c r="Z262" s="59">
        <v>44</v>
      </c>
    </row>
    <row r="263" spans="1:26" x14ac:dyDescent="0.25">
      <c r="A263" s="59" t="s">
        <v>1455</v>
      </c>
      <c r="B263" s="59">
        <v>50</v>
      </c>
      <c r="C263" s="59">
        <v>60</v>
      </c>
      <c r="D263" s="59">
        <v>59</v>
      </c>
      <c r="W263" s="59" t="s">
        <v>1980</v>
      </c>
      <c r="X263" s="59">
        <v>79</v>
      </c>
      <c r="Y263" s="59">
        <v>79</v>
      </c>
      <c r="Z263" s="59">
        <v>78</v>
      </c>
    </row>
    <row r="264" spans="1:26" x14ac:dyDescent="0.25">
      <c r="A264" s="59" t="s">
        <v>1456</v>
      </c>
      <c r="B264" s="59">
        <v>44</v>
      </c>
      <c r="C264" s="59">
        <v>50</v>
      </c>
      <c r="D264" s="59">
        <v>51</v>
      </c>
      <c r="W264" s="59" t="s">
        <v>1981</v>
      </c>
      <c r="X264" s="59">
        <v>55</v>
      </c>
      <c r="Y264" s="59">
        <v>46</v>
      </c>
      <c r="Z264" s="59">
        <v>43</v>
      </c>
    </row>
    <row r="265" spans="1:26" x14ac:dyDescent="0.25">
      <c r="A265" s="59" t="s">
        <v>1457</v>
      </c>
      <c r="B265" s="59">
        <v>99</v>
      </c>
      <c r="C265" s="59">
        <v>93</v>
      </c>
      <c r="D265" s="59">
        <v>90</v>
      </c>
      <c r="W265" s="59" t="s">
        <v>1982</v>
      </c>
      <c r="X265" s="59">
        <v>53</v>
      </c>
      <c r="Y265" s="59">
        <v>39</v>
      </c>
      <c r="Z265" s="59">
        <v>37</v>
      </c>
    </row>
    <row r="266" spans="1:26" x14ac:dyDescent="0.25">
      <c r="A266" s="59" t="s">
        <v>1458</v>
      </c>
      <c r="B266" s="59">
        <v>59</v>
      </c>
      <c r="C266" s="59">
        <v>73</v>
      </c>
      <c r="D266" s="59">
        <v>72</v>
      </c>
      <c r="W266" s="59" t="s">
        <v>1983</v>
      </c>
      <c r="X266" s="59">
        <v>76</v>
      </c>
      <c r="Y266" s="59">
        <v>73</v>
      </c>
      <c r="Z266" s="59">
        <v>68</v>
      </c>
    </row>
    <row r="267" spans="1:26" x14ac:dyDescent="0.25">
      <c r="A267" s="59" t="s">
        <v>1459</v>
      </c>
      <c r="B267" s="59">
        <v>81</v>
      </c>
      <c r="C267" s="59">
        <v>84</v>
      </c>
      <c r="D267" s="59">
        <v>82</v>
      </c>
      <c r="W267" s="59" t="s">
        <v>1984</v>
      </c>
      <c r="X267" s="59">
        <v>59</v>
      </c>
      <c r="Y267" s="59">
        <v>42</v>
      </c>
      <c r="Z267" s="59">
        <v>41</v>
      </c>
    </row>
    <row r="268" spans="1:26" x14ac:dyDescent="0.25">
      <c r="A268" s="59" t="s">
        <v>1460</v>
      </c>
      <c r="B268" s="59">
        <v>63</v>
      </c>
      <c r="C268" s="59">
        <v>75</v>
      </c>
      <c r="D268" s="59">
        <v>81</v>
      </c>
      <c r="W268" s="59" t="s">
        <v>1985</v>
      </c>
      <c r="X268" s="59">
        <v>68</v>
      </c>
      <c r="Y268" s="59">
        <v>51</v>
      </c>
      <c r="Z268" s="59">
        <v>57</v>
      </c>
    </row>
    <row r="269" spans="1:26" x14ac:dyDescent="0.25">
      <c r="A269" s="59" t="s">
        <v>1461</v>
      </c>
      <c r="B269" s="59">
        <v>69</v>
      </c>
      <c r="C269" s="59">
        <v>72</v>
      </c>
      <c r="D269" s="59">
        <v>77</v>
      </c>
      <c r="W269" s="59" t="s">
        <v>1986</v>
      </c>
      <c r="X269" s="59">
        <v>81</v>
      </c>
      <c r="Y269" s="59">
        <v>74</v>
      </c>
      <c r="Z269" s="59">
        <v>71</v>
      </c>
    </row>
    <row r="270" spans="1:26" x14ac:dyDescent="0.25">
      <c r="A270" s="59" t="s">
        <v>1462</v>
      </c>
      <c r="B270" s="59">
        <v>88</v>
      </c>
      <c r="C270" s="59">
        <v>92</v>
      </c>
      <c r="D270" s="59">
        <v>95</v>
      </c>
      <c r="W270" s="59" t="s">
        <v>1987</v>
      </c>
      <c r="X270" s="59">
        <v>47</v>
      </c>
      <c r="Y270" s="59">
        <v>43</v>
      </c>
      <c r="Z270" s="59">
        <v>41</v>
      </c>
    </row>
    <row r="271" spans="1:26" x14ac:dyDescent="0.25">
      <c r="A271" s="59" t="s">
        <v>1463</v>
      </c>
      <c r="B271" s="59">
        <v>71</v>
      </c>
      <c r="C271" s="59">
        <v>76</v>
      </c>
      <c r="D271" s="59">
        <v>70</v>
      </c>
      <c r="W271" s="59" t="s">
        <v>1988</v>
      </c>
      <c r="X271" s="59">
        <v>50</v>
      </c>
      <c r="Y271" s="59">
        <v>48</v>
      </c>
      <c r="Z271" s="59">
        <v>42</v>
      </c>
    </row>
    <row r="272" spans="1:26" x14ac:dyDescent="0.25">
      <c r="A272" s="59" t="s">
        <v>1464</v>
      </c>
      <c r="B272" s="59">
        <v>37</v>
      </c>
      <c r="C272" s="59">
        <v>57</v>
      </c>
      <c r="D272" s="59">
        <v>56</v>
      </c>
      <c r="W272" s="59" t="s">
        <v>1989</v>
      </c>
      <c r="X272" s="59">
        <v>69</v>
      </c>
      <c r="Y272" s="59">
        <v>63</v>
      </c>
      <c r="Z272" s="59">
        <v>61</v>
      </c>
    </row>
    <row r="273" spans="1:26" x14ac:dyDescent="0.25">
      <c r="A273" s="59" t="s">
        <v>1465</v>
      </c>
      <c r="B273" s="59">
        <v>53</v>
      </c>
      <c r="C273" s="59">
        <v>66</v>
      </c>
      <c r="D273" s="59">
        <v>73</v>
      </c>
      <c r="W273" s="59" t="s">
        <v>1990</v>
      </c>
      <c r="X273" s="59">
        <v>58</v>
      </c>
      <c r="Y273" s="59">
        <v>49</v>
      </c>
      <c r="Z273" s="59">
        <v>42</v>
      </c>
    </row>
    <row r="274" spans="1:26" x14ac:dyDescent="0.25">
      <c r="A274" s="59" t="s">
        <v>1466</v>
      </c>
      <c r="B274" s="59">
        <v>47</v>
      </c>
      <c r="C274" s="59">
        <v>53</v>
      </c>
      <c r="D274" s="59">
        <v>58</v>
      </c>
      <c r="W274" s="59" t="s">
        <v>1991</v>
      </c>
      <c r="X274" s="59">
        <v>55</v>
      </c>
      <c r="Y274" s="59">
        <v>59</v>
      </c>
      <c r="Z274" s="59">
        <v>59</v>
      </c>
    </row>
    <row r="275" spans="1:26" x14ac:dyDescent="0.25">
      <c r="A275" s="59" t="s">
        <v>1467</v>
      </c>
      <c r="B275" s="59">
        <v>65</v>
      </c>
      <c r="C275" s="59">
        <v>70</v>
      </c>
      <c r="D275" s="59">
        <v>71</v>
      </c>
      <c r="W275" s="59" t="s">
        <v>1992</v>
      </c>
      <c r="X275" s="59">
        <v>91</v>
      </c>
      <c r="Y275" s="59">
        <v>73</v>
      </c>
      <c r="Z275" s="59">
        <v>80</v>
      </c>
    </row>
    <row r="276" spans="1:26" x14ac:dyDescent="0.25">
      <c r="A276" s="59" t="s">
        <v>1468</v>
      </c>
      <c r="B276" s="59">
        <v>53</v>
      </c>
      <c r="C276" s="59">
        <v>58</v>
      </c>
      <c r="D276" s="59">
        <v>57</v>
      </c>
      <c r="W276" s="59" t="s">
        <v>1993</v>
      </c>
      <c r="X276" s="59">
        <v>88</v>
      </c>
      <c r="Y276" s="59">
        <v>85</v>
      </c>
      <c r="Z276" s="59">
        <v>76</v>
      </c>
    </row>
    <row r="277" spans="1:26" x14ac:dyDescent="0.25">
      <c r="A277" s="59" t="s">
        <v>1469</v>
      </c>
      <c r="B277" s="59">
        <v>87</v>
      </c>
      <c r="C277" s="59">
        <v>89</v>
      </c>
      <c r="D277" s="59">
        <v>94</v>
      </c>
      <c r="W277" s="59" t="s">
        <v>1994</v>
      </c>
      <c r="X277" s="59">
        <v>83</v>
      </c>
      <c r="Y277" s="59">
        <v>78</v>
      </c>
      <c r="Z277" s="59">
        <v>73</v>
      </c>
    </row>
    <row r="278" spans="1:26" x14ac:dyDescent="0.25">
      <c r="A278" s="59" t="s">
        <v>1470</v>
      </c>
      <c r="B278" s="59">
        <v>85</v>
      </c>
      <c r="C278" s="59">
        <v>92</v>
      </c>
      <c r="D278" s="59">
        <v>93</v>
      </c>
      <c r="W278" s="59" t="s">
        <v>1995</v>
      </c>
      <c r="X278" s="59">
        <v>73</v>
      </c>
      <c r="Y278" s="59">
        <v>78</v>
      </c>
      <c r="Z278" s="59">
        <v>72</v>
      </c>
    </row>
    <row r="279" spans="1:26" x14ac:dyDescent="0.25">
      <c r="A279" s="59" t="s">
        <v>1471</v>
      </c>
      <c r="B279" s="59">
        <v>59</v>
      </c>
      <c r="C279" s="59">
        <v>63</v>
      </c>
      <c r="D279" s="59">
        <v>75</v>
      </c>
      <c r="W279" s="59" t="s">
        <v>1996</v>
      </c>
      <c r="X279" s="59">
        <v>81</v>
      </c>
      <c r="Y279" s="59">
        <v>81</v>
      </c>
      <c r="Z279" s="59">
        <v>84</v>
      </c>
    </row>
    <row r="280" spans="1:26" x14ac:dyDescent="0.25">
      <c r="A280" s="59" t="s">
        <v>1472</v>
      </c>
      <c r="B280" s="59">
        <v>65</v>
      </c>
      <c r="C280" s="59">
        <v>86</v>
      </c>
      <c r="D280" s="59">
        <v>80</v>
      </c>
      <c r="W280" s="59" t="s">
        <v>1997</v>
      </c>
      <c r="X280" s="59">
        <v>93</v>
      </c>
      <c r="Y280" s="59">
        <v>84</v>
      </c>
      <c r="Z280" s="59">
        <v>90</v>
      </c>
    </row>
    <row r="281" spans="1:26" x14ac:dyDescent="0.25">
      <c r="A281" s="59" t="s">
        <v>1473</v>
      </c>
      <c r="B281" s="59">
        <v>68</v>
      </c>
      <c r="C281" s="59">
        <v>77</v>
      </c>
      <c r="D281" s="59">
        <v>80</v>
      </c>
      <c r="W281" s="59" t="s">
        <v>1998</v>
      </c>
      <c r="X281" s="59">
        <v>73</v>
      </c>
      <c r="Y281" s="59">
        <v>56</v>
      </c>
      <c r="Z281" s="59">
        <v>57</v>
      </c>
    </row>
    <row r="282" spans="1:26" x14ac:dyDescent="0.25">
      <c r="A282" s="59" t="s">
        <v>1474</v>
      </c>
      <c r="B282" s="59">
        <v>73</v>
      </c>
      <c r="C282" s="59">
        <v>92</v>
      </c>
      <c r="D282" s="59">
        <v>84</v>
      </c>
      <c r="W282" s="59" t="s">
        <v>1999</v>
      </c>
      <c r="X282" s="59">
        <v>53</v>
      </c>
      <c r="Y282" s="59">
        <v>52</v>
      </c>
      <c r="Z282" s="59">
        <v>42</v>
      </c>
    </row>
    <row r="283" spans="1:26" x14ac:dyDescent="0.25">
      <c r="A283" s="59" t="s">
        <v>1475</v>
      </c>
      <c r="B283" s="59">
        <v>65</v>
      </c>
      <c r="C283" s="59">
        <v>75</v>
      </c>
      <c r="D283" s="59">
        <v>77</v>
      </c>
      <c r="W283" s="59" t="s">
        <v>2000</v>
      </c>
      <c r="X283" s="59">
        <v>45</v>
      </c>
      <c r="Y283" s="59">
        <v>48</v>
      </c>
      <c r="Z283" s="59">
        <v>46</v>
      </c>
    </row>
    <row r="284" spans="1:26" x14ac:dyDescent="0.25">
      <c r="A284" s="59" t="s">
        <v>1476</v>
      </c>
      <c r="B284" s="59">
        <v>73</v>
      </c>
      <c r="C284" s="59">
        <v>79</v>
      </c>
      <c r="D284" s="59">
        <v>84</v>
      </c>
      <c r="W284" s="59" t="s">
        <v>2001</v>
      </c>
      <c r="X284" s="59">
        <v>89</v>
      </c>
      <c r="Y284" s="59">
        <v>87</v>
      </c>
      <c r="Z284" s="59">
        <v>79</v>
      </c>
    </row>
    <row r="285" spans="1:26" x14ac:dyDescent="0.25">
      <c r="A285" s="59" t="s">
        <v>1477</v>
      </c>
      <c r="B285" s="59">
        <v>70</v>
      </c>
      <c r="C285" s="59">
        <v>78</v>
      </c>
      <c r="D285" s="59">
        <v>78</v>
      </c>
      <c r="W285" s="59" t="s">
        <v>2002</v>
      </c>
      <c r="X285" s="59">
        <v>66</v>
      </c>
      <c r="Y285" s="59">
        <v>59</v>
      </c>
      <c r="Z285" s="59">
        <v>52</v>
      </c>
    </row>
    <row r="286" spans="1:26" x14ac:dyDescent="0.25">
      <c r="A286" s="59" t="s">
        <v>1478</v>
      </c>
      <c r="B286" s="59">
        <v>37</v>
      </c>
      <c r="C286" s="59">
        <v>46</v>
      </c>
      <c r="D286" s="59">
        <v>46</v>
      </c>
      <c r="W286" s="59" t="s">
        <v>2003</v>
      </c>
      <c r="X286" s="59">
        <v>46</v>
      </c>
      <c r="Y286" s="59">
        <v>34</v>
      </c>
      <c r="Z286" s="59">
        <v>36</v>
      </c>
    </row>
    <row r="287" spans="1:26" x14ac:dyDescent="0.25">
      <c r="A287" s="59" t="s">
        <v>1479</v>
      </c>
      <c r="B287" s="59">
        <v>74</v>
      </c>
      <c r="C287" s="59">
        <v>90</v>
      </c>
      <c r="D287" s="59">
        <v>88</v>
      </c>
      <c r="W287" s="59" t="s">
        <v>2004</v>
      </c>
      <c r="X287" s="59">
        <v>81</v>
      </c>
      <c r="Y287" s="59">
        <v>82</v>
      </c>
      <c r="Z287" s="59">
        <v>82</v>
      </c>
    </row>
    <row r="288" spans="1:26" x14ac:dyDescent="0.25">
      <c r="A288" s="59" t="s">
        <v>1480</v>
      </c>
      <c r="B288" s="59">
        <v>62</v>
      </c>
      <c r="C288" s="59">
        <v>72</v>
      </c>
      <c r="D288" s="59">
        <v>70</v>
      </c>
      <c r="W288" s="59" t="s">
        <v>2005</v>
      </c>
      <c r="X288" s="59">
        <v>97</v>
      </c>
      <c r="Y288" s="59">
        <v>82</v>
      </c>
      <c r="Z288" s="59">
        <v>88</v>
      </c>
    </row>
    <row r="289" spans="1:26" x14ac:dyDescent="0.25">
      <c r="A289" s="59" t="s">
        <v>1481</v>
      </c>
      <c r="B289" s="59">
        <v>67</v>
      </c>
      <c r="C289" s="59">
        <v>89</v>
      </c>
      <c r="D289" s="59">
        <v>82</v>
      </c>
      <c r="W289" s="59" t="s">
        <v>2006</v>
      </c>
      <c r="X289" s="59">
        <v>62</v>
      </c>
      <c r="Y289" s="59">
        <v>72</v>
      </c>
      <c r="Z289" s="59">
        <v>65</v>
      </c>
    </row>
    <row r="290" spans="1:26" x14ac:dyDescent="0.25">
      <c r="A290" s="59" t="s">
        <v>1482</v>
      </c>
      <c r="B290" s="59">
        <v>76</v>
      </c>
      <c r="C290" s="59">
        <v>76</v>
      </c>
      <c r="D290" s="59">
        <v>74</v>
      </c>
      <c r="W290" s="59" t="s">
        <v>2007</v>
      </c>
      <c r="X290" s="59">
        <v>88</v>
      </c>
      <c r="Y290" s="59">
        <v>75</v>
      </c>
      <c r="Z290" s="59">
        <v>76</v>
      </c>
    </row>
    <row r="291" spans="1:26" x14ac:dyDescent="0.25">
      <c r="A291" s="59" t="s">
        <v>1483</v>
      </c>
      <c r="B291" s="59">
        <v>96</v>
      </c>
      <c r="C291" s="59">
        <v>96</v>
      </c>
      <c r="D291" s="59">
        <v>99</v>
      </c>
      <c r="W291" s="59" t="s">
        <v>2008</v>
      </c>
      <c r="X291" s="59">
        <v>77</v>
      </c>
      <c r="Y291" s="59">
        <v>76</v>
      </c>
      <c r="Z291" s="59">
        <v>77</v>
      </c>
    </row>
    <row r="292" spans="1:26" x14ac:dyDescent="0.25">
      <c r="A292" s="59" t="s">
        <v>1484</v>
      </c>
      <c r="B292" s="59">
        <v>76</v>
      </c>
      <c r="C292" s="59">
        <v>94</v>
      </c>
      <c r="D292" s="59">
        <v>87</v>
      </c>
      <c r="W292" s="59" t="s">
        <v>2009</v>
      </c>
      <c r="X292" s="59">
        <v>76</v>
      </c>
      <c r="Y292" s="59">
        <v>70</v>
      </c>
      <c r="Z292" s="59">
        <v>68</v>
      </c>
    </row>
    <row r="293" spans="1:26" x14ac:dyDescent="0.25">
      <c r="A293" s="59" t="s">
        <v>1485</v>
      </c>
      <c r="B293" s="59">
        <v>60</v>
      </c>
      <c r="C293" s="59">
        <v>70</v>
      </c>
      <c r="D293" s="59">
        <v>74</v>
      </c>
      <c r="W293" s="59" t="s">
        <v>2010</v>
      </c>
      <c r="X293" s="59">
        <v>86</v>
      </c>
      <c r="Y293" s="59">
        <v>73</v>
      </c>
      <c r="Z293" s="59">
        <v>70</v>
      </c>
    </row>
    <row r="294" spans="1:26" x14ac:dyDescent="0.25">
      <c r="A294" s="59" t="s">
        <v>1486</v>
      </c>
      <c r="B294" s="59">
        <v>98</v>
      </c>
      <c r="C294" s="59">
        <v>100</v>
      </c>
      <c r="D294" s="59">
        <v>99</v>
      </c>
      <c r="W294" s="59" t="s">
        <v>2011</v>
      </c>
      <c r="X294" s="59">
        <v>63</v>
      </c>
      <c r="Y294" s="59">
        <v>60</v>
      </c>
      <c r="Z294" s="59">
        <v>57</v>
      </c>
    </row>
    <row r="295" spans="1:26" x14ac:dyDescent="0.25">
      <c r="A295" s="59" t="s">
        <v>1487</v>
      </c>
      <c r="B295" s="59">
        <v>65</v>
      </c>
      <c r="C295" s="59">
        <v>73</v>
      </c>
      <c r="D295" s="59">
        <v>75</v>
      </c>
      <c r="W295" s="59" t="s">
        <v>2012</v>
      </c>
      <c r="X295" s="59">
        <v>87</v>
      </c>
      <c r="Y295" s="59">
        <v>84</v>
      </c>
      <c r="Z295" s="59">
        <v>87</v>
      </c>
    </row>
    <row r="296" spans="1:26" x14ac:dyDescent="0.25">
      <c r="A296" s="59" t="s">
        <v>1488</v>
      </c>
      <c r="B296" s="59">
        <v>80</v>
      </c>
      <c r="C296" s="59">
        <v>85</v>
      </c>
      <c r="D296" s="59">
        <v>85</v>
      </c>
      <c r="W296" s="59" t="s">
        <v>2013</v>
      </c>
      <c r="X296" s="59">
        <v>78</v>
      </c>
      <c r="Y296" s="59">
        <v>77</v>
      </c>
      <c r="Z296" s="59">
        <v>80</v>
      </c>
    </row>
    <row r="297" spans="1:26" x14ac:dyDescent="0.25">
      <c r="A297" s="59" t="s">
        <v>1489</v>
      </c>
      <c r="B297" s="59">
        <v>42</v>
      </c>
      <c r="C297" s="59">
        <v>61</v>
      </c>
      <c r="D297" s="59">
        <v>58</v>
      </c>
      <c r="W297" s="59" t="s">
        <v>2014</v>
      </c>
      <c r="X297" s="59">
        <v>67</v>
      </c>
      <c r="Y297" s="59">
        <v>62</v>
      </c>
      <c r="Z297" s="59">
        <v>60</v>
      </c>
    </row>
    <row r="298" spans="1:26" x14ac:dyDescent="0.25">
      <c r="A298" s="59" t="s">
        <v>1490</v>
      </c>
      <c r="B298" s="59">
        <v>59</v>
      </c>
      <c r="C298" s="59">
        <v>63</v>
      </c>
      <c r="D298" s="59">
        <v>64</v>
      </c>
      <c r="W298" s="59" t="s">
        <v>2015</v>
      </c>
      <c r="X298" s="59">
        <v>46</v>
      </c>
      <c r="Y298" s="59">
        <v>41</v>
      </c>
      <c r="Z298" s="59">
        <v>43</v>
      </c>
    </row>
    <row r="299" spans="1:26" x14ac:dyDescent="0.25">
      <c r="A299" s="59" t="s">
        <v>1491</v>
      </c>
      <c r="B299" s="59">
        <v>63</v>
      </c>
      <c r="C299" s="59">
        <v>64</v>
      </c>
      <c r="D299" s="59">
        <v>67</v>
      </c>
      <c r="W299" s="59" t="s">
        <v>2016</v>
      </c>
      <c r="X299" s="59">
        <v>71</v>
      </c>
      <c r="Y299" s="59">
        <v>74</v>
      </c>
      <c r="Z299" s="59">
        <v>68</v>
      </c>
    </row>
    <row r="300" spans="1:26" x14ac:dyDescent="0.25">
      <c r="A300" s="59" t="s">
        <v>1492</v>
      </c>
      <c r="B300" s="59">
        <v>57</v>
      </c>
      <c r="C300" s="59">
        <v>67</v>
      </c>
      <c r="D300" s="59">
        <v>72</v>
      </c>
      <c r="W300" s="59" t="s">
        <v>2017</v>
      </c>
      <c r="X300" s="59">
        <v>40</v>
      </c>
      <c r="Y300" s="59">
        <v>46</v>
      </c>
      <c r="Z300" s="59">
        <v>50</v>
      </c>
    </row>
    <row r="301" spans="1:26" x14ac:dyDescent="0.25">
      <c r="A301" s="59" t="s">
        <v>1493</v>
      </c>
      <c r="B301" s="59">
        <v>79</v>
      </c>
      <c r="C301" s="59">
        <v>81</v>
      </c>
      <c r="D301" s="59">
        <v>82</v>
      </c>
      <c r="W301" s="59" t="s">
        <v>2018</v>
      </c>
      <c r="X301" s="59">
        <v>90</v>
      </c>
      <c r="Y301" s="59">
        <v>87</v>
      </c>
      <c r="Z301" s="59">
        <v>75</v>
      </c>
    </row>
    <row r="302" spans="1:26" x14ac:dyDescent="0.25">
      <c r="A302" s="59" t="s">
        <v>1494</v>
      </c>
      <c r="B302" s="59">
        <v>57</v>
      </c>
      <c r="C302" s="59">
        <v>78</v>
      </c>
      <c r="D302" s="59">
        <v>79</v>
      </c>
      <c r="W302" s="59" t="s">
        <v>2019</v>
      </c>
      <c r="X302" s="59">
        <v>81</v>
      </c>
      <c r="Y302" s="59">
        <v>78</v>
      </c>
      <c r="Z302" s="59">
        <v>81</v>
      </c>
    </row>
    <row r="303" spans="1:26" x14ac:dyDescent="0.25">
      <c r="A303" s="59" t="s">
        <v>1495</v>
      </c>
      <c r="B303" s="59">
        <v>59</v>
      </c>
      <c r="C303" s="59">
        <v>72</v>
      </c>
      <c r="D303" s="59">
        <v>70</v>
      </c>
      <c r="W303" s="59" t="s">
        <v>2020</v>
      </c>
      <c r="X303" s="59">
        <v>56</v>
      </c>
      <c r="Y303" s="59">
        <v>54</v>
      </c>
      <c r="Z303" s="59">
        <v>52</v>
      </c>
    </row>
    <row r="304" spans="1:26" x14ac:dyDescent="0.25">
      <c r="A304" s="59" t="s">
        <v>1496</v>
      </c>
      <c r="B304" s="59">
        <v>67</v>
      </c>
      <c r="C304" s="59">
        <v>84</v>
      </c>
      <c r="D304" s="59">
        <v>81</v>
      </c>
      <c r="W304" s="59" t="s">
        <v>2021</v>
      </c>
      <c r="X304" s="59">
        <v>66</v>
      </c>
      <c r="Y304" s="59">
        <v>66</v>
      </c>
      <c r="Z304" s="59">
        <v>59</v>
      </c>
    </row>
    <row r="305" spans="1:26" x14ac:dyDescent="0.25">
      <c r="A305" s="59" t="s">
        <v>1497</v>
      </c>
      <c r="B305" s="59">
        <v>75</v>
      </c>
      <c r="C305" s="59">
        <v>82</v>
      </c>
      <c r="D305" s="59">
        <v>90</v>
      </c>
      <c r="W305" s="59" t="s">
        <v>2022</v>
      </c>
      <c r="X305" s="59">
        <v>80</v>
      </c>
      <c r="Y305" s="59">
        <v>76</v>
      </c>
      <c r="Z305" s="59">
        <v>64</v>
      </c>
    </row>
    <row r="306" spans="1:26" x14ac:dyDescent="0.25">
      <c r="A306" s="59" t="s">
        <v>1498</v>
      </c>
      <c r="B306" s="59">
        <v>74</v>
      </c>
      <c r="C306" s="59">
        <v>75</v>
      </c>
      <c r="D306" s="59">
        <v>83</v>
      </c>
      <c r="W306" s="59" t="s">
        <v>2023</v>
      </c>
      <c r="X306" s="59">
        <v>93</v>
      </c>
      <c r="Y306" s="59">
        <v>90</v>
      </c>
      <c r="Z306" s="59">
        <v>83</v>
      </c>
    </row>
    <row r="307" spans="1:26" x14ac:dyDescent="0.25">
      <c r="A307" s="59" t="s">
        <v>1499</v>
      </c>
      <c r="B307" s="59">
        <v>79</v>
      </c>
      <c r="C307" s="59">
        <v>89</v>
      </c>
      <c r="D307" s="59">
        <v>86</v>
      </c>
      <c r="W307" s="59" t="s">
        <v>2024</v>
      </c>
      <c r="X307" s="59">
        <v>69</v>
      </c>
      <c r="Y307" s="59">
        <v>67</v>
      </c>
      <c r="Z307" s="59">
        <v>69</v>
      </c>
    </row>
    <row r="308" spans="1:26" x14ac:dyDescent="0.25">
      <c r="A308" s="59" t="s">
        <v>1500</v>
      </c>
      <c r="B308" s="59">
        <v>49</v>
      </c>
      <c r="C308" s="59">
        <v>63</v>
      </c>
      <c r="D308" s="59">
        <v>56</v>
      </c>
      <c r="W308" s="59" t="s">
        <v>2025</v>
      </c>
      <c r="X308" s="59">
        <v>99</v>
      </c>
      <c r="Y308" s="59">
        <v>87</v>
      </c>
      <c r="Z308" s="59">
        <v>81</v>
      </c>
    </row>
    <row r="309" spans="1:26" x14ac:dyDescent="0.25">
      <c r="A309" s="59" t="s">
        <v>1501</v>
      </c>
      <c r="B309" s="59">
        <v>77</v>
      </c>
      <c r="C309" s="59">
        <v>77</v>
      </c>
      <c r="D309" s="59">
        <v>73</v>
      </c>
      <c r="W309" s="59" t="s">
        <v>2026</v>
      </c>
      <c r="X309" s="59">
        <v>51</v>
      </c>
      <c r="Y309" s="59">
        <v>52</v>
      </c>
      <c r="Z309" s="59">
        <v>44</v>
      </c>
    </row>
    <row r="310" spans="1:26" x14ac:dyDescent="0.25">
      <c r="A310" s="59" t="s">
        <v>1502</v>
      </c>
      <c r="B310" s="59">
        <v>53</v>
      </c>
      <c r="C310" s="59">
        <v>71</v>
      </c>
      <c r="D310" s="59">
        <v>67</v>
      </c>
      <c r="W310" s="59" t="s">
        <v>2027</v>
      </c>
      <c r="X310" s="59">
        <v>53</v>
      </c>
      <c r="Y310" s="59">
        <v>58</v>
      </c>
      <c r="Z310" s="59">
        <v>44</v>
      </c>
    </row>
    <row r="311" spans="1:26" x14ac:dyDescent="0.25">
      <c r="A311" s="59" t="s">
        <v>1503</v>
      </c>
      <c r="B311" s="59">
        <v>49</v>
      </c>
      <c r="C311" s="59">
        <v>57</v>
      </c>
      <c r="D311" s="59">
        <v>52</v>
      </c>
      <c r="W311" s="59" t="s">
        <v>2028</v>
      </c>
      <c r="X311" s="59">
        <v>77</v>
      </c>
      <c r="Y311" s="59">
        <v>78</v>
      </c>
      <c r="Z311" s="59">
        <v>73</v>
      </c>
    </row>
    <row r="312" spans="1:26" x14ac:dyDescent="0.25">
      <c r="A312" s="59" t="s">
        <v>1504</v>
      </c>
      <c r="B312" s="59">
        <v>73</v>
      </c>
      <c r="C312" s="59">
        <v>76</v>
      </c>
      <c r="D312" s="59">
        <v>80</v>
      </c>
      <c r="W312" s="59" t="s">
        <v>2029</v>
      </c>
      <c r="X312" s="59">
        <v>85</v>
      </c>
      <c r="Y312" s="59">
        <v>75</v>
      </c>
      <c r="Z312" s="59">
        <v>68</v>
      </c>
    </row>
    <row r="313" spans="1:26" x14ac:dyDescent="0.25">
      <c r="A313" s="59" t="s">
        <v>1505</v>
      </c>
      <c r="B313" s="59">
        <v>66</v>
      </c>
      <c r="C313" s="59">
        <v>74</v>
      </c>
      <c r="D313" s="59">
        <v>81</v>
      </c>
      <c r="W313" s="59" t="s">
        <v>2030</v>
      </c>
      <c r="X313" s="59">
        <v>66</v>
      </c>
      <c r="Y313" s="59">
        <v>60</v>
      </c>
      <c r="Z313" s="59">
        <v>57</v>
      </c>
    </row>
    <row r="314" spans="1:26" x14ac:dyDescent="0.25">
      <c r="A314" s="59" t="s">
        <v>1506</v>
      </c>
      <c r="B314" s="59">
        <v>73</v>
      </c>
      <c r="C314" s="59">
        <v>76</v>
      </c>
      <c r="D314" s="59">
        <v>78</v>
      </c>
      <c r="W314" s="59" t="s">
        <v>2031</v>
      </c>
      <c r="X314" s="59">
        <v>67</v>
      </c>
      <c r="Y314" s="59">
        <v>61</v>
      </c>
      <c r="Z314" s="59">
        <v>68</v>
      </c>
    </row>
    <row r="315" spans="1:26" x14ac:dyDescent="0.25">
      <c r="A315" s="59" t="s">
        <v>1507</v>
      </c>
      <c r="B315" s="59">
        <v>68</v>
      </c>
      <c r="C315" s="59">
        <v>67</v>
      </c>
      <c r="D315" s="59">
        <v>69</v>
      </c>
      <c r="W315" s="59" t="s">
        <v>2032</v>
      </c>
      <c r="X315" s="59">
        <v>62</v>
      </c>
      <c r="Y315" s="59">
        <v>66</v>
      </c>
      <c r="Z315" s="59">
        <v>68</v>
      </c>
    </row>
    <row r="316" spans="1:26" x14ac:dyDescent="0.25">
      <c r="A316" s="59" t="s">
        <v>1508</v>
      </c>
      <c r="B316" s="59">
        <v>59</v>
      </c>
      <c r="C316" s="59">
        <v>64</v>
      </c>
      <c r="D316" s="59">
        <v>75</v>
      </c>
      <c r="W316" s="59" t="s">
        <v>2033</v>
      </c>
      <c r="X316" s="59">
        <v>62</v>
      </c>
      <c r="Y316" s="59">
        <v>55</v>
      </c>
      <c r="Z316" s="59">
        <v>54</v>
      </c>
    </row>
    <row r="317" spans="1:26" x14ac:dyDescent="0.25">
      <c r="A317" s="59" t="s">
        <v>1509</v>
      </c>
      <c r="B317" s="59">
        <v>49</v>
      </c>
      <c r="C317" s="59">
        <v>53</v>
      </c>
      <c r="D317" s="59">
        <v>53</v>
      </c>
      <c r="W317" s="59" t="s">
        <v>2034</v>
      </c>
      <c r="X317" s="59">
        <v>71</v>
      </c>
      <c r="Y317" s="59">
        <v>66</v>
      </c>
      <c r="Z317" s="59">
        <v>65</v>
      </c>
    </row>
    <row r="318" spans="1:26" x14ac:dyDescent="0.25">
      <c r="A318" s="59" t="s">
        <v>1510</v>
      </c>
      <c r="B318" s="59">
        <v>77</v>
      </c>
      <c r="C318" s="59">
        <v>82</v>
      </c>
      <c r="D318" s="59">
        <v>91</v>
      </c>
      <c r="W318" s="59" t="s">
        <v>2035</v>
      </c>
      <c r="X318" s="59">
        <v>60</v>
      </c>
      <c r="Y318" s="59">
        <v>68</v>
      </c>
      <c r="Z318" s="59">
        <v>60</v>
      </c>
    </row>
    <row r="319" spans="1:26" x14ac:dyDescent="0.25">
      <c r="A319" s="59" t="s">
        <v>1511</v>
      </c>
      <c r="B319" s="59">
        <v>94</v>
      </c>
      <c r="C319" s="59">
        <v>99</v>
      </c>
      <c r="D319" s="59">
        <v>100</v>
      </c>
      <c r="W319" s="59" t="s">
        <v>2036</v>
      </c>
      <c r="X319" s="59">
        <v>83</v>
      </c>
      <c r="Y319" s="59">
        <v>72</v>
      </c>
      <c r="Z319" s="59">
        <v>78</v>
      </c>
    </row>
    <row r="320" spans="1:26" x14ac:dyDescent="0.25">
      <c r="A320" s="59" t="s">
        <v>1512</v>
      </c>
      <c r="B320" s="59">
        <v>29</v>
      </c>
      <c r="C320" s="59">
        <v>40</v>
      </c>
      <c r="D320" s="59">
        <v>44</v>
      </c>
      <c r="W320" s="59" t="s">
        <v>2037</v>
      </c>
      <c r="X320" s="59">
        <v>63</v>
      </c>
      <c r="Y320" s="59">
        <v>71</v>
      </c>
      <c r="Z320" s="59">
        <v>69</v>
      </c>
    </row>
    <row r="321" spans="1:26" x14ac:dyDescent="0.25">
      <c r="A321" s="59" t="s">
        <v>1513</v>
      </c>
      <c r="B321" s="59">
        <v>56</v>
      </c>
      <c r="C321" s="59">
        <v>65</v>
      </c>
      <c r="D321" s="59">
        <v>63</v>
      </c>
      <c r="W321" s="59" t="s">
        <v>2038</v>
      </c>
      <c r="X321" s="59">
        <v>63</v>
      </c>
      <c r="Y321" s="59">
        <v>61</v>
      </c>
      <c r="Z321" s="59">
        <v>60</v>
      </c>
    </row>
    <row r="322" spans="1:26" x14ac:dyDescent="0.25">
      <c r="A322" s="59" t="s">
        <v>1514</v>
      </c>
      <c r="B322" s="59">
        <v>67</v>
      </c>
      <c r="C322" s="59">
        <v>79</v>
      </c>
      <c r="D322" s="59">
        <v>84</v>
      </c>
      <c r="W322" s="59" t="s">
        <v>2039</v>
      </c>
      <c r="X322" s="59">
        <v>81</v>
      </c>
      <c r="Y322" s="59">
        <v>75</v>
      </c>
      <c r="Z322" s="59">
        <v>78</v>
      </c>
    </row>
    <row r="323" spans="1:26" x14ac:dyDescent="0.25">
      <c r="A323" s="59" t="s">
        <v>1515</v>
      </c>
      <c r="B323" s="59">
        <v>75</v>
      </c>
      <c r="C323" s="59">
        <v>86</v>
      </c>
      <c r="D323" s="59">
        <v>79</v>
      </c>
      <c r="W323" s="59" t="s">
        <v>2040</v>
      </c>
      <c r="X323" s="59">
        <v>52</v>
      </c>
      <c r="Y323" s="59">
        <v>57</v>
      </c>
      <c r="Z323" s="59">
        <v>50</v>
      </c>
    </row>
    <row r="324" spans="1:26" x14ac:dyDescent="0.25">
      <c r="A324" s="59" t="s">
        <v>1516</v>
      </c>
      <c r="B324" s="59">
        <v>71</v>
      </c>
      <c r="C324" s="59">
        <v>81</v>
      </c>
      <c r="D324" s="59">
        <v>80</v>
      </c>
      <c r="W324" s="59" t="s">
        <v>2041</v>
      </c>
      <c r="X324" s="59">
        <v>81</v>
      </c>
      <c r="Y324" s="59">
        <v>72</v>
      </c>
      <c r="Z324" s="59">
        <v>77</v>
      </c>
    </row>
    <row r="325" spans="1:26" x14ac:dyDescent="0.25">
      <c r="A325" s="59" t="s">
        <v>1517</v>
      </c>
      <c r="B325" s="59">
        <v>43</v>
      </c>
      <c r="C325" s="59">
        <v>53</v>
      </c>
      <c r="D325" s="59">
        <v>53</v>
      </c>
      <c r="W325" s="59" t="s">
        <v>2042</v>
      </c>
      <c r="X325" s="59">
        <v>73</v>
      </c>
      <c r="Y325" s="59">
        <v>74</v>
      </c>
      <c r="Z325" s="59">
        <v>61</v>
      </c>
    </row>
    <row r="326" spans="1:26" x14ac:dyDescent="0.25">
      <c r="A326" s="59" t="s">
        <v>1518</v>
      </c>
      <c r="B326" s="59">
        <v>41</v>
      </c>
      <c r="C326" s="59">
        <v>46</v>
      </c>
      <c r="D326" s="59">
        <v>43</v>
      </c>
      <c r="W326" s="59" t="s">
        <v>2043</v>
      </c>
      <c r="X326" s="59">
        <v>80</v>
      </c>
      <c r="Y326" s="59">
        <v>63</v>
      </c>
      <c r="Z326" s="59">
        <v>63</v>
      </c>
    </row>
    <row r="327" spans="1:26" x14ac:dyDescent="0.25">
      <c r="A327" s="59" t="s">
        <v>1519</v>
      </c>
      <c r="B327" s="59">
        <v>82</v>
      </c>
      <c r="C327" s="59">
        <v>90</v>
      </c>
      <c r="D327" s="59">
        <v>94</v>
      </c>
      <c r="W327" s="59" t="s">
        <v>2044</v>
      </c>
      <c r="X327" s="59">
        <v>73</v>
      </c>
      <c r="Y327" s="59">
        <v>66</v>
      </c>
      <c r="Z327" s="59">
        <v>63</v>
      </c>
    </row>
    <row r="328" spans="1:26" x14ac:dyDescent="0.25">
      <c r="A328" s="59" t="s">
        <v>1520</v>
      </c>
      <c r="B328" s="59">
        <v>67</v>
      </c>
      <c r="C328" s="59">
        <v>72</v>
      </c>
      <c r="D328" s="59">
        <v>74</v>
      </c>
      <c r="W328" s="59" t="s">
        <v>2045</v>
      </c>
      <c r="X328" s="59">
        <v>61</v>
      </c>
      <c r="Y328" s="59">
        <v>61</v>
      </c>
      <c r="Z328" s="59">
        <v>62</v>
      </c>
    </row>
    <row r="329" spans="1:26" x14ac:dyDescent="0.25">
      <c r="A329" s="59" t="s">
        <v>1521</v>
      </c>
      <c r="B329" s="59">
        <v>70</v>
      </c>
      <c r="C329" s="59">
        <v>82</v>
      </c>
      <c r="D329" s="59">
        <v>76</v>
      </c>
      <c r="W329" s="59" t="s">
        <v>2046</v>
      </c>
      <c r="X329" s="59">
        <v>28</v>
      </c>
      <c r="Y329" s="59">
        <v>23</v>
      </c>
      <c r="Z329" s="59">
        <v>19</v>
      </c>
    </row>
    <row r="330" spans="1:26" x14ac:dyDescent="0.25">
      <c r="A330" s="59" t="s">
        <v>1522</v>
      </c>
      <c r="B330" s="59">
        <v>73</v>
      </c>
      <c r="C330" s="59">
        <v>78</v>
      </c>
      <c r="D330" s="59">
        <v>76</v>
      </c>
      <c r="W330" s="59" t="s">
        <v>2047</v>
      </c>
      <c r="X330" s="59">
        <v>82</v>
      </c>
      <c r="Y330" s="59">
        <v>75</v>
      </c>
      <c r="Z330" s="59">
        <v>77</v>
      </c>
    </row>
    <row r="331" spans="1:26" x14ac:dyDescent="0.25">
      <c r="A331" s="59" t="s">
        <v>1523</v>
      </c>
      <c r="B331" s="59">
        <v>41</v>
      </c>
      <c r="C331" s="59">
        <v>55</v>
      </c>
      <c r="D331" s="59">
        <v>51</v>
      </c>
      <c r="W331" s="59" t="s">
        <v>2048</v>
      </c>
      <c r="X331" s="59">
        <v>74</v>
      </c>
      <c r="Y331" s="59">
        <v>77</v>
      </c>
      <c r="Z331" s="59">
        <v>73</v>
      </c>
    </row>
    <row r="332" spans="1:26" x14ac:dyDescent="0.25">
      <c r="A332" s="59" t="s">
        <v>1524</v>
      </c>
      <c r="B332" s="59">
        <v>50</v>
      </c>
      <c r="C332" s="59">
        <v>64</v>
      </c>
      <c r="D332" s="59">
        <v>66</v>
      </c>
      <c r="W332" s="59" t="s">
        <v>2049</v>
      </c>
      <c r="X332" s="59">
        <v>71</v>
      </c>
      <c r="Y332" s="59">
        <v>60</v>
      </c>
      <c r="Z332" s="59">
        <v>61</v>
      </c>
    </row>
    <row r="333" spans="1:26" x14ac:dyDescent="0.25">
      <c r="A333" s="59" t="s">
        <v>1525</v>
      </c>
      <c r="B333" s="59">
        <v>69</v>
      </c>
      <c r="C333" s="59">
        <v>77</v>
      </c>
      <c r="D333" s="59">
        <v>78</v>
      </c>
      <c r="W333" s="59" t="s">
        <v>2050</v>
      </c>
      <c r="X333" s="59">
        <v>47</v>
      </c>
      <c r="Y333" s="59">
        <v>37</v>
      </c>
      <c r="Z333" s="59">
        <v>35</v>
      </c>
    </row>
    <row r="334" spans="1:26" x14ac:dyDescent="0.25">
      <c r="A334" s="59" t="s">
        <v>1526</v>
      </c>
      <c r="B334" s="59">
        <v>65</v>
      </c>
      <c r="C334" s="59">
        <v>84</v>
      </c>
      <c r="D334" s="59">
        <v>84</v>
      </c>
      <c r="W334" s="59" t="s">
        <v>2051</v>
      </c>
      <c r="X334" s="59">
        <v>62</v>
      </c>
      <c r="Y334" s="59">
        <v>56</v>
      </c>
      <c r="Z334" s="59">
        <v>53</v>
      </c>
    </row>
    <row r="335" spans="1:26" x14ac:dyDescent="0.25">
      <c r="A335" s="59" t="s">
        <v>1527</v>
      </c>
      <c r="B335" s="59">
        <v>69</v>
      </c>
      <c r="C335" s="59">
        <v>78</v>
      </c>
      <c r="D335" s="59">
        <v>76</v>
      </c>
      <c r="W335" s="59" t="s">
        <v>2052</v>
      </c>
      <c r="X335" s="59">
        <v>90</v>
      </c>
      <c r="Y335" s="59">
        <v>78</v>
      </c>
      <c r="Z335" s="59">
        <v>81</v>
      </c>
    </row>
    <row r="336" spans="1:26" x14ac:dyDescent="0.25">
      <c r="A336" s="59" t="s">
        <v>1528</v>
      </c>
      <c r="B336" s="59">
        <v>83</v>
      </c>
      <c r="C336" s="59">
        <v>93</v>
      </c>
      <c r="D336" s="59">
        <v>95</v>
      </c>
      <c r="W336" s="59" t="s">
        <v>2053</v>
      </c>
      <c r="X336" s="59">
        <v>90</v>
      </c>
      <c r="Y336" s="59">
        <v>87</v>
      </c>
      <c r="Z336" s="59">
        <v>85</v>
      </c>
    </row>
    <row r="337" spans="1:26" x14ac:dyDescent="0.25">
      <c r="A337" s="59" t="s">
        <v>1529</v>
      </c>
      <c r="B337" s="59">
        <v>61</v>
      </c>
      <c r="C337" s="59">
        <v>68</v>
      </c>
      <c r="D337" s="59">
        <v>66</v>
      </c>
      <c r="W337" s="59" t="s">
        <v>2054</v>
      </c>
      <c r="X337" s="59">
        <v>69</v>
      </c>
      <c r="Y337" s="59">
        <v>66</v>
      </c>
      <c r="Z337" s="59">
        <v>61</v>
      </c>
    </row>
    <row r="338" spans="1:26" x14ac:dyDescent="0.25">
      <c r="A338" s="59" t="s">
        <v>1530</v>
      </c>
      <c r="B338" s="59">
        <v>66</v>
      </c>
      <c r="C338" s="59">
        <v>76</v>
      </c>
      <c r="D338" s="59">
        <v>68</v>
      </c>
      <c r="W338" s="59" t="s">
        <v>2055</v>
      </c>
      <c r="X338" s="59">
        <v>76</v>
      </c>
      <c r="Y338" s="59">
        <v>70</v>
      </c>
      <c r="Z338" s="59">
        <v>69</v>
      </c>
    </row>
    <row r="339" spans="1:26" x14ac:dyDescent="0.25">
      <c r="A339" s="59" t="s">
        <v>1531</v>
      </c>
      <c r="B339" s="59">
        <v>77</v>
      </c>
      <c r="C339" s="59">
        <v>85</v>
      </c>
      <c r="D339" s="59">
        <v>87</v>
      </c>
      <c r="W339" s="59" t="s">
        <v>2056</v>
      </c>
      <c r="X339" s="59">
        <v>49</v>
      </c>
      <c r="Y339" s="59">
        <v>51</v>
      </c>
      <c r="Z339" s="59">
        <v>43</v>
      </c>
    </row>
    <row r="340" spans="1:26" x14ac:dyDescent="0.25">
      <c r="A340" s="59" t="s">
        <v>1532</v>
      </c>
      <c r="B340" s="59">
        <v>24</v>
      </c>
      <c r="C340" s="59">
        <v>38</v>
      </c>
      <c r="D340" s="59">
        <v>27</v>
      </c>
      <c r="W340" s="59" t="s">
        <v>2057</v>
      </c>
      <c r="X340" s="59">
        <v>77</v>
      </c>
      <c r="Y340" s="59">
        <v>67</v>
      </c>
      <c r="Z340" s="59">
        <v>64</v>
      </c>
    </row>
    <row r="341" spans="1:26" x14ac:dyDescent="0.25">
      <c r="A341" s="59" t="s">
        <v>1533</v>
      </c>
      <c r="B341" s="59">
        <v>35</v>
      </c>
      <c r="C341" s="59">
        <v>55</v>
      </c>
      <c r="D341" s="59">
        <v>60</v>
      </c>
      <c r="W341" s="59" t="s">
        <v>2058</v>
      </c>
      <c r="X341" s="59">
        <v>51</v>
      </c>
      <c r="Y341" s="59">
        <v>56</v>
      </c>
      <c r="Z341" s="59">
        <v>53</v>
      </c>
    </row>
    <row r="342" spans="1:26" x14ac:dyDescent="0.25">
      <c r="A342" s="59" t="s">
        <v>1534</v>
      </c>
      <c r="B342" s="59">
        <v>63</v>
      </c>
      <c r="C342" s="59">
        <v>73</v>
      </c>
      <c r="D342" s="59">
        <v>71</v>
      </c>
      <c r="W342" s="59" t="s">
        <v>2059</v>
      </c>
      <c r="X342" s="59">
        <v>58</v>
      </c>
      <c r="Y342" s="59">
        <v>61</v>
      </c>
      <c r="Z342" s="59">
        <v>52</v>
      </c>
    </row>
    <row r="343" spans="1:26" x14ac:dyDescent="0.25">
      <c r="A343" s="59" t="s">
        <v>1535</v>
      </c>
      <c r="B343" s="59">
        <v>61</v>
      </c>
      <c r="C343" s="59">
        <v>73</v>
      </c>
      <c r="D343" s="59">
        <v>63</v>
      </c>
      <c r="W343" s="59" t="s">
        <v>2060</v>
      </c>
      <c r="X343" s="59">
        <v>70</v>
      </c>
      <c r="Y343" s="59">
        <v>65</v>
      </c>
      <c r="Z343" s="59">
        <v>60</v>
      </c>
    </row>
    <row r="344" spans="1:26" x14ac:dyDescent="0.25">
      <c r="A344" s="59" t="s">
        <v>1536</v>
      </c>
      <c r="B344" s="59">
        <v>69</v>
      </c>
      <c r="C344" s="59">
        <v>76</v>
      </c>
      <c r="D344" s="59">
        <v>74</v>
      </c>
      <c r="W344" s="59" t="s">
        <v>2061</v>
      </c>
      <c r="X344" s="59">
        <v>41</v>
      </c>
      <c r="Y344" s="59">
        <v>52</v>
      </c>
      <c r="Z344" s="59">
        <v>51</v>
      </c>
    </row>
    <row r="345" spans="1:26" x14ac:dyDescent="0.25">
      <c r="A345" s="59" t="s">
        <v>1537</v>
      </c>
      <c r="B345" s="59">
        <v>50</v>
      </c>
      <c r="C345" s="59">
        <v>60</v>
      </c>
      <c r="D345" s="59">
        <v>60</v>
      </c>
      <c r="W345" s="59" t="s">
        <v>2062</v>
      </c>
      <c r="X345" s="59">
        <v>67</v>
      </c>
      <c r="Y345" s="59">
        <v>72</v>
      </c>
      <c r="Z345" s="59">
        <v>67</v>
      </c>
    </row>
    <row r="346" spans="1:26" x14ac:dyDescent="0.25">
      <c r="A346" s="59" t="s">
        <v>1538</v>
      </c>
      <c r="B346" s="59">
        <v>65</v>
      </c>
      <c r="C346" s="59">
        <v>69</v>
      </c>
      <c r="D346" s="59">
        <v>67</v>
      </c>
      <c r="W346" s="59" t="s">
        <v>2063</v>
      </c>
      <c r="X346" s="59">
        <v>79</v>
      </c>
      <c r="Y346" s="59">
        <v>73</v>
      </c>
      <c r="Z346" s="59">
        <v>67</v>
      </c>
    </row>
    <row r="347" spans="1:26" x14ac:dyDescent="0.25">
      <c r="A347" s="59" t="s">
        <v>1539</v>
      </c>
      <c r="B347" s="59">
        <v>72</v>
      </c>
      <c r="C347" s="59">
        <v>80</v>
      </c>
      <c r="D347" s="59">
        <v>75</v>
      </c>
      <c r="W347" s="59" t="s">
        <v>2064</v>
      </c>
      <c r="X347" s="59">
        <v>86</v>
      </c>
      <c r="Y347" s="59">
        <v>76</v>
      </c>
      <c r="Z347" s="59">
        <v>74</v>
      </c>
    </row>
    <row r="348" spans="1:26" x14ac:dyDescent="0.25">
      <c r="A348" s="59" t="s">
        <v>1540</v>
      </c>
      <c r="B348" s="59">
        <v>55</v>
      </c>
      <c r="C348" s="59">
        <v>71</v>
      </c>
      <c r="D348" s="59">
        <v>69</v>
      </c>
      <c r="W348" s="59" t="s">
        <v>2065</v>
      </c>
      <c r="X348" s="59">
        <v>62</v>
      </c>
      <c r="Y348" s="59">
        <v>61</v>
      </c>
      <c r="Z348" s="59">
        <v>57</v>
      </c>
    </row>
    <row r="349" spans="1:26" x14ac:dyDescent="0.25">
      <c r="A349" s="59" t="s">
        <v>1541</v>
      </c>
      <c r="B349" s="59">
        <v>77</v>
      </c>
      <c r="C349" s="59">
        <v>94</v>
      </c>
      <c r="D349" s="59">
        <v>95</v>
      </c>
      <c r="W349" s="59" t="s">
        <v>2066</v>
      </c>
      <c r="X349" s="59">
        <v>71</v>
      </c>
      <c r="Y349" s="59">
        <v>74</v>
      </c>
      <c r="Z349" s="59">
        <v>64</v>
      </c>
    </row>
    <row r="350" spans="1:26" x14ac:dyDescent="0.25">
      <c r="A350" s="59" t="s">
        <v>1542</v>
      </c>
      <c r="B350" s="59">
        <v>43</v>
      </c>
      <c r="C350" s="59">
        <v>60</v>
      </c>
      <c r="D350" s="59">
        <v>58</v>
      </c>
      <c r="W350" s="59" t="s">
        <v>2067</v>
      </c>
      <c r="X350" s="59">
        <v>75</v>
      </c>
      <c r="Y350" s="59">
        <v>74</v>
      </c>
      <c r="Z350" s="59">
        <v>66</v>
      </c>
    </row>
    <row r="351" spans="1:26" x14ac:dyDescent="0.25">
      <c r="A351" s="59" t="s">
        <v>1543</v>
      </c>
      <c r="B351" s="59">
        <v>62</v>
      </c>
      <c r="C351" s="59">
        <v>67</v>
      </c>
      <c r="D351" s="59">
        <v>67</v>
      </c>
      <c r="W351" s="59" t="s">
        <v>2068</v>
      </c>
      <c r="X351" s="59">
        <v>87</v>
      </c>
      <c r="Y351" s="59">
        <v>74</v>
      </c>
      <c r="Z351" s="59">
        <v>76</v>
      </c>
    </row>
    <row r="352" spans="1:26" x14ac:dyDescent="0.25">
      <c r="A352" s="59" t="s">
        <v>1544</v>
      </c>
      <c r="B352" s="59">
        <v>52</v>
      </c>
      <c r="C352" s="59">
        <v>65</v>
      </c>
      <c r="D352" s="59">
        <v>69</v>
      </c>
      <c r="W352" s="59" t="s">
        <v>2069</v>
      </c>
      <c r="X352" s="59">
        <v>84</v>
      </c>
      <c r="Y352" s="59">
        <v>84</v>
      </c>
      <c r="Z352" s="59">
        <v>80</v>
      </c>
    </row>
    <row r="353" spans="1:26" x14ac:dyDescent="0.25">
      <c r="A353" s="59" t="s">
        <v>1545</v>
      </c>
      <c r="B353" s="59">
        <v>73</v>
      </c>
      <c r="C353" s="59">
        <v>79</v>
      </c>
      <c r="D353" s="59">
        <v>79</v>
      </c>
      <c r="W353" s="59" t="s">
        <v>2070</v>
      </c>
      <c r="X353" s="59">
        <v>66</v>
      </c>
      <c r="Y353" s="59">
        <v>57</v>
      </c>
      <c r="Z353" s="59">
        <v>52</v>
      </c>
    </row>
    <row r="354" spans="1:26" x14ac:dyDescent="0.25">
      <c r="A354" s="59" t="s">
        <v>1546</v>
      </c>
      <c r="B354" s="59">
        <v>63</v>
      </c>
      <c r="C354" s="59">
        <v>78</v>
      </c>
      <c r="D354" s="59">
        <v>80</v>
      </c>
      <c r="W354" s="59" t="s">
        <v>2071</v>
      </c>
      <c r="X354" s="59">
        <v>79</v>
      </c>
      <c r="Y354" s="59">
        <v>60</v>
      </c>
      <c r="Z354" s="59">
        <v>65</v>
      </c>
    </row>
    <row r="355" spans="1:26" x14ac:dyDescent="0.25">
      <c r="A355" s="59" t="s">
        <v>1547</v>
      </c>
      <c r="B355" s="59">
        <v>46</v>
      </c>
      <c r="C355" s="59">
        <v>58</v>
      </c>
      <c r="D355" s="59">
        <v>57</v>
      </c>
      <c r="W355" s="59" t="s">
        <v>2072</v>
      </c>
      <c r="X355" s="59">
        <v>67</v>
      </c>
      <c r="Y355" s="59">
        <v>64</v>
      </c>
      <c r="Z355" s="59">
        <v>70</v>
      </c>
    </row>
    <row r="356" spans="1:26" x14ac:dyDescent="0.25">
      <c r="A356" s="59" t="s">
        <v>1548</v>
      </c>
      <c r="B356" s="59">
        <v>59</v>
      </c>
      <c r="C356" s="59">
        <v>71</v>
      </c>
      <c r="D356" s="59">
        <v>70</v>
      </c>
      <c r="W356" s="59" t="s">
        <v>2073</v>
      </c>
      <c r="X356" s="59">
        <v>49</v>
      </c>
      <c r="Y356" s="59">
        <v>57</v>
      </c>
      <c r="Z356" s="59">
        <v>46</v>
      </c>
    </row>
    <row r="357" spans="1:26" x14ac:dyDescent="0.25">
      <c r="A357" s="59" t="s">
        <v>1549</v>
      </c>
      <c r="B357" s="59">
        <v>61</v>
      </c>
      <c r="C357" s="59">
        <v>72</v>
      </c>
      <c r="D357" s="59">
        <v>70</v>
      </c>
      <c r="W357" s="59" t="s">
        <v>2074</v>
      </c>
      <c r="X357" s="59">
        <v>61</v>
      </c>
      <c r="Y357" s="59">
        <v>48</v>
      </c>
      <c r="Z357" s="59">
        <v>46</v>
      </c>
    </row>
    <row r="358" spans="1:26" x14ac:dyDescent="0.25">
      <c r="A358" s="59" t="s">
        <v>1550</v>
      </c>
      <c r="B358" s="59">
        <v>65</v>
      </c>
      <c r="C358" s="59">
        <v>70</v>
      </c>
      <c r="D358" s="59">
        <v>74</v>
      </c>
      <c r="W358" s="59" t="s">
        <v>2075</v>
      </c>
      <c r="X358" s="59">
        <v>63</v>
      </c>
      <c r="Y358" s="59">
        <v>61</v>
      </c>
      <c r="Z358" s="59">
        <v>61</v>
      </c>
    </row>
    <row r="359" spans="1:26" x14ac:dyDescent="0.25">
      <c r="A359" s="59" t="s">
        <v>1551</v>
      </c>
      <c r="B359" s="59">
        <v>42</v>
      </c>
      <c r="C359" s="59">
        <v>66</v>
      </c>
      <c r="D359" s="59">
        <v>69</v>
      </c>
      <c r="W359" s="59" t="s">
        <v>2076</v>
      </c>
      <c r="X359" s="59">
        <v>69</v>
      </c>
      <c r="Y359" s="59">
        <v>70</v>
      </c>
      <c r="Z359" s="59">
        <v>63</v>
      </c>
    </row>
    <row r="360" spans="1:26" x14ac:dyDescent="0.25">
      <c r="A360" s="59" t="s">
        <v>1552</v>
      </c>
      <c r="B360" s="59">
        <v>85</v>
      </c>
      <c r="C360" s="59">
        <v>86</v>
      </c>
      <c r="D360" s="59">
        <v>98</v>
      </c>
      <c r="W360" s="59" t="s">
        <v>2077</v>
      </c>
      <c r="X360" s="59">
        <v>59</v>
      </c>
      <c r="Y360" s="59">
        <v>62</v>
      </c>
      <c r="Z360" s="59">
        <v>61</v>
      </c>
    </row>
    <row r="361" spans="1:26" x14ac:dyDescent="0.25">
      <c r="A361" s="59" t="s">
        <v>1553</v>
      </c>
      <c r="B361" s="59">
        <v>80</v>
      </c>
      <c r="C361" s="59">
        <v>90</v>
      </c>
      <c r="D361" s="59">
        <v>89</v>
      </c>
      <c r="W361" s="59" t="s">
        <v>2078</v>
      </c>
      <c r="X361" s="59">
        <v>100</v>
      </c>
      <c r="Y361" s="59">
        <v>97</v>
      </c>
      <c r="Z361" s="59">
        <v>99</v>
      </c>
    </row>
    <row r="362" spans="1:26" x14ac:dyDescent="0.25">
      <c r="A362" s="59" t="s">
        <v>1554</v>
      </c>
      <c r="B362" s="59">
        <v>58</v>
      </c>
      <c r="C362" s="59">
        <v>62</v>
      </c>
      <c r="D362" s="59">
        <v>59</v>
      </c>
      <c r="W362" s="59" t="s">
        <v>2079</v>
      </c>
      <c r="X362" s="59">
        <v>100</v>
      </c>
      <c r="Y362" s="59">
        <v>96</v>
      </c>
      <c r="Z362" s="59">
        <v>86</v>
      </c>
    </row>
    <row r="363" spans="1:26" x14ac:dyDescent="0.25">
      <c r="A363" s="59" t="s">
        <v>1555</v>
      </c>
      <c r="B363" s="59">
        <v>68</v>
      </c>
      <c r="C363" s="59">
        <v>80</v>
      </c>
      <c r="D363" s="59">
        <v>76</v>
      </c>
      <c r="W363" s="59" t="s">
        <v>2080</v>
      </c>
      <c r="X363" s="59">
        <v>85</v>
      </c>
      <c r="Y363" s="59">
        <v>84</v>
      </c>
      <c r="Z363" s="59">
        <v>78</v>
      </c>
    </row>
    <row r="364" spans="1:26" x14ac:dyDescent="0.25">
      <c r="A364" s="59" t="s">
        <v>1556</v>
      </c>
      <c r="B364" s="59">
        <v>52</v>
      </c>
      <c r="C364" s="59">
        <v>58</v>
      </c>
      <c r="D364" s="59">
        <v>58</v>
      </c>
      <c r="W364" s="59" t="s">
        <v>2081</v>
      </c>
      <c r="X364" s="59">
        <v>58</v>
      </c>
      <c r="Y364" s="59">
        <v>51</v>
      </c>
      <c r="Z364" s="59">
        <v>52</v>
      </c>
    </row>
    <row r="365" spans="1:26" x14ac:dyDescent="0.25">
      <c r="A365" s="59" t="s">
        <v>1557</v>
      </c>
      <c r="B365" s="59">
        <v>27</v>
      </c>
      <c r="C365" s="59">
        <v>34</v>
      </c>
      <c r="D365" s="59">
        <v>32</v>
      </c>
      <c r="W365" s="59" t="s">
        <v>2082</v>
      </c>
      <c r="X365" s="59">
        <v>62</v>
      </c>
      <c r="Y365" s="59">
        <v>63</v>
      </c>
      <c r="Z365" s="59">
        <v>56</v>
      </c>
    </row>
    <row r="366" spans="1:26" x14ac:dyDescent="0.25">
      <c r="A366" s="59" t="s">
        <v>1558</v>
      </c>
      <c r="B366" s="59">
        <v>69</v>
      </c>
      <c r="C366" s="59">
        <v>79</v>
      </c>
      <c r="D366" s="59">
        <v>81</v>
      </c>
      <c r="W366" s="59" t="s">
        <v>2083</v>
      </c>
      <c r="X366" s="59">
        <v>59</v>
      </c>
      <c r="Y366" s="59">
        <v>60</v>
      </c>
      <c r="Z366" s="59">
        <v>58</v>
      </c>
    </row>
    <row r="367" spans="1:26" x14ac:dyDescent="0.25">
      <c r="A367" s="59" t="s">
        <v>1559</v>
      </c>
      <c r="B367" s="59">
        <v>50</v>
      </c>
      <c r="C367" s="59">
        <v>53</v>
      </c>
      <c r="D367" s="59">
        <v>55</v>
      </c>
      <c r="W367" s="59" t="s">
        <v>2084</v>
      </c>
      <c r="X367" s="59">
        <v>49</v>
      </c>
      <c r="Y367" s="59">
        <v>58</v>
      </c>
      <c r="Z367" s="59">
        <v>60</v>
      </c>
    </row>
    <row r="368" spans="1:26" x14ac:dyDescent="0.25">
      <c r="A368" s="59" t="s">
        <v>1560</v>
      </c>
      <c r="B368" s="59">
        <v>64</v>
      </c>
      <c r="C368" s="59">
        <v>62</v>
      </c>
      <c r="D368" s="59">
        <v>68</v>
      </c>
      <c r="W368" s="59" t="s">
        <v>2085</v>
      </c>
      <c r="X368" s="59">
        <v>69</v>
      </c>
      <c r="Y368" s="59">
        <v>58</v>
      </c>
      <c r="Z368" s="59">
        <v>53</v>
      </c>
    </row>
    <row r="369" spans="1:26" x14ac:dyDescent="0.25">
      <c r="A369" s="59" t="s">
        <v>1561</v>
      </c>
      <c r="B369" s="59">
        <v>59</v>
      </c>
      <c r="C369" s="59">
        <v>70</v>
      </c>
      <c r="D369" s="59">
        <v>65</v>
      </c>
      <c r="W369" s="59" t="s">
        <v>2086</v>
      </c>
      <c r="X369" s="59">
        <v>61</v>
      </c>
      <c r="Y369" s="59">
        <v>66</v>
      </c>
      <c r="Z369" s="59">
        <v>61</v>
      </c>
    </row>
    <row r="370" spans="1:26" x14ac:dyDescent="0.25">
      <c r="A370" s="59" t="s">
        <v>1562</v>
      </c>
      <c r="B370" s="59">
        <v>44</v>
      </c>
      <c r="C370" s="59">
        <v>64</v>
      </c>
      <c r="D370" s="59">
        <v>58</v>
      </c>
      <c r="W370" s="59" t="s">
        <v>2087</v>
      </c>
      <c r="X370" s="59">
        <v>65</v>
      </c>
      <c r="Y370" s="59">
        <v>73</v>
      </c>
      <c r="Z370" s="59">
        <v>68</v>
      </c>
    </row>
    <row r="371" spans="1:26" x14ac:dyDescent="0.25">
      <c r="A371" s="59" t="s">
        <v>1563</v>
      </c>
      <c r="B371" s="59">
        <v>73</v>
      </c>
      <c r="C371" s="59">
        <v>84</v>
      </c>
      <c r="D371" s="59">
        <v>85</v>
      </c>
      <c r="W371" s="59" t="s">
        <v>2088</v>
      </c>
      <c r="X371" s="59">
        <v>95</v>
      </c>
      <c r="Y371" s="59">
        <v>81</v>
      </c>
      <c r="Z371" s="59">
        <v>84</v>
      </c>
    </row>
    <row r="372" spans="1:26" x14ac:dyDescent="0.25">
      <c r="A372" s="59" t="s">
        <v>1564</v>
      </c>
      <c r="B372" s="59">
        <v>65</v>
      </c>
      <c r="C372" s="59">
        <v>81</v>
      </c>
      <c r="D372" s="59">
        <v>81</v>
      </c>
      <c r="W372" s="59" t="s">
        <v>2089</v>
      </c>
      <c r="X372" s="59">
        <v>84</v>
      </c>
      <c r="Y372" s="59">
        <v>77</v>
      </c>
      <c r="Z372" s="59">
        <v>71</v>
      </c>
    </row>
    <row r="373" spans="1:26" x14ac:dyDescent="0.25">
      <c r="A373" s="59" t="s">
        <v>1565</v>
      </c>
      <c r="B373" s="59">
        <v>45</v>
      </c>
      <c r="C373" s="59">
        <v>73</v>
      </c>
      <c r="D373" s="59">
        <v>70</v>
      </c>
      <c r="W373" s="59" t="s">
        <v>2090</v>
      </c>
      <c r="X373" s="59">
        <v>88</v>
      </c>
      <c r="Y373" s="59">
        <v>78</v>
      </c>
      <c r="Z373" s="59">
        <v>83</v>
      </c>
    </row>
    <row r="374" spans="1:26" x14ac:dyDescent="0.25">
      <c r="A374" s="59" t="s">
        <v>1566</v>
      </c>
      <c r="B374" s="59">
        <v>74</v>
      </c>
      <c r="C374" s="59">
        <v>79</v>
      </c>
      <c r="D374" s="59">
        <v>80</v>
      </c>
      <c r="W374" s="59" t="s">
        <v>2091</v>
      </c>
      <c r="X374" s="59">
        <v>74</v>
      </c>
      <c r="Y374" s="59">
        <v>74</v>
      </c>
      <c r="Z374" s="59">
        <v>72</v>
      </c>
    </row>
    <row r="375" spans="1:26" x14ac:dyDescent="0.25">
      <c r="A375" s="59" t="s">
        <v>1567</v>
      </c>
      <c r="B375" s="59">
        <v>82</v>
      </c>
      <c r="C375" s="59">
        <v>97</v>
      </c>
      <c r="D375" s="59">
        <v>96</v>
      </c>
      <c r="W375" s="59" t="s">
        <v>2092</v>
      </c>
      <c r="X375" s="59">
        <v>94</v>
      </c>
      <c r="Y375" s="59">
        <v>90</v>
      </c>
      <c r="Z375" s="59">
        <v>91</v>
      </c>
    </row>
    <row r="376" spans="1:26" x14ac:dyDescent="0.25">
      <c r="A376" s="59" t="s">
        <v>1568</v>
      </c>
      <c r="B376" s="59">
        <v>59</v>
      </c>
      <c r="C376" s="59">
        <v>70</v>
      </c>
      <c r="D376" s="59">
        <v>73</v>
      </c>
      <c r="W376" s="59" t="s">
        <v>2093</v>
      </c>
      <c r="X376" s="59">
        <v>69</v>
      </c>
      <c r="Y376" s="59">
        <v>60</v>
      </c>
      <c r="Z376" s="59">
        <v>63</v>
      </c>
    </row>
    <row r="377" spans="1:26" x14ac:dyDescent="0.25">
      <c r="A377" s="59" t="s">
        <v>1569</v>
      </c>
      <c r="B377" s="59">
        <v>72</v>
      </c>
      <c r="C377" s="59">
        <v>81</v>
      </c>
      <c r="D377" s="59">
        <v>79</v>
      </c>
      <c r="W377" s="59" t="s">
        <v>2094</v>
      </c>
      <c r="X377" s="59">
        <v>46</v>
      </c>
      <c r="Y377" s="59">
        <v>43</v>
      </c>
      <c r="Z377" s="59">
        <v>41</v>
      </c>
    </row>
    <row r="378" spans="1:26" x14ac:dyDescent="0.25">
      <c r="A378" s="59" t="s">
        <v>1570</v>
      </c>
      <c r="B378" s="59">
        <v>80</v>
      </c>
      <c r="C378" s="59">
        <v>90</v>
      </c>
      <c r="D378" s="59">
        <v>82</v>
      </c>
      <c r="W378" s="59" t="s">
        <v>2095</v>
      </c>
      <c r="X378" s="59">
        <v>75</v>
      </c>
      <c r="Y378" s="59">
        <v>72</v>
      </c>
      <c r="Z378" s="59">
        <v>62</v>
      </c>
    </row>
    <row r="379" spans="1:26" x14ac:dyDescent="0.25">
      <c r="A379" s="59" t="s">
        <v>1571</v>
      </c>
      <c r="B379" s="59">
        <v>85</v>
      </c>
      <c r="C379" s="59">
        <v>95</v>
      </c>
      <c r="D379" s="59">
        <v>100</v>
      </c>
      <c r="W379" s="59" t="s">
        <v>2096</v>
      </c>
      <c r="X379" s="59">
        <v>84</v>
      </c>
      <c r="Y379" s="59">
        <v>89</v>
      </c>
      <c r="Z379" s="59">
        <v>90</v>
      </c>
    </row>
    <row r="380" spans="1:26" x14ac:dyDescent="0.25">
      <c r="A380" s="59" t="s">
        <v>1572</v>
      </c>
      <c r="B380" s="59">
        <v>71</v>
      </c>
      <c r="C380" s="59">
        <v>83</v>
      </c>
      <c r="D380" s="59">
        <v>77</v>
      </c>
      <c r="W380" s="59" t="s">
        <v>2097</v>
      </c>
      <c r="X380" s="59">
        <v>60</v>
      </c>
      <c r="Y380" s="59">
        <v>57</v>
      </c>
      <c r="Z380" s="59">
        <v>51</v>
      </c>
    </row>
    <row r="381" spans="1:26" x14ac:dyDescent="0.25">
      <c r="A381" s="59" t="s">
        <v>1573</v>
      </c>
      <c r="B381" s="59">
        <v>74</v>
      </c>
      <c r="C381" s="59">
        <v>88</v>
      </c>
      <c r="D381" s="59">
        <v>90</v>
      </c>
      <c r="W381" s="59" t="s">
        <v>2098</v>
      </c>
      <c r="X381" s="59">
        <v>66</v>
      </c>
      <c r="Y381" s="59">
        <v>64</v>
      </c>
      <c r="Z381" s="59">
        <v>62</v>
      </c>
    </row>
    <row r="382" spans="1:26" x14ac:dyDescent="0.25">
      <c r="A382" s="59" t="s">
        <v>1574</v>
      </c>
      <c r="B382" s="59">
        <v>80</v>
      </c>
      <c r="C382" s="59">
        <v>86</v>
      </c>
      <c r="D382" s="59">
        <v>83</v>
      </c>
      <c r="W382" s="59" t="s">
        <v>2099</v>
      </c>
      <c r="X382" s="59">
        <v>53</v>
      </c>
      <c r="Y382" s="59">
        <v>54</v>
      </c>
      <c r="Z382" s="59">
        <v>48</v>
      </c>
    </row>
    <row r="383" spans="1:26" x14ac:dyDescent="0.25">
      <c r="A383" s="59" t="s">
        <v>1575</v>
      </c>
      <c r="B383" s="59">
        <v>76</v>
      </c>
      <c r="C383" s="59">
        <v>74</v>
      </c>
      <c r="D383" s="59">
        <v>73</v>
      </c>
      <c r="W383" s="59" t="s">
        <v>2100</v>
      </c>
      <c r="X383" s="59">
        <v>87</v>
      </c>
      <c r="Y383" s="59">
        <v>100</v>
      </c>
      <c r="Z383" s="59">
        <v>95</v>
      </c>
    </row>
    <row r="384" spans="1:26" x14ac:dyDescent="0.25">
      <c r="A384" s="59" t="s">
        <v>1576</v>
      </c>
      <c r="B384" s="59">
        <v>80</v>
      </c>
      <c r="C384" s="59">
        <v>92</v>
      </c>
      <c r="D384" s="59">
        <v>88</v>
      </c>
      <c r="W384" s="59" t="s">
        <v>2101</v>
      </c>
      <c r="X384" s="59">
        <v>79</v>
      </c>
      <c r="Y384" s="59">
        <v>81</v>
      </c>
      <c r="Z384" s="59">
        <v>71</v>
      </c>
    </row>
    <row r="385" spans="1:26" x14ac:dyDescent="0.25">
      <c r="A385" s="59" t="s">
        <v>1577</v>
      </c>
      <c r="B385" s="59">
        <v>38</v>
      </c>
      <c r="C385" s="59">
        <v>49</v>
      </c>
      <c r="D385" s="59">
        <v>45</v>
      </c>
      <c r="W385" s="59" t="s">
        <v>2102</v>
      </c>
      <c r="X385" s="59">
        <v>30</v>
      </c>
      <c r="Y385" s="59">
        <v>24</v>
      </c>
      <c r="Z385" s="59">
        <v>15</v>
      </c>
    </row>
    <row r="386" spans="1:26" x14ac:dyDescent="0.25">
      <c r="A386" s="59" t="s">
        <v>1578</v>
      </c>
      <c r="B386" s="59">
        <v>38</v>
      </c>
      <c r="C386" s="59">
        <v>43</v>
      </c>
      <c r="D386" s="59">
        <v>43</v>
      </c>
      <c r="W386" s="59" t="s">
        <v>2103</v>
      </c>
      <c r="X386" s="59">
        <v>68</v>
      </c>
      <c r="Y386" s="59">
        <v>68</v>
      </c>
      <c r="Z386" s="59">
        <v>64</v>
      </c>
    </row>
    <row r="387" spans="1:26" x14ac:dyDescent="0.25">
      <c r="A387" s="59" t="s">
        <v>1579</v>
      </c>
      <c r="B387" s="59">
        <v>67</v>
      </c>
      <c r="C387" s="59">
        <v>76</v>
      </c>
      <c r="D387" s="59">
        <v>75</v>
      </c>
      <c r="W387" s="59" t="s">
        <v>2104</v>
      </c>
      <c r="X387" s="59">
        <v>71</v>
      </c>
      <c r="Y387" s="59">
        <v>62</v>
      </c>
      <c r="Z387" s="59">
        <v>50</v>
      </c>
    </row>
    <row r="388" spans="1:26" x14ac:dyDescent="0.25">
      <c r="A388" s="59" t="s">
        <v>1580</v>
      </c>
      <c r="B388" s="59">
        <v>64</v>
      </c>
      <c r="C388" s="59">
        <v>73</v>
      </c>
      <c r="D388" s="59">
        <v>70</v>
      </c>
      <c r="W388" s="59" t="s">
        <v>2105</v>
      </c>
      <c r="X388" s="59">
        <v>58</v>
      </c>
      <c r="Y388" s="59">
        <v>57</v>
      </c>
      <c r="Z388" s="59">
        <v>54</v>
      </c>
    </row>
    <row r="389" spans="1:26" x14ac:dyDescent="0.25">
      <c r="A389" s="59" t="s">
        <v>1581</v>
      </c>
      <c r="B389" s="59">
        <v>57</v>
      </c>
      <c r="C389" s="59">
        <v>78</v>
      </c>
      <c r="D389" s="59">
        <v>67</v>
      </c>
      <c r="W389" s="59" t="s">
        <v>2106</v>
      </c>
      <c r="X389" s="59">
        <v>61</v>
      </c>
      <c r="Y389" s="59">
        <v>51</v>
      </c>
      <c r="Z389" s="59">
        <v>52</v>
      </c>
    </row>
    <row r="390" spans="1:26" x14ac:dyDescent="0.25">
      <c r="A390" s="59" t="s">
        <v>1582</v>
      </c>
      <c r="B390" s="59">
        <v>62</v>
      </c>
      <c r="C390" s="59">
        <v>64</v>
      </c>
      <c r="D390" s="59">
        <v>64</v>
      </c>
      <c r="W390" s="59" t="s">
        <v>2107</v>
      </c>
      <c r="X390" s="59">
        <v>40</v>
      </c>
      <c r="Y390" s="59">
        <v>55</v>
      </c>
      <c r="Z390" s="59">
        <v>53</v>
      </c>
    </row>
    <row r="391" spans="1:26" x14ac:dyDescent="0.25">
      <c r="A391" s="59" t="s">
        <v>1583</v>
      </c>
      <c r="B391" s="59">
        <v>67</v>
      </c>
      <c r="C391" s="59">
        <v>80</v>
      </c>
      <c r="D391" s="59">
        <v>81</v>
      </c>
      <c r="W391" s="59" t="s">
        <v>2108</v>
      </c>
      <c r="X391" s="59">
        <v>73</v>
      </c>
      <c r="Y391" s="59">
        <v>70</v>
      </c>
      <c r="Z391" s="59">
        <v>75</v>
      </c>
    </row>
    <row r="392" spans="1:26" x14ac:dyDescent="0.25">
      <c r="A392" s="59" t="s">
        <v>1584</v>
      </c>
      <c r="B392" s="59">
        <v>75</v>
      </c>
      <c r="C392" s="59">
        <v>88</v>
      </c>
      <c r="D392" s="59">
        <v>85</v>
      </c>
      <c r="W392" s="59" t="s">
        <v>2109</v>
      </c>
      <c r="X392" s="59">
        <v>73</v>
      </c>
      <c r="Y392" s="59">
        <v>67</v>
      </c>
      <c r="Z392" s="59">
        <v>59</v>
      </c>
    </row>
    <row r="393" spans="1:26" x14ac:dyDescent="0.25">
      <c r="A393" s="59" t="s">
        <v>1585</v>
      </c>
      <c r="B393" s="59">
        <v>77</v>
      </c>
      <c r="C393" s="59">
        <v>68</v>
      </c>
      <c r="D393" s="59">
        <v>77</v>
      </c>
      <c r="W393" s="59" t="s">
        <v>2110</v>
      </c>
      <c r="X393" s="59">
        <v>91</v>
      </c>
      <c r="Y393" s="59">
        <v>96</v>
      </c>
      <c r="Z393" s="59">
        <v>92</v>
      </c>
    </row>
    <row r="394" spans="1:26" x14ac:dyDescent="0.25">
      <c r="A394" s="59" t="s">
        <v>1586</v>
      </c>
      <c r="B394" s="59">
        <v>66</v>
      </c>
      <c r="C394" s="59">
        <v>74</v>
      </c>
      <c r="D394" s="59">
        <v>81</v>
      </c>
      <c r="W394" s="59" t="s">
        <v>2111</v>
      </c>
      <c r="X394" s="59">
        <v>76</v>
      </c>
      <c r="Y394" s="59">
        <v>67</v>
      </c>
      <c r="Z394" s="59">
        <v>67</v>
      </c>
    </row>
    <row r="395" spans="1:26" x14ac:dyDescent="0.25">
      <c r="A395" s="59" t="s">
        <v>1587</v>
      </c>
      <c r="B395" s="59">
        <v>44</v>
      </c>
      <c r="C395" s="59">
        <v>51</v>
      </c>
      <c r="D395" s="59">
        <v>55</v>
      </c>
      <c r="W395" s="59" t="s">
        <v>2112</v>
      </c>
      <c r="X395" s="59">
        <v>57</v>
      </c>
      <c r="Y395" s="59">
        <v>54</v>
      </c>
      <c r="Z395" s="59">
        <v>56</v>
      </c>
    </row>
    <row r="396" spans="1:26" x14ac:dyDescent="0.25">
      <c r="A396" s="59" t="s">
        <v>1588</v>
      </c>
      <c r="B396" s="59">
        <v>65</v>
      </c>
      <c r="C396" s="59">
        <v>74</v>
      </c>
      <c r="D396" s="59">
        <v>77</v>
      </c>
      <c r="W396" s="59" t="s">
        <v>2113</v>
      </c>
      <c r="X396" s="59">
        <v>71</v>
      </c>
      <c r="Y396" s="59">
        <v>75</v>
      </c>
      <c r="Z396" s="59">
        <v>70</v>
      </c>
    </row>
    <row r="397" spans="1:26" x14ac:dyDescent="0.25">
      <c r="A397" s="59" t="s">
        <v>1589</v>
      </c>
      <c r="B397" s="59">
        <v>61</v>
      </c>
      <c r="C397" s="59">
        <v>58</v>
      </c>
      <c r="D397" s="59">
        <v>62</v>
      </c>
      <c r="W397" s="59" t="s">
        <v>2114</v>
      </c>
      <c r="X397" s="59">
        <v>48</v>
      </c>
      <c r="Y397" s="59">
        <v>45</v>
      </c>
      <c r="Z397" s="59">
        <v>41</v>
      </c>
    </row>
    <row r="398" spans="1:26" x14ac:dyDescent="0.25">
      <c r="A398" s="59" t="s">
        <v>1590</v>
      </c>
      <c r="B398" s="59">
        <v>50</v>
      </c>
      <c r="C398" s="59">
        <v>67</v>
      </c>
      <c r="D398" s="59">
        <v>63</v>
      </c>
      <c r="W398" s="59" t="s">
        <v>2115</v>
      </c>
      <c r="X398" s="59">
        <v>68</v>
      </c>
      <c r="Y398" s="59">
        <v>68</v>
      </c>
      <c r="Z398" s="59">
        <v>67</v>
      </c>
    </row>
    <row r="399" spans="1:26" x14ac:dyDescent="0.25">
      <c r="A399" s="59" t="s">
        <v>1591</v>
      </c>
      <c r="B399" s="59">
        <v>85</v>
      </c>
      <c r="C399" s="59">
        <v>89</v>
      </c>
      <c r="D399" s="59">
        <v>95</v>
      </c>
      <c r="W399" s="59" t="s">
        <v>2116</v>
      </c>
      <c r="X399" s="59">
        <v>63</v>
      </c>
      <c r="Y399" s="59">
        <v>48</v>
      </c>
      <c r="Z399" s="59">
        <v>47</v>
      </c>
    </row>
    <row r="400" spans="1:26" x14ac:dyDescent="0.25">
      <c r="A400" s="59" t="s">
        <v>1592</v>
      </c>
      <c r="B400" s="59">
        <v>35</v>
      </c>
      <c r="C400" s="59">
        <v>61</v>
      </c>
      <c r="D400" s="59">
        <v>54</v>
      </c>
      <c r="W400" s="59" t="s">
        <v>2117</v>
      </c>
      <c r="X400" s="59">
        <v>74</v>
      </c>
      <c r="Y400" s="59">
        <v>63</v>
      </c>
      <c r="Z400" s="59">
        <v>57</v>
      </c>
    </row>
    <row r="401" spans="1:26" x14ac:dyDescent="0.25">
      <c r="A401" s="59" t="s">
        <v>1593</v>
      </c>
      <c r="B401" s="59">
        <v>37</v>
      </c>
      <c r="C401" s="59">
        <v>45</v>
      </c>
      <c r="D401" s="59">
        <v>38</v>
      </c>
      <c r="W401" s="59" t="s">
        <v>2118</v>
      </c>
      <c r="X401" s="59">
        <v>60</v>
      </c>
      <c r="Y401" s="59">
        <v>59</v>
      </c>
      <c r="Z401" s="59">
        <v>54</v>
      </c>
    </row>
    <row r="402" spans="1:26" x14ac:dyDescent="0.25">
      <c r="A402" s="59" t="s">
        <v>1594</v>
      </c>
      <c r="B402" s="59">
        <v>59</v>
      </c>
      <c r="C402" s="59">
        <v>54</v>
      </c>
      <c r="D402" s="59">
        <v>67</v>
      </c>
      <c r="W402" s="59" t="s">
        <v>2119</v>
      </c>
      <c r="X402" s="59">
        <v>48</v>
      </c>
      <c r="Y402" s="59">
        <v>43</v>
      </c>
      <c r="Z402" s="59">
        <v>45</v>
      </c>
    </row>
    <row r="403" spans="1:26" x14ac:dyDescent="0.25">
      <c r="A403" s="59" t="s">
        <v>1595</v>
      </c>
      <c r="B403" s="59">
        <v>60</v>
      </c>
      <c r="C403" s="59">
        <v>68</v>
      </c>
      <c r="D403" s="59">
        <v>72</v>
      </c>
      <c r="W403" s="59" t="s">
        <v>2120</v>
      </c>
      <c r="X403" s="59">
        <v>53</v>
      </c>
      <c r="Y403" s="59">
        <v>43</v>
      </c>
      <c r="Z403" s="59">
        <v>43</v>
      </c>
    </row>
    <row r="404" spans="1:26" x14ac:dyDescent="0.25">
      <c r="A404" s="59" t="s">
        <v>1596</v>
      </c>
      <c r="B404" s="59">
        <v>49</v>
      </c>
      <c r="C404" s="59">
        <v>65</v>
      </c>
      <c r="D404" s="59">
        <v>55</v>
      </c>
      <c r="W404" s="59" t="s">
        <v>2121</v>
      </c>
      <c r="X404" s="59">
        <v>48</v>
      </c>
      <c r="Y404" s="59">
        <v>51</v>
      </c>
      <c r="Z404" s="59">
        <v>46</v>
      </c>
    </row>
    <row r="405" spans="1:26" x14ac:dyDescent="0.25">
      <c r="A405" s="59" t="s">
        <v>1597</v>
      </c>
      <c r="B405" s="59">
        <v>88</v>
      </c>
      <c r="C405" s="59">
        <v>99</v>
      </c>
      <c r="D405" s="59">
        <v>100</v>
      </c>
      <c r="W405" s="59" t="s">
        <v>2122</v>
      </c>
      <c r="X405" s="59">
        <v>96</v>
      </c>
      <c r="Y405" s="59">
        <v>90</v>
      </c>
      <c r="Z405" s="59">
        <v>92</v>
      </c>
    </row>
    <row r="406" spans="1:26" x14ac:dyDescent="0.25">
      <c r="A406" s="59" t="s">
        <v>1598</v>
      </c>
      <c r="B406" s="59">
        <v>54</v>
      </c>
      <c r="C406" s="59">
        <v>59</v>
      </c>
      <c r="D406" s="59">
        <v>62</v>
      </c>
      <c r="W406" s="59" t="s">
        <v>2123</v>
      </c>
      <c r="X406" s="59">
        <v>73</v>
      </c>
      <c r="Y406" s="59">
        <v>66</v>
      </c>
      <c r="Z406" s="59">
        <v>62</v>
      </c>
    </row>
    <row r="407" spans="1:26" x14ac:dyDescent="0.25">
      <c r="A407" s="59" t="s">
        <v>1599</v>
      </c>
      <c r="B407" s="59">
        <v>63</v>
      </c>
      <c r="C407" s="59">
        <v>73</v>
      </c>
      <c r="D407" s="59">
        <v>68</v>
      </c>
      <c r="W407" s="59" t="s">
        <v>2124</v>
      </c>
      <c r="X407" s="59">
        <v>61</v>
      </c>
      <c r="Y407" s="59">
        <v>67</v>
      </c>
      <c r="Z407" s="59">
        <v>66</v>
      </c>
    </row>
    <row r="408" spans="1:26" x14ac:dyDescent="0.25">
      <c r="A408" s="59" t="s">
        <v>1600</v>
      </c>
      <c r="B408" s="59">
        <v>82</v>
      </c>
      <c r="C408" s="59">
        <v>93</v>
      </c>
      <c r="D408" s="59">
        <v>93</v>
      </c>
      <c r="W408" s="59" t="s">
        <v>2125</v>
      </c>
      <c r="X408" s="59">
        <v>65</v>
      </c>
      <c r="Y408" s="59">
        <v>65</v>
      </c>
      <c r="Z408" s="59">
        <v>63</v>
      </c>
    </row>
    <row r="409" spans="1:26" x14ac:dyDescent="0.25">
      <c r="A409" s="59" t="s">
        <v>1601</v>
      </c>
      <c r="B409" s="59">
        <v>82</v>
      </c>
      <c r="C409" s="59">
        <v>80</v>
      </c>
      <c r="D409" s="59">
        <v>77</v>
      </c>
      <c r="W409" s="59" t="s">
        <v>2126</v>
      </c>
      <c r="X409" s="59">
        <v>53</v>
      </c>
      <c r="Y409" s="59">
        <v>45</v>
      </c>
      <c r="Z409" s="59">
        <v>40</v>
      </c>
    </row>
    <row r="410" spans="1:26" x14ac:dyDescent="0.25">
      <c r="A410" s="59" t="s">
        <v>1602</v>
      </c>
      <c r="B410" s="59">
        <v>52</v>
      </c>
      <c r="C410" s="59">
        <v>57</v>
      </c>
      <c r="D410" s="59">
        <v>56</v>
      </c>
      <c r="W410" s="59" t="s">
        <v>2127</v>
      </c>
      <c r="X410" s="59">
        <v>77</v>
      </c>
      <c r="Y410" s="59">
        <v>62</v>
      </c>
      <c r="Z410" s="59">
        <v>64</v>
      </c>
    </row>
    <row r="411" spans="1:26" x14ac:dyDescent="0.25">
      <c r="A411" s="59" t="s">
        <v>1603</v>
      </c>
      <c r="B411" s="59">
        <v>65</v>
      </c>
      <c r="C411" s="59">
        <v>77</v>
      </c>
      <c r="D411" s="59">
        <v>74</v>
      </c>
      <c r="W411" s="59" t="s">
        <v>2128</v>
      </c>
      <c r="X411" s="59">
        <v>87</v>
      </c>
      <c r="Y411" s="59">
        <v>84</v>
      </c>
      <c r="Z411" s="59">
        <v>85</v>
      </c>
    </row>
    <row r="412" spans="1:26" x14ac:dyDescent="0.25">
      <c r="A412" s="59" t="s">
        <v>1604</v>
      </c>
      <c r="B412" s="59">
        <v>70</v>
      </c>
      <c r="C412" s="59">
        <v>71</v>
      </c>
      <c r="D412" s="59">
        <v>74</v>
      </c>
      <c r="W412" s="59" t="s">
        <v>2129</v>
      </c>
      <c r="X412" s="59">
        <v>87</v>
      </c>
      <c r="Y412" s="59">
        <v>90</v>
      </c>
      <c r="Z412" s="59">
        <v>88</v>
      </c>
    </row>
    <row r="413" spans="1:26" x14ac:dyDescent="0.25">
      <c r="A413" s="59" t="s">
        <v>1605</v>
      </c>
      <c r="B413" s="59">
        <v>58</v>
      </c>
      <c r="C413" s="59">
        <v>59</v>
      </c>
      <c r="D413" s="59">
        <v>66</v>
      </c>
      <c r="W413" s="59" t="s">
        <v>2130</v>
      </c>
      <c r="X413" s="59">
        <v>84</v>
      </c>
      <c r="Y413" s="59">
        <v>83</v>
      </c>
      <c r="Z413" s="59">
        <v>78</v>
      </c>
    </row>
    <row r="414" spans="1:26" x14ac:dyDescent="0.25">
      <c r="A414" s="59" t="s">
        <v>1606</v>
      </c>
      <c r="B414" s="59">
        <v>58</v>
      </c>
      <c r="C414" s="59">
        <v>63</v>
      </c>
      <c r="D414" s="59">
        <v>65</v>
      </c>
      <c r="W414" s="59" t="s">
        <v>2131</v>
      </c>
      <c r="X414" s="59">
        <v>71</v>
      </c>
      <c r="Y414" s="59">
        <v>66</v>
      </c>
      <c r="Z414" s="59">
        <v>60</v>
      </c>
    </row>
    <row r="415" spans="1:26" x14ac:dyDescent="0.25">
      <c r="A415" s="59" t="s">
        <v>1607</v>
      </c>
      <c r="B415" s="59">
        <v>61</v>
      </c>
      <c r="C415" s="59">
        <v>64</v>
      </c>
      <c r="D415" s="59">
        <v>62</v>
      </c>
      <c r="W415" s="59" t="s">
        <v>2132</v>
      </c>
      <c r="X415" s="59">
        <v>63</v>
      </c>
      <c r="Y415" s="59">
        <v>67</v>
      </c>
      <c r="Z415" s="59">
        <v>67</v>
      </c>
    </row>
    <row r="416" spans="1:26" x14ac:dyDescent="0.25">
      <c r="A416" s="59" t="s">
        <v>1608</v>
      </c>
      <c r="B416" s="59">
        <v>51</v>
      </c>
      <c r="C416" s="59">
        <v>72</v>
      </c>
      <c r="D416" s="59">
        <v>79</v>
      </c>
      <c r="W416" s="59" t="s">
        <v>2133</v>
      </c>
      <c r="X416" s="59">
        <v>79</v>
      </c>
      <c r="Y416" s="59">
        <v>76</v>
      </c>
      <c r="Z416" s="59">
        <v>65</v>
      </c>
    </row>
    <row r="417" spans="1:26" x14ac:dyDescent="0.25">
      <c r="A417" s="59" t="s">
        <v>1609</v>
      </c>
      <c r="B417" s="59">
        <v>40</v>
      </c>
      <c r="C417" s="59">
        <v>58</v>
      </c>
      <c r="D417" s="59">
        <v>54</v>
      </c>
      <c r="W417" s="59" t="s">
        <v>2134</v>
      </c>
      <c r="X417" s="59">
        <v>84</v>
      </c>
      <c r="Y417" s="59">
        <v>73</v>
      </c>
      <c r="Z417" s="59">
        <v>69</v>
      </c>
    </row>
    <row r="418" spans="1:26" x14ac:dyDescent="0.25">
      <c r="A418" s="59" t="s">
        <v>1610</v>
      </c>
      <c r="B418" s="59">
        <v>85</v>
      </c>
      <c r="C418" s="59">
        <v>84</v>
      </c>
      <c r="D418" s="59">
        <v>82</v>
      </c>
      <c r="W418" s="59" t="s">
        <v>2135</v>
      </c>
      <c r="X418" s="59">
        <v>71</v>
      </c>
      <c r="Y418" s="59">
        <v>74</v>
      </c>
      <c r="Z418" s="59">
        <v>68</v>
      </c>
    </row>
    <row r="419" spans="1:26" x14ac:dyDescent="0.25">
      <c r="A419" s="59" t="s">
        <v>1611</v>
      </c>
      <c r="B419" s="59">
        <v>76</v>
      </c>
      <c r="C419" s="59">
        <v>78</v>
      </c>
      <c r="D419" s="59">
        <v>80</v>
      </c>
      <c r="W419" s="59" t="s">
        <v>2136</v>
      </c>
      <c r="X419" s="59">
        <v>74</v>
      </c>
      <c r="Y419" s="59">
        <v>73</v>
      </c>
      <c r="Z419" s="59">
        <v>67</v>
      </c>
    </row>
    <row r="420" spans="1:26" x14ac:dyDescent="0.25">
      <c r="A420" s="59" t="s">
        <v>1612</v>
      </c>
      <c r="B420" s="59">
        <v>29</v>
      </c>
      <c r="C420" s="59">
        <v>29</v>
      </c>
      <c r="D420" s="59">
        <v>30</v>
      </c>
      <c r="W420" s="59" t="s">
        <v>2137</v>
      </c>
      <c r="X420" s="59">
        <v>68</v>
      </c>
      <c r="Y420" s="59">
        <v>59</v>
      </c>
      <c r="Z420" s="59">
        <v>62</v>
      </c>
    </row>
    <row r="421" spans="1:26" x14ac:dyDescent="0.25">
      <c r="A421" s="59" t="s">
        <v>1613</v>
      </c>
      <c r="B421" s="59">
        <v>54</v>
      </c>
      <c r="C421" s="59">
        <v>60</v>
      </c>
      <c r="D421" s="59">
        <v>63</v>
      </c>
      <c r="W421" s="59" t="s">
        <v>2138</v>
      </c>
      <c r="X421" s="59">
        <v>57</v>
      </c>
      <c r="Y421" s="59">
        <v>56</v>
      </c>
      <c r="Z421" s="59">
        <v>54</v>
      </c>
    </row>
    <row r="422" spans="1:26" x14ac:dyDescent="0.25">
      <c r="A422" s="59" t="s">
        <v>1614</v>
      </c>
      <c r="B422" s="59">
        <v>82</v>
      </c>
      <c r="C422" s="59">
        <v>93</v>
      </c>
      <c r="D422" s="59">
        <v>93</v>
      </c>
      <c r="W422" s="59" t="s">
        <v>2139</v>
      </c>
      <c r="X422" s="59">
        <v>79</v>
      </c>
      <c r="Y422" s="59">
        <v>72</v>
      </c>
      <c r="Z422" s="59">
        <v>69</v>
      </c>
    </row>
    <row r="423" spans="1:26" x14ac:dyDescent="0.25">
      <c r="A423" s="59" t="s">
        <v>1615</v>
      </c>
      <c r="B423" s="59">
        <v>57</v>
      </c>
      <c r="C423" s="59">
        <v>58</v>
      </c>
      <c r="D423" s="59">
        <v>64</v>
      </c>
      <c r="W423" s="59" t="s">
        <v>2140</v>
      </c>
      <c r="X423" s="59">
        <v>72</v>
      </c>
      <c r="Y423" s="59">
        <v>67</v>
      </c>
      <c r="Z423" s="59">
        <v>64</v>
      </c>
    </row>
    <row r="424" spans="1:26" x14ac:dyDescent="0.25">
      <c r="A424" s="59" t="s">
        <v>1616</v>
      </c>
      <c r="B424" s="59">
        <v>47</v>
      </c>
      <c r="C424" s="59">
        <v>58</v>
      </c>
      <c r="D424" s="59">
        <v>67</v>
      </c>
      <c r="W424" s="59" t="s">
        <v>2141</v>
      </c>
      <c r="X424" s="59">
        <v>78</v>
      </c>
      <c r="Y424" s="59">
        <v>83</v>
      </c>
      <c r="Z424" s="59">
        <v>80</v>
      </c>
    </row>
    <row r="425" spans="1:26" x14ac:dyDescent="0.25">
      <c r="A425" s="59" t="s">
        <v>1617</v>
      </c>
      <c r="B425" s="59">
        <v>59</v>
      </c>
      <c r="C425" s="59">
        <v>85</v>
      </c>
      <c r="D425" s="59">
        <v>80</v>
      </c>
      <c r="W425" s="59" t="s">
        <v>2142</v>
      </c>
      <c r="X425" s="59">
        <v>79</v>
      </c>
      <c r="Y425" s="59">
        <v>82</v>
      </c>
      <c r="Z425" s="59">
        <v>80</v>
      </c>
    </row>
    <row r="426" spans="1:26" x14ac:dyDescent="0.25">
      <c r="A426" s="59" t="s">
        <v>1618</v>
      </c>
      <c r="B426" s="59">
        <v>65</v>
      </c>
      <c r="C426" s="59">
        <v>82</v>
      </c>
      <c r="D426" s="59">
        <v>81</v>
      </c>
      <c r="W426" s="59" t="s">
        <v>2143</v>
      </c>
      <c r="X426" s="59">
        <v>41</v>
      </c>
      <c r="Y426" s="59">
        <v>39</v>
      </c>
      <c r="Z426" s="59">
        <v>34</v>
      </c>
    </row>
    <row r="427" spans="1:26" x14ac:dyDescent="0.25">
      <c r="A427" s="59" t="s">
        <v>1619</v>
      </c>
      <c r="B427" s="59">
        <v>62</v>
      </c>
      <c r="C427" s="59">
        <v>67</v>
      </c>
      <c r="D427" s="59">
        <v>62</v>
      </c>
      <c r="W427" s="59" t="s">
        <v>2144</v>
      </c>
      <c r="X427" s="59">
        <v>75</v>
      </c>
      <c r="Y427" s="59">
        <v>69</v>
      </c>
      <c r="Z427" s="59">
        <v>68</v>
      </c>
    </row>
    <row r="428" spans="1:26" x14ac:dyDescent="0.25">
      <c r="A428" s="59" t="s">
        <v>1620</v>
      </c>
      <c r="B428" s="59">
        <v>69</v>
      </c>
      <c r="C428" s="59">
        <v>77</v>
      </c>
      <c r="D428" s="59">
        <v>73</v>
      </c>
      <c r="W428" s="59" t="s">
        <v>2145</v>
      </c>
      <c r="X428" s="59">
        <v>86</v>
      </c>
      <c r="Y428" s="59">
        <v>83</v>
      </c>
      <c r="Z428" s="59">
        <v>86</v>
      </c>
    </row>
    <row r="429" spans="1:26" x14ac:dyDescent="0.25">
      <c r="A429" s="59" t="s">
        <v>1621</v>
      </c>
      <c r="B429" s="59">
        <v>56</v>
      </c>
      <c r="C429" s="59">
        <v>79</v>
      </c>
      <c r="D429" s="59">
        <v>72</v>
      </c>
      <c r="W429" s="59" t="s">
        <v>2146</v>
      </c>
      <c r="X429" s="59">
        <v>69</v>
      </c>
      <c r="Y429" s="59">
        <v>71</v>
      </c>
      <c r="Z429" s="59">
        <v>65</v>
      </c>
    </row>
    <row r="430" spans="1:26" x14ac:dyDescent="0.25">
      <c r="A430" s="59" t="s">
        <v>1622</v>
      </c>
      <c r="B430" s="59">
        <v>92</v>
      </c>
      <c r="C430" s="59">
        <v>100</v>
      </c>
      <c r="D430" s="59">
        <v>99</v>
      </c>
      <c r="W430" s="59" t="s">
        <v>2147</v>
      </c>
      <c r="X430" s="59">
        <v>65</v>
      </c>
      <c r="Y430" s="59">
        <v>59</v>
      </c>
      <c r="Z430" s="59">
        <v>53</v>
      </c>
    </row>
    <row r="431" spans="1:26" x14ac:dyDescent="0.25">
      <c r="A431" s="59" t="s">
        <v>1623</v>
      </c>
      <c r="B431" s="59">
        <v>74</v>
      </c>
      <c r="C431" s="59">
        <v>76</v>
      </c>
      <c r="D431" s="59">
        <v>73</v>
      </c>
      <c r="W431" s="59" t="s">
        <v>2148</v>
      </c>
      <c r="X431" s="59">
        <v>68</v>
      </c>
      <c r="Y431" s="59">
        <v>63</v>
      </c>
      <c r="Z431" s="59">
        <v>54</v>
      </c>
    </row>
    <row r="432" spans="1:26" x14ac:dyDescent="0.25">
      <c r="A432" s="59" t="s">
        <v>1624</v>
      </c>
      <c r="B432" s="59">
        <v>48</v>
      </c>
      <c r="C432" s="59">
        <v>66</v>
      </c>
      <c r="D432" s="59">
        <v>65</v>
      </c>
      <c r="W432" s="59" t="s">
        <v>2149</v>
      </c>
      <c r="X432" s="59">
        <v>64</v>
      </c>
      <c r="Y432" s="59">
        <v>66</v>
      </c>
      <c r="Z432" s="59">
        <v>59</v>
      </c>
    </row>
    <row r="433" spans="1:26" x14ac:dyDescent="0.25">
      <c r="A433" s="59" t="s">
        <v>1625</v>
      </c>
      <c r="B433" s="59">
        <v>61</v>
      </c>
      <c r="C433" s="59">
        <v>72</v>
      </c>
      <c r="D433" s="59">
        <v>70</v>
      </c>
      <c r="W433" s="59" t="s">
        <v>2150</v>
      </c>
      <c r="X433" s="59">
        <v>97</v>
      </c>
      <c r="Y433" s="59">
        <v>92</v>
      </c>
      <c r="Z433" s="59">
        <v>86</v>
      </c>
    </row>
    <row r="434" spans="1:26" x14ac:dyDescent="0.25">
      <c r="A434" s="59" t="s">
        <v>1626</v>
      </c>
      <c r="B434" s="59">
        <v>54</v>
      </c>
      <c r="C434" s="59">
        <v>64</v>
      </c>
      <c r="D434" s="59">
        <v>65</v>
      </c>
      <c r="W434" s="59" t="s">
        <v>2151</v>
      </c>
      <c r="X434" s="59">
        <v>61</v>
      </c>
      <c r="Y434" s="59">
        <v>56</v>
      </c>
      <c r="Z434" s="59">
        <v>55</v>
      </c>
    </row>
    <row r="435" spans="1:26" x14ac:dyDescent="0.25">
      <c r="A435" s="59" t="s">
        <v>1627</v>
      </c>
      <c r="B435" s="59">
        <v>47</v>
      </c>
      <c r="C435" s="59">
        <v>59</v>
      </c>
      <c r="D435" s="59">
        <v>50</v>
      </c>
      <c r="W435" s="59" t="s">
        <v>2152</v>
      </c>
      <c r="X435" s="59">
        <v>85</v>
      </c>
      <c r="Y435" s="59">
        <v>66</v>
      </c>
      <c r="Z435" s="59">
        <v>71</v>
      </c>
    </row>
    <row r="436" spans="1:26" x14ac:dyDescent="0.25">
      <c r="A436" s="59" t="s">
        <v>1628</v>
      </c>
      <c r="B436" s="59">
        <v>44</v>
      </c>
      <c r="C436" s="59">
        <v>63</v>
      </c>
      <c r="D436" s="59">
        <v>62</v>
      </c>
      <c r="W436" s="59" t="s">
        <v>2153</v>
      </c>
      <c r="X436" s="59">
        <v>73</v>
      </c>
      <c r="Y436" s="59">
        <v>66</v>
      </c>
      <c r="Z436" s="59">
        <v>66</v>
      </c>
    </row>
    <row r="437" spans="1:26" x14ac:dyDescent="0.25">
      <c r="A437" s="59" t="s">
        <v>1629</v>
      </c>
      <c r="B437" s="59">
        <v>55</v>
      </c>
      <c r="C437" s="59">
        <v>73</v>
      </c>
      <c r="D437" s="59">
        <v>73</v>
      </c>
      <c r="W437" s="59" t="s">
        <v>2154</v>
      </c>
      <c r="X437" s="59">
        <v>50</v>
      </c>
      <c r="Y437" s="59">
        <v>48</v>
      </c>
      <c r="Z437" s="59">
        <v>53</v>
      </c>
    </row>
    <row r="438" spans="1:26" x14ac:dyDescent="0.25">
      <c r="A438" s="59" t="s">
        <v>1630</v>
      </c>
      <c r="B438" s="59">
        <v>65</v>
      </c>
      <c r="C438" s="59">
        <v>76</v>
      </c>
      <c r="D438" s="59">
        <v>76</v>
      </c>
      <c r="W438" s="59" t="s">
        <v>2155</v>
      </c>
      <c r="X438" s="59">
        <v>75</v>
      </c>
      <c r="Y438" s="59">
        <v>68</v>
      </c>
      <c r="Z438" s="59">
        <v>64</v>
      </c>
    </row>
    <row r="439" spans="1:26" x14ac:dyDescent="0.25">
      <c r="A439" s="59" t="s">
        <v>1631</v>
      </c>
      <c r="B439" s="59">
        <v>69</v>
      </c>
      <c r="C439" s="59">
        <v>77</v>
      </c>
      <c r="D439" s="59">
        <v>77</v>
      </c>
      <c r="W439" s="59" t="s">
        <v>2156</v>
      </c>
      <c r="X439" s="59">
        <v>75</v>
      </c>
      <c r="Y439" s="59">
        <v>66</v>
      </c>
      <c r="Z439" s="59">
        <v>73</v>
      </c>
    </row>
    <row r="440" spans="1:26" x14ac:dyDescent="0.25">
      <c r="A440" s="59" t="s">
        <v>1632</v>
      </c>
      <c r="B440" s="59">
        <v>73</v>
      </c>
      <c r="C440" s="59">
        <v>75</v>
      </c>
      <c r="D440" s="59">
        <v>80</v>
      </c>
      <c r="W440" s="59" t="s">
        <v>2157</v>
      </c>
      <c r="X440" s="59">
        <v>70</v>
      </c>
      <c r="Y440" s="59">
        <v>56</v>
      </c>
      <c r="Z440" s="59">
        <v>51</v>
      </c>
    </row>
    <row r="441" spans="1:26" x14ac:dyDescent="0.25">
      <c r="A441" s="59" t="s">
        <v>1633</v>
      </c>
      <c r="B441" s="59">
        <v>63</v>
      </c>
      <c r="C441" s="59">
        <v>73</v>
      </c>
      <c r="D441" s="59">
        <v>78</v>
      </c>
      <c r="W441" s="59" t="s">
        <v>2158</v>
      </c>
      <c r="X441" s="59">
        <v>89</v>
      </c>
      <c r="Y441" s="59">
        <v>88</v>
      </c>
      <c r="Z441" s="59">
        <v>82</v>
      </c>
    </row>
    <row r="442" spans="1:26" x14ac:dyDescent="0.25">
      <c r="A442" s="59" t="s">
        <v>1634</v>
      </c>
      <c r="B442" s="59">
        <v>67</v>
      </c>
      <c r="C442" s="59">
        <v>81</v>
      </c>
      <c r="D442" s="59">
        <v>79</v>
      </c>
      <c r="W442" s="59" t="s">
        <v>2159</v>
      </c>
      <c r="X442" s="59">
        <v>51</v>
      </c>
      <c r="Y442" s="59">
        <v>60</v>
      </c>
      <c r="Z442" s="59">
        <v>58</v>
      </c>
    </row>
    <row r="443" spans="1:26" x14ac:dyDescent="0.25">
      <c r="A443" s="59" t="s">
        <v>1635</v>
      </c>
      <c r="B443" s="59">
        <v>78</v>
      </c>
      <c r="C443" s="59">
        <v>81</v>
      </c>
      <c r="D443" s="59">
        <v>80</v>
      </c>
      <c r="W443" s="59" t="s">
        <v>2160</v>
      </c>
      <c r="X443" s="59">
        <v>73</v>
      </c>
      <c r="Y443" s="59">
        <v>69</v>
      </c>
      <c r="Z443" s="59">
        <v>68</v>
      </c>
    </row>
    <row r="444" spans="1:26" x14ac:dyDescent="0.25">
      <c r="A444" s="59" t="s">
        <v>1636</v>
      </c>
      <c r="B444" s="59">
        <v>59</v>
      </c>
      <c r="C444" s="59">
        <v>73</v>
      </c>
      <c r="D444" s="59">
        <v>69</v>
      </c>
      <c r="W444" s="59" t="s">
        <v>2161</v>
      </c>
      <c r="X444" s="59">
        <v>62</v>
      </c>
      <c r="Y444" s="59">
        <v>61</v>
      </c>
      <c r="Z444" s="59">
        <v>58</v>
      </c>
    </row>
    <row r="445" spans="1:26" x14ac:dyDescent="0.25">
      <c r="A445" s="59" t="s">
        <v>1637</v>
      </c>
      <c r="B445" s="59">
        <v>73</v>
      </c>
      <c r="C445" s="59">
        <v>83</v>
      </c>
      <c r="D445" s="59">
        <v>76</v>
      </c>
      <c r="W445" s="59" t="s">
        <v>2162</v>
      </c>
      <c r="X445" s="59">
        <v>56</v>
      </c>
      <c r="Y445" s="59">
        <v>61</v>
      </c>
      <c r="Z445" s="59">
        <v>60</v>
      </c>
    </row>
    <row r="446" spans="1:26" x14ac:dyDescent="0.25">
      <c r="A446" s="59" t="s">
        <v>1638</v>
      </c>
      <c r="B446" s="59">
        <v>77</v>
      </c>
      <c r="C446" s="59">
        <v>79</v>
      </c>
      <c r="D446" s="59">
        <v>80</v>
      </c>
      <c r="W446" s="59" t="s">
        <v>2163</v>
      </c>
      <c r="X446" s="59">
        <v>79</v>
      </c>
      <c r="Y446" s="59">
        <v>82</v>
      </c>
      <c r="Z446" s="59">
        <v>73</v>
      </c>
    </row>
    <row r="447" spans="1:26" x14ac:dyDescent="0.25">
      <c r="A447" s="59" t="s">
        <v>1639</v>
      </c>
      <c r="B447" s="59">
        <v>67</v>
      </c>
      <c r="C447" s="59">
        <v>74</v>
      </c>
      <c r="D447" s="59">
        <v>77</v>
      </c>
      <c r="W447" s="59" t="s">
        <v>2164</v>
      </c>
      <c r="X447" s="59">
        <v>68</v>
      </c>
      <c r="Y447" s="59">
        <v>60</v>
      </c>
      <c r="Z447" s="59">
        <v>59</v>
      </c>
    </row>
    <row r="448" spans="1:26" x14ac:dyDescent="0.25">
      <c r="A448" s="59" t="s">
        <v>1640</v>
      </c>
      <c r="B448" s="59">
        <v>81</v>
      </c>
      <c r="C448" s="59">
        <v>97</v>
      </c>
      <c r="D448" s="59">
        <v>96</v>
      </c>
      <c r="W448" s="59" t="s">
        <v>2165</v>
      </c>
      <c r="X448" s="59">
        <v>69</v>
      </c>
      <c r="Y448" s="59">
        <v>66</v>
      </c>
      <c r="Z448" s="59">
        <v>60</v>
      </c>
    </row>
    <row r="449" spans="1:26" x14ac:dyDescent="0.25">
      <c r="A449" s="59" t="s">
        <v>1641</v>
      </c>
      <c r="B449" s="59">
        <v>53</v>
      </c>
      <c r="C449" s="59">
        <v>61</v>
      </c>
      <c r="D449" s="59">
        <v>68</v>
      </c>
      <c r="W449" s="59" t="s">
        <v>2166</v>
      </c>
      <c r="X449" s="59">
        <v>86</v>
      </c>
      <c r="Y449" s="59">
        <v>81</v>
      </c>
      <c r="Z449" s="59">
        <v>80</v>
      </c>
    </row>
    <row r="450" spans="1:26" x14ac:dyDescent="0.25">
      <c r="A450" s="59" t="s">
        <v>1642</v>
      </c>
      <c r="B450" s="59">
        <v>48</v>
      </c>
      <c r="C450" s="59">
        <v>56</v>
      </c>
      <c r="D450" s="59">
        <v>58</v>
      </c>
      <c r="W450" s="59" t="s">
        <v>2167</v>
      </c>
      <c r="X450" s="59">
        <v>47</v>
      </c>
      <c r="Y450" s="59">
        <v>46</v>
      </c>
      <c r="Z450" s="59">
        <v>42</v>
      </c>
    </row>
    <row r="451" spans="1:26" x14ac:dyDescent="0.25">
      <c r="A451" s="59" t="s">
        <v>1643</v>
      </c>
      <c r="B451" s="59">
        <v>81</v>
      </c>
      <c r="C451" s="59">
        <v>91</v>
      </c>
      <c r="D451" s="59">
        <v>89</v>
      </c>
      <c r="W451" s="59" t="s">
        <v>2168</v>
      </c>
      <c r="X451" s="59">
        <v>81</v>
      </c>
      <c r="Y451" s="59">
        <v>73</v>
      </c>
      <c r="Z451" s="59">
        <v>72</v>
      </c>
    </row>
    <row r="452" spans="1:26" x14ac:dyDescent="0.25">
      <c r="A452" s="59" t="s">
        <v>1644</v>
      </c>
      <c r="B452" s="59">
        <v>64</v>
      </c>
      <c r="C452" s="59">
        <v>85</v>
      </c>
      <c r="D452" s="59">
        <v>85</v>
      </c>
      <c r="W452" s="59" t="s">
        <v>2169</v>
      </c>
      <c r="X452" s="59">
        <v>53</v>
      </c>
      <c r="Y452" s="59">
        <v>52</v>
      </c>
      <c r="Z452" s="59">
        <v>49</v>
      </c>
    </row>
    <row r="453" spans="1:26" x14ac:dyDescent="0.25">
      <c r="A453" s="59" t="s">
        <v>1645</v>
      </c>
      <c r="B453" s="59">
        <v>100</v>
      </c>
      <c r="C453" s="59">
        <v>92</v>
      </c>
      <c r="D453" s="59">
        <v>97</v>
      </c>
      <c r="W453" s="59" t="s">
        <v>2170</v>
      </c>
      <c r="X453" s="59">
        <v>54</v>
      </c>
      <c r="Y453" s="59">
        <v>59</v>
      </c>
      <c r="Z453" s="59">
        <v>50</v>
      </c>
    </row>
    <row r="454" spans="1:26" x14ac:dyDescent="0.25">
      <c r="A454" s="59" t="s">
        <v>1646</v>
      </c>
      <c r="B454" s="59">
        <v>65</v>
      </c>
      <c r="C454" s="59">
        <v>77</v>
      </c>
      <c r="D454" s="59">
        <v>74</v>
      </c>
      <c r="W454" s="59" t="s">
        <v>2171</v>
      </c>
      <c r="X454" s="59">
        <v>69</v>
      </c>
      <c r="Y454" s="59">
        <v>58</v>
      </c>
      <c r="Z454" s="59">
        <v>57</v>
      </c>
    </row>
    <row r="455" spans="1:26" x14ac:dyDescent="0.25">
      <c r="A455" s="59" t="s">
        <v>1647</v>
      </c>
      <c r="B455" s="59">
        <v>74</v>
      </c>
      <c r="C455" s="59">
        <v>81</v>
      </c>
      <c r="D455" s="59">
        <v>71</v>
      </c>
      <c r="W455" s="59" t="s">
        <v>2172</v>
      </c>
      <c r="X455" s="59">
        <v>65</v>
      </c>
      <c r="Y455" s="59">
        <v>58</v>
      </c>
      <c r="Z455" s="59">
        <v>49</v>
      </c>
    </row>
    <row r="456" spans="1:26" x14ac:dyDescent="0.25">
      <c r="A456" s="59" t="s">
        <v>1648</v>
      </c>
      <c r="B456" s="59">
        <v>53</v>
      </c>
      <c r="C456" s="59">
        <v>61</v>
      </c>
      <c r="D456" s="59">
        <v>62</v>
      </c>
      <c r="W456" s="59" t="s">
        <v>2173</v>
      </c>
      <c r="X456" s="59">
        <v>71</v>
      </c>
      <c r="Y456" s="59">
        <v>49</v>
      </c>
      <c r="Z456" s="59">
        <v>52</v>
      </c>
    </row>
    <row r="457" spans="1:26" x14ac:dyDescent="0.25">
      <c r="A457" s="59" t="s">
        <v>1649</v>
      </c>
      <c r="B457" s="59">
        <v>50</v>
      </c>
      <c r="C457" s="59">
        <v>66</v>
      </c>
      <c r="D457" s="59">
        <v>64</v>
      </c>
      <c r="W457" s="59" t="s">
        <v>2174</v>
      </c>
      <c r="X457" s="59">
        <v>37</v>
      </c>
      <c r="Y457" s="59">
        <v>56</v>
      </c>
      <c r="Z457" s="59">
        <v>47</v>
      </c>
    </row>
    <row r="458" spans="1:26" x14ac:dyDescent="0.25">
      <c r="A458" s="59" t="s">
        <v>1650</v>
      </c>
      <c r="B458" s="59">
        <v>79</v>
      </c>
      <c r="C458" s="59">
        <v>89</v>
      </c>
      <c r="D458" s="59">
        <v>89</v>
      </c>
      <c r="W458" s="59" t="s">
        <v>2175</v>
      </c>
      <c r="X458" s="59">
        <v>62</v>
      </c>
      <c r="Y458" s="59">
        <v>49</v>
      </c>
      <c r="Z458" s="59">
        <v>52</v>
      </c>
    </row>
    <row r="459" spans="1:26" x14ac:dyDescent="0.25">
      <c r="A459" s="59" t="s">
        <v>1651</v>
      </c>
      <c r="B459" s="59">
        <v>53</v>
      </c>
      <c r="C459" s="59">
        <v>62</v>
      </c>
      <c r="D459" s="59">
        <v>56</v>
      </c>
      <c r="W459" s="59" t="s">
        <v>2176</v>
      </c>
      <c r="X459" s="59">
        <v>53</v>
      </c>
      <c r="Y459" s="59">
        <v>54</v>
      </c>
      <c r="Z459" s="59">
        <v>48</v>
      </c>
    </row>
    <row r="460" spans="1:26" x14ac:dyDescent="0.25">
      <c r="A460" s="59" t="s">
        <v>1652</v>
      </c>
      <c r="B460" s="59">
        <v>100</v>
      </c>
      <c r="C460" s="59">
        <v>100</v>
      </c>
      <c r="D460" s="59">
        <v>100</v>
      </c>
      <c r="W460" s="59" t="s">
        <v>2177</v>
      </c>
      <c r="X460" s="59">
        <v>64</v>
      </c>
      <c r="Y460" s="59">
        <v>50</v>
      </c>
      <c r="Z460" s="59">
        <v>43</v>
      </c>
    </row>
    <row r="461" spans="1:26" x14ac:dyDescent="0.25">
      <c r="A461" s="59" t="s">
        <v>1653</v>
      </c>
      <c r="B461" s="59">
        <v>61</v>
      </c>
      <c r="C461" s="59">
        <v>71</v>
      </c>
      <c r="D461" s="59">
        <v>78</v>
      </c>
      <c r="W461" s="59" t="s">
        <v>2178</v>
      </c>
      <c r="X461" s="59">
        <v>72</v>
      </c>
      <c r="Y461" s="59">
        <v>65</v>
      </c>
      <c r="Z461" s="59">
        <v>68</v>
      </c>
    </row>
    <row r="462" spans="1:26" x14ac:dyDescent="0.25">
      <c r="A462" s="59" t="s">
        <v>1654</v>
      </c>
      <c r="B462" s="59">
        <v>92</v>
      </c>
      <c r="C462" s="59">
        <v>100</v>
      </c>
      <c r="D462" s="59">
        <v>100</v>
      </c>
      <c r="W462" s="59" t="s">
        <v>2179</v>
      </c>
      <c r="X462" s="59">
        <v>53</v>
      </c>
      <c r="Y462" s="59">
        <v>58</v>
      </c>
      <c r="Z462" s="59">
        <v>55</v>
      </c>
    </row>
    <row r="463" spans="1:26" x14ac:dyDescent="0.25">
      <c r="A463" s="59" t="s">
        <v>1655</v>
      </c>
      <c r="B463" s="59">
        <v>63</v>
      </c>
      <c r="C463" s="59">
        <v>80</v>
      </c>
      <c r="D463" s="59">
        <v>80</v>
      </c>
      <c r="W463" s="59" t="s">
        <v>2180</v>
      </c>
      <c r="X463" s="59">
        <v>54</v>
      </c>
      <c r="Y463" s="59">
        <v>54</v>
      </c>
      <c r="Z463" s="59">
        <v>45</v>
      </c>
    </row>
    <row r="464" spans="1:26" x14ac:dyDescent="0.25">
      <c r="A464" s="59" t="s">
        <v>1656</v>
      </c>
      <c r="B464" s="59">
        <v>71</v>
      </c>
      <c r="C464" s="59">
        <v>70</v>
      </c>
      <c r="D464" s="59">
        <v>76</v>
      </c>
      <c r="W464" s="59" t="s">
        <v>2181</v>
      </c>
      <c r="X464" s="59">
        <v>76</v>
      </c>
      <c r="Y464" s="59">
        <v>71</v>
      </c>
      <c r="Z464" s="59">
        <v>73</v>
      </c>
    </row>
    <row r="465" spans="1:26" x14ac:dyDescent="0.25">
      <c r="A465" s="59" t="s">
        <v>1657</v>
      </c>
      <c r="B465" s="59">
        <v>77</v>
      </c>
      <c r="C465" s="59">
        <v>90</v>
      </c>
      <c r="D465" s="59">
        <v>91</v>
      </c>
      <c r="W465" s="59" t="s">
        <v>2182</v>
      </c>
      <c r="X465" s="59">
        <v>79</v>
      </c>
      <c r="Y465" s="59">
        <v>78</v>
      </c>
      <c r="Z465" s="59">
        <v>77</v>
      </c>
    </row>
    <row r="466" spans="1:26" x14ac:dyDescent="0.25">
      <c r="A466" s="59" t="s">
        <v>1658</v>
      </c>
      <c r="B466" s="59">
        <v>63</v>
      </c>
      <c r="C466" s="59">
        <v>74</v>
      </c>
      <c r="D466" s="59">
        <v>74</v>
      </c>
      <c r="W466" s="59" t="s">
        <v>2183</v>
      </c>
      <c r="X466" s="59">
        <v>75</v>
      </c>
      <c r="Y466" s="59">
        <v>58</v>
      </c>
      <c r="Z466" s="59">
        <v>62</v>
      </c>
    </row>
    <row r="467" spans="1:26" x14ac:dyDescent="0.25">
      <c r="A467" s="59" t="s">
        <v>1659</v>
      </c>
      <c r="B467" s="59">
        <v>84</v>
      </c>
      <c r="C467" s="59">
        <v>87</v>
      </c>
      <c r="D467" s="59">
        <v>91</v>
      </c>
      <c r="W467" s="59" t="s">
        <v>2184</v>
      </c>
      <c r="X467" s="59">
        <v>55</v>
      </c>
      <c r="Y467" s="59">
        <v>59</v>
      </c>
      <c r="Z467" s="59">
        <v>54</v>
      </c>
    </row>
    <row r="468" spans="1:26" x14ac:dyDescent="0.25">
      <c r="A468" s="59" t="s">
        <v>1660</v>
      </c>
      <c r="B468" s="59">
        <v>26</v>
      </c>
      <c r="C468" s="59">
        <v>31</v>
      </c>
      <c r="D468" s="59">
        <v>38</v>
      </c>
      <c r="W468" s="59" t="s">
        <v>2185</v>
      </c>
      <c r="X468" s="59">
        <v>68</v>
      </c>
      <c r="Y468" s="59">
        <v>70</v>
      </c>
      <c r="Z468" s="59">
        <v>66</v>
      </c>
    </row>
    <row r="469" spans="1:26" x14ac:dyDescent="0.25">
      <c r="A469" s="59" t="s">
        <v>1661</v>
      </c>
      <c r="B469" s="59">
        <v>74</v>
      </c>
      <c r="C469" s="59">
        <v>75</v>
      </c>
      <c r="D469" s="59">
        <v>79</v>
      </c>
      <c r="W469" s="59" t="s">
        <v>2186</v>
      </c>
      <c r="X469" s="59">
        <v>72</v>
      </c>
      <c r="Y469" s="59">
        <v>67</v>
      </c>
      <c r="Z469" s="59">
        <v>65</v>
      </c>
    </row>
    <row r="470" spans="1:26" x14ac:dyDescent="0.25">
      <c r="A470" s="59" t="s">
        <v>1662</v>
      </c>
      <c r="B470" s="59">
        <v>77</v>
      </c>
      <c r="C470" s="59">
        <v>88</v>
      </c>
      <c r="D470" s="59">
        <v>85</v>
      </c>
      <c r="W470" s="59" t="s">
        <v>2187</v>
      </c>
      <c r="X470" s="59">
        <v>63</v>
      </c>
      <c r="Y470" s="59">
        <v>61</v>
      </c>
      <c r="Z470" s="59">
        <v>54</v>
      </c>
    </row>
    <row r="471" spans="1:26" x14ac:dyDescent="0.25">
      <c r="A471" s="59" t="s">
        <v>1663</v>
      </c>
      <c r="B471" s="59">
        <v>53</v>
      </c>
      <c r="C471" s="59">
        <v>70</v>
      </c>
      <c r="D471" s="59">
        <v>70</v>
      </c>
      <c r="W471" s="59" t="s">
        <v>2188</v>
      </c>
      <c r="X471" s="59">
        <v>91</v>
      </c>
      <c r="Y471" s="59">
        <v>74</v>
      </c>
      <c r="Z471" s="59">
        <v>76</v>
      </c>
    </row>
    <row r="472" spans="1:26" x14ac:dyDescent="0.25">
      <c r="A472" s="59" t="s">
        <v>1664</v>
      </c>
      <c r="B472" s="59">
        <v>83</v>
      </c>
      <c r="C472" s="59">
        <v>85</v>
      </c>
      <c r="D472" s="59">
        <v>90</v>
      </c>
      <c r="W472" s="59" t="s">
        <v>2189</v>
      </c>
      <c r="X472" s="59">
        <v>76</v>
      </c>
      <c r="Y472" s="59">
        <v>71</v>
      </c>
      <c r="Z472" s="59">
        <v>72</v>
      </c>
    </row>
    <row r="473" spans="1:26" x14ac:dyDescent="0.25">
      <c r="A473" s="59" t="s">
        <v>1665</v>
      </c>
      <c r="B473" s="59">
        <v>63</v>
      </c>
      <c r="C473" s="59">
        <v>69</v>
      </c>
      <c r="D473" s="59">
        <v>74</v>
      </c>
      <c r="W473" s="59" t="s">
        <v>2190</v>
      </c>
      <c r="X473" s="59">
        <v>68</v>
      </c>
      <c r="Y473" s="59">
        <v>64</v>
      </c>
      <c r="Z473" s="59">
        <v>66</v>
      </c>
    </row>
    <row r="474" spans="1:26" x14ac:dyDescent="0.25">
      <c r="A474" s="59" t="s">
        <v>1666</v>
      </c>
      <c r="B474" s="59">
        <v>68</v>
      </c>
      <c r="C474" s="59">
        <v>86</v>
      </c>
      <c r="D474" s="59">
        <v>84</v>
      </c>
      <c r="W474" s="59" t="s">
        <v>2191</v>
      </c>
      <c r="X474" s="59">
        <v>79</v>
      </c>
      <c r="Y474" s="59">
        <v>82</v>
      </c>
      <c r="Z474" s="59">
        <v>82</v>
      </c>
    </row>
    <row r="475" spans="1:26" x14ac:dyDescent="0.25">
      <c r="A475" s="59" t="s">
        <v>1667</v>
      </c>
      <c r="B475" s="59">
        <v>59</v>
      </c>
      <c r="C475" s="59">
        <v>67</v>
      </c>
      <c r="D475" s="59">
        <v>61</v>
      </c>
      <c r="W475" s="59" t="s">
        <v>2192</v>
      </c>
      <c r="X475" s="59">
        <v>64</v>
      </c>
      <c r="Y475" s="59">
        <v>53</v>
      </c>
      <c r="Z475" s="59">
        <v>57</v>
      </c>
    </row>
    <row r="476" spans="1:26" x14ac:dyDescent="0.25">
      <c r="A476" s="59" t="s">
        <v>1668</v>
      </c>
      <c r="B476" s="59">
        <v>90</v>
      </c>
      <c r="C476" s="59">
        <v>90</v>
      </c>
      <c r="D476" s="59">
        <v>91</v>
      </c>
      <c r="W476" s="59" t="s">
        <v>2193</v>
      </c>
      <c r="X476" s="59">
        <v>61</v>
      </c>
      <c r="Y476" s="59">
        <v>47</v>
      </c>
      <c r="Z476" s="59">
        <v>56</v>
      </c>
    </row>
    <row r="477" spans="1:26" x14ac:dyDescent="0.25">
      <c r="A477" s="59" t="s">
        <v>1669</v>
      </c>
      <c r="B477" s="59">
        <v>71</v>
      </c>
      <c r="C477" s="59">
        <v>76</v>
      </c>
      <c r="D477" s="59">
        <v>83</v>
      </c>
      <c r="W477" s="59" t="s">
        <v>2194</v>
      </c>
      <c r="X477" s="59">
        <v>70</v>
      </c>
      <c r="Y477" s="59">
        <v>74</v>
      </c>
      <c r="Z477" s="59">
        <v>71</v>
      </c>
    </row>
    <row r="478" spans="1:26" x14ac:dyDescent="0.25">
      <c r="A478" s="59" t="s">
        <v>1670</v>
      </c>
      <c r="B478" s="59">
        <v>55</v>
      </c>
      <c r="C478" s="59">
        <v>72</v>
      </c>
      <c r="D478" s="59">
        <v>79</v>
      </c>
      <c r="W478" s="59" t="s">
        <v>2195</v>
      </c>
      <c r="X478" s="59">
        <v>76</v>
      </c>
      <c r="Y478" s="59">
        <v>62</v>
      </c>
      <c r="Z478" s="59">
        <v>66</v>
      </c>
    </row>
    <row r="479" spans="1:26" x14ac:dyDescent="0.25">
      <c r="A479" s="59" t="s">
        <v>1671</v>
      </c>
      <c r="B479" s="59">
        <v>32</v>
      </c>
      <c r="C479" s="59">
        <v>39</v>
      </c>
      <c r="D479" s="59">
        <v>33</v>
      </c>
      <c r="W479" s="59" t="s">
        <v>2196</v>
      </c>
      <c r="X479" s="59">
        <v>80</v>
      </c>
      <c r="Y479" s="59">
        <v>68</v>
      </c>
      <c r="Z479" s="59">
        <v>72</v>
      </c>
    </row>
    <row r="480" spans="1:26" x14ac:dyDescent="0.25">
      <c r="A480" s="59" t="s">
        <v>1672</v>
      </c>
      <c r="B480" s="59">
        <v>55</v>
      </c>
      <c r="C480" s="59">
        <v>64</v>
      </c>
      <c r="D480" s="59">
        <v>70</v>
      </c>
      <c r="W480" s="59" t="s">
        <v>2197</v>
      </c>
      <c r="X480" s="59">
        <v>59</v>
      </c>
      <c r="Y480" s="59">
        <v>52</v>
      </c>
      <c r="Z480" s="59">
        <v>46</v>
      </c>
    </row>
    <row r="481" spans="1:26" x14ac:dyDescent="0.25">
      <c r="A481" s="59" t="s">
        <v>1673</v>
      </c>
      <c r="B481" s="59">
        <v>40</v>
      </c>
      <c r="C481" s="59">
        <v>48</v>
      </c>
      <c r="D481" s="59">
        <v>50</v>
      </c>
      <c r="W481" s="59" t="s">
        <v>2198</v>
      </c>
      <c r="X481" s="59">
        <v>76</v>
      </c>
      <c r="Y481" s="59">
        <v>71</v>
      </c>
      <c r="Z481" s="59">
        <v>67</v>
      </c>
    </row>
    <row r="482" spans="1:26" x14ac:dyDescent="0.25">
      <c r="A482" s="59" t="s">
        <v>1674</v>
      </c>
      <c r="B482" s="59">
        <v>62</v>
      </c>
      <c r="C482" s="59">
        <v>67</v>
      </c>
      <c r="D482" s="59">
        <v>64</v>
      </c>
      <c r="W482" s="59" t="s">
        <v>2199</v>
      </c>
      <c r="X482" s="59">
        <v>73</v>
      </c>
      <c r="Y482" s="59">
        <v>71</v>
      </c>
      <c r="Z482" s="59">
        <v>68</v>
      </c>
    </row>
    <row r="483" spans="1:26" x14ac:dyDescent="0.25">
      <c r="A483" s="59" t="s">
        <v>1675</v>
      </c>
      <c r="B483" s="59">
        <v>52</v>
      </c>
      <c r="C483" s="59">
        <v>59</v>
      </c>
      <c r="D483" s="59">
        <v>56</v>
      </c>
      <c r="W483" s="59" t="s">
        <v>2200</v>
      </c>
      <c r="X483" s="59">
        <v>68</v>
      </c>
      <c r="Y483" s="59">
        <v>68</v>
      </c>
      <c r="Z483" s="59">
        <v>61</v>
      </c>
    </row>
    <row r="484" spans="1:26" x14ac:dyDescent="0.25">
      <c r="A484" s="59" t="s">
        <v>1676</v>
      </c>
      <c r="B484" s="59">
        <v>92</v>
      </c>
      <c r="C484" s="59">
        <v>100</v>
      </c>
      <c r="D484" s="59">
        <v>97</v>
      </c>
    </row>
    <row r="485" spans="1:26" x14ac:dyDescent="0.25">
      <c r="A485" s="59" t="s">
        <v>1677</v>
      </c>
      <c r="B485" s="59">
        <v>64</v>
      </c>
      <c r="C485" s="59">
        <v>63</v>
      </c>
      <c r="D485" s="59">
        <v>66</v>
      </c>
    </row>
    <row r="486" spans="1:26" x14ac:dyDescent="0.25">
      <c r="A486" s="59" t="s">
        <v>1678</v>
      </c>
      <c r="B486" s="59">
        <v>49</v>
      </c>
      <c r="C486" s="59">
        <v>52</v>
      </c>
      <c r="D486" s="59">
        <v>54</v>
      </c>
    </row>
    <row r="487" spans="1:26" x14ac:dyDescent="0.25">
      <c r="A487" s="59" t="s">
        <v>1679</v>
      </c>
      <c r="B487" s="59">
        <v>82</v>
      </c>
      <c r="C487" s="59">
        <v>95</v>
      </c>
      <c r="D487" s="59">
        <v>89</v>
      </c>
    </row>
    <row r="488" spans="1:26" x14ac:dyDescent="0.25">
      <c r="A488" s="59" t="s">
        <v>1680</v>
      </c>
      <c r="B488" s="59">
        <v>81</v>
      </c>
      <c r="C488" s="59">
        <v>77</v>
      </c>
      <c r="D488" s="59">
        <v>79</v>
      </c>
    </row>
    <row r="489" spans="1:26" x14ac:dyDescent="0.25">
      <c r="A489" s="59" t="s">
        <v>1681</v>
      </c>
      <c r="B489" s="59">
        <v>60</v>
      </c>
      <c r="C489" s="59">
        <v>75</v>
      </c>
      <c r="D489" s="59">
        <v>74</v>
      </c>
    </row>
    <row r="490" spans="1:26" x14ac:dyDescent="0.25">
      <c r="A490" s="59" t="s">
        <v>1682</v>
      </c>
      <c r="B490" s="59">
        <v>51</v>
      </c>
      <c r="C490" s="59">
        <v>66</v>
      </c>
      <c r="D490" s="59">
        <v>62</v>
      </c>
    </row>
    <row r="491" spans="1:26" x14ac:dyDescent="0.25">
      <c r="A491" s="59" t="s">
        <v>1683</v>
      </c>
      <c r="B491" s="59">
        <v>66</v>
      </c>
      <c r="C491" s="59">
        <v>83</v>
      </c>
      <c r="D491" s="59">
        <v>83</v>
      </c>
    </row>
    <row r="492" spans="1:26" x14ac:dyDescent="0.25">
      <c r="A492" s="59" t="s">
        <v>1684</v>
      </c>
      <c r="B492" s="59">
        <v>65</v>
      </c>
      <c r="C492" s="59">
        <v>85</v>
      </c>
      <c r="D492" s="59">
        <v>76</v>
      </c>
    </row>
    <row r="493" spans="1:26" x14ac:dyDescent="0.25">
      <c r="A493" s="59" t="s">
        <v>1685</v>
      </c>
      <c r="B493" s="59">
        <v>64</v>
      </c>
      <c r="C493" s="59">
        <v>64</v>
      </c>
      <c r="D493" s="59">
        <v>70</v>
      </c>
    </row>
    <row r="494" spans="1:26" x14ac:dyDescent="0.25">
      <c r="A494" s="59" t="s">
        <v>1686</v>
      </c>
      <c r="B494" s="59">
        <v>83</v>
      </c>
      <c r="C494" s="59">
        <v>83</v>
      </c>
      <c r="D494" s="59">
        <v>90</v>
      </c>
    </row>
    <row r="495" spans="1:26" x14ac:dyDescent="0.25">
      <c r="A495" s="59" t="s">
        <v>1687</v>
      </c>
      <c r="B495" s="59">
        <v>81</v>
      </c>
      <c r="C495" s="59">
        <v>88</v>
      </c>
      <c r="D495" s="59">
        <v>90</v>
      </c>
    </row>
    <row r="496" spans="1:26" x14ac:dyDescent="0.25">
      <c r="A496" s="59" t="s">
        <v>1688</v>
      </c>
      <c r="B496" s="59">
        <v>54</v>
      </c>
      <c r="C496" s="59">
        <v>64</v>
      </c>
      <c r="D496" s="59">
        <v>68</v>
      </c>
    </row>
    <row r="497" spans="1:4" x14ac:dyDescent="0.25">
      <c r="A497" s="59" t="s">
        <v>1689</v>
      </c>
      <c r="B497" s="59">
        <v>79</v>
      </c>
      <c r="C497" s="59">
        <v>88</v>
      </c>
      <c r="D497" s="59">
        <v>94</v>
      </c>
    </row>
    <row r="498" spans="1:4" x14ac:dyDescent="0.25">
      <c r="A498" s="59" t="s">
        <v>1690</v>
      </c>
      <c r="B498" s="59">
        <v>54</v>
      </c>
      <c r="C498" s="59">
        <v>48</v>
      </c>
      <c r="D498" s="59">
        <v>52</v>
      </c>
    </row>
    <row r="499" spans="1:4" x14ac:dyDescent="0.25">
      <c r="A499" s="59" t="s">
        <v>1691</v>
      </c>
      <c r="B499" s="59">
        <v>59</v>
      </c>
      <c r="C499" s="59">
        <v>78</v>
      </c>
      <c r="D499" s="59">
        <v>76</v>
      </c>
    </row>
    <row r="500" spans="1:4" x14ac:dyDescent="0.25">
      <c r="A500" s="59" t="s">
        <v>1692</v>
      </c>
      <c r="B500" s="59">
        <v>66</v>
      </c>
      <c r="C500" s="59">
        <v>69</v>
      </c>
      <c r="D500" s="59">
        <v>68</v>
      </c>
    </row>
    <row r="501" spans="1:4" x14ac:dyDescent="0.25">
      <c r="A501" s="59" t="s">
        <v>1693</v>
      </c>
      <c r="B501" s="59">
        <v>47</v>
      </c>
      <c r="C501" s="59">
        <v>54</v>
      </c>
      <c r="D501" s="59">
        <v>53</v>
      </c>
    </row>
    <row r="502" spans="1:4" x14ac:dyDescent="0.25">
      <c r="A502" s="59" t="s">
        <v>1694</v>
      </c>
      <c r="B502" s="59">
        <v>74</v>
      </c>
      <c r="C502" s="59">
        <v>79</v>
      </c>
      <c r="D502" s="59">
        <v>82</v>
      </c>
    </row>
    <row r="503" spans="1:4" x14ac:dyDescent="0.25">
      <c r="A503" s="59" t="s">
        <v>1695</v>
      </c>
      <c r="B503" s="59">
        <v>94</v>
      </c>
      <c r="C503" s="59">
        <v>87</v>
      </c>
      <c r="D503" s="59">
        <v>92</v>
      </c>
    </row>
    <row r="504" spans="1:4" x14ac:dyDescent="0.25">
      <c r="A504" s="59" t="s">
        <v>1696</v>
      </c>
      <c r="B504" s="59">
        <v>68</v>
      </c>
      <c r="C504" s="59">
        <v>67</v>
      </c>
      <c r="D504" s="59">
        <v>73</v>
      </c>
    </row>
    <row r="505" spans="1:4" x14ac:dyDescent="0.25">
      <c r="A505" s="59" t="s">
        <v>1697</v>
      </c>
      <c r="B505" s="59">
        <v>95</v>
      </c>
      <c r="C505" s="59">
        <v>89</v>
      </c>
      <c r="D505" s="59">
        <v>92</v>
      </c>
    </row>
    <row r="506" spans="1:4" x14ac:dyDescent="0.25">
      <c r="A506" s="59" t="s">
        <v>1698</v>
      </c>
      <c r="B506" s="59">
        <v>40</v>
      </c>
      <c r="C506" s="59">
        <v>59</v>
      </c>
      <c r="D506" s="59">
        <v>54</v>
      </c>
    </row>
    <row r="507" spans="1:4" x14ac:dyDescent="0.25">
      <c r="A507" s="59" t="s">
        <v>1699</v>
      </c>
      <c r="B507" s="59">
        <v>82</v>
      </c>
      <c r="C507" s="59">
        <v>82</v>
      </c>
      <c r="D507" s="59">
        <v>80</v>
      </c>
    </row>
    <row r="508" spans="1:4" x14ac:dyDescent="0.25">
      <c r="A508" s="59" t="s">
        <v>1700</v>
      </c>
      <c r="B508" s="59">
        <v>62</v>
      </c>
      <c r="C508" s="59">
        <v>74</v>
      </c>
      <c r="D508" s="59">
        <v>70</v>
      </c>
    </row>
    <row r="509" spans="1:4" x14ac:dyDescent="0.25">
      <c r="A509" s="59" t="s">
        <v>1701</v>
      </c>
      <c r="B509" s="59">
        <v>29</v>
      </c>
      <c r="C509" s="59">
        <v>41</v>
      </c>
      <c r="D509" s="59">
        <v>47</v>
      </c>
    </row>
    <row r="510" spans="1:4" x14ac:dyDescent="0.25">
      <c r="A510" s="59" t="s">
        <v>1702</v>
      </c>
      <c r="B510" s="59">
        <v>36</v>
      </c>
      <c r="C510" s="59">
        <v>53</v>
      </c>
      <c r="D510" s="59">
        <v>43</v>
      </c>
    </row>
    <row r="511" spans="1:4" x14ac:dyDescent="0.25">
      <c r="A511" s="59" t="s">
        <v>1703</v>
      </c>
      <c r="B511" s="59">
        <v>86</v>
      </c>
      <c r="C511" s="59">
        <v>92</v>
      </c>
      <c r="D511" s="59">
        <v>87</v>
      </c>
    </row>
    <row r="512" spans="1:4" x14ac:dyDescent="0.25">
      <c r="A512" s="59" t="s">
        <v>1704</v>
      </c>
      <c r="B512" s="59">
        <v>91</v>
      </c>
      <c r="C512" s="59">
        <v>86</v>
      </c>
      <c r="D512" s="59">
        <v>84</v>
      </c>
    </row>
    <row r="513" spans="1:4" x14ac:dyDescent="0.25">
      <c r="A513" s="59" t="s">
        <v>1705</v>
      </c>
      <c r="B513" s="59">
        <v>67</v>
      </c>
      <c r="C513" s="59">
        <v>78</v>
      </c>
      <c r="D513" s="59">
        <v>79</v>
      </c>
    </row>
    <row r="514" spans="1:4" x14ac:dyDescent="0.25">
      <c r="A514" s="59" t="s">
        <v>1706</v>
      </c>
      <c r="B514" s="59">
        <v>66</v>
      </c>
      <c r="C514" s="59">
        <v>78</v>
      </c>
      <c r="D514" s="59">
        <v>78</v>
      </c>
    </row>
    <row r="515" spans="1:4" x14ac:dyDescent="0.25">
      <c r="A515" s="59" t="s">
        <v>1707</v>
      </c>
      <c r="B515" s="59">
        <v>54</v>
      </c>
      <c r="C515" s="59">
        <v>61</v>
      </c>
      <c r="D515" s="59">
        <v>62</v>
      </c>
    </row>
    <row r="516" spans="1:4" x14ac:dyDescent="0.25">
      <c r="A516" s="59" t="s">
        <v>1708</v>
      </c>
      <c r="B516" s="59">
        <v>77</v>
      </c>
      <c r="C516" s="59">
        <v>97</v>
      </c>
      <c r="D516" s="59">
        <v>94</v>
      </c>
    </row>
    <row r="517" spans="1:4" x14ac:dyDescent="0.25">
      <c r="A517" s="59" t="s">
        <v>1709</v>
      </c>
      <c r="B517" s="59">
        <v>76</v>
      </c>
      <c r="C517" s="59">
        <v>87</v>
      </c>
      <c r="D517" s="59">
        <v>85</v>
      </c>
    </row>
    <row r="518" spans="1:4" x14ac:dyDescent="0.25">
      <c r="A518" s="59" t="s">
        <v>1710</v>
      </c>
      <c r="B518" s="59">
        <v>74</v>
      </c>
      <c r="C518" s="59">
        <v>89</v>
      </c>
      <c r="D518" s="59">
        <v>84</v>
      </c>
    </row>
    <row r="519" spans="1:4" x14ac:dyDescent="0.25">
      <c r="A519" s="59" t="s">
        <v>1711</v>
      </c>
      <c r="B519" s="59">
        <v>66</v>
      </c>
      <c r="C519" s="59">
        <v>74</v>
      </c>
      <c r="D519" s="59">
        <v>73</v>
      </c>
    </row>
  </sheetData>
  <phoneticPr fontId="7"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FFCFA-673F-4729-A741-EEF7365C6426}">
  <dimension ref="A1:R519"/>
  <sheetViews>
    <sheetView showGridLines="0" zoomScale="80" zoomScaleNormal="80" workbookViewId="0">
      <selection activeCell="P40" sqref="P40"/>
    </sheetView>
  </sheetViews>
  <sheetFormatPr baseColWidth="10" defaultRowHeight="15" x14ac:dyDescent="0.25"/>
  <cols>
    <col min="1" max="1" width="23" customWidth="1"/>
    <col min="2" max="2" width="15" bestFit="1" customWidth="1"/>
    <col min="8" max="8" width="30.85546875" customWidth="1"/>
    <col min="9" max="9" width="42.140625" bestFit="1" customWidth="1"/>
    <col min="12" max="12" width="18" bestFit="1" customWidth="1"/>
    <col min="13" max="13" width="16.140625" bestFit="1" customWidth="1"/>
    <col min="15" max="15" width="36.5703125" customWidth="1"/>
    <col min="16" max="16" width="28.85546875" bestFit="1" customWidth="1"/>
  </cols>
  <sheetData>
    <row r="1" spans="1:18" x14ac:dyDescent="0.25">
      <c r="A1" s="14" t="s">
        <v>85</v>
      </c>
      <c r="B1" s="14" t="s">
        <v>86</v>
      </c>
      <c r="L1" s="14" t="s">
        <v>87</v>
      </c>
      <c r="M1" s="14" t="s">
        <v>88</v>
      </c>
    </row>
    <row r="2" spans="1:18" x14ac:dyDescent="0.25">
      <c r="A2" s="9">
        <v>72</v>
      </c>
      <c r="B2" s="9">
        <v>47</v>
      </c>
      <c r="L2" s="12">
        <v>74</v>
      </c>
      <c r="M2" s="12">
        <v>44</v>
      </c>
    </row>
    <row r="3" spans="1:18" x14ac:dyDescent="0.25">
      <c r="A3" s="8">
        <v>69</v>
      </c>
      <c r="B3" s="8">
        <v>76</v>
      </c>
      <c r="H3" s="132" t="s">
        <v>51</v>
      </c>
      <c r="I3" s="132"/>
      <c r="L3" s="13">
        <v>88</v>
      </c>
      <c r="M3" s="13">
        <v>75</v>
      </c>
      <c r="O3" s="132" t="s">
        <v>51</v>
      </c>
      <c r="P3" s="132"/>
      <c r="Q3" s="132"/>
      <c r="R3" s="132"/>
    </row>
    <row r="4" spans="1:18" ht="15.75" thickBot="1" x14ac:dyDescent="0.3">
      <c r="A4" s="9">
        <v>90</v>
      </c>
      <c r="B4" s="9">
        <v>40</v>
      </c>
      <c r="L4" s="12">
        <v>93</v>
      </c>
      <c r="M4" s="12">
        <v>39</v>
      </c>
    </row>
    <row r="5" spans="1:18" x14ac:dyDescent="0.25">
      <c r="A5" s="8">
        <v>71</v>
      </c>
      <c r="B5" s="8">
        <v>64</v>
      </c>
      <c r="H5" s="16"/>
      <c r="I5" s="16" t="s">
        <v>41</v>
      </c>
      <c r="J5" s="16" t="s">
        <v>40</v>
      </c>
      <c r="L5" s="13">
        <v>78</v>
      </c>
      <c r="M5" s="13">
        <v>67</v>
      </c>
      <c r="O5" s="16"/>
      <c r="P5" s="16" t="s">
        <v>41</v>
      </c>
      <c r="Q5" s="16" t="s">
        <v>66</v>
      </c>
    </row>
    <row r="6" spans="1:18" x14ac:dyDescent="0.25">
      <c r="A6" s="9">
        <v>88</v>
      </c>
      <c r="B6" s="9">
        <v>58</v>
      </c>
      <c r="H6" t="s">
        <v>50</v>
      </c>
      <c r="I6">
        <v>63.633204633204635</v>
      </c>
      <c r="J6">
        <v>68.72821576763485</v>
      </c>
      <c r="L6" s="12">
        <v>92</v>
      </c>
      <c r="M6" s="12">
        <v>52</v>
      </c>
      <c r="O6" t="s">
        <v>42</v>
      </c>
      <c r="P6">
        <v>72.467181467181462</v>
      </c>
      <c r="Q6">
        <v>63.311203319502077</v>
      </c>
    </row>
    <row r="7" spans="1:18" x14ac:dyDescent="0.25">
      <c r="A7" s="8">
        <v>38</v>
      </c>
      <c r="B7" s="8">
        <v>40</v>
      </c>
      <c r="H7" t="s">
        <v>43</v>
      </c>
      <c r="I7">
        <v>239.9851235595921</v>
      </c>
      <c r="J7">
        <v>206.1026949387948</v>
      </c>
      <c r="L7" s="13">
        <v>50</v>
      </c>
      <c r="M7" s="13">
        <v>43</v>
      </c>
      <c r="O7" t="s">
        <v>43</v>
      </c>
      <c r="P7">
        <v>220.36932705017799</v>
      </c>
      <c r="Q7">
        <v>199.20024844506182</v>
      </c>
    </row>
    <row r="8" spans="1:18" x14ac:dyDescent="0.25">
      <c r="A8" s="9">
        <v>65</v>
      </c>
      <c r="B8" s="9">
        <v>78</v>
      </c>
      <c r="H8" t="s">
        <v>49</v>
      </c>
      <c r="I8">
        <v>518</v>
      </c>
      <c r="J8">
        <v>482</v>
      </c>
      <c r="L8" s="12">
        <v>73</v>
      </c>
      <c r="M8" s="12">
        <v>70</v>
      </c>
      <c r="O8" t="s">
        <v>49</v>
      </c>
      <c r="P8">
        <v>518</v>
      </c>
      <c r="Q8">
        <v>482</v>
      </c>
    </row>
    <row r="9" spans="1:18" x14ac:dyDescent="0.25">
      <c r="A9" s="8">
        <v>50</v>
      </c>
      <c r="B9" s="8">
        <v>88</v>
      </c>
      <c r="H9" t="s">
        <v>63</v>
      </c>
      <c r="I9">
        <v>517</v>
      </c>
      <c r="J9">
        <v>481</v>
      </c>
      <c r="L9" s="13">
        <v>58</v>
      </c>
      <c r="M9" s="13">
        <v>86</v>
      </c>
      <c r="O9" t="s">
        <v>63</v>
      </c>
      <c r="P9">
        <v>517</v>
      </c>
      <c r="Q9">
        <v>481</v>
      </c>
    </row>
    <row r="10" spans="1:18" x14ac:dyDescent="0.25">
      <c r="A10" s="9">
        <v>69</v>
      </c>
      <c r="B10" s="9">
        <v>46</v>
      </c>
      <c r="H10" t="s">
        <v>46</v>
      </c>
      <c r="I10">
        <v>1.1643958543621138</v>
      </c>
      <c r="L10" s="12">
        <v>78</v>
      </c>
      <c r="M10" s="12">
        <v>46</v>
      </c>
      <c r="O10" t="s">
        <v>46</v>
      </c>
      <c r="P10">
        <v>1.1062703423834055</v>
      </c>
    </row>
    <row r="11" spans="1:18" x14ac:dyDescent="0.25">
      <c r="A11" s="8">
        <v>18</v>
      </c>
      <c r="B11" s="8">
        <v>66</v>
      </c>
      <c r="H11" t="s">
        <v>67</v>
      </c>
      <c r="I11">
        <v>4.5078487229981208E-2</v>
      </c>
      <c r="L11" s="13">
        <v>28</v>
      </c>
      <c r="M11" s="13">
        <v>63</v>
      </c>
      <c r="O11" t="s">
        <v>67</v>
      </c>
      <c r="P11">
        <v>0.13035333881790334</v>
      </c>
    </row>
    <row r="12" spans="1:18" ht="15.75" thickBot="1" x14ac:dyDescent="0.3">
      <c r="A12" s="9">
        <v>54</v>
      </c>
      <c r="B12" s="9">
        <v>44</v>
      </c>
      <c r="H12" s="15" t="s">
        <v>68</v>
      </c>
      <c r="I12" s="15">
        <v>1.1592018596598301</v>
      </c>
      <c r="J12" s="15"/>
      <c r="L12" s="12">
        <v>61</v>
      </c>
      <c r="M12" s="12">
        <v>53</v>
      </c>
      <c r="O12" s="15" t="s">
        <v>84</v>
      </c>
      <c r="P12" s="15">
        <v>1.1592018596598301</v>
      </c>
      <c r="Q12" s="15"/>
    </row>
    <row r="13" spans="1:18" x14ac:dyDescent="0.25">
      <c r="A13" s="8">
        <v>65</v>
      </c>
      <c r="B13" s="8">
        <v>74</v>
      </c>
      <c r="L13" s="13">
        <v>70</v>
      </c>
      <c r="M13" s="13">
        <v>80</v>
      </c>
    </row>
    <row r="14" spans="1:18" x14ac:dyDescent="0.25">
      <c r="A14" s="9">
        <v>69</v>
      </c>
      <c r="B14" s="9">
        <v>73</v>
      </c>
      <c r="H14" s="18" t="s">
        <v>72</v>
      </c>
      <c r="I14" s="17" t="s">
        <v>48</v>
      </c>
      <c r="L14" s="12">
        <v>73</v>
      </c>
      <c r="M14" s="12">
        <v>72</v>
      </c>
      <c r="O14" s="18" t="s">
        <v>71</v>
      </c>
      <c r="P14" s="17" t="s">
        <v>73</v>
      </c>
    </row>
    <row r="15" spans="1:18" x14ac:dyDescent="0.25">
      <c r="A15" s="8">
        <v>67</v>
      </c>
      <c r="B15" s="8">
        <v>69</v>
      </c>
      <c r="I15" s="17" t="s">
        <v>47</v>
      </c>
      <c r="L15" s="13">
        <v>75</v>
      </c>
      <c r="M15" s="13">
        <v>55</v>
      </c>
      <c r="P15" s="17" t="s">
        <v>74</v>
      </c>
    </row>
    <row r="16" spans="1:18" x14ac:dyDescent="0.25">
      <c r="A16" s="9">
        <v>62</v>
      </c>
      <c r="B16" s="9">
        <v>70</v>
      </c>
      <c r="H16" s="20" t="s">
        <v>65</v>
      </c>
      <c r="I16" s="20"/>
      <c r="L16" s="12">
        <v>75</v>
      </c>
      <c r="M16" s="12">
        <v>65</v>
      </c>
      <c r="O16" s="20" t="s">
        <v>75</v>
      </c>
      <c r="P16" s="20"/>
    </row>
    <row r="17" spans="1:17" x14ac:dyDescent="0.25">
      <c r="A17" s="8">
        <v>69</v>
      </c>
      <c r="B17" s="8">
        <v>40</v>
      </c>
      <c r="L17" s="13">
        <v>74</v>
      </c>
      <c r="M17" s="13">
        <v>38</v>
      </c>
    </row>
    <row r="18" spans="1:17" x14ac:dyDescent="0.25">
      <c r="A18" s="9">
        <v>63</v>
      </c>
      <c r="B18" s="9">
        <v>97</v>
      </c>
      <c r="L18" s="12">
        <v>61</v>
      </c>
      <c r="M18" s="12">
        <v>82</v>
      </c>
    </row>
    <row r="19" spans="1:17" ht="15.75" thickBot="1" x14ac:dyDescent="0.3">
      <c r="A19" s="8">
        <v>56</v>
      </c>
      <c r="B19" s="8">
        <v>81</v>
      </c>
      <c r="L19" s="13">
        <v>65</v>
      </c>
      <c r="M19" s="13">
        <v>79</v>
      </c>
    </row>
    <row r="20" spans="1:17" ht="18.75" thickBot="1" x14ac:dyDescent="0.4">
      <c r="A20" s="9">
        <v>74</v>
      </c>
      <c r="B20" s="9">
        <v>57</v>
      </c>
      <c r="L20" s="12">
        <v>83</v>
      </c>
      <c r="M20" s="12">
        <v>57</v>
      </c>
      <c r="O20" s="23" t="s">
        <v>77</v>
      </c>
    </row>
    <row r="21" spans="1:17" ht="18.75" thickBot="1" x14ac:dyDescent="0.4">
      <c r="A21" s="8">
        <v>50</v>
      </c>
      <c r="B21" s="8">
        <v>55</v>
      </c>
      <c r="H21" s="23" t="s">
        <v>82</v>
      </c>
      <c r="L21" s="13">
        <v>59</v>
      </c>
      <c r="M21" s="13">
        <v>54</v>
      </c>
      <c r="O21" s="24" t="s">
        <v>76</v>
      </c>
    </row>
    <row r="22" spans="1:17" ht="18.75" thickBot="1" x14ac:dyDescent="0.4">
      <c r="A22" s="9">
        <v>75</v>
      </c>
      <c r="B22" s="9">
        <v>59</v>
      </c>
      <c r="H22" s="22" t="s">
        <v>83</v>
      </c>
      <c r="L22" s="12">
        <v>88</v>
      </c>
      <c r="M22" s="12">
        <v>66</v>
      </c>
    </row>
    <row r="23" spans="1:17" x14ac:dyDescent="0.25">
      <c r="A23" s="8">
        <v>58</v>
      </c>
      <c r="B23" s="8">
        <v>65</v>
      </c>
      <c r="L23" s="13">
        <v>68</v>
      </c>
      <c r="M23" s="13">
        <v>57</v>
      </c>
    </row>
    <row r="24" spans="1:17" x14ac:dyDescent="0.25">
      <c r="A24" s="9">
        <v>53</v>
      </c>
      <c r="B24" s="9">
        <v>82</v>
      </c>
      <c r="L24" s="12">
        <v>65</v>
      </c>
      <c r="M24" s="12">
        <v>82</v>
      </c>
    </row>
    <row r="25" spans="1:17" ht="15.75" thickBot="1" x14ac:dyDescent="0.3">
      <c r="A25" s="8">
        <v>50</v>
      </c>
      <c r="B25" s="8">
        <v>53</v>
      </c>
      <c r="L25" s="13">
        <v>54</v>
      </c>
      <c r="M25" s="13">
        <v>48</v>
      </c>
    </row>
    <row r="26" spans="1:17" x14ac:dyDescent="0.25">
      <c r="A26" s="9">
        <v>55</v>
      </c>
      <c r="B26" s="9">
        <v>77</v>
      </c>
      <c r="H26" s="16"/>
      <c r="I26" s="16" t="s">
        <v>40</v>
      </c>
      <c r="J26" s="16" t="s">
        <v>41</v>
      </c>
      <c r="L26" s="12">
        <v>62</v>
      </c>
      <c r="M26" s="12">
        <v>68</v>
      </c>
      <c r="O26" s="16"/>
      <c r="P26" s="16" t="s">
        <v>41</v>
      </c>
      <c r="Q26" s="16" t="s">
        <v>66</v>
      </c>
    </row>
    <row r="27" spans="1:17" x14ac:dyDescent="0.25">
      <c r="A27" s="8">
        <v>66</v>
      </c>
      <c r="B27" s="8">
        <v>53</v>
      </c>
      <c r="H27" t="s">
        <v>50</v>
      </c>
      <c r="I27">
        <v>68.72821576763485</v>
      </c>
      <c r="J27">
        <v>63.633204633204635</v>
      </c>
      <c r="L27" s="13">
        <v>76</v>
      </c>
      <c r="M27" s="13">
        <v>42</v>
      </c>
      <c r="O27" t="s">
        <v>42</v>
      </c>
      <c r="P27">
        <v>72.467181467181462</v>
      </c>
      <c r="Q27">
        <v>63.311203319502077</v>
      </c>
    </row>
    <row r="28" spans="1:17" x14ac:dyDescent="0.25">
      <c r="A28" s="9">
        <v>57</v>
      </c>
      <c r="B28" s="9">
        <v>88</v>
      </c>
      <c r="H28" t="s">
        <v>43</v>
      </c>
      <c r="I28">
        <v>206.1026949387948</v>
      </c>
      <c r="J28">
        <v>239.9851235595921</v>
      </c>
      <c r="L28" s="12">
        <v>76</v>
      </c>
      <c r="M28" s="12">
        <v>75</v>
      </c>
      <c r="O28" t="s">
        <v>43</v>
      </c>
      <c r="P28">
        <v>220.36932705017799</v>
      </c>
      <c r="Q28">
        <v>199.20024844506182</v>
      </c>
    </row>
    <row r="29" spans="1:17" x14ac:dyDescent="0.25">
      <c r="A29" s="8">
        <v>71</v>
      </c>
      <c r="B29" s="8">
        <v>52</v>
      </c>
      <c r="H29" t="s">
        <v>49</v>
      </c>
      <c r="I29">
        <v>482</v>
      </c>
      <c r="J29">
        <v>518</v>
      </c>
      <c r="L29" s="13">
        <v>87</v>
      </c>
      <c r="M29" s="13">
        <v>49</v>
      </c>
      <c r="O29" t="s">
        <v>44</v>
      </c>
      <c r="P29">
        <v>518</v>
      </c>
      <c r="Q29">
        <v>482</v>
      </c>
    </row>
    <row r="30" spans="1:17" x14ac:dyDescent="0.25">
      <c r="A30" s="9">
        <v>33</v>
      </c>
      <c r="B30" s="9">
        <v>58</v>
      </c>
      <c r="H30" t="s">
        <v>64</v>
      </c>
      <c r="I30">
        <v>0</v>
      </c>
      <c r="L30" s="12">
        <v>43</v>
      </c>
      <c r="M30" s="12">
        <v>58</v>
      </c>
      <c r="O30" t="s">
        <v>78</v>
      </c>
      <c r="P30">
        <v>210.16659477656989</v>
      </c>
    </row>
    <row r="31" spans="1:17" x14ac:dyDescent="0.25">
      <c r="A31" s="8">
        <v>82</v>
      </c>
      <c r="B31" s="8">
        <v>79</v>
      </c>
      <c r="H31" t="s">
        <v>63</v>
      </c>
      <c r="I31">
        <v>998</v>
      </c>
      <c r="L31" s="13">
        <v>86</v>
      </c>
      <c r="M31" s="13">
        <v>72</v>
      </c>
      <c r="O31" t="s">
        <v>52</v>
      </c>
      <c r="P31">
        <v>0</v>
      </c>
    </row>
    <row r="32" spans="1:17" x14ac:dyDescent="0.25">
      <c r="A32" s="9">
        <v>0</v>
      </c>
      <c r="B32" s="9">
        <v>39</v>
      </c>
      <c r="H32" t="s">
        <v>62</v>
      </c>
      <c r="I32">
        <v>5.3980005641607312</v>
      </c>
      <c r="L32" s="12">
        <v>10</v>
      </c>
      <c r="M32" s="12">
        <v>34</v>
      </c>
      <c r="O32" t="s">
        <v>45</v>
      </c>
      <c r="P32">
        <v>998</v>
      </c>
    </row>
    <row r="33" spans="1:17" x14ac:dyDescent="0.25">
      <c r="A33" s="8">
        <v>69</v>
      </c>
      <c r="B33" s="8">
        <v>62</v>
      </c>
      <c r="H33" t="s">
        <v>60</v>
      </c>
      <c r="I33">
        <v>4.2104043638142368E-8</v>
      </c>
      <c r="L33" s="13">
        <v>71</v>
      </c>
      <c r="M33" s="13">
        <v>55</v>
      </c>
      <c r="O33" t="s">
        <v>53</v>
      </c>
      <c r="P33">
        <v>9.9795579100045071</v>
      </c>
    </row>
    <row r="34" spans="1:17" x14ac:dyDescent="0.25">
      <c r="A34" s="9">
        <v>59</v>
      </c>
      <c r="B34" s="9">
        <v>67</v>
      </c>
      <c r="H34" t="s">
        <v>69</v>
      </c>
      <c r="I34">
        <v>1.6463818766348444</v>
      </c>
      <c r="L34" s="12">
        <v>59</v>
      </c>
      <c r="M34" s="12">
        <v>61</v>
      </c>
      <c r="O34" t="s">
        <v>54</v>
      </c>
      <c r="P34">
        <v>1.0099388534339542E-22</v>
      </c>
    </row>
    <row r="35" spans="1:17" x14ac:dyDescent="0.25">
      <c r="A35" s="8">
        <v>60</v>
      </c>
      <c r="B35" s="8">
        <v>45</v>
      </c>
      <c r="H35" t="s">
        <v>61</v>
      </c>
      <c r="I35">
        <v>8.4208087276284737E-8</v>
      </c>
      <c r="L35" s="13">
        <v>74</v>
      </c>
      <c r="M35" s="13">
        <v>37</v>
      </c>
      <c r="O35" t="s">
        <v>55</v>
      </c>
      <c r="P35">
        <v>1.6463818766348444</v>
      </c>
    </row>
    <row r="36" spans="1:17" ht="15.75" thickBot="1" x14ac:dyDescent="0.3">
      <c r="A36" s="9">
        <v>39</v>
      </c>
      <c r="B36" s="9">
        <v>61</v>
      </c>
      <c r="H36" s="15" t="s">
        <v>70</v>
      </c>
      <c r="I36" s="15">
        <v>1.9623438462163374</v>
      </c>
      <c r="J36" s="15"/>
      <c r="L36" s="12">
        <v>57</v>
      </c>
      <c r="M36" s="12">
        <v>56</v>
      </c>
      <c r="O36" t="s">
        <v>56</v>
      </c>
      <c r="P36">
        <v>2.0198777068679083E-22</v>
      </c>
    </row>
    <row r="37" spans="1:17" ht="15.75" thickBot="1" x14ac:dyDescent="0.3">
      <c r="A37" s="8">
        <v>58</v>
      </c>
      <c r="B37" s="8">
        <v>63</v>
      </c>
      <c r="L37" s="13">
        <v>73</v>
      </c>
      <c r="M37" s="13">
        <v>63</v>
      </c>
      <c r="O37" s="15" t="s">
        <v>57</v>
      </c>
      <c r="P37" s="15">
        <v>1.9623438462163374</v>
      </c>
      <c r="Q37" s="15"/>
    </row>
    <row r="38" spans="1:17" x14ac:dyDescent="0.25">
      <c r="A38" s="9">
        <v>41</v>
      </c>
      <c r="B38" s="9">
        <v>61</v>
      </c>
      <c r="H38" s="18" t="s">
        <v>58</v>
      </c>
      <c r="I38" s="17" t="s">
        <v>59</v>
      </c>
      <c r="L38" s="12">
        <v>48</v>
      </c>
      <c r="M38" s="12">
        <v>56</v>
      </c>
    </row>
    <row r="39" spans="1:17" ht="45" x14ac:dyDescent="0.25">
      <c r="A39" s="8">
        <v>61</v>
      </c>
      <c r="B39" s="8">
        <v>49</v>
      </c>
      <c r="I39" s="21" t="s">
        <v>81</v>
      </c>
      <c r="L39" s="13">
        <v>72</v>
      </c>
      <c r="M39" s="13">
        <v>41</v>
      </c>
      <c r="O39" s="18" t="s">
        <v>79</v>
      </c>
      <c r="P39" s="17" t="s">
        <v>59</v>
      </c>
    </row>
    <row r="40" spans="1:17" ht="60" x14ac:dyDescent="0.25">
      <c r="A40" s="9">
        <v>62</v>
      </c>
      <c r="B40" s="9">
        <v>44</v>
      </c>
      <c r="L40" s="12">
        <v>68</v>
      </c>
      <c r="M40" s="12">
        <v>38</v>
      </c>
      <c r="P40" s="21" t="s">
        <v>80</v>
      </c>
    </row>
    <row r="41" spans="1:17" x14ac:dyDescent="0.25">
      <c r="A41" s="8">
        <v>47</v>
      </c>
      <c r="B41" s="8">
        <v>30</v>
      </c>
      <c r="H41" s="19"/>
      <c r="I41" s="19"/>
      <c r="J41" s="19"/>
      <c r="L41" s="13">
        <v>50</v>
      </c>
      <c r="M41" s="13">
        <v>22</v>
      </c>
    </row>
    <row r="42" spans="1:17" x14ac:dyDescent="0.25">
      <c r="A42" s="9">
        <v>73</v>
      </c>
      <c r="B42" s="9">
        <v>80</v>
      </c>
      <c r="L42" s="12">
        <v>82</v>
      </c>
      <c r="M42" s="12">
        <v>81</v>
      </c>
    </row>
    <row r="43" spans="1:17" x14ac:dyDescent="0.25">
      <c r="A43" s="8">
        <v>76</v>
      </c>
      <c r="B43" s="8">
        <v>49</v>
      </c>
      <c r="L43" s="13">
        <v>88</v>
      </c>
      <c r="M43" s="13">
        <v>45</v>
      </c>
    </row>
    <row r="44" spans="1:17" x14ac:dyDescent="0.25">
      <c r="A44" s="9">
        <v>71</v>
      </c>
      <c r="B44" s="9">
        <v>50</v>
      </c>
      <c r="L44" s="12">
        <v>74</v>
      </c>
      <c r="M44" s="12">
        <v>54</v>
      </c>
    </row>
    <row r="45" spans="1:17" x14ac:dyDescent="0.25">
      <c r="A45" s="8">
        <v>58</v>
      </c>
      <c r="B45" s="8">
        <v>72</v>
      </c>
      <c r="L45" s="13">
        <v>67</v>
      </c>
      <c r="M45" s="13">
        <v>63</v>
      </c>
    </row>
    <row r="46" spans="1:17" x14ac:dyDescent="0.25">
      <c r="A46" s="9">
        <v>73</v>
      </c>
      <c r="B46" s="9">
        <v>42</v>
      </c>
      <c r="L46" s="12">
        <v>82</v>
      </c>
      <c r="M46" s="12">
        <v>34</v>
      </c>
    </row>
    <row r="47" spans="1:17" x14ac:dyDescent="0.25">
      <c r="A47" s="8">
        <v>65</v>
      </c>
      <c r="B47" s="8">
        <v>27</v>
      </c>
      <c r="L47" s="13">
        <v>74</v>
      </c>
      <c r="M47" s="13">
        <v>36</v>
      </c>
    </row>
    <row r="48" spans="1:17" x14ac:dyDescent="0.25">
      <c r="A48" s="9">
        <v>79</v>
      </c>
      <c r="B48" s="9">
        <v>71</v>
      </c>
      <c r="L48" s="12">
        <v>92</v>
      </c>
      <c r="M48" s="12">
        <v>71</v>
      </c>
    </row>
    <row r="49" spans="1:13" x14ac:dyDescent="0.25">
      <c r="A49" s="8">
        <v>63</v>
      </c>
      <c r="B49" s="8">
        <v>43</v>
      </c>
      <c r="L49" s="13">
        <v>70</v>
      </c>
      <c r="M49" s="13">
        <v>50</v>
      </c>
    </row>
    <row r="50" spans="1:13" x14ac:dyDescent="0.25">
      <c r="A50" s="9">
        <v>58</v>
      </c>
      <c r="B50" s="9">
        <v>78</v>
      </c>
      <c r="L50" s="12">
        <v>62</v>
      </c>
      <c r="M50" s="12">
        <v>82</v>
      </c>
    </row>
    <row r="51" spans="1:13" x14ac:dyDescent="0.25">
      <c r="A51" s="8">
        <v>65</v>
      </c>
      <c r="B51" s="8">
        <v>65</v>
      </c>
      <c r="L51" s="13">
        <v>62</v>
      </c>
      <c r="M51" s="13">
        <v>62</v>
      </c>
    </row>
    <row r="52" spans="1:13" x14ac:dyDescent="0.25">
      <c r="A52" s="9">
        <v>85</v>
      </c>
      <c r="B52" s="9">
        <v>79</v>
      </c>
      <c r="L52" s="12">
        <v>89</v>
      </c>
      <c r="M52" s="12">
        <v>67</v>
      </c>
    </row>
    <row r="53" spans="1:13" x14ac:dyDescent="0.25">
      <c r="A53" s="8">
        <v>58</v>
      </c>
      <c r="B53" s="8">
        <v>68</v>
      </c>
      <c r="L53" s="13">
        <v>72</v>
      </c>
      <c r="M53" s="13">
        <v>74</v>
      </c>
    </row>
    <row r="54" spans="1:13" x14ac:dyDescent="0.25">
      <c r="A54" s="9">
        <v>87</v>
      </c>
      <c r="B54" s="9">
        <v>60</v>
      </c>
      <c r="L54" s="12">
        <v>100</v>
      </c>
      <c r="M54" s="12">
        <v>47</v>
      </c>
    </row>
    <row r="55" spans="1:13" x14ac:dyDescent="0.25">
      <c r="A55" s="8">
        <v>52</v>
      </c>
      <c r="B55" s="8">
        <v>98</v>
      </c>
      <c r="L55" s="13">
        <v>70</v>
      </c>
      <c r="M55" s="13">
        <v>90</v>
      </c>
    </row>
    <row r="56" spans="1:13" x14ac:dyDescent="0.25">
      <c r="A56" s="9">
        <v>70</v>
      </c>
      <c r="B56" s="9">
        <v>66</v>
      </c>
      <c r="L56" s="12">
        <v>72</v>
      </c>
      <c r="M56" s="12">
        <v>64</v>
      </c>
    </row>
    <row r="57" spans="1:13" x14ac:dyDescent="0.25">
      <c r="A57" s="8">
        <v>77</v>
      </c>
      <c r="B57" s="8">
        <v>62</v>
      </c>
      <c r="L57" s="13">
        <v>98</v>
      </c>
      <c r="M57" s="13">
        <v>49</v>
      </c>
    </row>
    <row r="58" spans="1:13" x14ac:dyDescent="0.25">
      <c r="A58" s="9">
        <v>51</v>
      </c>
      <c r="B58" s="9">
        <v>54</v>
      </c>
      <c r="L58" s="12">
        <v>54</v>
      </c>
      <c r="M58" s="12">
        <v>47</v>
      </c>
    </row>
    <row r="59" spans="1:13" x14ac:dyDescent="0.25">
      <c r="A59" s="8">
        <v>99</v>
      </c>
      <c r="B59" s="8">
        <v>84</v>
      </c>
      <c r="L59" s="13">
        <v>100</v>
      </c>
      <c r="M59" s="13">
        <v>74</v>
      </c>
    </row>
    <row r="60" spans="1:13" x14ac:dyDescent="0.25">
      <c r="A60" s="9">
        <v>75</v>
      </c>
      <c r="B60" s="9">
        <v>91</v>
      </c>
      <c r="L60" s="12">
        <v>82</v>
      </c>
      <c r="M60" s="12">
        <v>92</v>
      </c>
    </row>
    <row r="61" spans="1:13" x14ac:dyDescent="0.25">
      <c r="A61" s="8">
        <v>78</v>
      </c>
      <c r="B61" s="8">
        <v>63</v>
      </c>
      <c r="L61" s="13">
        <v>79</v>
      </c>
      <c r="M61" s="13">
        <v>56</v>
      </c>
    </row>
    <row r="62" spans="1:13" x14ac:dyDescent="0.25">
      <c r="A62" s="9">
        <v>51</v>
      </c>
      <c r="B62" s="9">
        <v>83</v>
      </c>
      <c r="L62" s="12">
        <v>61</v>
      </c>
      <c r="M62" s="12">
        <v>73</v>
      </c>
    </row>
    <row r="63" spans="1:13" x14ac:dyDescent="0.25">
      <c r="A63" s="8">
        <v>55</v>
      </c>
      <c r="B63" s="8">
        <v>72</v>
      </c>
      <c r="L63" s="13">
        <v>65</v>
      </c>
      <c r="M63" s="13">
        <v>67</v>
      </c>
    </row>
    <row r="64" spans="1:13" x14ac:dyDescent="0.25">
      <c r="A64" s="9">
        <v>79</v>
      </c>
      <c r="B64" s="9">
        <v>65</v>
      </c>
      <c r="L64" s="12">
        <v>89</v>
      </c>
      <c r="M64" s="12">
        <v>74</v>
      </c>
    </row>
    <row r="65" spans="1:13" x14ac:dyDescent="0.25">
      <c r="A65" s="8">
        <v>88</v>
      </c>
      <c r="B65" s="8">
        <v>82</v>
      </c>
      <c r="L65" s="13">
        <v>93</v>
      </c>
      <c r="M65" s="13">
        <v>74</v>
      </c>
    </row>
    <row r="66" spans="1:13" x14ac:dyDescent="0.25">
      <c r="A66" s="9">
        <v>87</v>
      </c>
      <c r="B66" s="9">
        <v>89</v>
      </c>
      <c r="L66" s="12">
        <v>86</v>
      </c>
      <c r="M66" s="12">
        <v>82</v>
      </c>
    </row>
    <row r="67" spans="1:13" x14ac:dyDescent="0.25">
      <c r="A67" s="8">
        <v>51</v>
      </c>
      <c r="B67" s="8">
        <v>53</v>
      </c>
      <c r="L67" s="13">
        <v>51</v>
      </c>
      <c r="M67" s="13">
        <v>40</v>
      </c>
    </row>
    <row r="68" spans="1:13" x14ac:dyDescent="0.25">
      <c r="A68" s="9">
        <v>75</v>
      </c>
      <c r="B68" s="9">
        <v>87</v>
      </c>
      <c r="L68" s="12">
        <v>84</v>
      </c>
      <c r="M68" s="12">
        <v>70</v>
      </c>
    </row>
    <row r="69" spans="1:13" x14ac:dyDescent="0.25">
      <c r="A69" s="8">
        <v>59</v>
      </c>
      <c r="B69" s="8">
        <v>74</v>
      </c>
      <c r="L69" s="13">
        <v>67</v>
      </c>
      <c r="M69" s="13">
        <v>75</v>
      </c>
    </row>
    <row r="70" spans="1:13" x14ac:dyDescent="0.25">
      <c r="A70" s="9">
        <v>76</v>
      </c>
      <c r="B70" s="9">
        <v>58</v>
      </c>
      <c r="L70" s="12">
        <v>71</v>
      </c>
      <c r="M70" s="12">
        <v>48</v>
      </c>
    </row>
    <row r="71" spans="1:13" x14ac:dyDescent="0.25">
      <c r="A71" s="8">
        <v>59</v>
      </c>
      <c r="B71" s="8">
        <v>51</v>
      </c>
      <c r="L71" s="13">
        <v>64</v>
      </c>
      <c r="M71" s="13">
        <v>41</v>
      </c>
    </row>
    <row r="72" spans="1:13" x14ac:dyDescent="0.25">
      <c r="A72" s="9">
        <v>42</v>
      </c>
      <c r="B72" s="9">
        <v>70</v>
      </c>
      <c r="L72" s="12">
        <v>54</v>
      </c>
      <c r="M72" s="12">
        <v>56</v>
      </c>
    </row>
    <row r="73" spans="1:13" x14ac:dyDescent="0.25">
      <c r="A73" s="8">
        <v>22</v>
      </c>
      <c r="B73" s="8">
        <v>71</v>
      </c>
      <c r="L73" s="13">
        <v>33</v>
      </c>
      <c r="M73" s="13">
        <v>69</v>
      </c>
    </row>
    <row r="74" spans="1:13" x14ac:dyDescent="0.25">
      <c r="A74" s="9">
        <v>68</v>
      </c>
      <c r="B74" s="9">
        <v>57</v>
      </c>
      <c r="L74" s="12">
        <v>81</v>
      </c>
      <c r="M74" s="12">
        <v>47</v>
      </c>
    </row>
    <row r="75" spans="1:13" x14ac:dyDescent="0.25">
      <c r="A75" s="8">
        <v>59</v>
      </c>
      <c r="B75" s="8">
        <v>88</v>
      </c>
      <c r="L75" s="13">
        <v>66</v>
      </c>
      <c r="M75" s="13">
        <v>78</v>
      </c>
    </row>
    <row r="76" spans="1:13" x14ac:dyDescent="0.25">
      <c r="A76" s="9">
        <v>70</v>
      </c>
      <c r="B76" s="9">
        <v>88</v>
      </c>
      <c r="L76" s="12">
        <v>88</v>
      </c>
      <c r="M76" s="12">
        <v>75</v>
      </c>
    </row>
    <row r="77" spans="1:13" x14ac:dyDescent="0.25">
      <c r="A77" s="8">
        <v>66</v>
      </c>
      <c r="B77" s="8">
        <v>73</v>
      </c>
      <c r="L77" s="13">
        <v>78</v>
      </c>
      <c r="M77" s="13">
        <v>66</v>
      </c>
    </row>
    <row r="78" spans="1:13" x14ac:dyDescent="0.25">
      <c r="A78" s="9">
        <v>61</v>
      </c>
      <c r="B78" s="9">
        <v>100</v>
      </c>
      <c r="L78" s="12">
        <v>87</v>
      </c>
      <c r="M78" s="12">
        <v>93</v>
      </c>
    </row>
    <row r="79" spans="1:13" x14ac:dyDescent="0.25">
      <c r="A79" s="8">
        <v>75</v>
      </c>
      <c r="B79" s="8">
        <v>62</v>
      </c>
      <c r="L79" s="13">
        <v>85</v>
      </c>
      <c r="M79" s="13">
        <v>69</v>
      </c>
    </row>
    <row r="80" spans="1:13" x14ac:dyDescent="0.25">
      <c r="A80" s="9">
        <v>81</v>
      </c>
      <c r="B80" s="9">
        <v>77</v>
      </c>
      <c r="L80" s="12">
        <v>91</v>
      </c>
      <c r="M80" s="12">
        <v>68</v>
      </c>
    </row>
    <row r="81" spans="1:13" x14ac:dyDescent="0.25">
      <c r="A81" s="8">
        <v>96</v>
      </c>
      <c r="B81" s="8">
        <v>54</v>
      </c>
      <c r="L81" s="13">
        <v>100</v>
      </c>
      <c r="M81" s="13">
        <v>47</v>
      </c>
    </row>
    <row r="82" spans="1:13" x14ac:dyDescent="0.25">
      <c r="A82" s="9">
        <v>58</v>
      </c>
      <c r="B82" s="9">
        <v>62</v>
      </c>
      <c r="L82" s="12">
        <v>78</v>
      </c>
      <c r="M82" s="12">
        <v>61</v>
      </c>
    </row>
    <row r="83" spans="1:13" x14ac:dyDescent="0.25">
      <c r="A83" s="8">
        <v>68</v>
      </c>
      <c r="B83" s="8">
        <v>60</v>
      </c>
      <c r="L83" s="13">
        <v>78</v>
      </c>
      <c r="M83" s="13">
        <v>60</v>
      </c>
    </row>
    <row r="84" spans="1:13" x14ac:dyDescent="0.25">
      <c r="A84" s="9">
        <v>67</v>
      </c>
      <c r="B84" s="9">
        <v>66</v>
      </c>
      <c r="L84" s="12">
        <v>70</v>
      </c>
      <c r="M84" s="12">
        <v>64</v>
      </c>
    </row>
    <row r="85" spans="1:13" x14ac:dyDescent="0.25">
      <c r="A85" s="8">
        <v>79</v>
      </c>
      <c r="B85" s="8">
        <v>82</v>
      </c>
      <c r="L85" s="13">
        <v>81</v>
      </c>
      <c r="M85" s="13">
        <v>74</v>
      </c>
    </row>
    <row r="86" spans="1:13" x14ac:dyDescent="0.25">
      <c r="A86" s="9">
        <v>63</v>
      </c>
      <c r="B86" s="9">
        <v>49</v>
      </c>
      <c r="L86" s="12">
        <v>70</v>
      </c>
      <c r="M86" s="12">
        <v>52</v>
      </c>
    </row>
    <row r="87" spans="1:13" x14ac:dyDescent="0.25">
      <c r="A87" s="8">
        <v>43</v>
      </c>
      <c r="B87" s="8">
        <v>52</v>
      </c>
      <c r="L87" s="13">
        <v>54</v>
      </c>
      <c r="M87" s="13">
        <v>49</v>
      </c>
    </row>
    <row r="88" spans="1:13" x14ac:dyDescent="0.25">
      <c r="A88" s="9">
        <v>81</v>
      </c>
      <c r="B88" s="9">
        <v>53</v>
      </c>
      <c r="L88" s="12">
        <v>87</v>
      </c>
      <c r="M88" s="12">
        <v>51</v>
      </c>
    </row>
    <row r="89" spans="1:13" x14ac:dyDescent="0.25">
      <c r="A89" s="8">
        <v>46</v>
      </c>
      <c r="B89" s="8">
        <v>72</v>
      </c>
      <c r="L89" s="13">
        <v>58</v>
      </c>
      <c r="M89" s="13">
        <v>74</v>
      </c>
    </row>
    <row r="90" spans="1:13" x14ac:dyDescent="0.25">
      <c r="A90" s="9">
        <v>71</v>
      </c>
      <c r="B90" s="9">
        <v>94</v>
      </c>
      <c r="L90" s="12">
        <v>77</v>
      </c>
      <c r="M90" s="12">
        <v>78</v>
      </c>
    </row>
    <row r="91" spans="1:13" x14ac:dyDescent="0.25">
      <c r="A91" s="8">
        <v>52</v>
      </c>
      <c r="B91" s="8">
        <v>62</v>
      </c>
      <c r="L91" s="13">
        <v>62</v>
      </c>
      <c r="M91" s="13">
        <v>75</v>
      </c>
    </row>
    <row r="92" spans="1:13" x14ac:dyDescent="0.25">
      <c r="A92" s="9">
        <v>97</v>
      </c>
      <c r="B92" s="9">
        <v>45</v>
      </c>
      <c r="L92" s="12">
        <v>100</v>
      </c>
      <c r="M92" s="12">
        <v>49</v>
      </c>
    </row>
    <row r="93" spans="1:13" x14ac:dyDescent="0.25">
      <c r="A93" s="8">
        <v>46</v>
      </c>
      <c r="B93" s="8">
        <v>65</v>
      </c>
      <c r="L93" s="13">
        <v>66</v>
      </c>
      <c r="M93" s="13">
        <v>65</v>
      </c>
    </row>
    <row r="94" spans="1:13" x14ac:dyDescent="0.25">
      <c r="A94" s="9">
        <v>50</v>
      </c>
      <c r="B94" s="9">
        <v>80</v>
      </c>
      <c r="L94" s="12">
        <v>47</v>
      </c>
      <c r="M94" s="12">
        <v>65</v>
      </c>
    </row>
    <row r="95" spans="1:13" x14ac:dyDescent="0.25">
      <c r="A95" s="8">
        <v>65</v>
      </c>
      <c r="B95" s="8">
        <v>62</v>
      </c>
      <c r="L95" s="13">
        <v>70</v>
      </c>
      <c r="M95" s="13">
        <v>68</v>
      </c>
    </row>
    <row r="96" spans="1:13" x14ac:dyDescent="0.25">
      <c r="A96" s="9">
        <v>77</v>
      </c>
      <c r="B96" s="9">
        <v>48</v>
      </c>
      <c r="L96" s="12">
        <v>87</v>
      </c>
      <c r="M96" s="12">
        <v>45</v>
      </c>
    </row>
    <row r="97" spans="1:13" x14ac:dyDescent="0.25">
      <c r="A97" s="8">
        <v>66</v>
      </c>
      <c r="B97" s="8">
        <v>76</v>
      </c>
      <c r="L97" s="13">
        <v>69</v>
      </c>
      <c r="M97" s="13">
        <v>79</v>
      </c>
    </row>
    <row r="98" spans="1:13" x14ac:dyDescent="0.25">
      <c r="A98" s="9">
        <v>62</v>
      </c>
      <c r="B98" s="9">
        <v>77</v>
      </c>
      <c r="L98" s="12">
        <v>66</v>
      </c>
      <c r="M98" s="12">
        <v>62</v>
      </c>
    </row>
    <row r="99" spans="1:13" x14ac:dyDescent="0.25">
      <c r="A99" s="8">
        <v>69</v>
      </c>
      <c r="B99" s="8">
        <v>61</v>
      </c>
      <c r="L99" s="13">
        <v>85</v>
      </c>
      <c r="M99" s="13">
        <v>52</v>
      </c>
    </row>
    <row r="100" spans="1:13" x14ac:dyDescent="0.25">
      <c r="A100" s="9">
        <v>45</v>
      </c>
      <c r="B100" s="9">
        <v>59</v>
      </c>
      <c r="L100" s="12">
        <v>55</v>
      </c>
      <c r="M100" s="12">
        <v>65</v>
      </c>
    </row>
    <row r="101" spans="1:13" x14ac:dyDescent="0.25">
      <c r="A101" s="8">
        <v>78</v>
      </c>
      <c r="B101" s="8">
        <v>55</v>
      </c>
      <c r="L101" s="13">
        <v>76</v>
      </c>
      <c r="M101" s="13">
        <v>51</v>
      </c>
    </row>
    <row r="102" spans="1:13" x14ac:dyDescent="0.25">
      <c r="A102" s="9">
        <v>67</v>
      </c>
      <c r="B102" s="9">
        <v>69</v>
      </c>
      <c r="L102" s="12">
        <v>86</v>
      </c>
      <c r="M102" s="12">
        <v>69</v>
      </c>
    </row>
    <row r="103" spans="1:13" x14ac:dyDescent="0.25">
      <c r="A103" s="8">
        <v>65</v>
      </c>
      <c r="B103" s="8">
        <v>59</v>
      </c>
      <c r="L103" s="13">
        <v>77</v>
      </c>
      <c r="M103" s="13">
        <v>42</v>
      </c>
    </row>
    <row r="104" spans="1:13" x14ac:dyDescent="0.25">
      <c r="A104" s="9">
        <v>57</v>
      </c>
      <c r="B104" s="9">
        <v>74</v>
      </c>
      <c r="L104" s="12">
        <v>68</v>
      </c>
      <c r="M104" s="12">
        <v>78</v>
      </c>
    </row>
    <row r="105" spans="1:13" x14ac:dyDescent="0.25">
      <c r="A105" s="8">
        <v>74</v>
      </c>
      <c r="B105" s="8">
        <v>82</v>
      </c>
      <c r="L105" s="13">
        <v>76</v>
      </c>
      <c r="M105" s="13">
        <v>62</v>
      </c>
    </row>
    <row r="106" spans="1:13" x14ac:dyDescent="0.25">
      <c r="A106" s="9">
        <v>58</v>
      </c>
      <c r="B106" s="9">
        <v>81</v>
      </c>
      <c r="L106" s="12">
        <v>66</v>
      </c>
      <c r="M106" s="12">
        <v>76</v>
      </c>
    </row>
    <row r="107" spans="1:13" x14ac:dyDescent="0.25">
      <c r="A107" s="8">
        <v>42</v>
      </c>
      <c r="B107" s="8">
        <v>80</v>
      </c>
      <c r="L107" s="13">
        <v>60</v>
      </c>
      <c r="M107" s="13">
        <v>79</v>
      </c>
    </row>
    <row r="108" spans="1:13" x14ac:dyDescent="0.25">
      <c r="A108" s="9">
        <v>83</v>
      </c>
      <c r="B108" s="9">
        <v>35</v>
      </c>
      <c r="L108" s="12">
        <v>88</v>
      </c>
      <c r="M108" s="12">
        <v>27</v>
      </c>
    </row>
    <row r="109" spans="1:13" x14ac:dyDescent="0.25">
      <c r="A109" s="8">
        <v>34</v>
      </c>
      <c r="B109" s="8">
        <v>60</v>
      </c>
      <c r="L109" s="13">
        <v>39</v>
      </c>
      <c r="M109" s="13">
        <v>56</v>
      </c>
    </row>
    <row r="110" spans="1:13" x14ac:dyDescent="0.25">
      <c r="A110" s="9">
        <v>56</v>
      </c>
      <c r="B110" s="9">
        <v>87</v>
      </c>
      <c r="L110" s="12">
        <v>74</v>
      </c>
      <c r="M110" s="12">
        <v>81</v>
      </c>
    </row>
    <row r="111" spans="1:13" x14ac:dyDescent="0.25">
      <c r="A111" s="8">
        <v>55</v>
      </c>
      <c r="B111" s="8">
        <v>84</v>
      </c>
      <c r="L111" s="13">
        <v>62</v>
      </c>
      <c r="M111" s="13">
        <v>75</v>
      </c>
    </row>
    <row r="112" spans="1:13" x14ac:dyDescent="0.25">
      <c r="A112" s="9">
        <v>52</v>
      </c>
      <c r="B112" s="9">
        <v>66</v>
      </c>
      <c r="L112" s="12">
        <v>73</v>
      </c>
      <c r="M112" s="12">
        <v>70</v>
      </c>
    </row>
    <row r="113" spans="1:13" x14ac:dyDescent="0.25">
      <c r="A113" s="8">
        <v>45</v>
      </c>
      <c r="B113" s="8">
        <v>61</v>
      </c>
      <c r="L113" s="13">
        <v>54</v>
      </c>
      <c r="M113" s="13">
        <v>56</v>
      </c>
    </row>
    <row r="114" spans="1:13" x14ac:dyDescent="0.25">
      <c r="A114" s="9">
        <v>72</v>
      </c>
      <c r="B114" s="9">
        <v>87</v>
      </c>
      <c r="L114" s="12">
        <v>71</v>
      </c>
      <c r="M114" s="12">
        <v>73</v>
      </c>
    </row>
    <row r="115" spans="1:13" x14ac:dyDescent="0.25">
      <c r="A115" s="8">
        <v>88</v>
      </c>
      <c r="B115" s="8">
        <v>86</v>
      </c>
      <c r="L115" s="13">
        <v>94</v>
      </c>
      <c r="M115" s="13">
        <v>75</v>
      </c>
    </row>
    <row r="116" spans="1:13" x14ac:dyDescent="0.25">
      <c r="A116" s="9">
        <v>67</v>
      </c>
      <c r="B116" s="9">
        <v>57</v>
      </c>
      <c r="L116" s="12">
        <v>83</v>
      </c>
      <c r="M116" s="12">
        <v>54</v>
      </c>
    </row>
    <row r="117" spans="1:13" x14ac:dyDescent="0.25">
      <c r="A117" s="8">
        <v>64</v>
      </c>
      <c r="B117" s="8">
        <v>68</v>
      </c>
      <c r="L117" s="13">
        <v>74</v>
      </c>
      <c r="M117" s="13">
        <v>64</v>
      </c>
    </row>
    <row r="118" spans="1:13" x14ac:dyDescent="0.25">
      <c r="A118" s="9">
        <v>80</v>
      </c>
      <c r="B118" s="9">
        <v>76</v>
      </c>
      <c r="L118" s="12">
        <v>83</v>
      </c>
      <c r="M118" s="12">
        <v>66</v>
      </c>
    </row>
    <row r="119" spans="1:13" x14ac:dyDescent="0.25">
      <c r="A119" s="8">
        <v>56</v>
      </c>
      <c r="B119" s="8">
        <v>46</v>
      </c>
      <c r="L119" s="13">
        <v>55</v>
      </c>
      <c r="M119" s="13">
        <v>42</v>
      </c>
    </row>
    <row r="120" spans="1:13" x14ac:dyDescent="0.25">
      <c r="A120" s="9">
        <v>58</v>
      </c>
      <c r="B120" s="9">
        <v>92</v>
      </c>
      <c r="L120" s="12">
        <v>68</v>
      </c>
      <c r="M120" s="12">
        <v>78</v>
      </c>
    </row>
    <row r="121" spans="1:13" x14ac:dyDescent="0.25">
      <c r="A121" s="8">
        <v>65</v>
      </c>
      <c r="B121" s="8">
        <v>83</v>
      </c>
      <c r="L121" s="13">
        <v>62</v>
      </c>
      <c r="M121" s="13">
        <v>84</v>
      </c>
    </row>
    <row r="122" spans="1:13" x14ac:dyDescent="0.25">
      <c r="A122" s="9">
        <v>71</v>
      </c>
      <c r="B122" s="9">
        <v>80</v>
      </c>
      <c r="L122" s="12">
        <v>83</v>
      </c>
      <c r="M122" s="12">
        <v>77</v>
      </c>
    </row>
    <row r="123" spans="1:13" x14ac:dyDescent="0.25">
      <c r="A123" s="8">
        <v>60</v>
      </c>
      <c r="B123" s="8">
        <v>63</v>
      </c>
      <c r="L123" s="13">
        <v>70</v>
      </c>
      <c r="M123" s="13">
        <v>67</v>
      </c>
    </row>
    <row r="124" spans="1:13" x14ac:dyDescent="0.25">
      <c r="A124" s="9">
        <v>62</v>
      </c>
      <c r="B124" s="9">
        <v>54</v>
      </c>
      <c r="L124" s="12">
        <v>70</v>
      </c>
      <c r="M124" s="12">
        <v>51</v>
      </c>
    </row>
    <row r="125" spans="1:13" x14ac:dyDescent="0.25">
      <c r="A125" s="8">
        <v>64</v>
      </c>
      <c r="B125" s="8">
        <v>84</v>
      </c>
      <c r="L125" s="13">
        <v>68</v>
      </c>
      <c r="M125" s="13">
        <v>80</v>
      </c>
    </row>
    <row r="126" spans="1:13" x14ac:dyDescent="0.25">
      <c r="A126" s="9">
        <v>70</v>
      </c>
      <c r="B126" s="9">
        <v>73</v>
      </c>
      <c r="L126" s="12">
        <v>78</v>
      </c>
      <c r="M126" s="12">
        <v>66</v>
      </c>
    </row>
    <row r="127" spans="1:13" x14ac:dyDescent="0.25">
      <c r="A127" s="8">
        <v>65</v>
      </c>
      <c r="B127" s="8">
        <v>59</v>
      </c>
      <c r="L127" s="13">
        <v>81</v>
      </c>
      <c r="M127" s="13">
        <v>43</v>
      </c>
    </row>
    <row r="128" spans="1:13" x14ac:dyDescent="0.25">
      <c r="A128" s="9">
        <v>64</v>
      </c>
      <c r="B128" s="9">
        <v>75</v>
      </c>
      <c r="L128" s="12">
        <v>77</v>
      </c>
      <c r="M128" s="12">
        <v>69</v>
      </c>
    </row>
    <row r="129" spans="1:13" x14ac:dyDescent="0.25">
      <c r="A129" s="8">
        <v>44</v>
      </c>
      <c r="B129" s="8">
        <v>85</v>
      </c>
      <c r="L129" s="13">
        <v>51</v>
      </c>
      <c r="M129" s="13">
        <v>71</v>
      </c>
    </row>
    <row r="130" spans="1:13" x14ac:dyDescent="0.25">
      <c r="A130" s="9">
        <v>99</v>
      </c>
      <c r="B130" s="9">
        <v>89</v>
      </c>
      <c r="L130" s="12">
        <v>90</v>
      </c>
      <c r="M130" s="12">
        <v>74</v>
      </c>
    </row>
    <row r="131" spans="1:13" x14ac:dyDescent="0.25">
      <c r="A131" s="8">
        <v>63</v>
      </c>
      <c r="B131" s="8">
        <v>68</v>
      </c>
      <c r="L131" s="13">
        <v>81</v>
      </c>
      <c r="M131" s="13">
        <v>53</v>
      </c>
    </row>
    <row r="132" spans="1:13" x14ac:dyDescent="0.25">
      <c r="A132" s="9">
        <v>69</v>
      </c>
      <c r="B132" s="9">
        <v>47</v>
      </c>
      <c r="L132" s="12">
        <v>77</v>
      </c>
      <c r="M132" s="12">
        <v>49</v>
      </c>
    </row>
    <row r="133" spans="1:13" x14ac:dyDescent="0.25">
      <c r="A133" s="8">
        <v>88</v>
      </c>
      <c r="B133" s="8">
        <v>80</v>
      </c>
      <c r="L133" s="13">
        <v>95</v>
      </c>
      <c r="M133" s="13">
        <v>72</v>
      </c>
    </row>
    <row r="134" spans="1:13" x14ac:dyDescent="0.25">
      <c r="A134" s="9">
        <v>71</v>
      </c>
      <c r="B134" s="9">
        <v>54</v>
      </c>
      <c r="L134" s="12">
        <v>70</v>
      </c>
      <c r="M134" s="12">
        <v>52</v>
      </c>
    </row>
    <row r="135" spans="1:13" x14ac:dyDescent="0.25">
      <c r="A135" s="8">
        <v>47</v>
      </c>
      <c r="B135" s="8">
        <v>78</v>
      </c>
      <c r="L135" s="13">
        <v>58</v>
      </c>
      <c r="M135" s="13">
        <v>77</v>
      </c>
    </row>
    <row r="136" spans="1:13" x14ac:dyDescent="0.25">
      <c r="A136" s="9">
        <v>65</v>
      </c>
      <c r="B136" s="9">
        <v>79</v>
      </c>
      <c r="L136" s="12">
        <v>71</v>
      </c>
      <c r="M136" s="12">
        <v>78</v>
      </c>
    </row>
    <row r="137" spans="1:13" x14ac:dyDescent="0.25">
      <c r="A137" s="8">
        <v>85</v>
      </c>
      <c r="B137" s="8">
        <v>76</v>
      </c>
      <c r="L137" s="13">
        <v>93</v>
      </c>
      <c r="M137" s="13">
        <v>68</v>
      </c>
    </row>
    <row r="138" spans="1:13" x14ac:dyDescent="0.25">
      <c r="A138" s="9">
        <v>59</v>
      </c>
      <c r="B138" s="9">
        <v>59</v>
      </c>
      <c r="L138" s="12">
        <v>75</v>
      </c>
      <c r="M138" s="12">
        <v>41</v>
      </c>
    </row>
    <row r="139" spans="1:13" x14ac:dyDescent="0.25">
      <c r="A139" s="8">
        <v>65</v>
      </c>
      <c r="B139" s="8">
        <v>69</v>
      </c>
      <c r="L139" s="13">
        <v>80</v>
      </c>
      <c r="M139" s="13">
        <v>61</v>
      </c>
    </row>
    <row r="140" spans="1:13" x14ac:dyDescent="0.25">
      <c r="A140" s="9">
        <v>73</v>
      </c>
      <c r="B140" s="9">
        <v>58</v>
      </c>
      <c r="L140" s="12">
        <v>84</v>
      </c>
      <c r="M140" s="12">
        <v>42</v>
      </c>
    </row>
    <row r="141" spans="1:13" x14ac:dyDescent="0.25">
      <c r="A141" s="8">
        <v>70</v>
      </c>
      <c r="B141" s="8">
        <v>88</v>
      </c>
      <c r="L141" s="13">
        <v>78</v>
      </c>
      <c r="M141" s="13">
        <v>76</v>
      </c>
    </row>
    <row r="142" spans="1:13" x14ac:dyDescent="0.25">
      <c r="A142" s="9">
        <v>37</v>
      </c>
      <c r="B142" s="9">
        <v>83</v>
      </c>
      <c r="L142" s="12">
        <v>46</v>
      </c>
      <c r="M142" s="12">
        <v>73</v>
      </c>
    </row>
    <row r="143" spans="1:13" x14ac:dyDescent="0.25">
      <c r="A143" s="8">
        <v>67</v>
      </c>
      <c r="B143" s="8">
        <v>73</v>
      </c>
      <c r="L143" s="13">
        <v>82</v>
      </c>
      <c r="M143" s="13">
        <v>57</v>
      </c>
    </row>
    <row r="144" spans="1:13" x14ac:dyDescent="0.25">
      <c r="A144" s="9">
        <v>65</v>
      </c>
      <c r="B144" s="9">
        <v>53</v>
      </c>
      <c r="L144" s="12">
        <v>75</v>
      </c>
      <c r="M144" s="12">
        <v>42</v>
      </c>
    </row>
    <row r="145" spans="1:13" x14ac:dyDescent="0.25">
      <c r="A145" s="8">
        <v>67</v>
      </c>
      <c r="B145" s="8">
        <v>45</v>
      </c>
      <c r="L145" s="13">
        <v>81</v>
      </c>
      <c r="M145" s="13">
        <v>46</v>
      </c>
    </row>
    <row r="146" spans="1:13" x14ac:dyDescent="0.25">
      <c r="A146" s="9">
        <v>74</v>
      </c>
      <c r="B146" s="9">
        <v>81</v>
      </c>
      <c r="L146" s="12">
        <v>83</v>
      </c>
      <c r="M146" s="12">
        <v>82</v>
      </c>
    </row>
    <row r="147" spans="1:13" x14ac:dyDescent="0.25">
      <c r="A147" s="8">
        <v>53</v>
      </c>
      <c r="B147" s="8">
        <v>97</v>
      </c>
      <c r="L147" s="13">
        <v>67</v>
      </c>
      <c r="M147" s="13">
        <v>88</v>
      </c>
    </row>
    <row r="148" spans="1:13" x14ac:dyDescent="0.25">
      <c r="A148" s="9">
        <v>49</v>
      </c>
      <c r="B148" s="9">
        <v>88</v>
      </c>
      <c r="L148" s="12">
        <v>52</v>
      </c>
      <c r="M148" s="12">
        <v>76</v>
      </c>
    </row>
    <row r="149" spans="1:13" x14ac:dyDescent="0.25">
      <c r="A149" s="8">
        <v>73</v>
      </c>
      <c r="B149" s="8">
        <v>77</v>
      </c>
      <c r="L149" s="13">
        <v>80</v>
      </c>
      <c r="M149" s="13">
        <v>77</v>
      </c>
    </row>
    <row r="150" spans="1:13" x14ac:dyDescent="0.25">
      <c r="A150" s="9">
        <v>68</v>
      </c>
      <c r="B150" s="9">
        <v>76</v>
      </c>
      <c r="L150" s="12">
        <v>69</v>
      </c>
      <c r="M150" s="12">
        <v>68</v>
      </c>
    </row>
    <row r="151" spans="1:13" x14ac:dyDescent="0.25">
      <c r="A151" s="8">
        <v>59</v>
      </c>
      <c r="B151" s="8">
        <v>86</v>
      </c>
      <c r="L151" s="13">
        <v>75</v>
      </c>
      <c r="M151" s="13">
        <v>70</v>
      </c>
    </row>
    <row r="152" spans="1:13" x14ac:dyDescent="0.25">
      <c r="A152" s="9">
        <v>77</v>
      </c>
      <c r="B152" s="9">
        <v>63</v>
      </c>
      <c r="L152" s="12">
        <v>91</v>
      </c>
      <c r="M152" s="12">
        <v>57</v>
      </c>
    </row>
    <row r="153" spans="1:13" x14ac:dyDescent="0.25">
      <c r="A153" s="8">
        <v>56</v>
      </c>
      <c r="B153" s="8">
        <v>78</v>
      </c>
      <c r="L153" s="13">
        <v>63</v>
      </c>
      <c r="M153" s="13">
        <v>80</v>
      </c>
    </row>
    <row r="154" spans="1:13" x14ac:dyDescent="0.25">
      <c r="A154" s="9">
        <v>67</v>
      </c>
      <c r="B154" s="9">
        <v>67</v>
      </c>
      <c r="L154" s="12">
        <v>84</v>
      </c>
      <c r="M154" s="12">
        <v>60</v>
      </c>
    </row>
    <row r="155" spans="1:13" x14ac:dyDescent="0.25">
      <c r="A155" s="8">
        <v>75</v>
      </c>
      <c r="B155" s="8">
        <v>46</v>
      </c>
      <c r="L155" s="13">
        <v>79</v>
      </c>
      <c r="M155" s="13">
        <v>43</v>
      </c>
    </row>
    <row r="156" spans="1:13" x14ac:dyDescent="0.25">
      <c r="A156" s="9">
        <v>71</v>
      </c>
      <c r="B156" s="9">
        <v>71</v>
      </c>
      <c r="L156" s="12">
        <v>80</v>
      </c>
      <c r="M156" s="12">
        <v>68</v>
      </c>
    </row>
    <row r="157" spans="1:13" x14ac:dyDescent="0.25">
      <c r="A157" s="8">
        <v>43</v>
      </c>
      <c r="B157" s="8">
        <v>40</v>
      </c>
      <c r="L157" s="13">
        <v>53</v>
      </c>
      <c r="M157" s="13">
        <v>50</v>
      </c>
    </row>
    <row r="158" spans="1:13" x14ac:dyDescent="0.25">
      <c r="A158" s="9">
        <v>41</v>
      </c>
      <c r="B158" s="9">
        <v>90</v>
      </c>
      <c r="L158" s="12">
        <v>43</v>
      </c>
      <c r="M158" s="12">
        <v>75</v>
      </c>
    </row>
    <row r="159" spans="1:13" x14ac:dyDescent="0.25">
      <c r="A159" s="8">
        <v>82</v>
      </c>
      <c r="B159" s="8">
        <v>81</v>
      </c>
      <c r="L159" s="13">
        <v>94</v>
      </c>
      <c r="M159" s="13">
        <v>81</v>
      </c>
    </row>
    <row r="160" spans="1:13" x14ac:dyDescent="0.25">
      <c r="A160" s="9">
        <v>41</v>
      </c>
      <c r="B160" s="9">
        <v>56</v>
      </c>
      <c r="L160" s="12">
        <v>51</v>
      </c>
      <c r="M160" s="12">
        <v>52</v>
      </c>
    </row>
    <row r="161" spans="1:13" x14ac:dyDescent="0.25">
      <c r="A161" s="8">
        <v>83</v>
      </c>
      <c r="B161" s="8">
        <v>80</v>
      </c>
      <c r="L161" s="13">
        <v>95</v>
      </c>
      <c r="M161" s="13">
        <v>64</v>
      </c>
    </row>
    <row r="162" spans="1:13" x14ac:dyDescent="0.25">
      <c r="A162" s="9">
        <v>61</v>
      </c>
      <c r="B162" s="9">
        <v>69</v>
      </c>
      <c r="L162" s="12">
        <v>66</v>
      </c>
      <c r="M162" s="12">
        <v>69</v>
      </c>
    </row>
    <row r="163" spans="1:13" x14ac:dyDescent="0.25">
      <c r="A163" s="8">
        <v>24</v>
      </c>
      <c r="B163" s="8">
        <v>99</v>
      </c>
      <c r="L163" s="13">
        <v>27</v>
      </c>
      <c r="M163" s="13">
        <v>81</v>
      </c>
    </row>
    <row r="164" spans="1:13" x14ac:dyDescent="0.25">
      <c r="A164" s="9">
        <v>35</v>
      </c>
      <c r="B164" s="9">
        <v>51</v>
      </c>
      <c r="L164" s="12">
        <v>60</v>
      </c>
      <c r="M164" s="12">
        <v>44</v>
      </c>
    </row>
    <row r="165" spans="1:13" x14ac:dyDescent="0.25">
      <c r="A165" s="8">
        <v>61</v>
      </c>
      <c r="B165" s="8">
        <v>66</v>
      </c>
      <c r="L165" s="13">
        <v>63</v>
      </c>
      <c r="M165" s="13">
        <v>57</v>
      </c>
    </row>
    <row r="166" spans="1:13" x14ac:dyDescent="0.25">
      <c r="A166" s="9">
        <v>69</v>
      </c>
      <c r="B166" s="9">
        <v>67</v>
      </c>
      <c r="L166" s="12">
        <v>74</v>
      </c>
      <c r="M166" s="12">
        <v>68</v>
      </c>
    </row>
    <row r="167" spans="1:13" x14ac:dyDescent="0.25">
      <c r="A167" s="8">
        <v>72</v>
      </c>
      <c r="B167" s="8">
        <v>71</v>
      </c>
      <c r="L167" s="13">
        <v>75</v>
      </c>
      <c r="M167" s="13">
        <v>65</v>
      </c>
    </row>
    <row r="168" spans="1:13" x14ac:dyDescent="0.25">
      <c r="A168" s="9">
        <v>77</v>
      </c>
      <c r="B168" s="9">
        <v>83</v>
      </c>
      <c r="L168" s="12">
        <v>95</v>
      </c>
      <c r="M168" s="12">
        <v>78</v>
      </c>
    </row>
    <row r="169" spans="1:13" x14ac:dyDescent="0.25">
      <c r="A169" s="8">
        <v>52</v>
      </c>
      <c r="B169" s="8">
        <v>63</v>
      </c>
      <c r="L169" s="13">
        <v>69</v>
      </c>
      <c r="M169" s="13">
        <v>69</v>
      </c>
    </row>
    <row r="170" spans="1:13" x14ac:dyDescent="0.25">
      <c r="A170" s="9">
        <v>63</v>
      </c>
      <c r="B170" s="9">
        <v>61</v>
      </c>
      <c r="L170" s="12">
        <v>80</v>
      </c>
      <c r="M170" s="12">
        <v>62</v>
      </c>
    </row>
    <row r="171" spans="1:13" x14ac:dyDescent="0.25">
      <c r="A171" s="8">
        <v>46</v>
      </c>
      <c r="B171" s="8">
        <v>28</v>
      </c>
      <c r="L171" s="13">
        <v>57</v>
      </c>
      <c r="M171" s="13">
        <v>19</v>
      </c>
    </row>
    <row r="172" spans="1:13" x14ac:dyDescent="0.25">
      <c r="A172" s="9">
        <v>59</v>
      </c>
      <c r="B172" s="9">
        <v>82</v>
      </c>
      <c r="L172" s="12">
        <v>70</v>
      </c>
      <c r="M172" s="12">
        <v>77</v>
      </c>
    </row>
    <row r="173" spans="1:13" x14ac:dyDescent="0.25">
      <c r="A173" s="8">
        <v>61</v>
      </c>
      <c r="B173" s="8">
        <v>71</v>
      </c>
      <c r="L173" s="13">
        <v>70</v>
      </c>
      <c r="M173" s="13">
        <v>61</v>
      </c>
    </row>
    <row r="174" spans="1:13" x14ac:dyDescent="0.25">
      <c r="A174" s="9">
        <v>42</v>
      </c>
      <c r="B174" s="9">
        <v>47</v>
      </c>
      <c r="L174" s="12">
        <v>69</v>
      </c>
      <c r="M174" s="12">
        <v>35</v>
      </c>
    </row>
    <row r="175" spans="1:13" x14ac:dyDescent="0.25">
      <c r="A175" s="8">
        <v>80</v>
      </c>
      <c r="B175" s="8">
        <v>62</v>
      </c>
      <c r="L175" s="13">
        <v>89</v>
      </c>
      <c r="M175" s="13">
        <v>53</v>
      </c>
    </row>
    <row r="176" spans="1:13" x14ac:dyDescent="0.25">
      <c r="A176" s="9">
        <v>58</v>
      </c>
      <c r="B176" s="9">
        <v>90</v>
      </c>
      <c r="L176" s="12">
        <v>59</v>
      </c>
      <c r="M176" s="12">
        <v>81</v>
      </c>
    </row>
    <row r="177" spans="1:13" x14ac:dyDescent="0.25">
      <c r="A177" s="8">
        <v>52</v>
      </c>
      <c r="B177" s="8">
        <v>76</v>
      </c>
      <c r="L177" s="13">
        <v>58</v>
      </c>
      <c r="M177" s="13">
        <v>69</v>
      </c>
    </row>
    <row r="178" spans="1:13" x14ac:dyDescent="0.25">
      <c r="A178" s="9">
        <v>27</v>
      </c>
      <c r="B178" s="9">
        <v>49</v>
      </c>
      <c r="L178" s="12">
        <v>32</v>
      </c>
      <c r="M178" s="12">
        <v>43</v>
      </c>
    </row>
    <row r="179" spans="1:13" x14ac:dyDescent="0.25">
      <c r="A179" s="8">
        <v>44</v>
      </c>
      <c r="B179" s="8">
        <v>58</v>
      </c>
      <c r="L179" s="13">
        <v>58</v>
      </c>
      <c r="M179" s="13">
        <v>52</v>
      </c>
    </row>
    <row r="180" spans="1:13" x14ac:dyDescent="0.25">
      <c r="A180" s="9">
        <v>73</v>
      </c>
      <c r="B180" s="9">
        <v>67</v>
      </c>
      <c r="L180" s="12">
        <v>85</v>
      </c>
      <c r="M180" s="12">
        <v>67</v>
      </c>
    </row>
    <row r="181" spans="1:13" x14ac:dyDescent="0.25">
      <c r="A181" s="8">
        <v>45</v>
      </c>
      <c r="B181" s="8">
        <v>79</v>
      </c>
      <c r="L181" s="13">
        <v>70</v>
      </c>
      <c r="M181" s="13">
        <v>67</v>
      </c>
    </row>
    <row r="182" spans="1:13" x14ac:dyDescent="0.25">
      <c r="A182" s="9">
        <v>82</v>
      </c>
      <c r="B182" s="9">
        <v>62</v>
      </c>
      <c r="L182" s="12">
        <v>96</v>
      </c>
      <c r="M182" s="12">
        <v>57</v>
      </c>
    </row>
    <row r="183" spans="1:13" x14ac:dyDescent="0.25">
      <c r="A183" s="8">
        <v>59</v>
      </c>
      <c r="B183" s="8">
        <v>75</v>
      </c>
      <c r="L183" s="13">
        <v>73</v>
      </c>
      <c r="M183" s="13">
        <v>66</v>
      </c>
    </row>
    <row r="184" spans="1:13" x14ac:dyDescent="0.25">
      <c r="A184" s="9">
        <v>80</v>
      </c>
      <c r="B184" s="9">
        <v>87</v>
      </c>
      <c r="L184" s="12">
        <v>82</v>
      </c>
      <c r="M184" s="12">
        <v>76</v>
      </c>
    </row>
    <row r="185" spans="1:13" x14ac:dyDescent="0.25">
      <c r="A185" s="8">
        <v>85</v>
      </c>
      <c r="B185" s="8">
        <v>66</v>
      </c>
      <c r="L185" s="13">
        <v>100</v>
      </c>
      <c r="M185" s="13">
        <v>52</v>
      </c>
    </row>
    <row r="186" spans="1:13" x14ac:dyDescent="0.25">
      <c r="A186" s="9">
        <v>71</v>
      </c>
      <c r="B186" s="9">
        <v>63</v>
      </c>
      <c r="L186" s="12">
        <v>77</v>
      </c>
      <c r="M186" s="12">
        <v>61</v>
      </c>
    </row>
    <row r="187" spans="1:13" x14ac:dyDescent="0.25">
      <c r="A187" s="8">
        <v>80</v>
      </c>
      <c r="B187" s="8">
        <v>59</v>
      </c>
      <c r="L187" s="13">
        <v>83</v>
      </c>
      <c r="M187" s="13">
        <v>61</v>
      </c>
    </row>
    <row r="188" spans="1:13" x14ac:dyDescent="0.25">
      <c r="A188" s="9">
        <v>38</v>
      </c>
      <c r="B188" s="9">
        <v>85</v>
      </c>
      <c r="L188" s="12">
        <v>45</v>
      </c>
      <c r="M188" s="12">
        <v>78</v>
      </c>
    </row>
    <row r="189" spans="1:13" x14ac:dyDescent="0.25">
      <c r="A189" s="8">
        <v>38</v>
      </c>
      <c r="B189" s="8">
        <v>59</v>
      </c>
      <c r="L189" s="13">
        <v>43</v>
      </c>
      <c r="M189" s="13">
        <v>58</v>
      </c>
    </row>
    <row r="190" spans="1:13" x14ac:dyDescent="0.25">
      <c r="A190" s="9">
        <v>67</v>
      </c>
      <c r="B190" s="9">
        <v>49</v>
      </c>
      <c r="L190" s="12">
        <v>75</v>
      </c>
      <c r="M190" s="12">
        <v>60</v>
      </c>
    </row>
    <row r="191" spans="1:13" x14ac:dyDescent="0.25">
      <c r="A191" s="8">
        <v>64</v>
      </c>
      <c r="B191" s="8">
        <v>69</v>
      </c>
      <c r="L191" s="13">
        <v>70</v>
      </c>
      <c r="M191" s="13">
        <v>53</v>
      </c>
    </row>
    <row r="192" spans="1:13" x14ac:dyDescent="0.25">
      <c r="A192" s="9">
        <v>57</v>
      </c>
      <c r="B192" s="9">
        <v>61</v>
      </c>
      <c r="L192" s="12">
        <v>67</v>
      </c>
      <c r="M192" s="12">
        <v>61</v>
      </c>
    </row>
    <row r="193" spans="1:13" x14ac:dyDescent="0.25">
      <c r="A193" s="8">
        <v>62</v>
      </c>
      <c r="B193" s="8">
        <v>84</v>
      </c>
      <c r="L193" s="13">
        <v>64</v>
      </c>
      <c r="M193" s="13">
        <v>71</v>
      </c>
    </row>
    <row r="194" spans="1:13" x14ac:dyDescent="0.25">
      <c r="A194" s="9">
        <v>77</v>
      </c>
      <c r="B194" s="9">
        <v>74</v>
      </c>
      <c r="L194" s="12">
        <v>77</v>
      </c>
      <c r="M194" s="12">
        <v>72</v>
      </c>
    </row>
    <row r="195" spans="1:13" x14ac:dyDescent="0.25">
      <c r="A195" s="8">
        <v>65</v>
      </c>
      <c r="B195" s="8">
        <v>46</v>
      </c>
      <c r="L195" s="13">
        <v>77</v>
      </c>
      <c r="M195" s="13">
        <v>41</v>
      </c>
    </row>
    <row r="196" spans="1:13" x14ac:dyDescent="0.25">
      <c r="A196" s="9">
        <v>50</v>
      </c>
      <c r="B196" s="9">
        <v>66</v>
      </c>
      <c r="L196" s="12">
        <v>63</v>
      </c>
      <c r="M196" s="12">
        <v>62</v>
      </c>
    </row>
    <row r="197" spans="1:13" x14ac:dyDescent="0.25">
      <c r="A197" s="8">
        <v>85</v>
      </c>
      <c r="B197" s="8">
        <v>87</v>
      </c>
      <c r="L197" s="13">
        <v>95</v>
      </c>
      <c r="M197" s="13">
        <v>95</v>
      </c>
    </row>
    <row r="198" spans="1:13" x14ac:dyDescent="0.25">
      <c r="A198" s="9">
        <v>59</v>
      </c>
      <c r="B198" s="9">
        <v>79</v>
      </c>
      <c r="L198" s="12">
        <v>67</v>
      </c>
      <c r="M198" s="12">
        <v>71</v>
      </c>
    </row>
    <row r="199" spans="1:13" x14ac:dyDescent="0.25">
      <c r="A199" s="8">
        <v>49</v>
      </c>
      <c r="B199" s="8">
        <v>73</v>
      </c>
      <c r="L199" s="13">
        <v>55</v>
      </c>
      <c r="M199" s="13">
        <v>75</v>
      </c>
    </row>
    <row r="200" spans="1:13" x14ac:dyDescent="0.25">
      <c r="A200" s="9">
        <v>88</v>
      </c>
      <c r="B200" s="9">
        <v>73</v>
      </c>
      <c r="L200" s="12">
        <v>100</v>
      </c>
      <c r="M200" s="12">
        <v>59</v>
      </c>
    </row>
    <row r="201" spans="1:13" x14ac:dyDescent="0.25">
      <c r="A201" s="8">
        <v>54</v>
      </c>
      <c r="B201" s="8">
        <v>76</v>
      </c>
      <c r="L201" s="13">
        <v>62</v>
      </c>
      <c r="M201" s="13">
        <v>67</v>
      </c>
    </row>
    <row r="202" spans="1:13" x14ac:dyDescent="0.25">
      <c r="A202" s="9">
        <v>63</v>
      </c>
      <c r="B202" s="9">
        <v>57</v>
      </c>
      <c r="L202" s="12">
        <v>68</v>
      </c>
      <c r="M202" s="12">
        <v>56</v>
      </c>
    </row>
    <row r="203" spans="1:13" x14ac:dyDescent="0.25">
      <c r="A203" s="8">
        <v>82</v>
      </c>
      <c r="B203" s="8">
        <v>48</v>
      </c>
      <c r="L203" s="13">
        <v>77</v>
      </c>
      <c r="M203" s="13">
        <v>41</v>
      </c>
    </row>
    <row r="204" spans="1:13" x14ac:dyDescent="0.25">
      <c r="A204" s="9">
        <v>52</v>
      </c>
      <c r="B204" s="9">
        <v>74</v>
      </c>
      <c r="L204" s="12">
        <v>56</v>
      </c>
      <c r="M204" s="12">
        <v>57</v>
      </c>
    </row>
    <row r="205" spans="1:13" x14ac:dyDescent="0.25">
      <c r="A205" s="8">
        <v>70</v>
      </c>
      <c r="B205" s="8">
        <v>60</v>
      </c>
      <c r="L205" s="13">
        <v>74</v>
      </c>
      <c r="M205" s="13">
        <v>54</v>
      </c>
    </row>
    <row r="206" spans="1:13" x14ac:dyDescent="0.25">
      <c r="A206" s="9">
        <v>51</v>
      </c>
      <c r="B206" s="9">
        <v>53</v>
      </c>
      <c r="L206" s="12">
        <v>79</v>
      </c>
      <c r="M206" s="12">
        <v>43</v>
      </c>
    </row>
    <row r="207" spans="1:13" x14ac:dyDescent="0.25">
      <c r="A207" s="8">
        <v>82</v>
      </c>
      <c r="B207" s="8">
        <v>65</v>
      </c>
      <c r="L207" s="13">
        <v>93</v>
      </c>
      <c r="M207" s="13">
        <v>63</v>
      </c>
    </row>
    <row r="208" spans="1:13" x14ac:dyDescent="0.25">
      <c r="A208" s="9">
        <v>57</v>
      </c>
      <c r="B208" s="9">
        <v>87</v>
      </c>
      <c r="L208" s="12">
        <v>64</v>
      </c>
      <c r="M208" s="12">
        <v>85</v>
      </c>
    </row>
    <row r="209" spans="1:13" x14ac:dyDescent="0.25">
      <c r="A209" s="8">
        <v>47</v>
      </c>
      <c r="B209" s="8">
        <v>84</v>
      </c>
      <c r="L209" s="13">
        <v>67</v>
      </c>
      <c r="M209" s="13">
        <v>78</v>
      </c>
    </row>
    <row r="210" spans="1:13" x14ac:dyDescent="0.25">
      <c r="A210" s="9">
        <v>59</v>
      </c>
      <c r="B210" s="9">
        <v>71</v>
      </c>
      <c r="L210" s="12">
        <v>80</v>
      </c>
      <c r="M210" s="12">
        <v>60</v>
      </c>
    </row>
    <row r="211" spans="1:13" x14ac:dyDescent="0.25">
      <c r="A211" s="8">
        <v>62</v>
      </c>
      <c r="B211" s="8">
        <v>63</v>
      </c>
      <c r="L211" s="13">
        <v>62</v>
      </c>
      <c r="M211" s="13">
        <v>67</v>
      </c>
    </row>
    <row r="212" spans="1:13" x14ac:dyDescent="0.25">
      <c r="A212" s="9">
        <v>61</v>
      </c>
      <c r="B212" s="9">
        <v>84</v>
      </c>
      <c r="L212" s="12">
        <v>70</v>
      </c>
      <c r="M212" s="12">
        <v>69</v>
      </c>
    </row>
    <row r="213" spans="1:13" x14ac:dyDescent="0.25">
      <c r="A213" s="8">
        <v>47</v>
      </c>
      <c r="B213" s="8">
        <v>71</v>
      </c>
      <c r="L213" s="13">
        <v>50</v>
      </c>
      <c r="M213" s="13">
        <v>68</v>
      </c>
    </row>
    <row r="214" spans="1:13" x14ac:dyDescent="0.25">
      <c r="A214" s="9">
        <v>67</v>
      </c>
      <c r="B214" s="9">
        <v>74</v>
      </c>
      <c r="L214" s="12">
        <v>79</v>
      </c>
      <c r="M214" s="12">
        <v>67</v>
      </c>
    </row>
    <row r="215" spans="1:13" x14ac:dyDescent="0.25">
      <c r="A215" s="8">
        <v>78</v>
      </c>
      <c r="B215" s="8">
        <v>68</v>
      </c>
      <c r="L215" s="13">
        <v>80</v>
      </c>
      <c r="M215" s="13">
        <v>62</v>
      </c>
    </row>
    <row r="216" spans="1:13" x14ac:dyDescent="0.25">
      <c r="A216" s="9">
        <v>59</v>
      </c>
      <c r="B216" s="9">
        <v>57</v>
      </c>
      <c r="L216" s="12">
        <v>69</v>
      </c>
      <c r="M216" s="12">
        <v>54</v>
      </c>
    </row>
    <row r="217" spans="1:13" x14ac:dyDescent="0.25">
      <c r="A217" s="8">
        <v>73</v>
      </c>
      <c r="B217" s="8">
        <v>41</v>
      </c>
      <c r="L217" s="13">
        <v>76</v>
      </c>
      <c r="M217" s="13">
        <v>34</v>
      </c>
    </row>
    <row r="218" spans="1:13" x14ac:dyDescent="0.25">
      <c r="A218" s="9">
        <v>67</v>
      </c>
      <c r="B218" s="9">
        <v>86</v>
      </c>
      <c r="L218" s="12">
        <v>77</v>
      </c>
      <c r="M218" s="12">
        <v>86</v>
      </c>
    </row>
    <row r="219" spans="1:13" x14ac:dyDescent="0.25">
      <c r="A219" s="8">
        <v>64</v>
      </c>
      <c r="B219" s="8">
        <v>69</v>
      </c>
      <c r="L219" s="13">
        <v>85</v>
      </c>
      <c r="M219" s="13">
        <v>65</v>
      </c>
    </row>
    <row r="220" spans="1:13" x14ac:dyDescent="0.25">
      <c r="A220" s="9">
        <v>100</v>
      </c>
      <c r="B220" s="9">
        <v>65</v>
      </c>
      <c r="L220" s="12">
        <v>97</v>
      </c>
      <c r="M220" s="12">
        <v>53</v>
      </c>
    </row>
    <row r="221" spans="1:13" x14ac:dyDescent="0.25">
      <c r="A221" s="8">
        <v>65</v>
      </c>
      <c r="B221" s="8">
        <v>68</v>
      </c>
      <c r="L221" s="13">
        <v>74</v>
      </c>
      <c r="M221" s="13">
        <v>54</v>
      </c>
    </row>
    <row r="222" spans="1:13" x14ac:dyDescent="0.25">
      <c r="A222" s="9">
        <v>53</v>
      </c>
      <c r="B222" s="9">
        <v>64</v>
      </c>
      <c r="L222" s="12">
        <v>62</v>
      </c>
      <c r="M222" s="12">
        <v>59</v>
      </c>
    </row>
    <row r="223" spans="1:13" x14ac:dyDescent="0.25">
      <c r="A223" s="8">
        <v>79</v>
      </c>
      <c r="B223" s="8">
        <v>61</v>
      </c>
      <c r="L223" s="13">
        <v>89</v>
      </c>
      <c r="M223" s="13">
        <v>55</v>
      </c>
    </row>
    <row r="224" spans="1:13" x14ac:dyDescent="0.25">
      <c r="A224" s="9">
        <v>100</v>
      </c>
      <c r="B224" s="9">
        <v>73</v>
      </c>
      <c r="L224" s="12">
        <v>100</v>
      </c>
      <c r="M224" s="12">
        <v>66</v>
      </c>
    </row>
    <row r="225" spans="1:13" x14ac:dyDescent="0.25">
      <c r="A225" s="8">
        <v>71</v>
      </c>
      <c r="B225" s="8">
        <v>50</v>
      </c>
      <c r="L225" s="13">
        <v>76</v>
      </c>
      <c r="M225" s="13">
        <v>53</v>
      </c>
    </row>
    <row r="226" spans="1:13" x14ac:dyDescent="0.25">
      <c r="A226" s="9">
        <v>77</v>
      </c>
      <c r="B226" s="9">
        <v>75</v>
      </c>
      <c r="L226" s="12">
        <v>91</v>
      </c>
      <c r="M226" s="12">
        <v>64</v>
      </c>
    </row>
    <row r="227" spans="1:13" x14ac:dyDescent="0.25">
      <c r="A227" s="8">
        <v>84</v>
      </c>
      <c r="B227" s="8">
        <v>75</v>
      </c>
      <c r="L227" s="13">
        <v>91</v>
      </c>
      <c r="M227" s="13">
        <v>73</v>
      </c>
    </row>
    <row r="228" spans="1:13" x14ac:dyDescent="0.25">
      <c r="A228" s="9">
        <v>26</v>
      </c>
      <c r="B228" s="9">
        <v>70</v>
      </c>
      <c r="L228" s="12">
        <v>38</v>
      </c>
      <c r="M228" s="12">
        <v>51</v>
      </c>
    </row>
    <row r="229" spans="1:13" x14ac:dyDescent="0.25">
      <c r="A229" s="8">
        <v>77</v>
      </c>
      <c r="B229" s="8">
        <v>89</v>
      </c>
      <c r="L229" s="13">
        <v>85</v>
      </c>
      <c r="M229" s="13">
        <v>82</v>
      </c>
    </row>
    <row r="230" spans="1:13" x14ac:dyDescent="0.25">
      <c r="A230" s="9">
        <v>83</v>
      </c>
      <c r="B230" s="9">
        <v>79</v>
      </c>
      <c r="L230" s="12">
        <v>90</v>
      </c>
      <c r="M230" s="12">
        <v>73</v>
      </c>
    </row>
    <row r="231" spans="1:13" x14ac:dyDescent="0.25">
      <c r="A231" s="8">
        <v>63</v>
      </c>
      <c r="B231" s="8">
        <v>69</v>
      </c>
      <c r="L231" s="13">
        <v>74</v>
      </c>
      <c r="M231" s="13">
        <v>60</v>
      </c>
    </row>
    <row r="232" spans="1:13" x14ac:dyDescent="0.25">
      <c r="A232" s="9">
        <v>68</v>
      </c>
      <c r="B232" s="9">
        <v>86</v>
      </c>
      <c r="L232" s="12">
        <v>84</v>
      </c>
      <c r="M232" s="12">
        <v>80</v>
      </c>
    </row>
    <row r="233" spans="1:13" x14ac:dyDescent="0.25">
      <c r="A233" s="8">
        <v>59</v>
      </c>
      <c r="B233" s="8">
        <v>47</v>
      </c>
      <c r="L233" s="13">
        <v>61</v>
      </c>
      <c r="M233" s="13">
        <v>42</v>
      </c>
    </row>
    <row r="234" spans="1:13" x14ac:dyDescent="0.25">
      <c r="A234" s="9">
        <v>90</v>
      </c>
      <c r="B234" s="9">
        <v>81</v>
      </c>
      <c r="L234" s="12">
        <v>91</v>
      </c>
      <c r="M234" s="12">
        <v>72</v>
      </c>
    </row>
    <row r="235" spans="1:13" x14ac:dyDescent="0.25">
      <c r="A235" s="8">
        <v>71</v>
      </c>
      <c r="B235" s="8">
        <v>65</v>
      </c>
      <c r="L235" s="13">
        <v>83</v>
      </c>
      <c r="M235" s="13">
        <v>49</v>
      </c>
    </row>
    <row r="236" spans="1:13" x14ac:dyDescent="0.25">
      <c r="A236" s="9">
        <v>55</v>
      </c>
      <c r="B236" s="9">
        <v>37</v>
      </c>
      <c r="L236" s="12">
        <v>70</v>
      </c>
      <c r="M236" s="12">
        <v>47</v>
      </c>
    </row>
    <row r="237" spans="1:13" x14ac:dyDescent="0.25">
      <c r="A237" s="8">
        <v>52</v>
      </c>
      <c r="B237" s="8">
        <v>53</v>
      </c>
      <c r="L237" s="13">
        <v>56</v>
      </c>
      <c r="M237" s="13">
        <v>48</v>
      </c>
    </row>
    <row r="238" spans="1:13" x14ac:dyDescent="0.25">
      <c r="A238" s="9">
        <v>49</v>
      </c>
      <c r="B238" s="9">
        <v>72</v>
      </c>
      <c r="L238" s="12">
        <v>54</v>
      </c>
      <c r="M238" s="12">
        <v>68</v>
      </c>
    </row>
    <row r="239" spans="1:13" x14ac:dyDescent="0.25">
      <c r="A239" s="8">
        <v>60</v>
      </c>
      <c r="B239" s="8">
        <v>53</v>
      </c>
      <c r="L239" s="13">
        <v>74</v>
      </c>
      <c r="M239" s="13">
        <v>55</v>
      </c>
    </row>
    <row r="240" spans="1:13" x14ac:dyDescent="0.25">
      <c r="A240" s="9">
        <v>65</v>
      </c>
      <c r="B240" s="9">
        <v>54</v>
      </c>
      <c r="L240" s="12">
        <v>76</v>
      </c>
      <c r="M240" s="12">
        <v>45</v>
      </c>
    </row>
    <row r="241" spans="1:13" x14ac:dyDescent="0.25">
      <c r="A241" s="8">
        <v>64</v>
      </c>
      <c r="B241" s="8">
        <v>75</v>
      </c>
      <c r="L241" s="13">
        <v>70</v>
      </c>
      <c r="M241" s="13">
        <v>62</v>
      </c>
    </row>
    <row r="242" spans="1:13" x14ac:dyDescent="0.25">
      <c r="A242" s="9">
        <v>83</v>
      </c>
      <c r="B242" s="9">
        <v>72</v>
      </c>
      <c r="L242" s="12">
        <v>90</v>
      </c>
      <c r="M242" s="12">
        <v>65</v>
      </c>
    </row>
    <row r="243" spans="1:13" x14ac:dyDescent="0.25">
      <c r="A243" s="8">
        <v>81</v>
      </c>
      <c r="B243" s="8">
        <v>91</v>
      </c>
      <c r="L243" s="13">
        <v>90</v>
      </c>
      <c r="M243" s="13">
        <v>76</v>
      </c>
    </row>
    <row r="244" spans="1:13" x14ac:dyDescent="0.25">
      <c r="A244" s="9">
        <v>54</v>
      </c>
      <c r="B244" s="9">
        <v>76</v>
      </c>
      <c r="L244" s="12">
        <v>68</v>
      </c>
      <c r="M244" s="12">
        <v>66</v>
      </c>
    </row>
    <row r="245" spans="1:13" x14ac:dyDescent="0.25">
      <c r="A245" s="8">
        <v>54</v>
      </c>
      <c r="B245" s="8">
        <v>80</v>
      </c>
      <c r="L245" s="13">
        <v>52</v>
      </c>
      <c r="M245" s="13">
        <v>72</v>
      </c>
    </row>
    <row r="246" spans="1:13" x14ac:dyDescent="0.25">
      <c r="A246" s="9">
        <v>59</v>
      </c>
      <c r="B246" s="9">
        <v>76</v>
      </c>
      <c r="L246" s="12">
        <v>76</v>
      </c>
      <c r="M246" s="12">
        <v>67</v>
      </c>
    </row>
    <row r="247" spans="1:13" x14ac:dyDescent="0.25">
      <c r="A247" s="8">
        <v>66</v>
      </c>
      <c r="B247" s="8">
        <v>73</v>
      </c>
      <c r="L247" s="13">
        <v>68</v>
      </c>
      <c r="M247" s="13">
        <v>68</v>
      </c>
    </row>
    <row r="248" spans="1:13" x14ac:dyDescent="0.25">
      <c r="A248" s="9">
        <v>74</v>
      </c>
      <c r="B248" s="9">
        <v>68</v>
      </c>
      <c r="L248" s="12">
        <v>82</v>
      </c>
      <c r="M248" s="12">
        <v>61</v>
      </c>
    </row>
    <row r="249" spans="1:13" x14ac:dyDescent="0.25">
      <c r="A249" s="8">
        <v>94</v>
      </c>
      <c r="B249" s="8">
        <v>59</v>
      </c>
      <c r="L249" s="13">
        <v>92</v>
      </c>
      <c r="M249" s="13">
        <v>46</v>
      </c>
    </row>
    <row r="250" spans="1:13" x14ac:dyDescent="0.25">
      <c r="A250" s="9">
        <v>95</v>
      </c>
      <c r="B250" s="9">
        <v>70</v>
      </c>
      <c r="L250" s="12">
        <v>92</v>
      </c>
      <c r="M250" s="12">
        <v>71</v>
      </c>
    </row>
    <row r="251" spans="1:13" x14ac:dyDescent="0.25">
      <c r="A251" s="8">
        <v>40</v>
      </c>
      <c r="B251" s="8">
        <v>61</v>
      </c>
      <c r="L251" s="13">
        <v>54</v>
      </c>
      <c r="M251" s="13">
        <v>56</v>
      </c>
    </row>
    <row r="252" spans="1:13" x14ac:dyDescent="0.25">
      <c r="A252" s="9">
        <v>82</v>
      </c>
      <c r="B252" s="9">
        <v>64</v>
      </c>
      <c r="L252" s="12">
        <v>80</v>
      </c>
      <c r="M252" s="12">
        <v>57</v>
      </c>
    </row>
    <row r="253" spans="1:13" x14ac:dyDescent="0.25">
      <c r="A253" s="8">
        <v>86</v>
      </c>
      <c r="B253" s="8">
        <v>79</v>
      </c>
      <c r="L253" s="13">
        <v>87</v>
      </c>
      <c r="M253" s="13">
        <v>82</v>
      </c>
    </row>
    <row r="254" spans="1:13" x14ac:dyDescent="0.25">
      <c r="A254" s="9">
        <v>54</v>
      </c>
      <c r="B254" s="9">
        <v>68</v>
      </c>
      <c r="L254" s="12">
        <v>62</v>
      </c>
      <c r="M254" s="12">
        <v>66</v>
      </c>
    </row>
    <row r="255" spans="1:13" x14ac:dyDescent="0.25">
      <c r="A255" s="8">
        <v>77</v>
      </c>
      <c r="B255" s="8">
        <v>76</v>
      </c>
      <c r="L255" s="13">
        <v>94</v>
      </c>
      <c r="M255" s="13">
        <v>72</v>
      </c>
    </row>
    <row r="256" spans="1:13" x14ac:dyDescent="0.25">
      <c r="A256" s="9">
        <v>76</v>
      </c>
      <c r="B256" s="9">
        <v>63</v>
      </c>
      <c r="L256" s="12">
        <v>85</v>
      </c>
      <c r="M256" s="12">
        <v>54</v>
      </c>
    </row>
    <row r="257" spans="1:13" x14ac:dyDescent="0.25">
      <c r="A257" s="8">
        <v>74</v>
      </c>
      <c r="B257" s="8">
        <v>68</v>
      </c>
      <c r="L257" s="13">
        <v>84</v>
      </c>
      <c r="M257" s="13">
        <v>66</v>
      </c>
    </row>
    <row r="258" spans="1:13" x14ac:dyDescent="0.25">
      <c r="A258" s="9">
        <v>66</v>
      </c>
      <c r="B258" s="9">
        <v>55</v>
      </c>
      <c r="L258" s="12">
        <v>73</v>
      </c>
      <c r="M258" s="12">
        <v>54</v>
      </c>
    </row>
    <row r="259" spans="1:13" x14ac:dyDescent="0.25">
      <c r="A259" s="8">
        <v>66</v>
      </c>
      <c r="B259" s="8">
        <v>79</v>
      </c>
      <c r="L259" s="13">
        <v>78</v>
      </c>
      <c r="M259" s="13">
        <v>77</v>
      </c>
    </row>
    <row r="260" spans="1:13" x14ac:dyDescent="0.25">
      <c r="A260" s="9">
        <v>67</v>
      </c>
      <c r="B260" s="9">
        <v>76</v>
      </c>
      <c r="L260" s="12">
        <v>79</v>
      </c>
      <c r="M260" s="12">
        <v>73</v>
      </c>
    </row>
    <row r="261" spans="1:13" x14ac:dyDescent="0.25">
      <c r="A261" s="8">
        <v>91</v>
      </c>
      <c r="B261" s="8">
        <v>64</v>
      </c>
      <c r="L261" s="13">
        <v>84</v>
      </c>
      <c r="M261" s="13">
        <v>43</v>
      </c>
    </row>
    <row r="262" spans="1:13" x14ac:dyDescent="0.25">
      <c r="A262" s="9">
        <v>36</v>
      </c>
      <c r="B262" s="9">
        <v>62</v>
      </c>
      <c r="L262" s="12">
        <v>43</v>
      </c>
      <c r="M262" s="12">
        <v>52</v>
      </c>
    </row>
    <row r="263" spans="1:13" x14ac:dyDescent="0.25">
      <c r="A263" s="8">
        <v>29</v>
      </c>
      <c r="B263" s="8">
        <v>71</v>
      </c>
      <c r="L263" s="13">
        <v>47</v>
      </c>
      <c r="M263" s="13">
        <v>52</v>
      </c>
    </row>
    <row r="264" spans="1:13" x14ac:dyDescent="0.25">
      <c r="A264" s="9">
        <v>62</v>
      </c>
      <c r="B264" s="9">
        <v>69</v>
      </c>
      <c r="L264" s="12">
        <v>70</v>
      </c>
      <c r="M264" s="12">
        <v>57</v>
      </c>
    </row>
    <row r="265" spans="1:13" x14ac:dyDescent="0.25">
      <c r="A265" s="8">
        <v>68</v>
      </c>
      <c r="B265" s="8">
        <v>54</v>
      </c>
      <c r="L265" s="13">
        <v>73</v>
      </c>
      <c r="M265" s="13">
        <v>50</v>
      </c>
    </row>
    <row r="266" spans="1:13" x14ac:dyDescent="0.25">
      <c r="A266" s="9">
        <v>47</v>
      </c>
      <c r="B266" s="9">
        <v>53</v>
      </c>
      <c r="L266" s="12">
        <v>53</v>
      </c>
      <c r="M266" s="12">
        <v>49</v>
      </c>
    </row>
    <row r="267" spans="1:13" x14ac:dyDescent="0.25">
      <c r="A267" s="8">
        <v>79</v>
      </c>
      <c r="B267" s="8">
        <v>68</v>
      </c>
      <c r="L267" s="13">
        <v>94</v>
      </c>
      <c r="M267" s="13">
        <v>59</v>
      </c>
    </row>
    <row r="268" spans="1:13" x14ac:dyDescent="0.25">
      <c r="A268" s="9">
        <v>66</v>
      </c>
      <c r="B268" s="9">
        <v>56</v>
      </c>
      <c r="L268" s="12">
        <v>83</v>
      </c>
      <c r="M268" s="12">
        <v>60</v>
      </c>
    </row>
    <row r="269" spans="1:13" x14ac:dyDescent="0.25">
      <c r="A269" s="8">
        <v>51</v>
      </c>
      <c r="B269" s="8">
        <v>62</v>
      </c>
      <c r="L269" s="13">
        <v>62</v>
      </c>
      <c r="M269" s="13">
        <v>58</v>
      </c>
    </row>
    <row r="270" spans="1:13" x14ac:dyDescent="0.25">
      <c r="A270" s="9">
        <v>81</v>
      </c>
      <c r="B270" s="9">
        <v>73</v>
      </c>
      <c r="L270" s="12">
        <v>79</v>
      </c>
      <c r="M270" s="12">
        <v>68</v>
      </c>
    </row>
    <row r="271" spans="1:13" x14ac:dyDescent="0.25">
      <c r="A271" s="8">
        <v>82</v>
      </c>
      <c r="B271" s="8">
        <v>51</v>
      </c>
      <c r="L271" s="13">
        <v>89</v>
      </c>
      <c r="M271" s="13">
        <v>58</v>
      </c>
    </row>
    <row r="272" spans="1:13" x14ac:dyDescent="0.25">
      <c r="A272" s="9">
        <v>64</v>
      </c>
      <c r="B272" s="9">
        <v>85</v>
      </c>
      <c r="L272" s="12">
        <v>66</v>
      </c>
      <c r="M272" s="12">
        <v>71</v>
      </c>
    </row>
    <row r="273" spans="1:13" x14ac:dyDescent="0.25">
      <c r="A273" s="8">
        <v>92</v>
      </c>
      <c r="B273" s="8">
        <v>97</v>
      </c>
      <c r="L273" s="13">
        <v>97</v>
      </c>
      <c r="M273" s="13">
        <v>86</v>
      </c>
    </row>
    <row r="274" spans="1:13" x14ac:dyDescent="0.25">
      <c r="A274" s="9">
        <v>62</v>
      </c>
      <c r="B274" s="9">
        <v>75</v>
      </c>
      <c r="L274" s="12">
        <v>64</v>
      </c>
      <c r="M274" s="12">
        <v>68</v>
      </c>
    </row>
    <row r="275" spans="1:13" x14ac:dyDescent="0.25">
      <c r="A275" s="8">
        <v>40</v>
      </c>
      <c r="B275" s="8">
        <v>79</v>
      </c>
      <c r="L275" s="13">
        <v>50</v>
      </c>
      <c r="M275" s="13">
        <v>80</v>
      </c>
    </row>
    <row r="276" spans="1:13" x14ac:dyDescent="0.25">
      <c r="A276" s="9">
        <v>32</v>
      </c>
      <c r="B276" s="9">
        <v>78</v>
      </c>
      <c r="L276" s="12">
        <v>33</v>
      </c>
      <c r="M276" s="12">
        <v>80</v>
      </c>
    </row>
    <row r="277" spans="1:13" x14ac:dyDescent="0.25">
      <c r="A277" s="8">
        <v>55</v>
      </c>
      <c r="B277" s="8">
        <v>72</v>
      </c>
      <c r="L277" s="13">
        <v>79</v>
      </c>
      <c r="M277" s="13">
        <v>64</v>
      </c>
    </row>
    <row r="278" spans="1:13" x14ac:dyDescent="0.25">
      <c r="A278" s="9">
        <v>53</v>
      </c>
      <c r="B278" s="9">
        <v>79</v>
      </c>
      <c r="L278" s="12">
        <v>70</v>
      </c>
      <c r="M278" s="12">
        <v>69</v>
      </c>
    </row>
    <row r="279" spans="1:13" x14ac:dyDescent="0.25">
      <c r="A279" s="8">
        <v>74</v>
      </c>
      <c r="B279" s="8">
        <v>79</v>
      </c>
      <c r="L279" s="13">
        <v>79</v>
      </c>
      <c r="M279" s="13">
        <v>65</v>
      </c>
    </row>
    <row r="280" spans="1:13" x14ac:dyDescent="0.25">
      <c r="A280" s="9">
        <v>63</v>
      </c>
      <c r="B280" s="9">
        <v>87</v>
      </c>
      <c r="L280" s="12">
        <v>74</v>
      </c>
      <c r="M280" s="12">
        <v>88</v>
      </c>
    </row>
    <row r="281" spans="1:13" x14ac:dyDescent="0.25">
      <c r="A281" s="8">
        <v>63</v>
      </c>
      <c r="B281" s="8">
        <v>77</v>
      </c>
      <c r="L281" s="13">
        <v>80</v>
      </c>
      <c r="M281" s="13">
        <v>64</v>
      </c>
    </row>
    <row r="282" spans="1:13" x14ac:dyDescent="0.25">
      <c r="A282" s="9">
        <v>92</v>
      </c>
      <c r="B282" s="9">
        <v>53</v>
      </c>
      <c r="L282" s="12">
        <v>100</v>
      </c>
      <c r="M282" s="12">
        <v>40</v>
      </c>
    </row>
    <row r="283" spans="1:13" x14ac:dyDescent="0.25">
      <c r="A283" s="8">
        <v>61</v>
      </c>
      <c r="B283" s="8">
        <v>61</v>
      </c>
      <c r="L283" s="13">
        <v>78</v>
      </c>
      <c r="M283" s="13">
        <v>66</v>
      </c>
    </row>
    <row r="284" spans="1:13" x14ac:dyDescent="0.25">
      <c r="A284" s="9">
        <v>53</v>
      </c>
      <c r="B284" s="9">
        <v>73</v>
      </c>
      <c r="L284" s="12">
        <v>56</v>
      </c>
      <c r="M284" s="12">
        <v>62</v>
      </c>
    </row>
    <row r="285" spans="1:13" x14ac:dyDescent="0.25">
      <c r="A285" s="8">
        <v>50</v>
      </c>
      <c r="B285" s="8">
        <v>96</v>
      </c>
      <c r="L285" s="13">
        <v>64</v>
      </c>
      <c r="M285" s="13">
        <v>92</v>
      </c>
    </row>
    <row r="286" spans="1:13" x14ac:dyDescent="0.25">
      <c r="A286" s="9">
        <v>74</v>
      </c>
      <c r="B286" s="9">
        <v>48</v>
      </c>
      <c r="L286" s="12">
        <v>71</v>
      </c>
      <c r="M286" s="12">
        <v>46</v>
      </c>
    </row>
    <row r="287" spans="1:13" x14ac:dyDescent="0.25">
      <c r="A287" s="8">
        <v>81</v>
      </c>
      <c r="B287" s="8">
        <v>48</v>
      </c>
      <c r="L287" s="13">
        <v>89</v>
      </c>
      <c r="M287" s="13">
        <v>45</v>
      </c>
    </row>
    <row r="288" spans="1:13" x14ac:dyDescent="0.25">
      <c r="A288" s="9">
        <v>48</v>
      </c>
      <c r="B288" s="9">
        <v>63</v>
      </c>
      <c r="L288" s="12">
        <v>58</v>
      </c>
      <c r="M288" s="12">
        <v>47</v>
      </c>
    </row>
    <row r="289" spans="1:13" x14ac:dyDescent="0.25">
      <c r="A289" s="8">
        <v>53</v>
      </c>
      <c r="B289" s="8">
        <v>68</v>
      </c>
      <c r="L289" s="13">
        <v>68</v>
      </c>
      <c r="M289" s="13">
        <v>67</v>
      </c>
    </row>
    <row r="290" spans="1:13" x14ac:dyDescent="0.25">
      <c r="A290" s="9">
        <v>81</v>
      </c>
      <c r="B290" s="9">
        <v>71</v>
      </c>
      <c r="L290" s="12">
        <v>96</v>
      </c>
      <c r="M290" s="12">
        <v>70</v>
      </c>
    </row>
    <row r="291" spans="1:13" x14ac:dyDescent="0.25">
      <c r="A291" s="8">
        <v>77</v>
      </c>
      <c r="B291" s="8">
        <v>91</v>
      </c>
      <c r="L291" s="13">
        <v>80</v>
      </c>
      <c r="M291" s="13">
        <v>92</v>
      </c>
    </row>
    <row r="292" spans="1:13" x14ac:dyDescent="0.25">
      <c r="A292" s="9">
        <v>63</v>
      </c>
      <c r="B292" s="9">
        <v>40</v>
      </c>
      <c r="L292" s="12">
        <v>78</v>
      </c>
      <c r="M292" s="12">
        <v>53</v>
      </c>
    </row>
    <row r="293" spans="1:13" x14ac:dyDescent="0.25">
      <c r="A293" s="8">
        <v>73</v>
      </c>
      <c r="B293" s="8">
        <v>61</v>
      </c>
      <c r="L293" s="13">
        <v>80</v>
      </c>
      <c r="M293" s="13">
        <v>52</v>
      </c>
    </row>
    <row r="294" spans="1:13" x14ac:dyDescent="0.25">
      <c r="A294" s="9">
        <v>69</v>
      </c>
      <c r="B294" s="9">
        <v>58</v>
      </c>
      <c r="L294" s="12">
        <v>77</v>
      </c>
      <c r="M294" s="12">
        <v>54</v>
      </c>
    </row>
    <row r="295" spans="1:13" x14ac:dyDescent="0.25">
      <c r="A295" s="8">
        <v>65</v>
      </c>
      <c r="B295" s="8">
        <v>71</v>
      </c>
      <c r="L295" s="13">
        <v>76</v>
      </c>
      <c r="M295" s="13">
        <v>50</v>
      </c>
    </row>
    <row r="296" spans="1:13" x14ac:dyDescent="0.25">
      <c r="A296" s="9">
        <v>55</v>
      </c>
      <c r="B296" s="9">
        <v>68</v>
      </c>
      <c r="L296" s="12">
        <v>73</v>
      </c>
      <c r="M296" s="12">
        <v>64</v>
      </c>
    </row>
    <row r="297" spans="1:13" x14ac:dyDescent="0.25">
      <c r="A297" s="8">
        <v>44</v>
      </c>
      <c r="B297" s="8">
        <v>30</v>
      </c>
      <c r="L297" s="13">
        <v>62</v>
      </c>
      <c r="M297" s="13">
        <v>15</v>
      </c>
    </row>
    <row r="298" spans="1:13" x14ac:dyDescent="0.25">
      <c r="A298" s="9">
        <v>54</v>
      </c>
      <c r="B298" s="9">
        <v>53</v>
      </c>
      <c r="L298" s="12">
        <v>65</v>
      </c>
      <c r="M298" s="12">
        <v>48</v>
      </c>
    </row>
    <row r="299" spans="1:13" x14ac:dyDescent="0.25">
      <c r="A299" s="8">
        <v>48</v>
      </c>
      <c r="B299" s="8">
        <v>60</v>
      </c>
      <c r="L299" s="13">
        <v>65</v>
      </c>
      <c r="M299" s="13">
        <v>51</v>
      </c>
    </row>
    <row r="300" spans="1:13" x14ac:dyDescent="0.25">
      <c r="A300" s="9">
        <v>74</v>
      </c>
      <c r="B300" s="9">
        <v>84</v>
      </c>
      <c r="L300" s="12">
        <v>73</v>
      </c>
      <c r="M300" s="12">
        <v>90</v>
      </c>
    </row>
    <row r="301" spans="1:13" x14ac:dyDescent="0.25">
      <c r="A301" s="8">
        <v>92</v>
      </c>
      <c r="B301" s="8">
        <v>75</v>
      </c>
      <c r="L301" s="13">
        <v>99</v>
      </c>
      <c r="M301" s="13">
        <v>62</v>
      </c>
    </row>
    <row r="302" spans="1:13" x14ac:dyDescent="0.25">
      <c r="A302" s="9">
        <v>56</v>
      </c>
      <c r="B302" s="9">
        <v>69</v>
      </c>
      <c r="L302" s="12">
        <v>72</v>
      </c>
      <c r="M302" s="12">
        <v>63</v>
      </c>
    </row>
    <row r="303" spans="1:13" x14ac:dyDescent="0.25">
      <c r="A303" s="8">
        <v>69</v>
      </c>
      <c r="B303" s="8">
        <v>94</v>
      </c>
      <c r="L303" s="13">
        <v>73</v>
      </c>
      <c r="M303" s="13">
        <v>91</v>
      </c>
    </row>
    <row r="304" spans="1:13" x14ac:dyDescent="0.25">
      <c r="A304" s="9">
        <v>65</v>
      </c>
      <c r="B304" s="9">
        <v>88</v>
      </c>
      <c r="L304" s="12">
        <v>81</v>
      </c>
      <c r="M304" s="12">
        <v>83</v>
      </c>
    </row>
    <row r="305" spans="1:13" x14ac:dyDescent="0.25">
      <c r="A305" s="8">
        <v>54</v>
      </c>
      <c r="B305" s="8">
        <v>95</v>
      </c>
      <c r="L305" s="13">
        <v>63</v>
      </c>
      <c r="M305" s="13">
        <v>84</v>
      </c>
    </row>
    <row r="306" spans="1:13" x14ac:dyDescent="0.25">
      <c r="A306" s="9">
        <v>29</v>
      </c>
      <c r="B306" s="9">
        <v>65</v>
      </c>
      <c r="L306" s="12">
        <v>30</v>
      </c>
      <c r="M306" s="12">
        <v>68</v>
      </c>
    </row>
    <row r="307" spans="1:13" x14ac:dyDescent="0.25">
      <c r="A307" s="8">
        <v>76</v>
      </c>
      <c r="B307" s="8">
        <v>62</v>
      </c>
      <c r="L307" s="13">
        <v>80</v>
      </c>
      <c r="M307" s="13">
        <v>56</v>
      </c>
    </row>
    <row r="308" spans="1:13" x14ac:dyDescent="0.25">
      <c r="A308" s="9">
        <v>85</v>
      </c>
      <c r="B308" s="9">
        <v>58</v>
      </c>
      <c r="L308" s="12">
        <v>82</v>
      </c>
      <c r="M308" s="12">
        <v>52</v>
      </c>
    </row>
    <row r="309" spans="1:13" x14ac:dyDescent="0.25">
      <c r="A309" s="8">
        <v>40</v>
      </c>
      <c r="B309" s="8">
        <v>100</v>
      </c>
      <c r="L309" s="13">
        <v>54</v>
      </c>
      <c r="M309" s="13">
        <v>86</v>
      </c>
    </row>
    <row r="310" spans="1:13" x14ac:dyDescent="0.25">
      <c r="A310" s="9">
        <v>61</v>
      </c>
      <c r="B310" s="9">
        <v>100</v>
      </c>
      <c r="L310" s="12">
        <v>62</v>
      </c>
      <c r="M310" s="12">
        <v>99</v>
      </c>
    </row>
    <row r="311" spans="1:13" x14ac:dyDescent="0.25">
      <c r="A311" s="8">
        <v>58</v>
      </c>
      <c r="B311" s="8">
        <v>69</v>
      </c>
      <c r="L311" s="13">
        <v>65</v>
      </c>
      <c r="M311" s="13">
        <v>63</v>
      </c>
    </row>
    <row r="312" spans="1:13" x14ac:dyDescent="0.25">
      <c r="A312" s="9">
        <v>58</v>
      </c>
      <c r="B312" s="9">
        <v>61</v>
      </c>
      <c r="L312" s="12">
        <v>66</v>
      </c>
      <c r="M312" s="12">
        <v>46</v>
      </c>
    </row>
    <row r="313" spans="1:13" x14ac:dyDescent="0.25">
      <c r="A313" s="8">
        <v>65</v>
      </c>
      <c r="B313" s="8">
        <v>49</v>
      </c>
      <c r="L313" s="13">
        <v>74</v>
      </c>
      <c r="M313" s="13">
        <v>46</v>
      </c>
    </row>
    <row r="314" spans="1:13" x14ac:dyDescent="0.25">
      <c r="A314" s="9">
        <v>82</v>
      </c>
      <c r="B314" s="9">
        <v>67</v>
      </c>
      <c r="L314" s="12">
        <v>93</v>
      </c>
      <c r="M314" s="12">
        <v>70</v>
      </c>
    </row>
    <row r="315" spans="1:13" x14ac:dyDescent="0.25">
      <c r="A315" s="8">
        <v>60</v>
      </c>
      <c r="B315" s="8">
        <v>79</v>
      </c>
      <c r="L315" s="13">
        <v>72</v>
      </c>
      <c r="M315" s="13">
        <v>65</v>
      </c>
    </row>
    <row r="316" spans="1:13" x14ac:dyDescent="0.25">
      <c r="A316" s="9">
        <v>37</v>
      </c>
      <c r="B316" s="9">
        <v>84</v>
      </c>
      <c r="L316" s="12">
        <v>38</v>
      </c>
      <c r="M316" s="12">
        <v>80</v>
      </c>
    </row>
    <row r="317" spans="1:13" x14ac:dyDescent="0.25">
      <c r="A317" s="8">
        <v>35</v>
      </c>
      <c r="B317" s="8">
        <v>71</v>
      </c>
      <c r="L317" s="13">
        <v>54</v>
      </c>
      <c r="M317" s="13">
        <v>64</v>
      </c>
    </row>
    <row r="318" spans="1:13" x14ac:dyDescent="0.25">
      <c r="A318" s="9">
        <v>61</v>
      </c>
      <c r="B318" s="9">
        <v>86</v>
      </c>
      <c r="L318" s="12">
        <v>62</v>
      </c>
      <c r="M318" s="12">
        <v>74</v>
      </c>
    </row>
    <row r="319" spans="1:13" x14ac:dyDescent="0.25">
      <c r="A319" s="8">
        <v>44</v>
      </c>
      <c r="B319" s="8">
        <v>41</v>
      </c>
      <c r="L319" s="13">
        <v>55</v>
      </c>
      <c r="M319" s="13">
        <v>51</v>
      </c>
    </row>
    <row r="320" spans="1:13" x14ac:dyDescent="0.25">
      <c r="A320" s="9">
        <v>66</v>
      </c>
      <c r="B320" s="9">
        <v>70</v>
      </c>
      <c r="L320" s="12">
        <v>81</v>
      </c>
      <c r="M320" s="12">
        <v>60</v>
      </c>
    </row>
    <row r="321" spans="1:13" x14ac:dyDescent="0.25">
      <c r="A321" s="8">
        <v>75</v>
      </c>
      <c r="B321" s="8">
        <v>51</v>
      </c>
      <c r="L321" s="13">
        <v>85</v>
      </c>
      <c r="M321" s="13">
        <v>53</v>
      </c>
    </row>
    <row r="322" spans="1:13" x14ac:dyDescent="0.25">
      <c r="A322" s="9">
        <v>67</v>
      </c>
      <c r="B322" s="9">
        <v>77</v>
      </c>
      <c r="L322" s="12">
        <v>81</v>
      </c>
      <c r="M322" s="12">
        <v>64</v>
      </c>
    </row>
    <row r="323" spans="1:13" x14ac:dyDescent="0.25">
      <c r="A323" s="8">
        <v>80</v>
      </c>
      <c r="B323" s="8">
        <v>69</v>
      </c>
      <c r="L323" s="13">
        <v>88</v>
      </c>
      <c r="M323" s="13">
        <v>61</v>
      </c>
    </row>
    <row r="324" spans="1:13" x14ac:dyDescent="0.25">
      <c r="A324" s="9">
        <v>76</v>
      </c>
      <c r="B324" s="9">
        <v>90</v>
      </c>
      <c r="L324" s="12">
        <v>73</v>
      </c>
      <c r="M324" s="12">
        <v>85</v>
      </c>
    </row>
    <row r="325" spans="1:13" x14ac:dyDescent="0.25">
      <c r="A325" s="8">
        <v>74</v>
      </c>
      <c r="B325" s="8">
        <v>74</v>
      </c>
      <c r="L325" s="13">
        <v>90</v>
      </c>
      <c r="M325" s="13">
        <v>73</v>
      </c>
    </row>
    <row r="326" spans="1:13" x14ac:dyDescent="0.25">
      <c r="A326" s="9">
        <v>72</v>
      </c>
      <c r="B326" s="9">
        <v>73</v>
      </c>
      <c r="L326" s="12">
        <v>79</v>
      </c>
      <c r="M326" s="12">
        <v>63</v>
      </c>
    </row>
    <row r="327" spans="1:13" x14ac:dyDescent="0.25">
      <c r="A327" s="8">
        <v>74</v>
      </c>
      <c r="B327" s="8">
        <v>80</v>
      </c>
      <c r="L327" s="13">
        <v>80</v>
      </c>
      <c r="M327" s="13">
        <v>63</v>
      </c>
    </row>
    <row r="328" spans="1:13" x14ac:dyDescent="0.25">
      <c r="A328" s="9">
        <v>65</v>
      </c>
      <c r="B328" s="9">
        <v>73</v>
      </c>
      <c r="L328" s="12">
        <v>81</v>
      </c>
      <c r="M328" s="12">
        <v>61</v>
      </c>
    </row>
    <row r="329" spans="1:13" x14ac:dyDescent="0.25">
      <c r="A329" s="8">
        <v>59</v>
      </c>
      <c r="B329" s="8">
        <v>81</v>
      </c>
      <c r="L329" s="13">
        <v>65</v>
      </c>
      <c r="M329" s="13">
        <v>77</v>
      </c>
    </row>
    <row r="330" spans="1:13" x14ac:dyDescent="0.25">
      <c r="A330" s="9">
        <v>64</v>
      </c>
      <c r="B330" s="9">
        <v>52</v>
      </c>
      <c r="L330" s="12">
        <v>68</v>
      </c>
      <c r="M330" s="12">
        <v>50</v>
      </c>
    </row>
    <row r="331" spans="1:13" x14ac:dyDescent="0.25">
      <c r="A331" s="8">
        <v>50</v>
      </c>
      <c r="B331" s="8">
        <v>81</v>
      </c>
      <c r="L331" s="13">
        <v>55</v>
      </c>
      <c r="M331" s="13">
        <v>78</v>
      </c>
    </row>
    <row r="332" spans="1:13" x14ac:dyDescent="0.25">
      <c r="A332" s="9">
        <v>69</v>
      </c>
      <c r="B332" s="9">
        <v>63</v>
      </c>
      <c r="L332" s="12">
        <v>81</v>
      </c>
      <c r="M332" s="12">
        <v>60</v>
      </c>
    </row>
    <row r="333" spans="1:13" x14ac:dyDescent="0.25">
      <c r="A333" s="8">
        <v>68</v>
      </c>
      <c r="B333" s="8">
        <v>60</v>
      </c>
      <c r="L333" s="13">
        <v>76</v>
      </c>
      <c r="M333" s="13">
        <v>60</v>
      </c>
    </row>
    <row r="334" spans="1:13" x14ac:dyDescent="0.25">
      <c r="A334" s="9">
        <v>85</v>
      </c>
      <c r="B334" s="9">
        <v>62</v>
      </c>
      <c r="L334" s="12">
        <v>98</v>
      </c>
      <c r="M334" s="12">
        <v>54</v>
      </c>
    </row>
    <row r="335" spans="1:13" x14ac:dyDescent="0.25">
      <c r="A335" s="8">
        <v>65</v>
      </c>
      <c r="B335" s="8">
        <v>62</v>
      </c>
      <c r="L335" s="13">
        <v>74</v>
      </c>
      <c r="M335" s="13">
        <v>68</v>
      </c>
    </row>
    <row r="336" spans="1:13" x14ac:dyDescent="0.25">
      <c r="A336" s="9">
        <v>73</v>
      </c>
      <c r="B336" s="9">
        <v>85</v>
      </c>
      <c r="L336" s="12">
        <v>79</v>
      </c>
      <c r="M336" s="12">
        <v>68</v>
      </c>
    </row>
    <row r="337" spans="1:13" x14ac:dyDescent="0.25">
      <c r="A337" s="8">
        <v>62</v>
      </c>
      <c r="B337" s="8">
        <v>77</v>
      </c>
      <c r="L337" s="13">
        <v>67</v>
      </c>
      <c r="M337" s="13">
        <v>73</v>
      </c>
    </row>
    <row r="338" spans="1:13" x14ac:dyDescent="0.25">
      <c r="A338" s="9">
        <v>43</v>
      </c>
      <c r="B338" s="9">
        <v>53</v>
      </c>
      <c r="L338" s="12">
        <v>58</v>
      </c>
      <c r="M338" s="12">
        <v>44</v>
      </c>
    </row>
    <row r="339" spans="1:13" x14ac:dyDescent="0.25">
      <c r="A339" s="8">
        <v>55</v>
      </c>
      <c r="B339" s="8">
        <v>93</v>
      </c>
      <c r="L339" s="13">
        <v>69</v>
      </c>
      <c r="M339" s="13">
        <v>83</v>
      </c>
    </row>
    <row r="340" spans="1:13" x14ac:dyDescent="0.25">
      <c r="A340" s="9">
        <v>65</v>
      </c>
      <c r="B340" s="9">
        <v>66</v>
      </c>
      <c r="L340" s="12">
        <v>67</v>
      </c>
      <c r="M340" s="12">
        <v>59</v>
      </c>
    </row>
    <row r="341" spans="1:13" x14ac:dyDescent="0.25">
      <c r="A341" s="8">
        <v>50</v>
      </c>
      <c r="B341" s="8">
        <v>87</v>
      </c>
      <c r="L341" s="13">
        <v>60</v>
      </c>
      <c r="M341" s="13">
        <v>87</v>
      </c>
    </row>
    <row r="342" spans="1:13" x14ac:dyDescent="0.25">
      <c r="A342" s="9">
        <v>63</v>
      </c>
      <c r="B342" s="9">
        <v>62</v>
      </c>
      <c r="L342" s="12">
        <v>71</v>
      </c>
      <c r="M342" s="12">
        <v>65</v>
      </c>
    </row>
    <row r="343" spans="1:13" x14ac:dyDescent="0.25">
      <c r="A343" s="8">
        <v>77</v>
      </c>
      <c r="B343" s="8">
        <v>46</v>
      </c>
      <c r="L343" s="13">
        <v>87</v>
      </c>
      <c r="M343" s="13">
        <v>36</v>
      </c>
    </row>
    <row r="344" spans="1:13" x14ac:dyDescent="0.25">
      <c r="A344" s="9">
        <v>66</v>
      </c>
      <c r="B344" s="9">
        <v>66</v>
      </c>
      <c r="L344" s="12">
        <v>68</v>
      </c>
      <c r="M344" s="12">
        <v>52</v>
      </c>
    </row>
    <row r="345" spans="1:13" x14ac:dyDescent="0.25">
      <c r="A345" s="8">
        <v>69</v>
      </c>
      <c r="B345" s="8">
        <v>89</v>
      </c>
      <c r="L345" s="13">
        <v>76</v>
      </c>
      <c r="M345" s="13">
        <v>79</v>
      </c>
    </row>
    <row r="346" spans="1:13" x14ac:dyDescent="0.25">
      <c r="A346" s="9">
        <v>65</v>
      </c>
      <c r="B346" s="9">
        <v>93</v>
      </c>
      <c r="L346" s="12">
        <v>84</v>
      </c>
      <c r="M346" s="12">
        <v>90</v>
      </c>
    </row>
    <row r="347" spans="1:13" x14ac:dyDescent="0.25">
      <c r="A347" s="8">
        <v>69</v>
      </c>
      <c r="B347" s="8">
        <v>81</v>
      </c>
      <c r="L347" s="13">
        <v>78</v>
      </c>
      <c r="M347" s="13">
        <v>84</v>
      </c>
    </row>
    <row r="348" spans="1:13" x14ac:dyDescent="0.25">
      <c r="A348" s="9">
        <v>50</v>
      </c>
      <c r="B348" s="9">
        <v>73</v>
      </c>
      <c r="L348" s="12">
        <v>66</v>
      </c>
      <c r="M348" s="12">
        <v>72</v>
      </c>
    </row>
    <row r="349" spans="1:13" x14ac:dyDescent="0.25">
      <c r="A349" s="8">
        <v>73</v>
      </c>
      <c r="B349" s="8">
        <v>91</v>
      </c>
      <c r="L349" s="13">
        <v>76</v>
      </c>
      <c r="M349" s="13">
        <v>80</v>
      </c>
    </row>
    <row r="350" spans="1:13" x14ac:dyDescent="0.25">
      <c r="A350" s="9">
        <v>70</v>
      </c>
      <c r="B350" s="9">
        <v>55</v>
      </c>
      <c r="L350" s="12">
        <v>76</v>
      </c>
      <c r="M350" s="12">
        <v>59</v>
      </c>
    </row>
    <row r="351" spans="1:13" x14ac:dyDescent="0.25">
      <c r="A351" s="8">
        <v>67</v>
      </c>
      <c r="B351" s="8">
        <v>50</v>
      </c>
      <c r="L351" s="13">
        <v>74</v>
      </c>
      <c r="M351" s="13">
        <v>42</v>
      </c>
    </row>
    <row r="352" spans="1:13" x14ac:dyDescent="0.25">
      <c r="A352" s="9">
        <v>29</v>
      </c>
      <c r="B352" s="9">
        <v>47</v>
      </c>
      <c r="L352" s="12">
        <v>44</v>
      </c>
      <c r="M352" s="12">
        <v>41</v>
      </c>
    </row>
    <row r="353" spans="1:13" x14ac:dyDescent="0.25">
      <c r="A353" s="8">
        <v>94</v>
      </c>
      <c r="B353" s="8">
        <v>81</v>
      </c>
      <c r="L353" s="13">
        <v>100</v>
      </c>
      <c r="M353" s="13">
        <v>71</v>
      </c>
    </row>
    <row r="354" spans="1:13" x14ac:dyDescent="0.25">
      <c r="A354" s="9">
        <v>49</v>
      </c>
      <c r="B354" s="9">
        <v>68</v>
      </c>
      <c r="L354" s="12">
        <v>53</v>
      </c>
      <c r="M354" s="12">
        <v>57</v>
      </c>
    </row>
    <row r="355" spans="1:13" x14ac:dyDescent="0.25">
      <c r="A355" s="8">
        <v>73</v>
      </c>
      <c r="B355" s="8">
        <v>53</v>
      </c>
      <c r="L355" s="13">
        <v>78</v>
      </c>
      <c r="M355" s="13">
        <v>37</v>
      </c>
    </row>
    <row r="356" spans="1:13" x14ac:dyDescent="0.25">
      <c r="A356" s="9">
        <v>66</v>
      </c>
      <c r="B356" s="9">
        <v>55</v>
      </c>
      <c r="L356" s="12">
        <v>81</v>
      </c>
      <c r="M356" s="12">
        <v>43</v>
      </c>
    </row>
    <row r="357" spans="1:13" x14ac:dyDescent="0.25">
      <c r="A357" s="8">
        <v>77</v>
      </c>
      <c r="B357" s="8">
        <v>55</v>
      </c>
      <c r="L357" s="13">
        <v>73</v>
      </c>
      <c r="M357" s="13">
        <v>44</v>
      </c>
    </row>
    <row r="358" spans="1:13" x14ac:dyDescent="0.25">
      <c r="A358" s="9">
        <v>49</v>
      </c>
      <c r="B358" s="9">
        <v>67</v>
      </c>
      <c r="L358" s="12">
        <v>56</v>
      </c>
      <c r="M358" s="12">
        <v>59</v>
      </c>
    </row>
    <row r="359" spans="1:13" x14ac:dyDescent="0.25">
      <c r="A359" s="8">
        <v>79</v>
      </c>
      <c r="B359" s="8">
        <v>92</v>
      </c>
      <c r="L359" s="13">
        <v>86</v>
      </c>
      <c r="M359" s="13">
        <v>84</v>
      </c>
    </row>
    <row r="360" spans="1:13" x14ac:dyDescent="0.25">
      <c r="A360" s="9">
        <v>75</v>
      </c>
      <c r="B360" s="9">
        <v>81</v>
      </c>
      <c r="L360" s="12">
        <v>90</v>
      </c>
      <c r="M360" s="12">
        <v>73</v>
      </c>
    </row>
    <row r="361" spans="1:13" x14ac:dyDescent="0.25">
      <c r="A361" s="8">
        <v>59</v>
      </c>
      <c r="B361" s="8">
        <v>61</v>
      </c>
      <c r="L361" s="13">
        <v>70</v>
      </c>
      <c r="M361" s="13">
        <v>55</v>
      </c>
    </row>
    <row r="362" spans="1:13" x14ac:dyDescent="0.25">
      <c r="A362" s="9">
        <v>57</v>
      </c>
      <c r="B362" s="9">
        <v>80</v>
      </c>
      <c r="L362" s="12">
        <v>79</v>
      </c>
      <c r="M362" s="12">
        <v>72</v>
      </c>
    </row>
    <row r="363" spans="1:13" x14ac:dyDescent="0.25">
      <c r="A363" s="8">
        <v>79</v>
      </c>
      <c r="B363" s="8">
        <v>55</v>
      </c>
      <c r="L363" s="13">
        <v>82</v>
      </c>
      <c r="M363" s="13">
        <v>47</v>
      </c>
    </row>
    <row r="364" spans="1:13" x14ac:dyDescent="0.25">
      <c r="A364" s="9">
        <v>57</v>
      </c>
      <c r="B364" s="9">
        <v>72</v>
      </c>
      <c r="L364" s="12">
        <v>72</v>
      </c>
      <c r="M364" s="12">
        <v>74</v>
      </c>
    </row>
    <row r="365" spans="1:13" x14ac:dyDescent="0.25">
      <c r="A365" s="8">
        <v>63</v>
      </c>
      <c r="B365" s="8">
        <v>69</v>
      </c>
      <c r="L365" s="13">
        <v>67</v>
      </c>
      <c r="M365" s="13">
        <v>71</v>
      </c>
    </row>
    <row r="366" spans="1:13" x14ac:dyDescent="0.25">
      <c r="A366" s="9">
        <v>59</v>
      </c>
      <c r="B366" s="9">
        <v>69</v>
      </c>
      <c r="L366" s="12">
        <v>64</v>
      </c>
      <c r="M366" s="12">
        <v>68</v>
      </c>
    </row>
    <row r="367" spans="1:13" x14ac:dyDescent="0.25">
      <c r="A367" s="8">
        <v>42</v>
      </c>
      <c r="B367" s="8">
        <v>87</v>
      </c>
      <c r="L367" s="13">
        <v>58</v>
      </c>
      <c r="M367" s="13">
        <v>86</v>
      </c>
    </row>
    <row r="368" spans="1:13" x14ac:dyDescent="0.25">
      <c r="A368" s="9">
        <v>80</v>
      </c>
      <c r="B368" s="9">
        <v>71</v>
      </c>
      <c r="L368" s="12">
        <v>85</v>
      </c>
      <c r="M368" s="12">
        <v>68</v>
      </c>
    </row>
    <row r="369" spans="1:13" x14ac:dyDescent="0.25">
      <c r="A369" s="8">
        <v>98</v>
      </c>
      <c r="B369" s="8">
        <v>68</v>
      </c>
      <c r="L369" s="13">
        <v>99</v>
      </c>
      <c r="M369" s="13">
        <v>65</v>
      </c>
    </row>
    <row r="370" spans="1:13" x14ac:dyDescent="0.25">
      <c r="A370" s="9">
        <v>60</v>
      </c>
      <c r="B370" s="9">
        <v>79</v>
      </c>
      <c r="L370" s="12">
        <v>74</v>
      </c>
      <c r="M370" s="12">
        <v>75</v>
      </c>
    </row>
    <row r="371" spans="1:13" x14ac:dyDescent="0.25">
      <c r="A371" s="8">
        <v>76</v>
      </c>
      <c r="B371" s="8">
        <v>58</v>
      </c>
      <c r="L371" s="13">
        <v>87</v>
      </c>
      <c r="M371" s="13">
        <v>53</v>
      </c>
    </row>
    <row r="372" spans="1:13" x14ac:dyDescent="0.25">
      <c r="A372" s="9">
        <v>96</v>
      </c>
      <c r="B372" s="9">
        <v>55</v>
      </c>
      <c r="L372" s="12">
        <v>99</v>
      </c>
      <c r="M372" s="12">
        <v>52</v>
      </c>
    </row>
    <row r="373" spans="1:13" x14ac:dyDescent="0.25">
      <c r="A373" s="8">
        <v>76</v>
      </c>
      <c r="B373" s="8">
        <v>70</v>
      </c>
      <c r="L373" s="13">
        <v>74</v>
      </c>
      <c r="M373" s="13">
        <v>72</v>
      </c>
    </row>
    <row r="374" spans="1:13" x14ac:dyDescent="0.25">
      <c r="A374" s="9">
        <v>62</v>
      </c>
      <c r="B374" s="9">
        <v>69</v>
      </c>
      <c r="L374" s="12">
        <v>70</v>
      </c>
      <c r="M374" s="12">
        <v>77</v>
      </c>
    </row>
    <row r="375" spans="1:13" x14ac:dyDescent="0.25">
      <c r="A375" s="8">
        <v>74</v>
      </c>
      <c r="B375" s="8">
        <v>78</v>
      </c>
      <c r="L375" s="13">
        <v>88</v>
      </c>
      <c r="M375" s="13">
        <v>86</v>
      </c>
    </row>
    <row r="376" spans="1:13" x14ac:dyDescent="0.25">
      <c r="A376" s="9">
        <v>65</v>
      </c>
      <c r="B376" s="9">
        <v>60</v>
      </c>
      <c r="L376" s="12">
        <v>77</v>
      </c>
      <c r="M376" s="12">
        <v>59</v>
      </c>
    </row>
    <row r="377" spans="1:13" x14ac:dyDescent="0.25">
      <c r="A377" s="8">
        <v>73</v>
      </c>
      <c r="B377" s="8">
        <v>76</v>
      </c>
      <c r="L377" s="13">
        <v>84</v>
      </c>
      <c r="M377" s="13">
        <v>60</v>
      </c>
    </row>
    <row r="378" spans="1:13" x14ac:dyDescent="0.25">
      <c r="A378" s="9">
        <v>68</v>
      </c>
      <c r="B378" s="9">
        <v>58</v>
      </c>
      <c r="L378" s="12">
        <v>80</v>
      </c>
      <c r="M378" s="12">
        <v>57</v>
      </c>
    </row>
    <row r="379" spans="1:13" x14ac:dyDescent="0.25">
      <c r="A379" s="8">
        <v>87</v>
      </c>
      <c r="B379" s="8">
        <v>52</v>
      </c>
      <c r="L379" s="13">
        <v>94</v>
      </c>
      <c r="M379" s="13">
        <v>49</v>
      </c>
    </row>
    <row r="380" spans="1:13" x14ac:dyDescent="0.25">
      <c r="A380" s="9">
        <v>53</v>
      </c>
      <c r="B380" s="9">
        <v>75</v>
      </c>
      <c r="L380" s="12">
        <v>57</v>
      </c>
      <c r="M380" s="12">
        <v>74</v>
      </c>
    </row>
    <row r="381" spans="1:13" x14ac:dyDescent="0.25">
      <c r="A381" s="8">
        <v>53</v>
      </c>
      <c r="B381" s="8">
        <v>66</v>
      </c>
      <c r="L381" s="13">
        <v>73</v>
      </c>
      <c r="M381" s="13">
        <v>60</v>
      </c>
    </row>
    <row r="382" spans="1:13" x14ac:dyDescent="0.25">
      <c r="A382" s="9">
        <v>37</v>
      </c>
      <c r="B382" s="9">
        <v>94</v>
      </c>
      <c r="L382" s="12">
        <v>56</v>
      </c>
      <c r="M382" s="12">
        <v>82</v>
      </c>
    </row>
    <row r="383" spans="1:13" x14ac:dyDescent="0.25">
      <c r="A383" s="8">
        <v>81</v>
      </c>
      <c r="B383" s="8">
        <v>91</v>
      </c>
      <c r="L383" s="13">
        <v>82</v>
      </c>
      <c r="M383" s="13">
        <v>79</v>
      </c>
    </row>
    <row r="384" spans="1:13" x14ac:dyDescent="0.25">
      <c r="A384" s="9">
        <v>59</v>
      </c>
      <c r="B384" s="9">
        <v>68</v>
      </c>
      <c r="L384" s="12">
        <v>72</v>
      </c>
      <c r="M384" s="12">
        <v>61</v>
      </c>
    </row>
    <row r="385" spans="1:13" x14ac:dyDescent="0.25">
      <c r="A385" s="8">
        <v>50</v>
      </c>
      <c r="B385" s="8">
        <v>66</v>
      </c>
      <c r="L385" s="13">
        <v>59</v>
      </c>
      <c r="M385" s="13">
        <v>69</v>
      </c>
    </row>
    <row r="386" spans="1:13" x14ac:dyDescent="0.25">
      <c r="A386" s="9">
        <v>77</v>
      </c>
      <c r="B386" s="9">
        <v>89</v>
      </c>
      <c r="L386" s="12">
        <v>85</v>
      </c>
      <c r="M386" s="12">
        <v>77</v>
      </c>
    </row>
    <row r="387" spans="1:13" x14ac:dyDescent="0.25">
      <c r="A387" s="8">
        <v>84</v>
      </c>
      <c r="B387" s="8">
        <v>70</v>
      </c>
      <c r="L387" s="13">
        <v>92</v>
      </c>
      <c r="M387" s="13">
        <v>70</v>
      </c>
    </row>
    <row r="388" spans="1:13" x14ac:dyDescent="0.25">
      <c r="A388" s="9">
        <v>52</v>
      </c>
      <c r="B388" s="9">
        <v>69</v>
      </c>
      <c r="L388" s="12">
        <v>65</v>
      </c>
      <c r="M388" s="12">
        <v>54</v>
      </c>
    </row>
    <row r="389" spans="1:13" x14ac:dyDescent="0.25">
      <c r="A389" s="8">
        <v>53</v>
      </c>
      <c r="B389" s="8">
        <v>67</v>
      </c>
      <c r="L389" s="13">
        <v>64</v>
      </c>
      <c r="M389" s="13">
        <v>68</v>
      </c>
    </row>
    <row r="390" spans="1:13" x14ac:dyDescent="0.25">
      <c r="A390" s="9">
        <v>48</v>
      </c>
      <c r="B390" s="9">
        <v>76</v>
      </c>
      <c r="L390" s="12">
        <v>54</v>
      </c>
      <c r="M390" s="12">
        <v>73</v>
      </c>
    </row>
    <row r="391" spans="1:13" x14ac:dyDescent="0.25">
      <c r="A391" s="8">
        <v>62</v>
      </c>
      <c r="B391" s="8">
        <v>75</v>
      </c>
      <c r="L391" s="13">
        <v>63</v>
      </c>
      <c r="M391" s="13">
        <v>74</v>
      </c>
    </row>
    <row r="392" spans="1:13" x14ac:dyDescent="0.25">
      <c r="A392" s="9">
        <v>74</v>
      </c>
      <c r="B392" s="9">
        <v>90</v>
      </c>
      <c r="L392" s="12">
        <v>72</v>
      </c>
      <c r="M392" s="12">
        <v>69</v>
      </c>
    </row>
    <row r="393" spans="1:13" x14ac:dyDescent="0.25">
      <c r="A393" s="8">
        <v>58</v>
      </c>
      <c r="B393" s="8">
        <v>59</v>
      </c>
      <c r="L393" s="13">
        <v>77</v>
      </c>
      <c r="M393" s="13">
        <v>51</v>
      </c>
    </row>
    <row r="394" spans="1:13" x14ac:dyDescent="0.25">
      <c r="A394" s="9">
        <v>68</v>
      </c>
      <c r="B394" s="9">
        <v>51</v>
      </c>
      <c r="L394" s="12">
        <v>75</v>
      </c>
      <c r="M394" s="12">
        <v>36</v>
      </c>
    </row>
    <row r="395" spans="1:13" x14ac:dyDescent="0.25">
      <c r="A395" s="8">
        <v>52</v>
      </c>
      <c r="B395" s="8">
        <v>45</v>
      </c>
      <c r="L395" s="13">
        <v>72</v>
      </c>
      <c r="M395" s="13">
        <v>49</v>
      </c>
    </row>
    <row r="396" spans="1:13" x14ac:dyDescent="0.25">
      <c r="A396" s="9">
        <v>62</v>
      </c>
      <c r="B396" s="9">
        <v>87</v>
      </c>
      <c r="L396" s="12">
        <v>79</v>
      </c>
      <c r="M396" s="12">
        <v>76</v>
      </c>
    </row>
    <row r="397" spans="1:13" x14ac:dyDescent="0.25">
      <c r="A397" s="8">
        <v>49</v>
      </c>
      <c r="B397" s="8">
        <v>94</v>
      </c>
      <c r="L397" s="13">
        <v>55</v>
      </c>
      <c r="M397" s="13">
        <v>87</v>
      </c>
    </row>
    <row r="398" spans="1:13" x14ac:dyDescent="0.25">
      <c r="A398" s="9">
        <v>66</v>
      </c>
      <c r="B398" s="9">
        <v>61</v>
      </c>
      <c r="L398" s="12">
        <v>70</v>
      </c>
      <c r="M398" s="12">
        <v>76</v>
      </c>
    </row>
    <row r="399" spans="1:13" x14ac:dyDescent="0.25">
      <c r="A399" s="8">
        <v>35</v>
      </c>
      <c r="B399" s="8">
        <v>49</v>
      </c>
      <c r="L399" s="13">
        <v>43</v>
      </c>
      <c r="M399" s="13">
        <v>51</v>
      </c>
    </row>
    <row r="400" spans="1:13" x14ac:dyDescent="0.25">
      <c r="A400" s="9">
        <v>72</v>
      </c>
      <c r="B400" s="9">
        <v>62</v>
      </c>
      <c r="L400" s="12">
        <v>82</v>
      </c>
      <c r="M400" s="12">
        <v>58</v>
      </c>
    </row>
    <row r="401" spans="1:13" x14ac:dyDescent="0.25">
      <c r="A401" s="8">
        <v>46</v>
      </c>
      <c r="B401" s="8">
        <v>68</v>
      </c>
      <c r="L401" s="13">
        <v>57</v>
      </c>
      <c r="M401" s="13">
        <v>53</v>
      </c>
    </row>
    <row r="402" spans="1:13" x14ac:dyDescent="0.25">
      <c r="A402" s="9">
        <v>77</v>
      </c>
      <c r="B402" s="9">
        <v>64</v>
      </c>
      <c r="L402" s="12">
        <v>84</v>
      </c>
      <c r="M402" s="12">
        <v>58</v>
      </c>
    </row>
    <row r="403" spans="1:13" x14ac:dyDescent="0.25">
      <c r="A403" s="8">
        <v>76</v>
      </c>
      <c r="B403" s="8">
        <v>58</v>
      </c>
      <c r="L403" s="13">
        <v>82</v>
      </c>
      <c r="M403" s="13">
        <v>45</v>
      </c>
    </row>
    <row r="404" spans="1:13" x14ac:dyDescent="0.25">
      <c r="A404" s="9">
        <v>52</v>
      </c>
      <c r="B404" s="9">
        <v>73</v>
      </c>
      <c r="L404" s="12">
        <v>62</v>
      </c>
      <c r="M404" s="12">
        <v>57</v>
      </c>
    </row>
    <row r="405" spans="1:13" x14ac:dyDescent="0.25">
      <c r="A405" s="8">
        <v>32</v>
      </c>
      <c r="B405" s="8">
        <v>58</v>
      </c>
      <c r="L405" s="13">
        <v>44</v>
      </c>
      <c r="M405" s="13">
        <v>53</v>
      </c>
    </row>
    <row r="406" spans="1:13" x14ac:dyDescent="0.25">
      <c r="A406" s="9">
        <v>72</v>
      </c>
      <c r="B406" s="9">
        <v>64</v>
      </c>
      <c r="L406" s="12">
        <v>77</v>
      </c>
      <c r="M406" s="12">
        <v>51</v>
      </c>
    </row>
    <row r="407" spans="1:13" x14ac:dyDescent="0.25">
      <c r="A407" s="8">
        <v>19</v>
      </c>
      <c r="B407" s="8">
        <v>74</v>
      </c>
      <c r="L407" s="13">
        <v>32</v>
      </c>
      <c r="M407" s="13">
        <v>76</v>
      </c>
    </row>
    <row r="408" spans="1:13" x14ac:dyDescent="0.25">
      <c r="A408" s="9">
        <v>52</v>
      </c>
      <c r="B408" s="9">
        <v>90</v>
      </c>
      <c r="L408" s="12">
        <v>61</v>
      </c>
      <c r="M408" s="12">
        <v>84</v>
      </c>
    </row>
    <row r="409" spans="1:13" x14ac:dyDescent="0.25">
      <c r="A409" s="8">
        <v>48</v>
      </c>
      <c r="B409" s="8">
        <v>91</v>
      </c>
      <c r="L409" s="13">
        <v>60</v>
      </c>
      <c r="M409" s="13">
        <v>85</v>
      </c>
    </row>
    <row r="410" spans="1:13" x14ac:dyDescent="0.25">
      <c r="A410" s="9">
        <v>60</v>
      </c>
      <c r="B410" s="9">
        <v>64</v>
      </c>
      <c r="L410" s="12">
        <v>70</v>
      </c>
      <c r="M410" s="12">
        <v>50</v>
      </c>
    </row>
    <row r="411" spans="1:13" x14ac:dyDescent="0.25">
      <c r="A411" s="8">
        <v>42</v>
      </c>
      <c r="B411" s="8">
        <v>80</v>
      </c>
      <c r="L411" s="13">
        <v>51</v>
      </c>
      <c r="M411" s="13">
        <v>69</v>
      </c>
    </row>
    <row r="412" spans="1:13" x14ac:dyDescent="0.25">
      <c r="A412" s="9">
        <v>57</v>
      </c>
      <c r="B412" s="9">
        <v>71</v>
      </c>
      <c r="L412" s="12">
        <v>73</v>
      </c>
      <c r="M412" s="12">
        <v>67</v>
      </c>
    </row>
    <row r="413" spans="1:13" x14ac:dyDescent="0.25">
      <c r="A413" s="8">
        <v>70</v>
      </c>
      <c r="B413" s="8">
        <v>82</v>
      </c>
      <c r="L413" s="13">
        <v>81</v>
      </c>
      <c r="M413" s="13">
        <v>61</v>
      </c>
    </row>
    <row r="414" spans="1:13" x14ac:dyDescent="0.25">
      <c r="A414" s="9">
        <v>52</v>
      </c>
      <c r="B414" s="9">
        <v>62</v>
      </c>
      <c r="L414" s="12">
        <v>57</v>
      </c>
      <c r="M414" s="12">
        <v>55</v>
      </c>
    </row>
    <row r="415" spans="1:13" x14ac:dyDescent="0.25">
      <c r="A415" s="8">
        <v>87</v>
      </c>
      <c r="B415" s="8">
        <v>75</v>
      </c>
      <c r="L415" s="13">
        <v>95</v>
      </c>
      <c r="M415" s="13">
        <v>65</v>
      </c>
    </row>
    <row r="416" spans="1:13" x14ac:dyDescent="0.25">
      <c r="A416" s="9">
        <v>82</v>
      </c>
      <c r="B416" s="9">
        <v>52</v>
      </c>
      <c r="L416" s="12">
        <v>87</v>
      </c>
      <c r="M416" s="12">
        <v>46</v>
      </c>
    </row>
    <row r="417" spans="1:13" x14ac:dyDescent="0.25">
      <c r="A417" s="8">
        <v>73</v>
      </c>
      <c r="B417" s="8">
        <v>87</v>
      </c>
      <c r="L417" s="13">
        <v>78</v>
      </c>
      <c r="M417" s="13">
        <v>72</v>
      </c>
    </row>
    <row r="418" spans="1:13" x14ac:dyDescent="0.25">
      <c r="A418" s="9">
        <v>64</v>
      </c>
      <c r="B418" s="9">
        <v>39</v>
      </c>
      <c r="L418" s="12">
        <v>75</v>
      </c>
      <c r="M418" s="12">
        <v>38</v>
      </c>
    </row>
    <row r="419" spans="1:13" x14ac:dyDescent="0.25">
      <c r="A419" s="8">
        <v>41</v>
      </c>
      <c r="B419" s="8">
        <v>97</v>
      </c>
      <c r="L419" s="13">
        <v>40</v>
      </c>
      <c r="M419" s="13">
        <v>91</v>
      </c>
    </row>
    <row r="420" spans="1:13" x14ac:dyDescent="0.25">
      <c r="A420" s="9">
        <v>54</v>
      </c>
      <c r="B420" s="9">
        <v>82</v>
      </c>
      <c r="L420" s="12">
        <v>67</v>
      </c>
      <c r="M420" s="12">
        <v>88</v>
      </c>
    </row>
    <row r="421" spans="1:13" x14ac:dyDescent="0.25">
      <c r="A421" s="8">
        <v>72</v>
      </c>
      <c r="B421" s="8">
        <v>59</v>
      </c>
      <c r="L421" s="13">
        <v>83</v>
      </c>
      <c r="M421" s="13">
        <v>52</v>
      </c>
    </row>
    <row r="422" spans="1:13" x14ac:dyDescent="0.25">
      <c r="A422" s="9">
        <v>45</v>
      </c>
      <c r="B422" s="9">
        <v>61</v>
      </c>
      <c r="L422" s="12">
        <v>64</v>
      </c>
      <c r="M422" s="12">
        <v>41</v>
      </c>
    </row>
    <row r="423" spans="1:13" x14ac:dyDescent="0.25">
      <c r="A423" s="8">
        <v>60</v>
      </c>
      <c r="B423" s="8">
        <v>78</v>
      </c>
      <c r="L423" s="13">
        <v>68</v>
      </c>
      <c r="M423" s="13">
        <v>72</v>
      </c>
    </row>
    <row r="424" spans="1:13" x14ac:dyDescent="0.25">
      <c r="A424" s="9">
        <v>77</v>
      </c>
      <c r="B424" s="9">
        <v>49</v>
      </c>
      <c r="L424" s="12">
        <v>88</v>
      </c>
      <c r="M424" s="12">
        <v>51</v>
      </c>
    </row>
    <row r="425" spans="1:13" x14ac:dyDescent="0.25">
      <c r="A425" s="8">
        <v>85</v>
      </c>
      <c r="B425" s="8">
        <v>59</v>
      </c>
      <c r="L425" s="13">
        <v>92</v>
      </c>
      <c r="M425" s="13">
        <v>47</v>
      </c>
    </row>
    <row r="426" spans="1:13" x14ac:dyDescent="0.25">
      <c r="A426" s="9">
        <v>78</v>
      </c>
      <c r="B426" s="9">
        <v>82</v>
      </c>
      <c r="L426" s="12">
        <v>93</v>
      </c>
      <c r="M426" s="12">
        <v>78</v>
      </c>
    </row>
    <row r="427" spans="1:13" x14ac:dyDescent="0.25">
      <c r="A427" s="8">
        <v>71</v>
      </c>
      <c r="B427" s="8">
        <v>90</v>
      </c>
      <c r="L427" s="13">
        <v>82</v>
      </c>
      <c r="M427" s="13">
        <v>82</v>
      </c>
    </row>
    <row r="428" spans="1:13" x14ac:dyDescent="0.25">
      <c r="A428" s="9">
        <v>48</v>
      </c>
      <c r="B428" s="9">
        <v>80</v>
      </c>
      <c r="L428" s="12">
        <v>52</v>
      </c>
      <c r="M428" s="12">
        <v>66</v>
      </c>
    </row>
    <row r="429" spans="1:13" x14ac:dyDescent="0.25">
      <c r="A429" s="8">
        <v>56</v>
      </c>
      <c r="B429" s="8">
        <v>81</v>
      </c>
      <c r="L429" s="13">
        <v>70</v>
      </c>
      <c r="M429" s="13">
        <v>84</v>
      </c>
    </row>
    <row r="430" spans="1:13" x14ac:dyDescent="0.25">
      <c r="A430" s="9">
        <v>65</v>
      </c>
      <c r="B430" s="9">
        <v>57</v>
      </c>
      <c r="L430" s="12">
        <v>76</v>
      </c>
      <c r="M430" s="12">
        <v>54</v>
      </c>
    </row>
    <row r="431" spans="1:13" x14ac:dyDescent="0.25">
      <c r="A431" s="8">
        <v>69</v>
      </c>
      <c r="B431" s="8">
        <v>63</v>
      </c>
      <c r="L431" s="13">
        <v>81</v>
      </c>
      <c r="M431" s="13">
        <v>66</v>
      </c>
    </row>
    <row r="432" spans="1:13" x14ac:dyDescent="0.25">
      <c r="A432" s="9">
        <v>61</v>
      </c>
      <c r="B432" s="9">
        <v>55</v>
      </c>
      <c r="L432" s="12">
        <v>57</v>
      </c>
      <c r="M432" s="12">
        <v>44</v>
      </c>
    </row>
    <row r="433" spans="1:13" x14ac:dyDescent="0.25">
      <c r="A433" s="8">
        <v>74</v>
      </c>
      <c r="B433" s="8">
        <v>54</v>
      </c>
      <c r="L433" s="13">
        <v>89</v>
      </c>
      <c r="M433" s="13">
        <v>59</v>
      </c>
    </row>
    <row r="434" spans="1:13" x14ac:dyDescent="0.25">
      <c r="A434" s="9">
        <v>77</v>
      </c>
      <c r="B434" s="9">
        <v>44</v>
      </c>
      <c r="L434" s="12">
        <v>89</v>
      </c>
      <c r="M434" s="12">
        <v>48</v>
      </c>
    </row>
    <row r="435" spans="1:13" x14ac:dyDescent="0.25">
      <c r="A435" s="8">
        <v>60</v>
      </c>
      <c r="B435" s="8">
        <v>88</v>
      </c>
      <c r="L435" s="13">
        <v>74</v>
      </c>
      <c r="M435" s="13">
        <v>75</v>
      </c>
    </row>
    <row r="436" spans="1:13" x14ac:dyDescent="0.25">
      <c r="A436" s="9">
        <v>75</v>
      </c>
      <c r="B436" s="9">
        <v>36</v>
      </c>
      <c r="L436" s="12">
        <v>79</v>
      </c>
      <c r="M436" s="12">
        <v>27</v>
      </c>
    </row>
    <row r="437" spans="1:13" x14ac:dyDescent="0.25">
      <c r="A437" s="8">
        <v>66</v>
      </c>
      <c r="B437" s="8">
        <v>67</v>
      </c>
      <c r="L437" s="13">
        <v>73</v>
      </c>
      <c r="M437" s="13">
        <v>63</v>
      </c>
    </row>
    <row r="438" spans="1:13" x14ac:dyDescent="0.25">
      <c r="A438" s="9">
        <v>39</v>
      </c>
      <c r="B438" s="9">
        <v>85</v>
      </c>
      <c r="L438" s="12">
        <v>46</v>
      </c>
      <c r="M438" s="12">
        <v>89</v>
      </c>
    </row>
    <row r="439" spans="1:13" x14ac:dyDescent="0.25">
      <c r="A439" s="8">
        <v>23</v>
      </c>
      <c r="B439" s="8">
        <v>88</v>
      </c>
      <c r="L439" s="13">
        <v>36</v>
      </c>
      <c r="M439" s="13">
        <v>77</v>
      </c>
    </row>
    <row r="440" spans="1:13" x14ac:dyDescent="0.25">
      <c r="A440" s="9">
        <v>40</v>
      </c>
      <c r="B440" s="9">
        <v>57</v>
      </c>
      <c r="L440" s="12">
        <v>64</v>
      </c>
      <c r="M440" s="12">
        <v>51</v>
      </c>
    </row>
    <row r="441" spans="1:13" x14ac:dyDescent="0.25">
      <c r="A441" s="8">
        <v>59</v>
      </c>
      <c r="B441" s="8">
        <v>70</v>
      </c>
      <c r="L441" s="13">
        <v>68</v>
      </c>
      <c r="M441" s="13">
        <v>70</v>
      </c>
    </row>
    <row r="442" spans="1:13" x14ac:dyDescent="0.25">
      <c r="A442" s="9">
        <v>61</v>
      </c>
      <c r="B442" s="9">
        <v>50</v>
      </c>
      <c r="L442" s="12">
        <v>63</v>
      </c>
      <c r="M442" s="12">
        <v>48</v>
      </c>
    </row>
    <row r="443" spans="1:13" x14ac:dyDescent="0.25">
      <c r="A443" s="8">
        <v>87</v>
      </c>
      <c r="B443" s="8">
        <v>100</v>
      </c>
      <c r="L443" s="13">
        <v>93</v>
      </c>
      <c r="M443" s="13">
        <v>100</v>
      </c>
    </row>
    <row r="444" spans="1:13" x14ac:dyDescent="0.25">
      <c r="A444" s="9">
        <v>97</v>
      </c>
      <c r="B444" s="9">
        <v>91</v>
      </c>
      <c r="L444" s="12">
        <v>96</v>
      </c>
      <c r="M444" s="12">
        <v>91</v>
      </c>
    </row>
    <row r="445" spans="1:13" x14ac:dyDescent="0.25">
      <c r="A445" s="8">
        <v>65</v>
      </c>
      <c r="B445" s="8">
        <v>69</v>
      </c>
      <c r="L445" s="13">
        <v>81</v>
      </c>
      <c r="M445" s="13">
        <v>67</v>
      </c>
    </row>
    <row r="446" spans="1:13" x14ac:dyDescent="0.25">
      <c r="A446" s="9">
        <v>53</v>
      </c>
      <c r="B446" s="9">
        <v>72</v>
      </c>
      <c r="L446" s="12">
        <v>53</v>
      </c>
      <c r="M446" s="12">
        <v>66</v>
      </c>
    </row>
    <row r="447" spans="1:13" x14ac:dyDescent="0.25">
      <c r="A447" s="8">
        <v>81</v>
      </c>
      <c r="B447" s="8">
        <v>74</v>
      </c>
      <c r="L447" s="13">
        <v>87</v>
      </c>
      <c r="M447" s="13">
        <v>69</v>
      </c>
    </row>
    <row r="448" spans="1:13" x14ac:dyDescent="0.25">
      <c r="A448" s="9">
        <v>71</v>
      </c>
      <c r="B448" s="9">
        <v>74</v>
      </c>
      <c r="L448" s="12">
        <v>80</v>
      </c>
      <c r="M448" s="12">
        <v>60</v>
      </c>
    </row>
    <row r="449" spans="1:13" x14ac:dyDescent="0.25">
      <c r="A449" s="8">
        <v>70</v>
      </c>
      <c r="B449" s="8">
        <v>64</v>
      </c>
      <c r="L449" s="13">
        <v>76</v>
      </c>
      <c r="M449" s="13">
        <v>52</v>
      </c>
    </row>
    <row r="450" spans="1:13" x14ac:dyDescent="0.25">
      <c r="A450" s="9">
        <v>43</v>
      </c>
      <c r="B450" s="9">
        <v>46</v>
      </c>
      <c r="L450" s="12">
        <v>61</v>
      </c>
      <c r="M450" s="12">
        <v>44</v>
      </c>
    </row>
    <row r="451" spans="1:13" x14ac:dyDescent="0.25">
      <c r="A451" s="8">
        <v>59</v>
      </c>
      <c r="B451" s="8">
        <v>67</v>
      </c>
      <c r="L451" s="13">
        <v>80</v>
      </c>
      <c r="M451" s="13">
        <v>70</v>
      </c>
    </row>
    <row r="452" spans="1:13" x14ac:dyDescent="0.25">
      <c r="A452" s="9">
        <v>64</v>
      </c>
      <c r="B452" s="9">
        <v>62</v>
      </c>
      <c r="L452" s="12">
        <v>74</v>
      </c>
      <c r="M452" s="12">
        <v>62</v>
      </c>
    </row>
    <row r="453" spans="1:13" x14ac:dyDescent="0.25">
      <c r="A453" s="8">
        <v>71</v>
      </c>
      <c r="B453" s="8">
        <v>61</v>
      </c>
      <c r="L453" s="13">
        <v>70</v>
      </c>
      <c r="M453" s="13">
        <v>73</v>
      </c>
    </row>
    <row r="454" spans="1:13" x14ac:dyDescent="0.25">
      <c r="A454" s="9">
        <v>64</v>
      </c>
      <c r="B454" s="9">
        <v>70</v>
      </c>
      <c r="L454" s="12">
        <v>71</v>
      </c>
      <c r="M454" s="12">
        <v>74</v>
      </c>
    </row>
    <row r="455" spans="1:13" x14ac:dyDescent="0.25">
      <c r="A455" s="8">
        <v>51</v>
      </c>
      <c r="B455" s="8">
        <v>98</v>
      </c>
      <c r="L455" s="13">
        <v>54</v>
      </c>
      <c r="M455" s="13">
        <v>90</v>
      </c>
    </row>
    <row r="456" spans="1:13" x14ac:dyDescent="0.25">
      <c r="A456" s="9">
        <v>62</v>
      </c>
      <c r="B456" s="9">
        <v>70</v>
      </c>
      <c r="L456" s="12">
        <v>80</v>
      </c>
      <c r="M456" s="12">
        <v>58</v>
      </c>
    </row>
    <row r="457" spans="1:13" x14ac:dyDescent="0.25">
      <c r="A457" s="8">
        <v>93</v>
      </c>
      <c r="B457" s="8">
        <v>67</v>
      </c>
      <c r="L457" s="13">
        <v>95</v>
      </c>
      <c r="M457" s="13">
        <v>53</v>
      </c>
    </row>
    <row r="458" spans="1:13" x14ac:dyDescent="0.25">
      <c r="A458" s="9">
        <v>69</v>
      </c>
      <c r="B458" s="9">
        <v>85</v>
      </c>
      <c r="L458" s="12">
        <v>74</v>
      </c>
      <c r="M458" s="12">
        <v>85</v>
      </c>
    </row>
    <row r="459" spans="1:13" x14ac:dyDescent="0.25">
      <c r="A459" s="8">
        <v>86</v>
      </c>
      <c r="B459" s="8">
        <v>77</v>
      </c>
      <c r="L459" s="13">
        <v>91</v>
      </c>
      <c r="M459" s="13">
        <v>69</v>
      </c>
    </row>
    <row r="460" spans="1:13" x14ac:dyDescent="0.25">
      <c r="A460" s="9">
        <v>85</v>
      </c>
      <c r="B460" s="9">
        <v>72</v>
      </c>
      <c r="L460" s="12">
        <v>85</v>
      </c>
      <c r="M460" s="12">
        <v>72</v>
      </c>
    </row>
    <row r="461" spans="1:13" x14ac:dyDescent="0.25">
      <c r="A461" s="8">
        <v>50</v>
      </c>
      <c r="B461" s="8">
        <v>81</v>
      </c>
      <c r="L461" s="13">
        <v>73</v>
      </c>
      <c r="M461" s="13">
        <v>64</v>
      </c>
    </row>
    <row r="462" spans="1:13" x14ac:dyDescent="0.25">
      <c r="A462" s="9">
        <v>59</v>
      </c>
      <c r="B462" s="9">
        <v>61</v>
      </c>
      <c r="L462" s="12">
        <v>69</v>
      </c>
      <c r="M462" s="12">
        <v>61</v>
      </c>
    </row>
    <row r="463" spans="1:13" x14ac:dyDescent="0.25">
      <c r="A463" s="8">
        <v>32</v>
      </c>
      <c r="B463" s="8">
        <v>82</v>
      </c>
      <c r="L463" s="13">
        <v>38</v>
      </c>
      <c r="M463" s="13">
        <v>80</v>
      </c>
    </row>
    <row r="464" spans="1:13" x14ac:dyDescent="0.25">
      <c r="A464" s="9">
        <v>63</v>
      </c>
      <c r="B464" s="9">
        <v>49</v>
      </c>
      <c r="L464" s="12">
        <v>79</v>
      </c>
      <c r="M464" s="12">
        <v>52</v>
      </c>
    </row>
    <row r="465" spans="1:13" x14ac:dyDescent="0.25">
      <c r="A465" s="8">
        <v>65</v>
      </c>
      <c r="B465" s="8">
        <v>94</v>
      </c>
      <c r="L465" s="13">
        <v>82</v>
      </c>
      <c r="M465" s="13">
        <v>71</v>
      </c>
    </row>
    <row r="466" spans="1:13" x14ac:dyDescent="0.25">
      <c r="A466" s="9">
        <v>73</v>
      </c>
      <c r="B466" s="9">
        <v>58</v>
      </c>
      <c r="L466" s="12">
        <v>74</v>
      </c>
      <c r="M466" s="12">
        <v>54</v>
      </c>
    </row>
    <row r="467" spans="1:13" x14ac:dyDescent="0.25">
      <c r="A467" s="8">
        <v>34</v>
      </c>
      <c r="B467" s="8">
        <v>72</v>
      </c>
      <c r="L467" s="13">
        <v>41</v>
      </c>
      <c r="M467" s="13">
        <v>62</v>
      </c>
    </row>
    <row r="468" spans="1:13" x14ac:dyDescent="0.25">
      <c r="A468" s="9">
        <v>93</v>
      </c>
      <c r="B468" s="9">
        <v>84</v>
      </c>
      <c r="L468" s="12">
        <v>100</v>
      </c>
      <c r="M468" s="12">
        <v>81</v>
      </c>
    </row>
    <row r="469" spans="1:13" x14ac:dyDescent="0.25">
      <c r="A469" s="8">
        <v>67</v>
      </c>
      <c r="B469" s="8">
        <v>75</v>
      </c>
      <c r="L469" s="13">
        <v>84</v>
      </c>
      <c r="M469" s="13">
        <v>71</v>
      </c>
    </row>
    <row r="470" spans="1:13" x14ac:dyDescent="0.25">
      <c r="A470" s="9">
        <v>79</v>
      </c>
      <c r="B470" s="9">
        <v>72</v>
      </c>
      <c r="L470" s="12">
        <v>91</v>
      </c>
      <c r="M470" s="12">
        <v>58</v>
      </c>
    </row>
    <row r="471" spans="1:13" x14ac:dyDescent="0.25">
      <c r="A471" s="8">
        <v>67</v>
      </c>
      <c r="B471" s="8">
        <v>66</v>
      </c>
      <c r="L471" s="13">
        <v>72</v>
      </c>
      <c r="M471" s="13">
        <v>64</v>
      </c>
    </row>
    <row r="472" spans="1:13" x14ac:dyDescent="0.25">
      <c r="A472" s="9">
        <v>69</v>
      </c>
      <c r="B472" s="9">
        <v>63</v>
      </c>
      <c r="L472" s="12">
        <v>82</v>
      </c>
      <c r="M472" s="12">
        <v>60</v>
      </c>
    </row>
    <row r="473" spans="1:13" x14ac:dyDescent="0.25">
      <c r="A473" s="8">
        <v>52</v>
      </c>
      <c r="B473" s="8">
        <v>78</v>
      </c>
      <c r="L473" s="13">
        <v>66</v>
      </c>
      <c r="M473" s="13">
        <v>69</v>
      </c>
    </row>
    <row r="474" spans="1:13" x14ac:dyDescent="0.25">
      <c r="A474" s="9">
        <v>47</v>
      </c>
      <c r="B474" s="9">
        <v>60</v>
      </c>
      <c r="L474" s="12">
        <v>66</v>
      </c>
      <c r="M474" s="12">
        <v>60</v>
      </c>
    </row>
    <row r="475" spans="1:13" x14ac:dyDescent="0.25">
      <c r="A475" s="8">
        <v>46</v>
      </c>
      <c r="B475" s="8">
        <v>62</v>
      </c>
      <c r="L475" s="13">
        <v>55</v>
      </c>
      <c r="M475" s="13">
        <v>58</v>
      </c>
    </row>
    <row r="476" spans="1:13" x14ac:dyDescent="0.25">
      <c r="A476" s="9">
        <v>68</v>
      </c>
      <c r="B476" s="9">
        <v>55</v>
      </c>
      <c r="L476" s="12">
        <v>66</v>
      </c>
      <c r="M476" s="12">
        <v>48</v>
      </c>
    </row>
    <row r="477" spans="1:13" x14ac:dyDescent="0.25">
      <c r="A477" s="8">
        <v>44</v>
      </c>
      <c r="B477" s="8">
        <v>81</v>
      </c>
      <c r="L477" s="13">
        <v>52</v>
      </c>
      <c r="M477" s="13">
        <v>78</v>
      </c>
    </row>
    <row r="478" spans="1:13" x14ac:dyDescent="0.25">
      <c r="A478" s="9">
        <v>57</v>
      </c>
      <c r="B478" s="9">
        <v>79</v>
      </c>
      <c r="L478" s="12">
        <v>80</v>
      </c>
      <c r="M478" s="12">
        <v>86</v>
      </c>
    </row>
    <row r="479" spans="1:13" x14ac:dyDescent="0.25">
      <c r="A479" s="8">
        <v>35</v>
      </c>
      <c r="B479" s="8">
        <v>57</v>
      </c>
      <c r="L479" s="13">
        <v>46</v>
      </c>
      <c r="M479" s="13">
        <v>54</v>
      </c>
    </row>
    <row r="480" spans="1:13" x14ac:dyDescent="0.25">
      <c r="A480" s="9">
        <v>54</v>
      </c>
      <c r="B480" s="9">
        <v>81</v>
      </c>
      <c r="L480" s="12">
        <v>65</v>
      </c>
      <c r="M480" s="12">
        <v>76</v>
      </c>
    </row>
    <row r="481" spans="1:13" x14ac:dyDescent="0.25">
      <c r="A481" s="8">
        <v>65</v>
      </c>
      <c r="B481" s="8">
        <v>86</v>
      </c>
      <c r="L481" s="13">
        <v>71</v>
      </c>
      <c r="M481" s="13">
        <v>75</v>
      </c>
    </row>
    <row r="482" spans="1:13" x14ac:dyDescent="0.25">
      <c r="A482" s="9">
        <v>48</v>
      </c>
      <c r="B482" s="9">
        <v>63</v>
      </c>
      <c r="L482" s="12">
        <v>51</v>
      </c>
      <c r="M482" s="12">
        <v>62</v>
      </c>
    </row>
    <row r="483" spans="1:13" x14ac:dyDescent="0.25">
      <c r="A483" s="8">
        <v>57</v>
      </c>
      <c r="B483" s="8">
        <v>62</v>
      </c>
      <c r="L483" s="13">
        <v>57</v>
      </c>
      <c r="M483" s="13">
        <v>55</v>
      </c>
    </row>
    <row r="484" spans="1:13" x14ac:dyDescent="0.25">
      <c r="A484" s="9">
        <v>78</v>
      </c>
      <c r="L484" s="12">
        <v>96</v>
      </c>
    </row>
    <row r="485" spans="1:13" x14ac:dyDescent="0.25">
      <c r="A485" s="8">
        <v>58</v>
      </c>
      <c r="L485" s="13">
        <v>61</v>
      </c>
    </row>
    <row r="486" spans="1:13" x14ac:dyDescent="0.25">
      <c r="A486" s="9">
        <v>54</v>
      </c>
      <c r="L486" s="12">
        <v>58</v>
      </c>
    </row>
    <row r="487" spans="1:13" x14ac:dyDescent="0.25">
      <c r="A487" s="8">
        <v>49</v>
      </c>
      <c r="L487" s="13">
        <v>60</v>
      </c>
    </row>
    <row r="488" spans="1:13" x14ac:dyDescent="0.25">
      <c r="A488" s="9">
        <v>57</v>
      </c>
      <c r="L488" s="12">
        <v>73</v>
      </c>
    </row>
    <row r="489" spans="1:13" x14ac:dyDescent="0.25">
      <c r="A489" s="8">
        <v>75</v>
      </c>
      <c r="L489" s="13">
        <v>83</v>
      </c>
    </row>
    <row r="490" spans="1:13" x14ac:dyDescent="0.25">
      <c r="A490" s="9">
        <v>74</v>
      </c>
      <c r="L490" s="12">
        <v>72</v>
      </c>
    </row>
    <row r="491" spans="1:13" x14ac:dyDescent="0.25">
      <c r="A491" s="8">
        <v>62</v>
      </c>
      <c r="L491" s="13">
        <v>69</v>
      </c>
    </row>
    <row r="492" spans="1:13" x14ac:dyDescent="0.25">
      <c r="A492" s="9">
        <v>92</v>
      </c>
      <c r="L492" s="12">
        <v>100</v>
      </c>
    </row>
    <row r="493" spans="1:13" x14ac:dyDescent="0.25">
      <c r="A493" s="8">
        <v>45</v>
      </c>
      <c r="L493" s="13">
        <v>59</v>
      </c>
    </row>
    <row r="494" spans="1:13" x14ac:dyDescent="0.25">
      <c r="A494" s="9">
        <v>56</v>
      </c>
      <c r="L494" s="12">
        <v>64</v>
      </c>
    </row>
    <row r="495" spans="1:13" x14ac:dyDescent="0.25">
      <c r="A495" s="8">
        <v>48</v>
      </c>
      <c r="L495" s="13">
        <v>53</v>
      </c>
    </row>
    <row r="496" spans="1:13" x14ac:dyDescent="0.25">
      <c r="A496" s="9">
        <v>100</v>
      </c>
      <c r="L496" s="12">
        <v>100</v>
      </c>
    </row>
    <row r="497" spans="1:12" x14ac:dyDescent="0.25">
      <c r="A497" s="8">
        <v>65</v>
      </c>
      <c r="L497" s="13">
        <v>75</v>
      </c>
    </row>
    <row r="498" spans="1:12" x14ac:dyDescent="0.25">
      <c r="A498" s="9">
        <v>62</v>
      </c>
      <c r="L498" s="12">
        <v>72</v>
      </c>
    </row>
    <row r="499" spans="1:12" x14ac:dyDescent="0.25">
      <c r="A499" s="8">
        <v>68</v>
      </c>
      <c r="L499" s="13">
        <v>67</v>
      </c>
    </row>
    <row r="500" spans="1:12" x14ac:dyDescent="0.25">
      <c r="A500" s="9">
        <v>75</v>
      </c>
      <c r="L500" s="12">
        <v>80</v>
      </c>
    </row>
    <row r="501" spans="1:12" x14ac:dyDescent="0.25">
      <c r="A501" s="8">
        <v>89</v>
      </c>
      <c r="L501" s="13">
        <v>100</v>
      </c>
    </row>
    <row r="502" spans="1:12" x14ac:dyDescent="0.25">
      <c r="A502" s="9">
        <v>53</v>
      </c>
      <c r="L502" s="12">
        <v>60</v>
      </c>
    </row>
    <row r="503" spans="1:12" x14ac:dyDescent="0.25">
      <c r="A503" s="8">
        <v>49</v>
      </c>
      <c r="L503" s="13">
        <v>61</v>
      </c>
    </row>
    <row r="504" spans="1:12" x14ac:dyDescent="0.25">
      <c r="A504" s="9">
        <v>54</v>
      </c>
      <c r="L504" s="12">
        <v>67</v>
      </c>
    </row>
    <row r="505" spans="1:12" x14ac:dyDescent="0.25">
      <c r="A505" s="8">
        <v>64</v>
      </c>
      <c r="L505" s="13">
        <v>77</v>
      </c>
    </row>
    <row r="506" spans="1:12" x14ac:dyDescent="0.25">
      <c r="A506" s="9">
        <v>91</v>
      </c>
      <c r="L506" s="12">
        <v>94</v>
      </c>
    </row>
    <row r="507" spans="1:12" x14ac:dyDescent="0.25">
      <c r="A507" s="8">
        <v>8</v>
      </c>
      <c r="L507" s="13">
        <v>23</v>
      </c>
    </row>
    <row r="508" spans="1:12" x14ac:dyDescent="0.25">
      <c r="A508" s="9">
        <v>78</v>
      </c>
      <c r="L508" s="12">
        <v>91</v>
      </c>
    </row>
    <row r="509" spans="1:12" x14ac:dyDescent="0.25">
      <c r="A509" s="8">
        <v>74</v>
      </c>
      <c r="L509" s="13">
        <v>82</v>
      </c>
    </row>
    <row r="510" spans="1:12" x14ac:dyDescent="0.25">
      <c r="A510" s="9">
        <v>40</v>
      </c>
      <c r="L510" s="12">
        <v>51</v>
      </c>
    </row>
    <row r="511" spans="1:12" x14ac:dyDescent="0.25">
      <c r="A511" s="8">
        <v>44</v>
      </c>
      <c r="L511" s="13">
        <v>45</v>
      </c>
    </row>
    <row r="512" spans="1:12" x14ac:dyDescent="0.25">
      <c r="A512" s="9">
        <v>67</v>
      </c>
      <c r="L512" s="12">
        <v>83</v>
      </c>
    </row>
    <row r="513" spans="1:12" x14ac:dyDescent="0.25">
      <c r="A513" s="8">
        <v>65</v>
      </c>
      <c r="L513" s="13">
        <v>78</v>
      </c>
    </row>
    <row r="514" spans="1:12" x14ac:dyDescent="0.25">
      <c r="A514" s="9">
        <v>55</v>
      </c>
      <c r="L514" s="12">
        <v>76</v>
      </c>
    </row>
    <row r="515" spans="1:12" x14ac:dyDescent="0.25">
      <c r="A515" s="8">
        <v>62</v>
      </c>
      <c r="L515" s="13">
        <v>74</v>
      </c>
    </row>
    <row r="516" spans="1:12" x14ac:dyDescent="0.25">
      <c r="A516" s="9">
        <v>88</v>
      </c>
      <c r="L516" s="12">
        <v>95</v>
      </c>
    </row>
    <row r="517" spans="1:12" x14ac:dyDescent="0.25">
      <c r="A517" s="8">
        <v>59</v>
      </c>
      <c r="L517" s="13">
        <v>65</v>
      </c>
    </row>
    <row r="518" spans="1:12" x14ac:dyDescent="0.25">
      <c r="A518" s="9">
        <v>68</v>
      </c>
      <c r="L518" s="12">
        <v>77</v>
      </c>
    </row>
    <row r="519" spans="1:12" x14ac:dyDescent="0.25">
      <c r="A519" s="8">
        <v>77</v>
      </c>
      <c r="L519" s="13">
        <v>86</v>
      </c>
    </row>
  </sheetData>
  <mergeCells count="2">
    <mergeCell ref="H3:I3"/>
    <mergeCell ref="O3:R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C7F7D-CE7F-49B1-97A9-EB912CD132EC}">
  <dimension ref="A1:P128"/>
  <sheetViews>
    <sheetView topLeftCell="A114" zoomScale="90" zoomScaleNormal="90" workbookViewId="0">
      <selection activeCell="H132" sqref="H132"/>
    </sheetView>
  </sheetViews>
  <sheetFormatPr baseColWidth="10" defaultRowHeight="15" x14ac:dyDescent="0.25"/>
  <cols>
    <col min="1" max="1" width="18.5703125" customWidth="1"/>
    <col min="3" max="3" width="13.5703125" customWidth="1"/>
    <col min="4" max="4" width="14.42578125" customWidth="1"/>
    <col min="5" max="5" width="22.7109375" customWidth="1"/>
    <col min="7" max="7" width="17.42578125" customWidth="1"/>
    <col min="8" max="8" width="14.42578125" customWidth="1"/>
    <col min="11" max="11" width="21.85546875" customWidth="1"/>
    <col min="12" max="12" width="15.28515625" customWidth="1"/>
    <col min="13" max="13" width="14.5703125" customWidth="1"/>
    <col min="14" max="14" width="13.140625" customWidth="1"/>
  </cols>
  <sheetData>
    <row r="1" spans="1:11" s="133" customFormat="1" x14ac:dyDescent="0.25"/>
    <row r="2" spans="1:11" s="135" customFormat="1" x14ac:dyDescent="0.25">
      <c r="A2" s="135" t="s">
        <v>2317</v>
      </c>
    </row>
    <row r="4" spans="1:11" x14ac:dyDescent="0.25">
      <c r="A4" s="134" t="s">
        <v>2214</v>
      </c>
      <c r="B4" s="136" t="s">
        <v>2297</v>
      </c>
      <c r="C4" s="136"/>
      <c r="D4" s="136"/>
      <c r="E4" s="136"/>
      <c r="F4" s="136"/>
      <c r="G4" s="136"/>
      <c r="H4" s="136"/>
      <c r="I4" s="136"/>
      <c r="J4" s="136"/>
      <c r="K4" s="136"/>
    </row>
    <row r="5" spans="1:11" x14ac:dyDescent="0.25">
      <c r="A5" s="134"/>
      <c r="B5" s="137" t="s">
        <v>2215</v>
      </c>
      <c r="C5" s="137"/>
      <c r="D5" s="137"/>
      <c r="E5" s="137"/>
      <c r="F5" s="137"/>
      <c r="G5" s="137"/>
      <c r="H5" s="137"/>
      <c r="I5" s="137"/>
      <c r="J5" s="137"/>
      <c r="K5" s="137"/>
    </row>
    <row r="8" spans="1:11" x14ac:dyDescent="0.25">
      <c r="B8" s="41" t="s">
        <v>2216</v>
      </c>
      <c r="C8" s="41" t="s">
        <v>38</v>
      </c>
      <c r="D8" s="41" t="s">
        <v>39</v>
      </c>
      <c r="G8" s="77"/>
      <c r="H8" s="77"/>
      <c r="I8" s="77"/>
    </row>
    <row r="9" spans="1:11" ht="18" x14ac:dyDescent="0.35">
      <c r="A9" s="41" t="s">
        <v>2217</v>
      </c>
      <c r="B9" s="59" t="s">
        <v>2219</v>
      </c>
      <c r="C9" s="59" t="s">
        <v>2220</v>
      </c>
      <c r="D9" s="59" t="s">
        <v>2221</v>
      </c>
      <c r="F9" s="77"/>
    </row>
    <row r="10" spans="1:11" ht="18" x14ac:dyDescent="0.35">
      <c r="A10" s="41" t="s">
        <v>2211</v>
      </c>
      <c r="B10" s="59" t="s">
        <v>2222</v>
      </c>
      <c r="C10" s="59" t="s">
        <v>2223</v>
      </c>
      <c r="D10" s="59" t="s">
        <v>2224</v>
      </c>
      <c r="F10" s="77"/>
    </row>
    <row r="11" spans="1:11" ht="18" x14ac:dyDescent="0.35">
      <c r="A11" s="41" t="s">
        <v>2212</v>
      </c>
      <c r="B11" s="59" t="s">
        <v>2225</v>
      </c>
      <c r="C11" s="59" t="s">
        <v>2226</v>
      </c>
      <c r="D11" s="59" t="s">
        <v>2227</v>
      </c>
      <c r="F11" s="77"/>
    </row>
    <row r="12" spans="1:11" ht="18" x14ac:dyDescent="0.35">
      <c r="A12" s="41" t="s">
        <v>2218</v>
      </c>
      <c r="B12" s="59" t="s">
        <v>2228</v>
      </c>
      <c r="C12" s="59" t="s">
        <v>2229</v>
      </c>
      <c r="D12" s="59" t="s">
        <v>2230</v>
      </c>
      <c r="F12" s="77"/>
    </row>
    <row r="13" spans="1:11" ht="18" x14ac:dyDescent="0.35">
      <c r="A13" s="41" t="s">
        <v>1135</v>
      </c>
      <c r="B13" s="59" t="s">
        <v>2231</v>
      </c>
      <c r="C13" s="59" t="s">
        <v>2281</v>
      </c>
      <c r="D13" s="59" t="s">
        <v>2282</v>
      </c>
      <c r="F13" s="77"/>
    </row>
    <row r="14" spans="1:11" ht="18" x14ac:dyDescent="0.35">
      <c r="A14" s="41" t="s">
        <v>1132</v>
      </c>
      <c r="B14" s="59" t="s">
        <v>2233</v>
      </c>
      <c r="C14" s="59" t="s">
        <v>2234</v>
      </c>
      <c r="D14" s="59" t="s">
        <v>2235</v>
      </c>
      <c r="F14" s="77"/>
    </row>
    <row r="15" spans="1:11" x14ac:dyDescent="0.25">
      <c r="A15" s="83" t="s">
        <v>2232</v>
      </c>
      <c r="B15" s="84">
        <f>SUM(59,118,222,226,179,196)</f>
        <v>1000</v>
      </c>
      <c r="C15" s="84">
        <f t="shared" ref="C15:D15" si="0">SUM(59,118,222,226,179,196)</f>
        <v>1000</v>
      </c>
      <c r="D15" s="84">
        <f t="shared" si="0"/>
        <v>1000</v>
      </c>
    </row>
    <row r="17" spans="1:3" x14ac:dyDescent="0.25">
      <c r="A17" s="151" t="s">
        <v>2236</v>
      </c>
      <c r="B17" s="151"/>
    </row>
    <row r="18" spans="1:3" x14ac:dyDescent="0.25">
      <c r="A18" s="132" t="s">
        <v>2237</v>
      </c>
      <c r="B18" s="132"/>
      <c r="C18" s="132"/>
    </row>
    <row r="20" spans="1:3" x14ac:dyDescent="0.25">
      <c r="A20" s="151" t="s">
        <v>2238</v>
      </c>
      <c r="B20" s="151"/>
    </row>
    <row r="21" spans="1:3" x14ac:dyDescent="0.25">
      <c r="A21" s="132" t="s">
        <v>2239</v>
      </c>
      <c r="B21" s="132"/>
      <c r="C21" s="132"/>
    </row>
    <row r="23" spans="1:3" x14ac:dyDescent="0.25">
      <c r="A23" s="151" t="s">
        <v>2240</v>
      </c>
      <c r="B23" s="151"/>
    </row>
    <row r="24" spans="1:3" x14ac:dyDescent="0.25">
      <c r="A24" s="132" t="s">
        <v>2243</v>
      </c>
      <c r="B24" s="132"/>
    </row>
    <row r="26" spans="1:3" x14ac:dyDescent="0.25">
      <c r="A26" s="151" t="s">
        <v>2241</v>
      </c>
      <c r="B26" s="151"/>
    </row>
    <row r="27" spans="1:3" x14ac:dyDescent="0.25">
      <c r="A27" t="s">
        <v>2242</v>
      </c>
    </row>
    <row r="29" spans="1:3" x14ac:dyDescent="0.25">
      <c r="A29" s="148" t="s">
        <v>2244</v>
      </c>
      <c r="B29" s="149"/>
    </row>
    <row r="30" spans="1:3" x14ac:dyDescent="0.25">
      <c r="A30" s="150" t="s">
        <v>2245</v>
      </c>
      <c r="B30" s="150"/>
    </row>
    <row r="34" spans="1:8" x14ac:dyDescent="0.25">
      <c r="A34" s="138" t="s">
        <v>1143</v>
      </c>
      <c r="B34" s="138"/>
      <c r="C34" s="138"/>
      <c r="D34" s="138"/>
      <c r="E34" s="138"/>
      <c r="F34" s="138"/>
      <c r="G34" s="138"/>
      <c r="H34" s="138"/>
    </row>
    <row r="36" spans="1:8" x14ac:dyDescent="0.25">
      <c r="A36" s="143" t="s">
        <v>1167</v>
      </c>
      <c r="B36" s="143"/>
      <c r="C36" s="143"/>
      <c r="D36" s="143"/>
      <c r="E36" s="143"/>
    </row>
    <row r="38" spans="1:8" ht="18" x14ac:dyDescent="0.35">
      <c r="A38" s="41" t="s">
        <v>2251</v>
      </c>
      <c r="B38" s="86" t="s">
        <v>2246</v>
      </c>
    </row>
    <row r="39" spans="1:8" ht="18" x14ac:dyDescent="0.35">
      <c r="A39" s="41" t="s">
        <v>2252</v>
      </c>
      <c r="B39" s="144" t="s">
        <v>2248</v>
      </c>
      <c r="C39" s="144"/>
      <c r="D39" s="144"/>
      <c r="E39" s="144"/>
    </row>
    <row r="41" spans="1:8" x14ac:dyDescent="0.25">
      <c r="A41" s="143" t="s">
        <v>2213</v>
      </c>
      <c r="B41" s="143"/>
      <c r="C41" s="143"/>
      <c r="D41" s="143"/>
      <c r="E41" s="143"/>
    </row>
    <row r="43" spans="1:8" ht="18" x14ac:dyDescent="0.35">
      <c r="A43" s="41" t="s">
        <v>2251</v>
      </c>
      <c r="B43" s="144" t="s">
        <v>2247</v>
      </c>
      <c r="C43" s="144"/>
      <c r="D43" s="144"/>
      <c r="E43" s="144"/>
    </row>
    <row r="44" spans="1:8" ht="18" x14ac:dyDescent="0.35">
      <c r="A44" s="41" t="s">
        <v>2252</v>
      </c>
      <c r="B44" s="144" t="s">
        <v>2248</v>
      </c>
      <c r="C44" s="144"/>
      <c r="D44" s="144"/>
      <c r="E44" s="144"/>
    </row>
    <row r="47" spans="1:8" x14ac:dyDescent="0.25">
      <c r="A47" s="143" t="s">
        <v>2249</v>
      </c>
      <c r="B47" s="143"/>
      <c r="C47" s="143"/>
      <c r="D47" s="143"/>
      <c r="E47" s="143"/>
      <c r="F47" s="143"/>
      <c r="G47" s="143"/>
    </row>
    <row r="49" spans="1:12" ht="18" x14ac:dyDescent="0.35">
      <c r="A49" s="41" t="s">
        <v>2251</v>
      </c>
      <c r="B49" s="85" t="s">
        <v>2254</v>
      </c>
      <c r="C49" s="85"/>
      <c r="D49" s="85"/>
      <c r="E49" s="85"/>
      <c r="F49" s="85"/>
      <c r="G49" s="85"/>
    </row>
    <row r="50" spans="1:12" ht="18" x14ac:dyDescent="0.35">
      <c r="A50" s="41" t="s">
        <v>2252</v>
      </c>
      <c r="B50" s="85" t="s">
        <v>2250</v>
      </c>
      <c r="C50" s="85"/>
      <c r="D50" s="85"/>
      <c r="E50" s="85"/>
      <c r="F50" s="85"/>
      <c r="G50" s="85"/>
    </row>
    <row r="52" spans="1:12" x14ac:dyDescent="0.25">
      <c r="A52" s="142" t="s">
        <v>2253</v>
      </c>
      <c r="B52" s="142"/>
      <c r="C52" s="142"/>
      <c r="D52" s="142"/>
      <c r="E52" s="142"/>
      <c r="F52" s="142"/>
      <c r="G52" s="142"/>
    </row>
    <row r="54" spans="1:12" x14ac:dyDescent="0.25">
      <c r="A54" s="133" t="s">
        <v>2265</v>
      </c>
      <c r="B54" s="133"/>
      <c r="C54" s="133"/>
      <c r="D54" s="133"/>
      <c r="E54" s="133"/>
      <c r="F54" s="133"/>
      <c r="G54" s="133"/>
    </row>
    <row r="56" spans="1:12" x14ac:dyDescent="0.25">
      <c r="A56" s="41" t="s">
        <v>2266</v>
      </c>
      <c r="B56" s="41" t="s">
        <v>1159</v>
      </c>
      <c r="C56" s="41" t="s">
        <v>1169</v>
      </c>
      <c r="D56" s="41" t="s">
        <v>1170</v>
      </c>
      <c r="E56" s="41" t="s">
        <v>2267</v>
      </c>
      <c r="F56" s="41" t="s">
        <v>1713</v>
      </c>
    </row>
    <row r="57" spans="1:12" x14ac:dyDescent="0.25">
      <c r="A57" s="72" t="s">
        <v>2268</v>
      </c>
      <c r="B57" s="25"/>
      <c r="C57" s="25"/>
      <c r="D57" s="25"/>
      <c r="E57" s="25"/>
      <c r="F57" s="25"/>
    </row>
    <row r="58" spans="1:12" x14ac:dyDescent="0.25">
      <c r="A58" s="72" t="s">
        <v>1167</v>
      </c>
      <c r="B58" s="25"/>
      <c r="C58" s="25"/>
      <c r="D58" s="25"/>
      <c r="E58" s="25"/>
      <c r="F58" s="25"/>
    </row>
    <row r="59" spans="1:12" x14ac:dyDescent="0.25">
      <c r="A59" s="72" t="s">
        <v>2269</v>
      </c>
      <c r="B59" s="25"/>
      <c r="C59" s="25"/>
      <c r="D59" s="25"/>
      <c r="E59" s="25"/>
      <c r="F59" s="25"/>
    </row>
    <row r="60" spans="1:12" x14ac:dyDescent="0.25">
      <c r="A60" s="72" t="s">
        <v>64</v>
      </c>
      <c r="B60" s="25"/>
      <c r="C60" s="25"/>
      <c r="D60" s="25"/>
      <c r="E60" s="25"/>
      <c r="F60" s="25"/>
    </row>
    <row r="61" spans="1:12" x14ac:dyDescent="0.25">
      <c r="A61" s="72" t="s">
        <v>2232</v>
      </c>
      <c r="B61" s="25"/>
      <c r="C61" s="25"/>
      <c r="D61" s="25"/>
      <c r="E61" s="25"/>
      <c r="F61" s="25"/>
    </row>
    <row r="63" spans="1:12" ht="15.75" thickBot="1" x14ac:dyDescent="0.3"/>
    <row r="64" spans="1:12" ht="15.75" thickBot="1" x14ac:dyDescent="0.3">
      <c r="A64" s="139" t="s">
        <v>1159</v>
      </c>
      <c r="B64" s="140"/>
      <c r="C64" s="141"/>
      <c r="F64" s="145" t="s">
        <v>2270</v>
      </c>
      <c r="G64" s="146"/>
      <c r="H64" s="146"/>
      <c r="I64" s="146"/>
      <c r="J64" s="146"/>
      <c r="K64" s="146"/>
      <c r="L64" s="147"/>
    </row>
    <row r="65" spans="1:14" ht="18.75" x14ac:dyDescent="0.35">
      <c r="A65" s="89" t="s">
        <v>2255</v>
      </c>
      <c r="B65" s="90" t="s">
        <v>2256</v>
      </c>
      <c r="C65" s="91">
        <f>6-1</f>
        <v>5</v>
      </c>
      <c r="F65" s="157" t="s">
        <v>2271</v>
      </c>
      <c r="G65" s="157"/>
      <c r="H65" s="157"/>
      <c r="I65" s="157"/>
      <c r="J65" s="157"/>
      <c r="K65" s="157"/>
      <c r="L65" s="157"/>
    </row>
    <row r="66" spans="1:14" ht="18" x14ac:dyDescent="0.35">
      <c r="A66" s="40" t="s">
        <v>2257</v>
      </c>
      <c r="B66" s="87" t="s">
        <v>2258</v>
      </c>
      <c r="C66" s="88">
        <f>3-1</f>
        <v>2</v>
      </c>
      <c r="F66" s="40" t="s">
        <v>2272</v>
      </c>
      <c r="G66" s="59">
        <f>((66089 + 69169 +68054)^2)/(3000)</f>
        <v>13778589.781333333</v>
      </c>
    </row>
    <row r="67" spans="1:14" ht="18" x14ac:dyDescent="0.35">
      <c r="A67" s="40" t="s">
        <v>2259</v>
      </c>
      <c r="B67" s="87" t="s">
        <v>2260</v>
      </c>
      <c r="C67" s="88">
        <f>C65*C66</f>
        <v>10</v>
      </c>
    </row>
    <row r="68" spans="1:14" ht="18" x14ac:dyDescent="0.35">
      <c r="A68" s="40" t="s">
        <v>2261</v>
      </c>
      <c r="B68" s="87" t="s">
        <v>2262</v>
      </c>
      <c r="C68" s="88">
        <f>3000 - (3*6)</f>
        <v>2982</v>
      </c>
    </row>
    <row r="69" spans="1:14" ht="18" x14ac:dyDescent="0.35">
      <c r="A69" s="40" t="s">
        <v>2263</v>
      </c>
      <c r="B69" s="87" t="s">
        <v>2264</v>
      </c>
      <c r="C69" s="88">
        <f>3000  - 1</f>
        <v>2999</v>
      </c>
    </row>
    <row r="70" spans="1:14" ht="15.75" thickBot="1" x14ac:dyDescent="0.3"/>
    <row r="71" spans="1:14" ht="18" x14ac:dyDescent="0.35">
      <c r="A71" s="154" t="s">
        <v>2275</v>
      </c>
      <c r="B71" s="155"/>
      <c r="C71" s="155"/>
      <c r="D71" s="156"/>
    </row>
    <row r="72" spans="1:14" ht="18" x14ac:dyDescent="0.35">
      <c r="A72" s="40" t="s">
        <v>2273</v>
      </c>
      <c r="B72" s="158" t="s">
        <v>2274</v>
      </c>
      <c r="C72" s="158"/>
      <c r="D72" s="158"/>
    </row>
    <row r="73" spans="1:14" ht="18" x14ac:dyDescent="0.35">
      <c r="A73" s="40" t="s">
        <v>2273</v>
      </c>
      <c r="B73" s="159">
        <f>SUM(4597445,4997303,4862024) -G66</f>
        <v>678182.21866666712</v>
      </c>
      <c r="C73" s="160"/>
      <c r="D73" s="160"/>
    </row>
    <row r="75" spans="1:14" ht="15.75" thickBot="1" x14ac:dyDescent="0.3"/>
    <row r="76" spans="1:14" ht="18.75" thickBot="1" x14ac:dyDescent="0.4">
      <c r="A76" s="139" t="s">
        <v>2279</v>
      </c>
      <c r="B76" s="140"/>
      <c r="C76" s="140"/>
      <c r="D76" s="141"/>
      <c r="F76" s="161" t="s">
        <v>2284</v>
      </c>
      <c r="G76" s="162"/>
      <c r="H76" s="140"/>
      <c r="I76" s="141"/>
    </row>
    <row r="77" spans="1:14" ht="18.75" x14ac:dyDescent="0.35">
      <c r="A77" s="93" t="s">
        <v>2279</v>
      </c>
      <c r="B77" s="67" t="s">
        <v>2283</v>
      </c>
      <c r="C77" s="77" t="s">
        <v>2280</v>
      </c>
      <c r="D77" s="77"/>
      <c r="F77" s="40" t="s">
        <v>2285</v>
      </c>
      <c r="G77" s="97" t="s">
        <v>2286</v>
      </c>
      <c r="H77" s="95"/>
      <c r="I77" s="95"/>
      <c r="J77" s="95"/>
      <c r="K77" s="95"/>
      <c r="L77" s="95"/>
      <c r="M77" s="95"/>
      <c r="N77" s="95"/>
    </row>
    <row r="78" spans="1:14" ht="18" x14ac:dyDescent="0.35">
      <c r="A78" s="92" t="s">
        <v>2279</v>
      </c>
      <c r="B78" s="94">
        <f>(((4115 + 4447 + 4465)^2)/(59*3) + ((8188 + 8614 + 8659)^2)/(118*3) + ((15070 + 15746 + 15517)^2)/(222*3) +((15171 + 15698 + 15558)^2)/(226*3)+((11366 + 11982 + 11615)^2)/(179*3) + ((12179 + 12682 + 12240)^2)/(196*3)) -G66</f>
        <v>31261.102915221825</v>
      </c>
      <c r="F78" s="40" t="s">
        <v>2285</v>
      </c>
      <c r="G78" s="85">
        <f>(((66089)^2) / 1000) + (((69169)^2) / 1000) + (((68054)^2) / 1000) - G66</f>
        <v>4863.616666669026</v>
      </c>
    </row>
    <row r="79" spans="1:14" ht="15.75" thickBot="1" x14ac:dyDescent="0.3"/>
    <row r="80" spans="1:14" ht="18.75" thickBot="1" x14ac:dyDescent="0.4">
      <c r="A80" s="139" t="s">
        <v>2287</v>
      </c>
      <c r="B80" s="140"/>
      <c r="C80" s="140"/>
      <c r="D80" s="141"/>
    </row>
    <row r="81" spans="1:7" ht="18.75" thickBot="1" x14ac:dyDescent="0.4">
      <c r="A81" s="152" t="s">
        <v>2288</v>
      </c>
      <c r="B81" s="151"/>
      <c r="C81" s="151"/>
      <c r="D81" s="153"/>
    </row>
    <row r="82" spans="1:7" ht="18.75" thickBot="1" x14ac:dyDescent="0.4">
      <c r="A82" s="96" t="s">
        <v>2290</v>
      </c>
      <c r="B82" s="98">
        <f>(( (4115)^2)/59 ) + (( (4447)^2)/59 )+(( (4465)^2)/59 )+(( (8188)^2)/118 )+(( (8614)^2)/118 )+(( (8659)^2)/118 )+ (( (15070)^2)/222 )+(( (15746)^2)/222 )+(( (15517)^2)/222 ) + (( (15171)^2)/226 )+ (( (15698)^2)/226 )+ (( (15558)^2)/226 ) +  (( (11366)^2)/179 )+(( (11982)^2)/179 )+(( (11615)^2)/179 ) + (( (12179)^2)/196 )+(( (12682)^2)/196 )+(( (12240)^2)/196 ) -G66</f>
        <v>37288.897588916123</v>
      </c>
      <c r="C82" s="99"/>
      <c r="D82" s="100"/>
    </row>
    <row r="83" spans="1:7" ht="18.75" thickBot="1" x14ac:dyDescent="0.4">
      <c r="A83" s="96" t="s">
        <v>2287</v>
      </c>
      <c r="B83" s="98">
        <f>B82-B78-G78</f>
        <v>1164.1780070252717</v>
      </c>
      <c r="C83" s="101"/>
      <c r="D83" s="102"/>
    </row>
    <row r="84" spans="1:7" ht="15.75" thickBot="1" x14ac:dyDescent="0.3"/>
    <row r="85" spans="1:7" ht="18" x14ac:dyDescent="0.35">
      <c r="A85" s="154" t="s">
        <v>2291</v>
      </c>
      <c r="B85" s="155"/>
      <c r="C85" s="155"/>
      <c r="D85" s="156"/>
    </row>
    <row r="86" spans="1:7" ht="18" x14ac:dyDescent="0.35">
      <c r="A86" s="82" t="s">
        <v>2289</v>
      </c>
      <c r="B86" s="103"/>
      <c r="C86" s="103"/>
      <c r="D86" s="104"/>
    </row>
    <row r="87" spans="1:7" ht="18" x14ac:dyDescent="0.35">
      <c r="A87" s="92" t="s">
        <v>2291</v>
      </c>
      <c r="B87" s="99">
        <f>B73-B78-G78-B83</f>
        <v>640893.321077751</v>
      </c>
      <c r="C87" s="99"/>
      <c r="D87" s="100"/>
    </row>
    <row r="90" spans="1:7" x14ac:dyDescent="0.25">
      <c r="A90" s="41" t="s">
        <v>2266</v>
      </c>
      <c r="B90" s="41" t="s">
        <v>1159</v>
      </c>
      <c r="C90" s="41" t="s">
        <v>1169</v>
      </c>
      <c r="D90" s="41" t="s">
        <v>1170</v>
      </c>
      <c r="E90" s="41" t="s">
        <v>2267</v>
      </c>
      <c r="F90" s="41" t="s">
        <v>1713</v>
      </c>
      <c r="G90" s="106" t="s">
        <v>1149</v>
      </c>
    </row>
    <row r="91" spans="1:7" x14ac:dyDescent="0.25">
      <c r="A91" s="72" t="s">
        <v>2268</v>
      </c>
      <c r="B91" s="105">
        <f>C65</f>
        <v>5</v>
      </c>
      <c r="C91" s="105">
        <f>B78</f>
        <v>31261.102915221825</v>
      </c>
      <c r="D91" s="105">
        <f>C91/B91</f>
        <v>6252.2205830443654</v>
      </c>
      <c r="E91" s="85">
        <f>D91/D94</f>
        <v>29.090834879173997</v>
      </c>
      <c r="F91" s="105">
        <f>_xlfn.F.INV.RT(0.05,5,2982)</f>
        <v>2.2170977379592127</v>
      </c>
      <c r="G91" s="88" t="str">
        <f>IF(E91&gt;F91,"Test significant", "Test non significant")</f>
        <v>Test significant</v>
      </c>
    </row>
    <row r="92" spans="1:7" x14ac:dyDescent="0.25">
      <c r="A92" s="72" t="s">
        <v>1167</v>
      </c>
      <c r="B92" s="105">
        <f>C66</f>
        <v>2</v>
      </c>
      <c r="C92" s="105">
        <f>G78</f>
        <v>4863.616666669026</v>
      </c>
      <c r="D92" s="105">
        <f t="shared" ref="D92:D95" si="1">C92/B92</f>
        <v>2431.808333334513</v>
      </c>
      <c r="E92" s="85">
        <f>D92/D94</f>
        <v>11.314913436465305</v>
      </c>
      <c r="F92" s="105">
        <f>_xlfn.F.INV.RT(0.05,2,2982)</f>
        <v>2.9987438179430885</v>
      </c>
      <c r="G92" s="88" t="str">
        <f t="shared" ref="G92:G93" si="2">IF(E92&gt;F92,"Test significant", "Test non significant")</f>
        <v>Test significant</v>
      </c>
    </row>
    <row r="93" spans="1:7" x14ac:dyDescent="0.25">
      <c r="A93" s="72" t="s">
        <v>2269</v>
      </c>
      <c r="B93" s="105">
        <f>C67</f>
        <v>10</v>
      </c>
      <c r="C93" s="105">
        <f>B83</f>
        <v>1164.1780070252717</v>
      </c>
      <c r="D93" s="105">
        <f t="shared" si="1"/>
        <v>116.41780070252716</v>
      </c>
      <c r="E93" s="85">
        <f>D93/D94</f>
        <v>0.54167810816181061</v>
      </c>
      <c r="F93" s="105">
        <f>_xlfn.F.INV.RT(0.05,10,2982)</f>
        <v>1.8338694434019733</v>
      </c>
      <c r="G93" s="88" t="str">
        <f t="shared" si="2"/>
        <v>Test non significant</v>
      </c>
    </row>
    <row r="94" spans="1:7" x14ac:dyDescent="0.25">
      <c r="A94" s="72" t="s">
        <v>64</v>
      </c>
      <c r="B94" s="105">
        <f t="shared" ref="B94:B95" si="3">C68</f>
        <v>2982</v>
      </c>
      <c r="C94" s="105">
        <f>B87</f>
        <v>640893.321077751</v>
      </c>
      <c r="D94" s="105">
        <f t="shared" si="1"/>
        <v>214.92063081078169</v>
      </c>
      <c r="E94" s="25"/>
      <c r="F94" s="25"/>
    </row>
    <row r="95" spans="1:7" x14ac:dyDescent="0.25">
      <c r="A95" s="72" t="s">
        <v>2232</v>
      </c>
      <c r="B95" s="105">
        <f t="shared" si="3"/>
        <v>2999</v>
      </c>
      <c r="C95" s="105">
        <f>B73</f>
        <v>678182.21866666712</v>
      </c>
      <c r="D95" s="105">
        <f t="shared" si="1"/>
        <v>226.13611826164293</v>
      </c>
      <c r="E95" s="25"/>
      <c r="F95" s="25"/>
    </row>
    <row r="98" spans="1:14" x14ac:dyDescent="0.25">
      <c r="A98" s="77" t="s">
        <v>1149</v>
      </c>
    </row>
    <row r="102" spans="1:14" s="20" customFormat="1" x14ac:dyDescent="0.25">
      <c r="A102" s="133" t="s">
        <v>2298</v>
      </c>
      <c r="B102" s="133"/>
      <c r="C102" s="133"/>
      <c r="D102" s="133"/>
      <c r="E102" s="133"/>
      <c r="F102" s="133"/>
      <c r="G102" s="133"/>
      <c r="H102" s="133"/>
    </row>
    <row r="104" spans="1:14" x14ac:dyDescent="0.25">
      <c r="A104" s="108" t="s">
        <v>2314</v>
      </c>
      <c r="B104" s="108"/>
      <c r="C104" s="108"/>
      <c r="D104" s="108"/>
      <c r="E104" s="108"/>
      <c r="F104" s="108"/>
      <c r="G104" s="108"/>
    </row>
    <row r="105" spans="1:14" x14ac:dyDescent="0.25">
      <c r="A105" s="108" t="s">
        <v>2315</v>
      </c>
      <c r="B105" s="108"/>
      <c r="C105" s="108"/>
      <c r="D105" s="108"/>
      <c r="E105" s="108"/>
      <c r="F105" s="108"/>
      <c r="G105" s="108"/>
    </row>
    <row r="106" spans="1:14" x14ac:dyDescent="0.25">
      <c r="A106" s="108" t="s">
        <v>2302</v>
      </c>
      <c r="B106" s="108"/>
      <c r="C106" s="108"/>
      <c r="D106" s="108"/>
      <c r="E106" s="108"/>
      <c r="F106" s="108"/>
      <c r="G106" s="108"/>
    </row>
    <row r="108" spans="1:14" x14ac:dyDescent="0.25">
      <c r="A108" s="40" t="s">
        <v>2303</v>
      </c>
      <c r="B108" s="40" t="s">
        <v>2304</v>
      </c>
      <c r="C108" s="40" t="s">
        <v>2305</v>
      </c>
      <c r="D108" s="40" t="s">
        <v>2306</v>
      </c>
      <c r="E108" s="40" t="s">
        <v>2307</v>
      </c>
      <c r="F108" s="40" t="s">
        <v>2308</v>
      </c>
      <c r="G108" s="40"/>
    </row>
    <row r="110" spans="1:14" x14ac:dyDescent="0.25">
      <c r="I110" s="14" t="s">
        <v>2303</v>
      </c>
      <c r="J110" s="14" t="s">
        <v>2304</v>
      </c>
      <c r="K110" s="14" t="s">
        <v>2305</v>
      </c>
      <c r="L110" s="14" t="s">
        <v>2306</v>
      </c>
      <c r="M110" s="14" t="s">
        <v>2307</v>
      </c>
      <c r="N110" s="14" t="s">
        <v>2308</v>
      </c>
    </row>
    <row r="111" spans="1:14" x14ac:dyDescent="0.25">
      <c r="H111" s="14" t="s">
        <v>2310</v>
      </c>
      <c r="I111" s="107">
        <v>177</v>
      </c>
      <c r="J111" s="107">
        <v>354</v>
      </c>
      <c r="K111" s="107">
        <v>666</v>
      </c>
      <c r="L111" s="107">
        <v>678</v>
      </c>
      <c r="M111" s="107">
        <v>537</v>
      </c>
      <c r="N111" s="107">
        <v>588</v>
      </c>
    </row>
    <row r="112" spans="1:14" x14ac:dyDescent="0.25">
      <c r="H112" s="14" t="s">
        <v>2311</v>
      </c>
      <c r="I112" s="107">
        <v>73.5989</v>
      </c>
      <c r="J112" s="107">
        <v>71.923699999999997</v>
      </c>
      <c r="K112" s="107">
        <v>69.569100000000006</v>
      </c>
      <c r="L112" s="107">
        <v>68.456400000000002</v>
      </c>
      <c r="M112" s="107">
        <v>65.106800000000007</v>
      </c>
      <c r="N112" s="107">
        <v>63.096899999999998</v>
      </c>
    </row>
    <row r="113" spans="8:16" x14ac:dyDescent="0.25">
      <c r="H113" s="14" t="s">
        <v>2312</v>
      </c>
      <c r="I113" s="107">
        <v>207.8211</v>
      </c>
      <c r="J113" s="107">
        <v>216.79589999999999</v>
      </c>
      <c r="K113" s="105" t="s">
        <v>2313</v>
      </c>
      <c r="L113" s="107">
        <v>209.63239999999999</v>
      </c>
      <c r="M113" s="107">
        <v>248.0592</v>
      </c>
      <c r="N113" s="107">
        <v>203.79470000000001</v>
      </c>
    </row>
    <row r="114" spans="8:16" x14ac:dyDescent="0.25">
      <c r="H114" s="14" t="s">
        <v>1101</v>
      </c>
      <c r="I114" s="107">
        <f>SQRT(I113)</f>
        <v>14.41600152608205</v>
      </c>
      <c r="J114" s="107">
        <f t="shared" ref="J114:N114" si="4">SQRT(J113)</f>
        <v>14.723990627543879</v>
      </c>
      <c r="K114" s="107">
        <f>SQRT(209.4847)</f>
        <v>14.473586286750081</v>
      </c>
      <c r="L114" s="107">
        <f t="shared" si="4"/>
        <v>14.478687785845787</v>
      </c>
      <c r="M114" s="107">
        <f t="shared" si="4"/>
        <v>15.749895237746822</v>
      </c>
      <c r="N114" s="107">
        <f t="shared" si="4"/>
        <v>14.27566811045984</v>
      </c>
    </row>
    <row r="118" spans="8:16" x14ac:dyDescent="0.25">
      <c r="H118" s="20" t="s">
        <v>1149</v>
      </c>
    </row>
    <row r="120" spans="8:16" x14ac:dyDescent="0.25">
      <c r="H120" s="79" t="s">
        <v>2316</v>
      </c>
      <c r="I120" s="79"/>
      <c r="J120" s="79"/>
      <c r="K120" s="79"/>
      <c r="L120" s="79"/>
      <c r="M120" s="79"/>
      <c r="N120" s="79"/>
      <c r="O120" s="79"/>
      <c r="P120" s="79"/>
    </row>
    <row r="121" spans="8:16" x14ac:dyDescent="0.25">
      <c r="H121" s="79" t="s">
        <v>2318</v>
      </c>
      <c r="I121" s="79"/>
      <c r="J121" s="79"/>
      <c r="K121" s="79"/>
      <c r="L121" s="79"/>
      <c r="M121" s="79"/>
      <c r="N121" s="79"/>
      <c r="O121" s="79"/>
      <c r="P121" s="79"/>
    </row>
    <row r="122" spans="8:16" x14ac:dyDescent="0.25">
      <c r="H122" s="79"/>
      <c r="I122" s="79"/>
      <c r="J122" s="79"/>
      <c r="K122" s="79"/>
      <c r="L122" s="79"/>
      <c r="M122" s="79"/>
      <c r="N122" s="79"/>
      <c r="O122" s="79"/>
      <c r="P122" s="79"/>
    </row>
    <row r="123" spans="8:16" x14ac:dyDescent="0.25">
      <c r="H123" s="79" t="s">
        <v>2319</v>
      </c>
      <c r="I123" s="79"/>
      <c r="J123" s="79"/>
      <c r="K123" s="79"/>
      <c r="L123" s="79"/>
      <c r="M123" s="79"/>
      <c r="N123" s="79"/>
      <c r="O123" s="79"/>
      <c r="P123" s="79"/>
    </row>
    <row r="124" spans="8:16" x14ac:dyDescent="0.25">
      <c r="H124" s="79"/>
      <c r="I124" s="79"/>
      <c r="J124" s="79"/>
      <c r="K124" s="79"/>
      <c r="L124" s="79"/>
      <c r="M124" s="79"/>
      <c r="N124" s="79"/>
      <c r="O124" s="79"/>
      <c r="P124" s="79"/>
    </row>
    <row r="125" spans="8:16" x14ac:dyDescent="0.25">
      <c r="H125" s="79"/>
      <c r="I125" s="79"/>
      <c r="J125" s="79"/>
      <c r="K125" s="79"/>
      <c r="L125" s="79"/>
      <c r="M125" s="79"/>
      <c r="N125" s="79"/>
      <c r="O125" s="79"/>
      <c r="P125" s="79"/>
    </row>
    <row r="126" spans="8:16" x14ac:dyDescent="0.25">
      <c r="H126" s="79" t="s">
        <v>2320</v>
      </c>
      <c r="I126" s="79"/>
      <c r="J126" s="79"/>
      <c r="K126" s="79"/>
      <c r="L126" s="79"/>
      <c r="M126" s="79"/>
      <c r="N126" s="79"/>
      <c r="O126" s="79"/>
      <c r="P126" s="79"/>
    </row>
    <row r="127" spans="8:16" x14ac:dyDescent="0.25">
      <c r="H127" s="79"/>
      <c r="I127" s="79"/>
      <c r="J127" s="79"/>
      <c r="K127" s="79"/>
      <c r="L127" s="79"/>
      <c r="M127" s="79"/>
      <c r="N127" s="79"/>
      <c r="O127" s="79"/>
      <c r="P127" s="79"/>
    </row>
    <row r="128" spans="8:16" x14ac:dyDescent="0.25">
      <c r="H128" s="79" t="s">
        <v>2309</v>
      </c>
      <c r="I128" s="79"/>
      <c r="J128" s="79"/>
      <c r="K128" s="79"/>
      <c r="L128" s="79"/>
      <c r="M128" s="79"/>
      <c r="N128" s="79"/>
      <c r="O128" s="79"/>
      <c r="P128" s="79"/>
    </row>
  </sheetData>
  <mergeCells count="35">
    <mergeCell ref="A80:D80"/>
    <mergeCell ref="A81:D81"/>
    <mergeCell ref="A85:D85"/>
    <mergeCell ref="F65:L65"/>
    <mergeCell ref="B72:D72"/>
    <mergeCell ref="A71:D71"/>
    <mergeCell ref="B73:D73"/>
    <mergeCell ref="A76:D76"/>
    <mergeCell ref="F76:I76"/>
    <mergeCell ref="A1:XFD1"/>
    <mergeCell ref="A29:B29"/>
    <mergeCell ref="A30:B30"/>
    <mergeCell ref="A20:B20"/>
    <mergeCell ref="A23:B23"/>
    <mergeCell ref="A21:C21"/>
    <mergeCell ref="A24:B24"/>
    <mergeCell ref="A26:B26"/>
    <mergeCell ref="A18:C18"/>
    <mergeCell ref="A17:B17"/>
    <mergeCell ref="A102:H102"/>
    <mergeCell ref="A4:A5"/>
    <mergeCell ref="A2:XFD2"/>
    <mergeCell ref="B4:K4"/>
    <mergeCell ref="B5:K5"/>
    <mergeCell ref="A34:H34"/>
    <mergeCell ref="A64:C64"/>
    <mergeCell ref="A54:G54"/>
    <mergeCell ref="A52:G52"/>
    <mergeCell ref="A36:E36"/>
    <mergeCell ref="B39:E39"/>
    <mergeCell ref="A41:E41"/>
    <mergeCell ref="B43:E43"/>
    <mergeCell ref="F64:L64"/>
    <mergeCell ref="B44:E44"/>
    <mergeCell ref="A47:G47"/>
  </mergeCells>
  <phoneticPr fontId="7" type="noConversion"/>
  <pageMargins left="0.7" right="0.7" top="0.75" bottom="0.75" header="0.3" footer="0.3"/>
  <pageSetup paperSize="9" orientation="portrait" r:id="rId1"/>
  <ignoredErrors>
    <ignoredError sqref="K114" formula="1"/>
  </ignoredError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4EF63-1540-4315-9DCD-1E5BCC6629F9}">
  <dimension ref="A3:D19"/>
  <sheetViews>
    <sheetView workbookViewId="0">
      <selection activeCell="L11" sqref="L11"/>
    </sheetView>
  </sheetViews>
  <sheetFormatPr baseColWidth="10" defaultRowHeight="15" x14ac:dyDescent="0.25"/>
  <cols>
    <col min="1" max="1" width="19.5703125" bestFit="1" customWidth="1"/>
    <col min="2" max="2" width="22.140625" bestFit="1" customWidth="1"/>
    <col min="3" max="3" width="22.5703125" bestFit="1" customWidth="1"/>
  </cols>
  <sheetData>
    <row r="3" spans="1:4" x14ac:dyDescent="0.25">
      <c r="A3" s="1" t="s">
        <v>25</v>
      </c>
      <c r="B3" t="s">
        <v>1126</v>
      </c>
    </row>
    <row r="4" spans="1:4" x14ac:dyDescent="0.25">
      <c r="A4" s="2" t="s">
        <v>1121</v>
      </c>
      <c r="B4">
        <v>78</v>
      </c>
    </row>
    <row r="5" spans="1:4" x14ac:dyDescent="0.25">
      <c r="A5" s="2" t="s">
        <v>1122</v>
      </c>
      <c r="B5">
        <v>157</v>
      </c>
    </row>
    <row r="6" spans="1:4" x14ac:dyDescent="0.25">
      <c r="A6" s="2" t="s">
        <v>1123</v>
      </c>
      <c r="B6">
        <v>254</v>
      </c>
    </row>
    <row r="7" spans="1:4" x14ac:dyDescent="0.25">
      <c r="A7" s="2" t="s">
        <v>1124</v>
      </c>
      <c r="B7">
        <v>230</v>
      </c>
    </row>
    <row r="8" spans="1:4" x14ac:dyDescent="0.25">
      <c r="A8" s="2" t="s">
        <v>1125</v>
      </c>
      <c r="B8">
        <v>167</v>
      </c>
    </row>
    <row r="9" spans="1:4" x14ac:dyDescent="0.25">
      <c r="A9" s="2" t="s">
        <v>46</v>
      </c>
      <c r="B9">
        <v>114</v>
      </c>
    </row>
    <row r="10" spans="1:4" x14ac:dyDescent="0.25">
      <c r="A10" s="2" t="s">
        <v>26</v>
      </c>
      <c r="B10">
        <v>1000</v>
      </c>
    </row>
    <row r="13" spans="1:4" x14ac:dyDescent="0.25">
      <c r="B13" t="s">
        <v>37</v>
      </c>
      <c r="C13" t="s">
        <v>38</v>
      </c>
      <c r="D13" t="s">
        <v>39</v>
      </c>
    </row>
    <row r="14" spans="1:4" x14ac:dyDescent="0.25">
      <c r="A14" t="s">
        <v>1121</v>
      </c>
      <c r="B14">
        <v>58</v>
      </c>
      <c r="C14">
        <v>79</v>
      </c>
      <c r="D14">
        <v>78</v>
      </c>
    </row>
    <row r="15" spans="1:4" x14ac:dyDescent="0.25">
      <c r="A15" t="s">
        <v>1122</v>
      </c>
      <c r="B15">
        <v>135</v>
      </c>
      <c r="C15">
        <v>170</v>
      </c>
      <c r="D15">
        <v>157</v>
      </c>
    </row>
    <row r="16" spans="1:4" x14ac:dyDescent="0.25">
      <c r="A16" t="s">
        <v>1123</v>
      </c>
      <c r="B16">
        <v>216</v>
      </c>
      <c r="C16">
        <v>264</v>
      </c>
      <c r="D16">
        <v>254</v>
      </c>
    </row>
    <row r="17" spans="1:4" x14ac:dyDescent="0.25">
      <c r="A17" t="s">
        <v>1124</v>
      </c>
      <c r="B17">
        <v>268</v>
      </c>
      <c r="C17">
        <v>233</v>
      </c>
      <c r="D17">
        <v>230</v>
      </c>
    </row>
    <row r="18" spans="1:4" x14ac:dyDescent="0.25">
      <c r="A18" t="s">
        <v>1125</v>
      </c>
      <c r="B18">
        <v>188</v>
      </c>
      <c r="C18">
        <v>164</v>
      </c>
      <c r="D18">
        <v>167</v>
      </c>
    </row>
    <row r="19" spans="1:4" x14ac:dyDescent="0.25">
      <c r="A19" t="s">
        <v>46</v>
      </c>
      <c r="B19">
        <v>135</v>
      </c>
      <c r="C19">
        <v>90</v>
      </c>
      <c r="D19">
        <v>114</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ED15B-2340-49A9-922B-8F0E78B74645}">
  <dimension ref="A1:W1001"/>
  <sheetViews>
    <sheetView topLeftCell="A985" workbookViewId="0">
      <selection activeCell="N2" sqref="N2:N1001"/>
    </sheetView>
  </sheetViews>
  <sheetFormatPr baseColWidth="10" defaultRowHeight="15" x14ac:dyDescent="0.25"/>
  <cols>
    <col min="1" max="1" width="8.85546875" bestFit="1" customWidth="1"/>
    <col min="2" max="2" width="14.7109375" bestFit="1" customWidth="1"/>
    <col min="3" max="3" width="25.5703125" bestFit="1" customWidth="1"/>
    <col min="4" max="4" width="11.85546875" bestFit="1" customWidth="1"/>
    <col min="5" max="5" width="22.85546875" bestFit="1" customWidth="1"/>
    <col min="6" max="6" width="12.42578125" bestFit="1" customWidth="1"/>
    <col min="7" max="7" width="12.42578125" customWidth="1"/>
    <col min="8" max="8" width="14.28515625" bestFit="1" customWidth="1"/>
    <col min="9" max="9" width="14.28515625" customWidth="1"/>
    <col min="10" max="10" width="20" bestFit="1" customWidth="1"/>
    <col min="11" max="11" width="21.85546875" bestFit="1" customWidth="1"/>
    <col min="12" max="12" width="21.42578125" bestFit="1" customWidth="1"/>
    <col min="13" max="13" width="21.42578125" customWidth="1"/>
    <col min="14" max="14" width="13.85546875" bestFit="1" customWidth="1"/>
    <col min="15" max="15" width="13.85546875" customWidth="1"/>
    <col min="21" max="21" width="12" bestFit="1" customWidth="1"/>
  </cols>
  <sheetData>
    <row r="1" spans="1:23" x14ac:dyDescent="0.25">
      <c r="A1" t="s">
        <v>0</v>
      </c>
      <c r="B1" t="s">
        <v>1</v>
      </c>
      <c r="C1" t="s">
        <v>2</v>
      </c>
      <c r="D1" t="s">
        <v>3</v>
      </c>
      <c r="E1" t="s">
        <v>4</v>
      </c>
      <c r="F1" t="s">
        <v>5</v>
      </c>
      <c r="G1" t="s">
        <v>2276</v>
      </c>
      <c r="H1" t="s">
        <v>6</v>
      </c>
      <c r="I1" t="s">
        <v>2277</v>
      </c>
      <c r="J1" t="s">
        <v>31</v>
      </c>
      <c r="K1" t="s">
        <v>32</v>
      </c>
      <c r="L1" t="s">
        <v>33</v>
      </c>
      <c r="M1" t="s">
        <v>2278</v>
      </c>
      <c r="N1" t="s">
        <v>7</v>
      </c>
    </row>
    <row r="2" spans="1:23" x14ac:dyDescent="0.25">
      <c r="A2" t="s">
        <v>8</v>
      </c>
      <c r="B2" t="s">
        <v>9</v>
      </c>
      <c r="C2" t="s">
        <v>10</v>
      </c>
      <c r="D2" t="s">
        <v>11</v>
      </c>
      <c r="E2" t="s">
        <v>12</v>
      </c>
      <c r="F2">
        <v>72</v>
      </c>
      <c r="G2">
        <f>(StudentsPerformance3[[#This Row],[math score]])*(StudentsPerformance3[[#This Row],[math score]])</f>
        <v>5184</v>
      </c>
      <c r="H2">
        <v>72</v>
      </c>
      <c r="I2">
        <f>StudentsPerformance3[[#This Row],[reading score]]*StudentsPerformance3[[#This Row],[reading score]]</f>
        <v>5184</v>
      </c>
      <c r="J2" t="str">
        <f>IF(StudentsPerformance3[[#This Row],[math score]]&lt;50,"Failed","Passed")</f>
        <v>Passed</v>
      </c>
      <c r="K2" t="s">
        <v>34</v>
      </c>
      <c r="L2" t="s">
        <v>34</v>
      </c>
      <c r="M2">
        <f>StudentsPerformance3[[#This Row],[writing score]]*StudentsPerformance3[[#This Row],[writing score]]</f>
        <v>5476</v>
      </c>
      <c r="N2">
        <v>74</v>
      </c>
    </row>
    <row r="3" spans="1:23" x14ac:dyDescent="0.25">
      <c r="A3" t="s">
        <v>8</v>
      </c>
      <c r="B3" t="s">
        <v>13</v>
      </c>
      <c r="C3" t="s">
        <v>14</v>
      </c>
      <c r="D3" t="s">
        <v>11</v>
      </c>
      <c r="E3" t="s">
        <v>15</v>
      </c>
      <c r="F3">
        <v>69</v>
      </c>
      <c r="G3">
        <f>(StudentsPerformance3[[#This Row],[math score]])*(StudentsPerformance3[[#This Row],[math score]])</f>
        <v>4761</v>
      </c>
      <c r="H3">
        <v>90</v>
      </c>
      <c r="I3">
        <f>StudentsPerformance3[[#This Row],[reading score]]*StudentsPerformance3[[#This Row],[reading score]]</f>
        <v>8100</v>
      </c>
      <c r="J3" t="str">
        <f>IF(StudentsPerformance3[[#This Row],[math score]]&lt;50,"Failed","Passed")</f>
        <v>Passed</v>
      </c>
      <c r="K3" t="s">
        <v>34</v>
      </c>
      <c r="L3" t="s">
        <v>34</v>
      </c>
      <c r="M3">
        <f>StudentsPerformance3[[#This Row],[writing score]]*StudentsPerformance3[[#This Row],[writing score]]</f>
        <v>7744</v>
      </c>
      <c r="N3">
        <v>88</v>
      </c>
    </row>
    <row r="4" spans="1:23" x14ac:dyDescent="0.25">
      <c r="A4" t="s">
        <v>8</v>
      </c>
      <c r="B4" t="s">
        <v>9</v>
      </c>
      <c r="C4" t="s">
        <v>16</v>
      </c>
      <c r="D4" t="s">
        <v>11</v>
      </c>
      <c r="E4" t="s">
        <v>12</v>
      </c>
      <c r="F4">
        <v>90</v>
      </c>
      <c r="G4">
        <f>(StudentsPerformance3[[#This Row],[math score]])*(StudentsPerformance3[[#This Row],[math score]])</f>
        <v>8100</v>
      </c>
      <c r="H4">
        <v>95</v>
      </c>
      <c r="I4">
        <f>StudentsPerformance3[[#This Row],[reading score]]*StudentsPerformance3[[#This Row],[reading score]]</f>
        <v>9025</v>
      </c>
      <c r="J4" t="str">
        <f>IF(StudentsPerformance3[[#This Row],[math score]]&lt;50,"Failed","Passed")</f>
        <v>Passed</v>
      </c>
      <c r="K4" t="s">
        <v>34</v>
      </c>
      <c r="L4" t="s">
        <v>34</v>
      </c>
      <c r="M4">
        <f>StudentsPerformance3[[#This Row],[writing score]]*StudentsPerformance3[[#This Row],[writing score]]</f>
        <v>8649</v>
      </c>
      <c r="N4">
        <v>93</v>
      </c>
    </row>
    <row r="5" spans="1:23" x14ac:dyDescent="0.25">
      <c r="A5" t="s">
        <v>17</v>
      </c>
      <c r="B5" t="s">
        <v>18</v>
      </c>
      <c r="C5" t="s">
        <v>19</v>
      </c>
      <c r="D5" t="s">
        <v>20</v>
      </c>
      <c r="E5" t="s">
        <v>12</v>
      </c>
      <c r="F5">
        <v>47</v>
      </c>
      <c r="G5">
        <f>(StudentsPerformance3[[#This Row],[math score]])*(StudentsPerformance3[[#This Row],[math score]])</f>
        <v>2209</v>
      </c>
      <c r="H5">
        <v>57</v>
      </c>
      <c r="I5">
        <f>StudentsPerformance3[[#This Row],[reading score]]*StudentsPerformance3[[#This Row],[reading score]]</f>
        <v>3249</v>
      </c>
      <c r="J5" t="str">
        <f>IF(StudentsPerformance3[[#This Row],[math score]]&lt;50,"Failed","Passed")</f>
        <v>Failed</v>
      </c>
      <c r="K5" t="s">
        <v>34</v>
      </c>
      <c r="L5" t="s">
        <v>35</v>
      </c>
      <c r="M5">
        <f>StudentsPerformance3[[#This Row],[writing score]]*StudentsPerformance3[[#This Row],[writing score]]</f>
        <v>1936</v>
      </c>
      <c r="N5">
        <v>44</v>
      </c>
      <c r="V5" t="s">
        <v>35</v>
      </c>
      <c r="W5" t="s">
        <v>34</v>
      </c>
    </row>
    <row r="6" spans="1:23" x14ac:dyDescent="0.25">
      <c r="A6" t="s">
        <v>17</v>
      </c>
      <c r="B6" t="s">
        <v>13</v>
      </c>
      <c r="C6" t="s">
        <v>14</v>
      </c>
      <c r="D6" t="s">
        <v>11</v>
      </c>
      <c r="E6" t="s">
        <v>12</v>
      </c>
      <c r="F6">
        <v>76</v>
      </c>
      <c r="G6">
        <f>(StudentsPerformance3[[#This Row],[math score]])*(StudentsPerformance3[[#This Row],[math score]])</f>
        <v>5776</v>
      </c>
      <c r="H6">
        <v>78</v>
      </c>
      <c r="I6">
        <f>StudentsPerformance3[[#This Row],[reading score]]*StudentsPerformance3[[#This Row],[reading score]]</f>
        <v>6084</v>
      </c>
      <c r="J6" t="str">
        <f>IF(StudentsPerformance3[[#This Row],[math score]]&lt;50,"Failed","Passed")</f>
        <v>Passed</v>
      </c>
      <c r="K6" t="s">
        <v>34</v>
      </c>
      <c r="L6" t="s">
        <v>34</v>
      </c>
      <c r="M6">
        <f>StudentsPerformance3[[#This Row],[writing score]]*StudentsPerformance3[[#This Row],[writing score]]</f>
        <v>5625</v>
      </c>
      <c r="N6">
        <v>75</v>
      </c>
    </row>
    <row r="7" spans="1:23" x14ac:dyDescent="0.25">
      <c r="A7" t="s">
        <v>8</v>
      </c>
      <c r="B7" t="s">
        <v>9</v>
      </c>
      <c r="C7" t="s">
        <v>19</v>
      </c>
      <c r="D7" t="s">
        <v>11</v>
      </c>
      <c r="E7" t="s">
        <v>12</v>
      </c>
      <c r="F7">
        <v>71</v>
      </c>
      <c r="G7">
        <f>(StudentsPerformance3[[#This Row],[math score]])*(StudentsPerformance3[[#This Row],[math score]])</f>
        <v>5041</v>
      </c>
      <c r="H7">
        <v>83</v>
      </c>
      <c r="I7">
        <f>StudentsPerformance3[[#This Row],[reading score]]*StudentsPerformance3[[#This Row],[reading score]]</f>
        <v>6889</v>
      </c>
      <c r="J7" t="str">
        <f>IF(StudentsPerformance3[[#This Row],[math score]]&lt;50,"Failed","Passed")</f>
        <v>Passed</v>
      </c>
      <c r="K7" t="s">
        <v>34</v>
      </c>
      <c r="L7" t="s">
        <v>34</v>
      </c>
      <c r="M7">
        <f>StudentsPerformance3[[#This Row],[writing score]]*StudentsPerformance3[[#This Row],[writing score]]</f>
        <v>6084</v>
      </c>
      <c r="N7">
        <v>78</v>
      </c>
    </row>
    <row r="8" spans="1:23" x14ac:dyDescent="0.25">
      <c r="A8" t="s">
        <v>8</v>
      </c>
      <c r="B8" t="s">
        <v>9</v>
      </c>
      <c r="C8" t="s">
        <v>14</v>
      </c>
      <c r="D8" t="s">
        <v>11</v>
      </c>
      <c r="E8" t="s">
        <v>15</v>
      </c>
      <c r="F8">
        <v>88</v>
      </c>
      <c r="G8">
        <f>(StudentsPerformance3[[#This Row],[math score]])*(StudentsPerformance3[[#This Row],[math score]])</f>
        <v>7744</v>
      </c>
      <c r="H8">
        <v>95</v>
      </c>
      <c r="I8">
        <f>StudentsPerformance3[[#This Row],[reading score]]*StudentsPerformance3[[#This Row],[reading score]]</f>
        <v>9025</v>
      </c>
      <c r="J8" t="str">
        <f>IF(StudentsPerformance3[[#This Row],[math score]]&lt;50,"Failed","Passed")</f>
        <v>Passed</v>
      </c>
      <c r="K8" t="s">
        <v>34</v>
      </c>
      <c r="L8" t="s">
        <v>34</v>
      </c>
      <c r="M8">
        <f>StudentsPerformance3[[#This Row],[writing score]]*StudentsPerformance3[[#This Row],[writing score]]</f>
        <v>8464</v>
      </c>
      <c r="N8">
        <v>92</v>
      </c>
    </row>
    <row r="9" spans="1:23" x14ac:dyDescent="0.25">
      <c r="A9" t="s">
        <v>17</v>
      </c>
      <c r="B9" t="s">
        <v>9</v>
      </c>
      <c r="C9" t="s">
        <v>14</v>
      </c>
      <c r="D9" t="s">
        <v>20</v>
      </c>
      <c r="E9" t="s">
        <v>12</v>
      </c>
      <c r="F9">
        <v>40</v>
      </c>
      <c r="G9">
        <f>(StudentsPerformance3[[#This Row],[math score]])*(StudentsPerformance3[[#This Row],[math score]])</f>
        <v>1600</v>
      </c>
      <c r="H9">
        <v>43</v>
      </c>
      <c r="I9">
        <f>StudentsPerformance3[[#This Row],[reading score]]*StudentsPerformance3[[#This Row],[reading score]]</f>
        <v>1849</v>
      </c>
      <c r="J9" t="str">
        <f>IF(StudentsPerformance3[[#This Row],[math score]]&lt;50,"Failed","Passed")</f>
        <v>Failed</v>
      </c>
      <c r="K9" t="s">
        <v>35</v>
      </c>
      <c r="L9" t="s">
        <v>35</v>
      </c>
      <c r="M9">
        <f>StudentsPerformance3[[#This Row],[writing score]]*StudentsPerformance3[[#This Row],[writing score]]</f>
        <v>1521</v>
      </c>
      <c r="N9">
        <v>39</v>
      </c>
      <c r="U9" t="s">
        <v>5</v>
      </c>
    </row>
    <row r="10" spans="1:23" x14ac:dyDescent="0.25">
      <c r="A10" t="s">
        <v>17</v>
      </c>
      <c r="B10" t="s">
        <v>21</v>
      </c>
      <c r="C10" t="s">
        <v>22</v>
      </c>
      <c r="D10" t="s">
        <v>20</v>
      </c>
      <c r="E10" t="s">
        <v>15</v>
      </c>
      <c r="F10">
        <v>64</v>
      </c>
      <c r="G10">
        <f>(StudentsPerformance3[[#This Row],[math score]])*(StudentsPerformance3[[#This Row],[math score]])</f>
        <v>4096</v>
      </c>
      <c r="H10">
        <v>64</v>
      </c>
      <c r="I10">
        <f>StudentsPerformance3[[#This Row],[reading score]]*StudentsPerformance3[[#This Row],[reading score]]</f>
        <v>4096</v>
      </c>
      <c r="J10" t="str">
        <f>IF(StudentsPerformance3[[#This Row],[math score]]&lt;50,"Failed","Passed")</f>
        <v>Passed</v>
      </c>
      <c r="K10" t="s">
        <v>34</v>
      </c>
      <c r="L10" t="s">
        <v>34</v>
      </c>
      <c r="M10">
        <f>StudentsPerformance3[[#This Row],[writing score]]*StudentsPerformance3[[#This Row],[writing score]]</f>
        <v>4489</v>
      </c>
      <c r="N10">
        <v>67</v>
      </c>
    </row>
    <row r="11" spans="1:23" x14ac:dyDescent="0.25">
      <c r="A11" t="s">
        <v>8</v>
      </c>
      <c r="B11" t="s">
        <v>9</v>
      </c>
      <c r="C11" t="s">
        <v>22</v>
      </c>
      <c r="D11" t="s">
        <v>20</v>
      </c>
      <c r="E11" t="s">
        <v>12</v>
      </c>
      <c r="F11">
        <v>38</v>
      </c>
      <c r="G11">
        <f>(StudentsPerformance3[[#This Row],[math score]])*(StudentsPerformance3[[#This Row],[math score]])</f>
        <v>1444</v>
      </c>
      <c r="H11">
        <v>60</v>
      </c>
      <c r="I11">
        <f>StudentsPerformance3[[#This Row],[reading score]]*StudentsPerformance3[[#This Row],[reading score]]</f>
        <v>3600</v>
      </c>
      <c r="J11" t="str">
        <f>IF(StudentsPerformance3[[#This Row],[math score]]&lt;50,"Failed","Passed")</f>
        <v>Failed</v>
      </c>
      <c r="K11" t="s">
        <v>34</v>
      </c>
      <c r="L11" t="s">
        <v>34</v>
      </c>
      <c r="M11">
        <f>StudentsPerformance3[[#This Row],[writing score]]*StudentsPerformance3[[#This Row],[writing score]]</f>
        <v>2500</v>
      </c>
      <c r="N11">
        <v>50</v>
      </c>
      <c r="U11" t="s">
        <v>6</v>
      </c>
    </row>
    <row r="12" spans="1:23" x14ac:dyDescent="0.25">
      <c r="A12" t="s">
        <v>17</v>
      </c>
      <c r="B12" t="s">
        <v>13</v>
      </c>
      <c r="C12" t="s">
        <v>19</v>
      </c>
      <c r="D12" t="s">
        <v>11</v>
      </c>
      <c r="E12" t="s">
        <v>12</v>
      </c>
      <c r="F12">
        <v>58</v>
      </c>
      <c r="G12">
        <f>(StudentsPerformance3[[#This Row],[math score]])*(StudentsPerformance3[[#This Row],[math score]])</f>
        <v>3364</v>
      </c>
      <c r="H12">
        <v>54</v>
      </c>
      <c r="I12">
        <f>StudentsPerformance3[[#This Row],[reading score]]*StudentsPerformance3[[#This Row],[reading score]]</f>
        <v>2916</v>
      </c>
      <c r="J12" t="str">
        <f>IF(StudentsPerformance3[[#This Row],[math score]]&lt;50,"Failed","Passed")</f>
        <v>Passed</v>
      </c>
      <c r="K12" t="s">
        <v>34</v>
      </c>
      <c r="L12" t="s">
        <v>34</v>
      </c>
      <c r="M12">
        <f>StudentsPerformance3[[#This Row],[writing score]]*StudentsPerformance3[[#This Row],[writing score]]</f>
        <v>2704</v>
      </c>
      <c r="N12">
        <v>52</v>
      </c>
    </row>
    <row r="13" spans="1:23" x14ac:dyDescent="0.25">
      <c r="A13" t="s">
        <v>17</v>
      </c>
      <c r="B13" t="s">
        <v>21</v>
      </c>
      <c r="C13" t="s">
        <v>19</v>
      </c>
      <c r="D13" t="s">
        <v>11</v>
      </c>
      <c r="E13" t="s">
        <v>12</v>
      </c>
      <c r="F13">
        <v>40</v>
      </c>
      <c r="G13">
        <f>(StudentsPerformance3[[#This Row],[math score]])*(StudentsPerformance3[[#This Row],[math score]])</f>
        <v>1600</v>
      </c>
      <c r="H13">
        <v>52</v>
      </c>
      <c r="I13">
        <f>StudentsPerformance3[[#This Row],[reading score]]*StudentsPerformance3[[#This Row],[reading score]]</f>
        <v>2704</v>
      </c>
      <c r="J13" t="str">
        <f>IF(StudentsPerformance3[[#This Row],[math score]]&lt;50,"Failed","Passed")</f>
        <v>Failed</v>
      </c>
      <c r="K13" t="s">
        <v>34</v>
      </c>
      <c r="L13" t="s">
        <v>35</v>
      </c>
      <c r="M13">
        <f>StudentsPerformance3[[#This Row],[writing score]]*StudentsPerformance3[[#This Row],[writing score]]</f>
        <v>1849</v>
      </c>
      <c r="N13">
        <v>43</v>
      </c>
      <c r="U13" t="s">
        <v>7</v>
      </c>
    </row>
    <row r="14" spans="1:23" x14ac:dyDescent="0.25">
      <c r="A14" t="s">
        <v>8</v>
      </c>
      <c r="B14" t="s">
        <v>9</v>
      </c>
      <c r="C14" t="s">
        <v>22</v>
      </c>
      <c r="D14" t="s">
        <v>11</v>
      </c>
      <c r="E14" t="s">
        <v>12</v>
      </c>
      <c r="F14">
        <v>65</v>
      </c>
      <c r="G14">
        <f>(StudentsPerformance3[[#This Row],[math score]])*(StudentsPerformance3[[#This Row],[math score]])</f>
        <v>4225</v>
      </c>
      <c r="H14">
        <v>81</v>
      </c>
      <c r="I14">
        <f>StudentsPerformance3[[#This Row],[reading score]]*StudentsPerformance3[[#This Row],[reading score]]</f>
        <v>6561</v>
      </c>
      <c r="J14" t="str">
        <f>IF(StudentsPerformance3[[#This Row],[math score]]&lt;50,"Failed","Passed")</f>
        <v>Passed</v>
      </c>
      <c r="K14" t="s">
        <v>34</v>
      </c>
      <c r="L14" t="s">
        <v>34</v>
      </c>
      <c r="M14">
        <f>StudentsPerformance3[[#This Row],[writing score]]*StudentsPerformance3[[#This Row],[writing score]]</f>
        <v>5329</v>
      </c>
      <c r="N14">
        <v>73</v>
      </c>
    </row>
    <row r="15" spans="1:23" x14ac:dyDescent="0.25">
      <c r="A15" t="s">
        <v>17</v>
      </c>
      <c r="B15" t="s">
        <v>18</v>
      </c>
      <c r="C15" t="s">
        <v>14</v>
      </c>
      <c r="D15" t="s">
        <v>11</v>
      </c>
      <c r="E15" t="s">
        <v>15</v>
      </c>
      <c r="F15">
        <v>78</v>
      </c>
      <c r="G15">
        <f>(StudentsPerformance3[[#This Row],[math score]])*(StudentsPerformance3[[#This Row],[math score]])</f>
        <v>6084</v>
      </c>
      <c r="H15">
        <v>72</v>
      </c>
      <c r="I15">
        <f>StudentsPerformance3[[#This Row],[reading score]]*StudentsPerformance3[[#This Row],[reading score]]</f>
        <v>5184</v>
      </c>
      <c r="J15" t="str">
        <f>IF(StudentsPerformance3[[#This Row],[math score]]&lt;50,"Failed","Passed")</f>
        <v>Passed</v>
      </c>
      <c r="K15" t="s">
        <v>34</v>
      </c>
      <c r="L15" t="s">
        <v>34</v>
      </c>
      <c r="M15">
        <f>StudentsPerformance3[[#This Row],[writing score]]*StudentsPerformance3[[#This Row],[writing score]]</f>
        <v>4900</v>
      </c>
      <c r="N15">
        <v>70</v>
      </c>
    </row>
    <row r="16" spans="1:23" x14ac:dyDescent="0.25">
      <c r="A16" t="s">
        <v>8</v>
      </c>
      <c r="B16" t="s">
        <v>18</v>
      </c>
      <c r="C16" t="s">
        <v>16</v>
      </c>
      <c r="D16" t="s">
        <v>11</v>
      </c>
      <c r="E16" t="s">
        <v>12</v>
      </c>
      <c r="F16">
        <v>50</v>
      </c>
      <c r="G16">
        <f>(StudentsPerformance3[[#This Row],[math score]])*(StudentsPerformance3[[#This Row],[math score]])</f>
        <v>2500</v>
      </c>
      <c r="H16">
        <v>53</v>
      </c>
      <c r="I16">
        <f>StudentsPerformance3[[#This Row],[reading score]]*StudentsPerformance3[[#This Row],[reading score]]</f>
        <v>2809</v>
      </c>
      <c r="J16" t="str">
        <f>IF(StudentsPerformance3[[#This Row],[math score]]&lt;50,"Failed","Passed")</f>
        <v>Passed</v>
      </c>
      <c r="K16" t="s">
        <v>34</v>
      </c>
      <c r="L16" t="s">
        <v>34</v>
      </c>
      <c r="M16">
        <f>StudentsPerformance3[[#This Row],[writing score]]*StudentsPerformance3[[#This Row],[writing score]]</f>
        <v>3364</v>
      </c>
      <c r="N16">
        <v>58</v>
      </c>
    </row>
    <row r="17" spans="1:14" x14ac:dyDescent="0.25">
      <c r="A17" t="s">
        <v>8</v>
      </c>
      <c r="B17" t="s">
        <v>13</v>
      </c>
      <c r="C17" t="s">
        <v>23</v>
      </c>
      <c r="D17" t="s">
        <v>11</v>
      </c>
      <c r="E17" t="s">
        <v>12</v>
      </c>
      <c r="F17">
        <v>69</v>
      </c>
      <c r="G17">
        <f>(StudentsPerformance3[[#This Row],[math score]])*(StudentsPerformance3[[#This Row],[math score]])</f>
        <v>4761</v>
      </c>
      <c r="H17">
        <v>75</v>
      </c>
      <c r="I17">
        <f>StudentsPerformance3[[#This Row],[reading score]]*StudentsPerformance3[[#This Row],[reading score]]</f>
        <v>5625</v>
      </c>
      <c r="J17" t="str">
        <f>IF(StudentsPerformance3[[#This Row],[math score]]&lt;50,"Failed","Passed")</f>
        <v>Passed</v>
      </c>
      <c r="K17" t="s">
        <v>34</v>
      </c>
      <c r="L17" t="s">
        <v>34</v>
      </c>
      <c r="M17">
        <f>StudentsPerformance3[[#This Row],[writing score]]*StudentsPerformance3[[#This Row],[writing score]]</f>
        <v>6084</v>
      </c>
      <c r="N17">
        <v>78</v>
      </c>
    </row>
    <row r="18" spans="1:14" x14ac:dyDescent="0.25">
      <c r="A18" t="s">
        <v>17</v>
      </c>
      <c r="B18" t="s">
        <v>13</v>
      </c>
      <c r="C18" t="s">
        <v>22</v>
      </c>
      <c r="D18" t="s">
        <v>11</v>
      </c>
      <c r="E18" t="s">
        <v>12</v>
      </c>
      <c r="F18">
        <v>88</v>
      </c>
      <c r="G18">
        <f>(StudentsPerformance3[[#This Row],[math score]])*(StudentsPerformance3[[#This Row],[math score]])</f>
        <v>7744</v>
      </c>
      <c r="H18">
        <v>89</v>
      </c>
      <c r="I18">
        <f>StudentsPerformance3[[#This Row],[reading score]]*StudentsPerformance3[[#This Row],[reading score]]</f>
        <v>7921</v>
      </c>
      <c r="J18" t="str">
        <f>IF(StudentsPerformance3[[#This Row],[math score]]&lt;50,"Failed","Passed")</f>
        <v>Passed</v>
      </c>
      <c r="K18" t="s">
        <v>34</v>
      </c>
      <c r="L18" t="s">
        <v>34</v>
      </c>
      <c r="M18">
        <f>StudentsPerformance3[[#This Row],[writing score]]*StudentsPerformance3[[#This Row],[writing score]]</f>
        <v>7396</v>
      </c>
      <c r="N18">
        <v>86</v>
      </c>
    </row>
    <row r="19" spans="1:14" x14ac:dyDescent="0.25">
      <c r="A19" t="s">
        <v>8</v>
      </c>
      <c r="B19" t="s">
        <v>9</v>
      </c>
      <c r="C19" t="s">
        <v>23</v>
      </c>
      <c r="D19" t="s">
        <v>20</v>
      </c>
      <c r="E19" t="s">
        <v>12</v>
      </c>
      <c r="F19">
        <v>18</v>
      </c>
      <c r="G19">
        <f>(StudentsPerformance3[[#This Row],[math score]])*(StudentsPerformance3[[#This Row],[math score]])</f>
        <v>324</v>
      </c>
      <c r="H19">
        <v>32</v>
      </c>
      <c r="I19">
        <f>StudentsPerformance3[[#This Row],[reading score]]*StudentsPerformance3[[#This Row],[reading score]]</f>
        <v>1024</v>
      </c>
      <c r="J19" t="str">
        <f>IF(StudentsPerformance3[[#This Row],[math score]]&lt;50,"Failed","Passed")</f>
        <v>Failed</v>
      </c>
      <c r="K19" t="s">
        <v>35</v>
      </c>
      <c r="L19" t="s">
        <v>35</v>
      </c>
      <c r="M19">
        <f>StudentsPerformance3[[#This Row],[writing score]]*StudentsPerformance3[[#This Row],[writing score]]</f>
        <v>784</v>
      </c>
      <c r="N19">
        <v>28</v>
      </c>
    </row>
    <row r="20" spans="1:14" x14ac:dyDescent="0.25">
      <c r="A20" t="s">
        <v>17</v>
      </c>
      <c r="B20" t="s">
        <v>13</v>
      </c>
      <c r="C20" t="s">
        <v>16</v>
      </c>
      <c r="D20" t="s">
        <v>20</v>
      </c>
      <c r="E20" t="s">
        <v>15</v>
      </c>
      <c r="F20">
        <v>46</v>
      </c>
      <c r="G20">
        <f>(StudentsPerformance3[[#This Row],[math score]])*(StudentsPerformance3[[#This Row],[math score]])</f>
        <v>2116</v>
      </c>
      <c r="H20">
        <v>42</v>
      </c>
      <c r="I20">
        <f>StudentsPerformance3[[#This Row],[reading score]]*StudentsPerformance3[[#This Row],[reading score]]</f>
        <v>1764</v>
      </c>
      <c r="J20" t="str">
        <f>IF(StudentsPerformance3[[#This Row],[math score]]&lt;50,"Failed","Passed")</f>
        <v>Failed</v>
      </c>
      <c r="K20" t="s">
        <v>35</v>
      </c>
      <c r="L20" t="s">
        <v>35</v>
      </c>
      <c r="M20">
        <f>StudentsPerformance3[[#This Row],[writing score]]*StudentsPerformance3[[#This Row],[writing score]]</f>
        <v>2116</v>
      </c>
      <c r="N20">
        <v>46</v>
      </c>
    </row>
    <row r="21" spans="1:14" x14ac:dyDescent="0.25">
      <c r="A21" t="s">
        <v>8</v>
      </c>
      <c r="B21" t="s">
        <v>13</v>
      </c>
      <c r="C21" t="s">
        <v>19</v>
      </c>
      <c r="D21" t="s">
        <v>20</v>
      </c>
      <c r="E21" t="s">
        <v>12</v>
      </c>
      <c r="F21">
        <v>54</v>
      </c>
      <c r="G21">
        <f>(StudentsPerformance3[[#This Row],[math score]])*(StudentsPerformance3[[#This Row],[math score]])</f>
        <v>2916</v>
      </c>
      <c r="H21">
        <v>58</v>
      </c>
      <c r="I21">
        <f>StudentsPerformance3[[#This Row],[reading score]]*StudentsPerformance3[[#This Row],[reading score]]</f>
        <v>3364</v>
      </c>
      <c r="J21" t="str">
        <f>IF(StudentsPerformance3[[#This Row],[math score]]&lt;50,"Failed","Passed")</f>
        <v>Passed</v>
      </c>
      <c r="K21" t="s">
        <v>34</v>
      </c>
      <c r="L21" t="s">
        <v>34</v>
      </c>
      <c r="M21">
        <f>StudentsPerformance3[[#This Row],[writing score]]*StudentsPerformance3[[#This Row],[writing score]]</f>
        <v>3721</v>
      </c>
      <c r="N21">
        <v>61</v>
      </c>
    </row>
    <row r="22" spans="1:14" x14ac:dyDescent="0.25">
      <c r="A22" t="s">
        <v>17</v>
      </c>
      <c r="B22" t="s">
        <v>21</v>
      </c>
      <c r="C22" t="s">
        <v>22</v>
      </c>
      <c r="D22" t="s">
        <v>11</v>
      </c>
      <c r="E22" t="s">
        <v>12</v>
      </c>
      <c r="F22">
        <v>66</v>
      </c>
      <c r="G22">
        <f>(StudentsPerformance3[[#This Row],[math score]])*(StudentsPerformance3[[#This Row],[math score]])</f>
        <v>4356</v>
      </c>
      <c r="H22">
        <v>69</v>
      </c>
      <c r="I22">
        <f>StudentsPerformance3[[#This Row],[reading score]]*StudentsPerformance3[[#This Row],[reading score]]</f>
        <v>4761</v>
      </c>
      <c r="J22" t="str">
        <f>IF(StudentsPerformance3[[#This Row],[math score]]&lt;50,"Failed","Passed")</f>
        <v>Passed</v>
      </c>
      <c r="K22" t="s">
        <v>34</v>
      </c>
      <c r="L22" t="s">
        <v>34</v>
      </c>
      <c r="M22">
        <f>StudentsPerformance3[[#This Row],[writing score]]*StudentsPerformance3[[#This Row],[writing score]]</f>
        <v>3969</v>
      </c>
      <c r="N22">
        <v>63</v>
      </c>
    </row>
    <row r="23" spans="1:14" x14ac:dyDescent="0.25">
      <c r="A23" t="s">
        <v>8</v>
      </c>
      <c r="B23" t="s">
        <v>9</v>
      </c>
      <c r="C23" t="s">
        <v>14</v>
      </c>
      <c r="D23" t="s">
        <v>20</v>
      </c>
      <c r="E23" t="s">
        <v>15</v>
      </c>
      <c r="F23">
        <v>65</v>
      </c>
      <c r="G23">
        <f>(StudentsPerformance3[[#This Row],[math score]])*(StudentsPerformance3[[#This Row],[math score]])</f>
        <v>4225</v>
      </c>
      <c r="H23">
        <v>75</v>
      </c>
      <c r="I23">
        <f>StudentsPerformance3[[#This Row],[reading score]]*StudentsPerformance3[[#This Row],[reading score]]</f>
        <v>5625</v>
      </c>
      <c r="J23" t="str">
        <f>IF(StudentsPerformance3[[#This Row],[math score]]&lt;50,"Failed","Passed")</f>
        <v>Passed</v>
      </c>
      <c r="K23" t="s">
        <v>34</v>
      </c>
      <c r="L23" t="s">
        <v>34</v>
      </c>
      <c r="M23">
        <f>StudentsPerformance3[[#This Row],[writing score]]*StudentsPerformance3[[#This Row],[writing score]]</f>
        <v>4900</v>
      </c>
      <c r="N23">
        <v>70</v>
      </c>
    </row>
    <row r="24" spans="1:14" x14ac:dyDescent="0.25">
      <c r="A24" t="s">
        <v>17</v>
      </c>
      <c r="B24" t="s">
        <v>21</v>
      </c>
      <c r="C24" t="s">
        <v>14</v>
      </c>
      <c r="D24" t="s">
        <v>11</v>
      </c>
      <c r="E24" t="s">
        <v>12</v>
      </c>
      <c r="F24">
        <v>44</v>
      </c>
      <c r="G24">
        <f>(StudentsPerformance3[[#This Row],[math score]])*(StudentsPerformance3[[#This Row],[math score]])</f>
        <v>1936</v>
      </c>
      <c r="H24">
        <v>54</v>
      </c>
      <c r="I24">
        <f>StudentsPerformance3[[#This Row],[reading score]]*StudentsPerformance3[[#This Row],[reading score]]</f>
        <v>2916</v>
      </c>
      <c r="J24" t="str">
        <f>IF(StudentsPerformance3[[#This Row],[math score]]&lt;50,"Failed","Passed")</f>
        <v>Failed</v>
      </c>
      <c r="K24" t="s">
        <v>34</v>
      </c>
      <c r="L24" t="s">
        <v>34</v>
      </c>
      <c r="M24">
        <f>StudentsPerformance3[[#This Row],[writing score]]*StudentsPerformance3[[#This Row],[writing score]]</f>
        <v>2809</v>
      </c>
      <c r="N24">
        <v>53</v>
      </c>
    </row>
    <row r="25" spans="1:14" x14ac:dyDescent="0.25">
      <c r="A25" t="s">
        <v>8</v>
      </c>
      <c r="B25" t="s">
        <v>13</v>
      </c>
      <c r="C25" t="s">
        <v>23</v>
      </c>
      <c r="D25" t="s">
        <v>11</v>
      </c>
      <c r="E25" t="s">
        <v>12</v>
      </c>
      <c r="F25">
        <v>69</v>
      </c>
      <c r="G25">
        <f>(StudentsPerformance3[[#This Row],[math score]])*(StudentsPerformance3[[#This Row],[math score]])</f>
        <v>4761</v>
      </c>
      <c r="H25">
        <v>73</v>
      </c>
      <c r="I25">
        <f>StudentsPerformance3[[#This Row],[reading score]]*StudentsPerformance3[[#This Row],[reading score]]</f>
        <v>5329</v>
      </c>
      <c r="J25" t="str">
        <f>IF(StudentsPerformance3[[#This Row],[math score]]&lt;50,"Failed","Passed")</f>
        <v>Passed</v>
      </c>
      <c r="K25" t="s">
        <v>34</v>
      </c>
      <c r="L25" t="s">
        <v>34</v>
      </c>
      <c r="M25">
        <f>StudentsPerformance3[[#This Row],[writing score]]*StudentsPerformance3[[#This Row],[writing score]]</f>
        <v>5329</v>
      </c>
      <c r="N25">
        <v>73</v>
      </c>
    </row>
    <row r="26" spans="1:14" x14ac:dyDescent="0.25">
      <c r="A26" t="s">
        <v>17</v>
      </c>
      <c r="B26" t="s">
        <v>21</v>
      </c>
      <c r="C26" t="s">
        <v>10</v>
      </c>
      <c r="D26" t="s">
        <v>20</v>
      </c>
      <c r="E26" t="s">
        <v>15</v>
      </c>
      <c r="F26">
        <v>74</v>
      </c>
      <c r="G26">
        <f>(StudentsPerformance3[[#This Row],[math score]])*(StudentsPerformance3[[#This Row],[math score]])</f>
        <v>5476</v>
      </c>
      <c r="H26">
        <v>71</v>
      </c>
      <c r="I26">
        <f>StudentsPerformance3[[#This Row],[reading score]]*StudentsPerformance3[[#This Row],[reading score]]</f>
        <v>5041</v>
      </c>
      <c r="J26" t="str">
        <f>IF(StudentsPerformance3[[#This Row],[math score]]&lt;50,"Failed","Passed")</f>
        <v>Passed</v>
      </c>
      <c r="K26" t="s">
        <v>34</v>
      </c>
      <c r="L26" t="s">
        <v>34</v>
      </c>
      <c r="M26">
        <f>StudentsPerformance3[[#This Row],[writing score]]*StudentsPerformance3[[#This Row],[writing score]]</f>
        <v>6400</v>
      </c>
      <c r="N26">
        <v>80</v>
      </c>
    </row>
    <row r="27" spans="1:14" x14ac:dyDescent="0.25">
      <c r="A27" t="s">
        <v>17</v>
      </c>
      <c r="B27" t="s">
        <v>18</v>
      </c>
      <c r="C27" t="s">
        <v>16</v>
      </c>
      <c r="D27" t="s">
        <v>20</v>
      </c>
      <c r="E27" t="s">
        <v>12</v>
      </c>
      <c r="F27">
        <v>73</v>
      </c>
      <c r="G27">
        <f>(StudentsPerformance3[[#This Row],[math score]])*(StudentsPerformance3[[#This Row],[math score]])</f>
        <v>5329</v>
      </c>
      <c r="H27">
        <v>74</v>
      </c>
      <c r="I27">
        <f>StudentsPerformance3[[#This Row],[reading score]]*StudentsPerformance3[[#This Row],[reading score]]</f>
        <v>5476</v>
      </c>
      <c r="J27" t="str">
        <f>IF(StudentsPerformance3[[#This Row],[math score]]&lt;50,"Failed","Passed")</f>
        <v>Passed</v>
      </c>
      <c r="K27" t="s">
        <v>34</v>
      </c>
      <c r="L27" t="s">
        <v>34</v>
      </c>
      <c r="M27">
        <f>StudentsPerformance3[[#This Row],[writing score]]*StudentsPerformance3[[#This Row],[writing score]]</f>
        <v>5184</v>
      </c>
      <c r="N27">
        <v>72</v>
      </c>
    </row>
    <row r="28" spans="1:14" x14ac:dyDescent="0.25">
      <c r="A28" t="s">
        <v>17</v>
      </c>
      <c r="B28" t="s">
        <v>9</v>
      </c>
      <c r="C28" t="s">
        <v>14</v>
      </c>
      <c r="D28" t="s">
        <v>11</v>
      </c>
      <c r="E28" t="s">
        <v>12</v>
      </c>
      <c r="F28">
        <v>69</v>
      </c>
      <c r="G28">
        <f>(StudentsPerformance3[[#This Row],[math score]])*(StudentsPerformance3[[#This Row],[math score]])</f>
        <v>4761</v>
      </c>
      <c r="H28">
        <v>54</v>
      </c>
      <c r="I28">
        <f>StudentsPerformance3[[#This Row],[reading score]]*StudentsPerformance3[[#This Row],[reading score]]</f>
        <v>2916</v>
      </c>
      <c r="J28" t="str">
        <f>IF(StudentsPerformance3[[#This Row],[math score]]&lt;50,"Failed","Passed")</f>
        <v>Passed</v>
      </c>
      <c r="K28" t="s">
        <v>34</v>
      </c>
      <c r="L28" t="s">
        <v>34</v>
      </c>
      <c r="M28">
        <f>StudentsPerformance3[[#This Row],[writing score]]*StudentsPerformance3[[#This Row],[writing score]]</f>
        <v>3025</v>
      </c>
      <c r="N28">
        <v>55</v>
      </c>
    </row>
    <row r="29" spans="1:14" x14ac:dyDescent="0.25">
      <c r="A29" t="s">
        <v>8</v>
      </c>
      <c r="B29" t="s">
        <v>13</v>
      </c>
      <c r="C29" t="s">
        <v>10</v>
      </c>
      <c r="D29" t="s">
        <v>11</v>
      </c>
      <c r="E29" t="s">
        <v>12</v>
      </c>
      <c r="F29">
        <v>67</v>
      </c>
      <c r="G29">
        <f>(StudentsPerformance3[[#This Row],[math score]])*(StudentsPerformance3[[#This Row],[math score]])</f>
        <v>4489</v>
      </c>
      <c r="H29">
        <v>69</v>
      </c>
      <c r="I29">
        <f>StudentsPerformance3[[#This Row],[reading score]]*StudentsPerformance3[[#This Row],[reading score]]</f>
        <v>4761</v>
      </c>
      <c r="J29" t="str">
        <f>IF(StudentsPerformance3[[#This Row],[math score]]&lt;50,"Failed","Passed")</f>
        <v>Passed</v>
      </c>
      <c r="K29" t="s">
        <v>34</v>
      </c>
      <c r="L29" t="s">
        <v>34</v>
      </c>
      <c r="M29">
        <f>StudentsPerformance3[[#This Row],[writing score]]*StudentsPerformance3[[#This Row],[writing score]]</f>
        <v>5625</v>
      </c>
      <c r="N29">
        <v>75</v>
      </c>
    </row>
    <row r="30" spans="1:14" x14ac:dyDescent="0.25">
      <c r="A30" t="s">
        <v>17</v>
      </c>
      <c r="B30" t="s">
        <v>13</v>
      </c>
      <c r="C30" t="s">
        <v>22</v>
      </c>
      <c r="D30" t="s">
        <v>11</v>
      </c>
      <c r="E30" t="s">
        <v>12</v>
      </c>
      <c r="F30">
        <v>70</v>
      </c>
      <c r="G30">
        <f>(StudentsPerformance3[[#This Row],[math score]])*(StudentsPerformance3[[#This Row],[math score]])</f>
        <v>4900</v>
      </c>
      <c r="H30">
        <v>70</v>
      </c>
      <c r="I30">
        <f>StudentsPerformance3[[#This Row],[reading score]]*StudentsPerformance3[[#This Row],[reading score]]</f>
        <v>4900</v>
      </c>
      <c r="J30" t="str">
        <f>IF(StudentsPerformance3[[#This Row],[math score]]&lt;50,"Failed","Passed")</f>
        <v>Passed</v>
      </c>
      <c r="K30" t="s">
        <v>34</v>
      </c>
      <c r="L30" t="s">
        <v>34</v>
      </c>
      <c r="M30">
        <f>StudentsPerformance3[[#This Row],[writing score]]*StudentsPerformance3[[#This Row],[writing score]]</f>
        <v>4225</v>
      </c>
      <c r="N30">
        <v>65</v>
      </c>
    </row>
    <row r="31" spans="1:14" x14ac:dyDescent="0.25">
      <c r="A31" t="s">
        <v>8</v>
      </c>
      <c r="B31" t="s">
        <v>21</v>
      </c>
      <c r="C31" t="s">
        <v>16</v>
      </c>
      <c r="D31" t="s">
        <v>11</v>
      </c>
      <c r="E31" t="s">
        <v>12</v>
      </c>
      <c r="F31">
        <v>62</v>
      </c>
      <c r="G31">
        <f>(StudentsPerformance3[[#This Row],[math score]])*(StudentsPerformance3[[#This Row],[math score]])</f>
        <v>3844</v>
      </c>
      <c r="H31">
        <v>70</v>
      </c>
      <c r="I31">
        <f>StudentsPerformance3[[#This Row],[reading score]]*StudentsPerformance3[[#This Row],[reading score]]</f>
        <v>4900</v>
      </c>
      <c r="J31" t="str">
        <f>IF(StudentsPerformance3[[#This Row],[math score]]&lt;50,"Failed","Passed")</f>
        <v>Passed</v>
      </c>
      <c r="K31" t="s">
        <v>34</v>
      </c>
      <c r="L31" t="s">
        <v>34</v>
      </c>
      <c r="M31">
        <f>StudentsPerformance3[[#This Row],[writing score]]*StudentsPerformance3[[#This Row],[writing score]]</f>
        <v>5625</v>
      </c>
      <c r="N31">
        <v>75</v>
      </c>
    </row>
    <row r="32" spans="1:14" x14ac:dyDescent="0.25">
      <c r="A32" t="s">
        <v>8</v>
      </c>
      <c r="B32" t="s">
        <v>21</v>
      </c>
      <c r="C32" t="s">
        <v>14</v>
      </c>
      <c r="D32" t="s">
        <v>11</v>
      </c>
      <c r="E32" t="s">
        <v>12</v>
      </c>
      <c r="F32">
        <v>69</v>
      </c>
      <c r="G32">
        <f>(StudentsPerformance3[[#This Row],[math score]])*(StudentsPerformance3[[#This Row],[math score]])</f>
        <v>4761</v>
      </c>
      <c r="H32">
        <v>74</v>
      </c>
      <c r="I32">
        <f>StudentsPerformance3[[#This Row],[reading score]]*StudentsPerformance3[[#This Row],[reading score]]</f>
        <v>5476</v>
      </c>
      <c r="J32" t="str">
        <f>IF(StudentsPerformance3[[#This Row],[math score]]&lt;50,"Failed","Passed")</f>
        <v>Passed</v>
      </c>
      <c r="K32" t="s">
        <v>34</v>
      </c>
      <c r="L32" t="s">
        <v>34</v>
      </c>
      <c r="M32">
        <f>StudentsPerformance3[[#This Row],[writing score]]*StudentsPerformance3[[#This Row],[writing score]]</f>
        <v>5476</v>
      </c>
      <c r="N32">
        <v>74</v>
      </c>
    </row>
    <row r="33" spans="1:14" x14ac:dyDescent="0.25">
      <c r="A33" t="s">
        <v>8</v>
      </c>
      <c r="B33" t="s">
        <v>9</v>
      </c>
      <c r="C33" t="s">
        <v>14</v>
      </c>
      <c r="D33" t="s">
        <v>11</v>
      </c>
      <c r="E33" t="s">
        <v>12</v>
      </c>
      <c r="F33">
        <v>63</v>
      </c>
      <c r="G33">
        <f>(StudentsPerformance3[[#This Row],[math score]])*(StudentsPerformance3[[#This Row],[math score]])</f>
        <v>3969</v>
      </c>
      <c r="H33">
        <v>65</v>
      </c>
      <c r="I33">
        <f>StudentsPerformance3[[#This Row],[reading score]]*StudentsPerformance3[[#This Row],[reading score]]</f>
        <v>4225</v>
      </c>
      <c r="J33" t="str">
        <f>IF(StudentsPerformance3[[#This Row],[math score]]&lt;50,"Failed","Passed")</f>
        <v>Passed</v>
      </c>
      <c r="K33" t="s">
        <v>34</v>
      </c>
      <c r="L33" t="s">
        <v>34</v>
      </c>
      <c r="M33">
        <f>StudentsPerformance3[[#This Row],[writing score]]*StudentsPerformance3[[#This Row],[writing score]]</f>
        <v>3721</v>
      </c>
      <c r="N33">
        <v>61</v>
      </c>
    </row>
    <row r="34" spans="1:14" x14ac:dyDescent="0.25">
      <c r="A34" t="s">
        <v>8</v>
      </c>
      <c r="B34" t="s">
        <v>24</v>
      </c>
      <c r="C34" t="s">
        <v>16</v>
      </c>
      <c r="D34" t="s">
        <v>20</v>
      </c>
      <c r="E34" t="s">
        <v>12</v>
      </c>
      <c r="F34">
        <v>56</v>
      </c>
      <c r="G34">
        <f>(StudentsPerformance3[[#This Row],[math score]])*(StudentsPerformance3[[#This Row],[math score]])</f>
        <v>3136</v>
      </c>
      <c r="H34">
        <v>72</v>
      </c>
      <c r="I34">
        <f>StudentsPerformance3[[#This Row],[reading score]]*StudentsPerformance3[[#This Row],[reading score]]</f>
        <v>5184</v>
      </c>
      <c r="J34" t="str">
        <f>IF(StudentsPerformance3[[#This Row],[math score]]&lt;50,"Failed","Passed")</f>
        <v>Passed</v>
      </c>
      <c r="K34" t="s">
        <v>34</v>
      </c>
      <c r="L34" t="s">
        <v>34</v>
      </c>
      <c r="M34">
        <f>StudentsPerformance3[[#This Row],[writing score]]*StudentsPerformance3[[#This Row],[writing score]]</f>
        <v>4225</v>
      </c>
      <c r="N34">
        <v>65</v>
      </c>
    </row>
    <row r="35" spans="1:14" x14ac:dyDescent="0.25">
      <c r="A35" t="s">
        <v>17</v>
      </c>
      <c r="B35" t="s">
        <v>21</v>
      </c>
      <c r="C35" t="s">
        <v>14</v>
      </c>
      <c r="D35" t="s">
        <v>11</v>
      </c>
      <c r="E35" t="s">
        <v>12</v>
      </c>
      <c r="F35">
        <v>40</v>
      </c>
      <c r="G35">
        <f>(StudentsPerformance3[[#This Row],[math score]])*(StudentsPerformance3[[#This Row],[math score]])</f>
        <v>1600</v>
      </c>
      <c r="H35">
        <v>42</v>
      </c>
      <c r="I35">
        <f>StudentsPerformance3[[#This Row],[reading score]]*StudentsPerformance3[[#This Row],[reading score]]</f>
        <v>1764</v>
      </c>
      <c r="J35" t="str">
        <f>IF(StudentsPerformance3[[#This Row],[math score]]&lt;50,"Failed","Passed")</f>
        <v>Failed</v>
      </c>
      <c r="K35" t="s">
        <v>35</v>
      </c>
      <c r="L35" t="s">
        <v>35</v>
      </c>
      <c r="M35">
        <f>StudentsPerformance3[[#This Row],[writing score]]*StudentsPerformance3[[#This Row],[writing score]]</f>
        <v>1444</v>
      </c>
      <c r="N35">
        <v>38</v>
      </c>
    </row>
    <row r="36" spans="1:14" x14ac:dyDescent="0.25">
      <c r="A36" t="s">
        <v>17</v>
      </c>
      <c r="B36" t="s">
        <v>24</v>
      </c>
      <c r="C36" t="s">
        <v>14</v>
      </c>
      <c r="D36" t="s">
        <v>11</v>
      </c>
      <c r="E36" t="s">
        <v>12</v>
      </c>
      <c r="F36">
        <v>97</v>
      </c>
      <c r="G36">
        <f>(StudentsPerformance3[[#This Row],[math score]])*(StudentsPerformance3[[#This Row],[math score]])</f>
        <v>9409</v>
      </c>
      <c r="H36">
        <v>87</v>
      </c>
      <c r="I36">
        <f>StudentsPerformance3[[#This Row],[reading score]]*StudentsPerformance3[[#This Row],[reading score]]</f>
        <v>7569</v>
      </c>
      <c r="J36" t="str">
        <f>IF(StudentsPerformance3[[#This Row],[math score]]&lt;50,"Failed","Passed")</f>
        <v>Passed</v>
      </c>
      <c r="K36" t="s">
        <v>34</v>
      </c>
      <c r="L36" t="s">
        <v>34</v>
      </c>
      <c r="M36">
        <f>StudentsPerformance3[[#This Row],[writing score]]*StudentsPerformance3[[#This Row],[writing score]]</f>
        <v>6724</v>
      </c>
      <c r="N36">
        <v>82</v>
      </c>
    </row>
    <row r="37" spans="1:14" x14ac:dyDescent="0.25">
      <c r="A37" t="s">
        <v>17</v>
      </c>
      <c r="B37" t="s">
        <v>24</v>
      </c>
      <c r="C37" t="s">
        <v>19</v>
      </c>
      <c r="D37" t="s">
        <v>11</v>
      </c>
      <c r="E37" t="s">
        <v>15</v>
      </c>
      <c r="F37">
        <v>81</v>
      </c>
      <c r="G37">
        <f>(StudentsPerformance3[[#This Row],[math score]])*(StudentsPerformance3[[#This Row],[math score]])</f>
        <v>6561</v>
      </c>
      <c r="H37">
        <v>81</v>
      </c>
      <c r="I37">
        <f>StudentsPerformance3[[#This Row],[reading score]]*StudentsPerformance3[[#This Row],[reading score]]</f>
        <v>6561</v>
      </c>
      <c r="J37" t="str">
        <f>IF(StudentsPerformance3[[#This Row],[math score]]&lt;50,"Failed","Passed")</f>
        <v>Passed</v>
      </c>
      <c r="K37" t="s">
        <v>34</v>
      </c>
      <c r="L37" t="s">
        <v>34</v>
      </c>
      <c r="M37">
        <f>StudentsPerformance3[[#This Row],[writing score]]*StudentsPerformance3[[#This Row],[writing score]]</f>
        <v>6241</v>
      </c>
      <c r="N37">
        <v>79</v>
      </c>
    </row>
    <row r="38" spans="1:14" x14ac:dyDescent="0.25">
      <c r="A38" t="s">
        <v>8</v>
      </c>
      <c r="B38" t="s">
        <v>21</v>
      </c>
      <c r="C38" t="s">
        <v>19</v>
      </c>
      <c r="D38" t="s">
        <v>11</v>
      </c>
      <c r="E38" t="s">
        <v>12</v>
      </c>
      <c r="F38">
        <v>74</v>
      </c>
      <c r="G38">
        <f>(StudentsPerformance3[[#This Row],[math score]])*(StudentsPerformance3[[#This Row],[math score]])</f>
        <v>5476</v>
      </c>
      <c r="H38">
        <v>81</v>
      </c>
      <c r="I38">
        <f>StudentsPerformance3[[#This Row],[reading score]]*StudentsPerformance3[[#This Row],[reading score]]</f>
        <v>6561</v>
      </c>
      <c r="J38" t="str">
        <f>IF(StudentsPerformance3[[#This Row],[math score]]&lt;50,"Failed","Passed")</f>
        <v>Passed</v>
      </c>
      <c r="K38" t="s">
        <v>34</v>
      </c>
      <c r="L38" t="s">
        <v>34</v>
      </c>
      <c r="M38">
        <f>StudentsPerformance3[[#This Row],[writing score]]*StudentsPerformance3[[#This Row],[writing score]]</f>
        <v>6889</v>
      </c>
      <c r="N38">
        <v>83</v>
      </c>
    </row>
    <row r="39" spans="1:14" x14ac:dyDescent="0.25">
      <c r="A39" t="s">
        <v>8</v>
      </c>
      <c r="B39" t="s">
        <v>21</v>
      </c>
      <c r="C39" t="s">
        <v>23</v>
      </c>
      <c r="D39" t="s">
        <v>20</v>
      </c>
      <c r="E39" t="s">
        <v>12</v>
      </c>
      <c r="F39">
        <v>50</v>
      </c>
      <c r="G39">
        <f>(StudentsPerformance3[[#This Row],[math score]])*(StudentsPerformance3[[#This Row],[math score]])</f>
        <v>2500</v>
      </c>
      <c r="H39">
        <v>64</v>
      </c>
      <c r="I39">
        <f>StudentsPerformance3[[#This Row],[reading score]]*StudentsPerformance3[[#This Row],[reading score]]</f>
        <v>4096</v>
      </c>
      <c r="J39" t="str">
        <f>IF(StudentsPerformance3[[#This Row],[math score]]&lt;50,"Failed","Passed")</f>
        <v>Passed</v>
      </c>
      <c r="K39" t="s">
        <v>34</v>
      </c>
      <c r="L39" t="s">
        <v>34</v>
      </c>
      <c r="M39">
        <f>StudentsPerformance3[[#This Row],[writing score]]*StudentsPerformance3[[#This Row],[writing score]]</f>
        <v>3481</v>
      </c>
      <c r="N39">
        <v>59</v>
      </c>
    </row>
    <row r="40" spans="1:14" x14ac:dyDescent="0.25">
      <c r="A40" t="s">
        <v>8</v>
      </c>
      <c r="B40" t="s">
        <v>21</v>
      </c>
      <c r="C40" t="s">
        <v>19</v>
      </c>
      <c r="D40" t="s">
        <v>20</v>
      </c>
      <c r="E40" t="s">
        <v>15</v>
      </c>
      <c r="F40">
        <v>75</v>
      </c>
      <c r="G40">
        <f>(StudentsPerformance3[[#This Row],[math score]])*(StudentsPerformance3[[#This Row],[math score]])</f>
        <v>5625</v>
      </c>
      <c r="H40">
        <v>90</v>
      </c>
      <c r="I40">
        <f>StudentsPerformance3[[#This Row],[reading score]]*StudentsPerformance3[[#This Row],[reading score]]</f>
        <v>8100</v>
      </c>
      <c r="J40" t="str">
        <f>IF(StudentsPerformance3[[#This Row],[math score]]&lt;50,"Failed","Passed")</f>
        <v>Passed</v>
      </c>
      <c r="K40" t="s">
        <v>34</v>
      </c>
      <c r="L40" t="s">
        <v>34</v>
      </c>
      <c r="M40">
        <f>StudentsPerformance3[[#This Row],[writing score]]*StudentsPerformance3[[#This Row],[writing score]]</f>
        <v>7744</v>
      </c>
      <c r="N40">
        <v>88</v>
      </c>
    </row>
    <row r="41" spans="1:14" x14ac:dyDescent="0.25">
      <c r="A41" t="s">
        <v>17</v>
      </c>
      <c r="B41" t="s">
        <v>9</v>
      </c>
      <c r="C41" t="s">
        <v>19</v>
      </c>
      <c r="D41" t="s">
        <v>20</v>
      </c>
      <c r="E41" t="s">
        <v>12</v>
      </c>
      <c r="F41">
        <v>57</v>
      </c>
      <c r="G41">
        <f>(StudentsPerformance3[[#This Row],[math score]])*(StudentsPerformance3[[#This Row],[math score]])</f>
        <v>3249</v>
      </c>
      <c r="H41">
        <v>56</v>
      </c>
      <c r="I41">
        <f>StudentsPerformance3[[#This Row],[reading score]]*StudentsPerformance3[[#This Row],[reading score]]</f>
        <v>3136</v>
      </c>
      <c r="J41" t="str">
        <f>IF(StudentsPerformance3[[#This Row],[math score]]&lt;50,"Failed","Passed")</f>
        <v>Passed</v>
      </c>
      <c r="K41" t="s">
        <v>34</v>
      </c>
      <c r="L41" t="s">
        <v>34</v>
      </c>
      <c r="M41">
        <f>StudentsPerformance3[[#This Row],[writing score]]*StudentsPerformance3[[#This Row],[writing score]]</f>
        <v>3249</v>
      </c>
      <c r="N41">
        <v>57</v>
      </c>
    </row>
    <row r="42" spans="1:14" x14ac:dyDescent="0.25">
      <c r="A42" t="s">
        <v>17</v>
      </c>
      <c r="B42" t="s">
        <v>13</v>
      </c>
      <c r="C42" t="s">
        <v>19</v>
      </c>
      <c r="D42" t="s">
        <v>20</v>
      </c>
      <c r="E42" t="s">
        <v>12</v>
      </c>
      <c r="F42">
        <v>55</v>
      </c>
      <c r="G42">
        <f>(StudentsPerformance3[[#This Row],[math score]])*(StudentsPerformance3[[#This Row],[math score]])</f>
        <v>3025</v>
      </c>
      <c r="H42">
        <v>61</v>
      </c>
      <c r="I42">
        <f>StudentsPerformance3[[#This Row],[reading score]]*StudentsPerformance3[[#This Row],[reading score]]</f>
        <v>3721</v>
      </c>
      <c r="J42" t="str">
        <f>IF(StudentsPerformance3[[#This Row],[math score]]&lt;50,"Failed","Passed")</f>
        <v>Passed</v>
      </c>
      <c r="K42" t="s">
        <v>34</v>
      </c>
      <c r="L42" t="s">
        <v>34</v>
      </c>
      <c r="M42">
        <f>StudentsPerformance3[[#This Row],[writing score]]*StudentsPerformance3[[#This Row],[writing score]]</f>
        <v>2916</v>
      </c>
      <c r="N42">
        <v>54</v>
      </c>
    </row>
    <row r="43" spans="1:14" x14ac:dyDescent="0.25">
      <c r="A43" t="s">
        <v>8</v>
      </c>
      <c r="B43" t="s">
        <v>13</v>
      </c>
      <c r="C43" t="s">
        <v>19</v>
      </c>
      <c r="D43" t="s">
        <v>11</v>
      </c>
      <c r="E43" t="s">
        <v>12</v>
      </c>
      <c r="F43">
        <v>58</v>
      </c>
      <c r="G43">
        <f>(StudentsPerformance3[[#This Row],[math score]])*(StudentsPerformance3[[#This Row],[math score]])</f>
        <v>3364</v>
      </c>
      <c r="H43">
        <v>73</v>
      </c>
      <c r="I43">
        <f>StudentsPerformance3[[#This Row],[reading score]]*StudentsPerformance3[[#This Row],[reading score]]</f>
        <v>5329</v>
      </c>
      <c r="J43" t="str">
        <f>IF(StudentsPerformance3[[#This Row],[math score]]&lt;50,"Failed","Passed")</f>
        <v>Passed</v>
      </c>
      <c r="K43" t="s">
        <v>34</v>
      </c>
      <c r="L43" t="s">
        <v>34</v>
      </c>
      <c r="M43">
        <f>StudentsPerformance3[[#This Row],[writing score]]*StudentsPerformance3[[#This Row],[writing score]]</f>
        <v>4624</v>
      </c>
      <c r="N43">
        <v>68</v>
      </c>
    </row>
    <row r="44" spans="1:14" x14ac:dyDescent="0.25">
      <c r="A44" t="s">
        <v>8</v>
      </c>
      <c r="B44" t="s">
        <v>9</v>
      </c>
      <c r="C44" t="s">
        <v>19</v>
      </c>
      <c r="D44" t="s">
        <v>11</v>
      </c>
      <c r="E44" t="s">
        <v>12</v>
      </c>
      <c r="F44">
        <v>53</v>
      </c>
      <c r="G44">
        <f>(StudentsPerformance3[[#This Row],[math score]])*(StudentsPerformance3[[#This Row],[math score]])</f>
        <v>2809</v>
      </c>
      <c r="H44">
        <v>58</v>
      </c>
      <c r="I44">
        <f>StudentsPerformance3[[#This Row],[reading score]]*StudentsPerformance3[[#This Row],[reading score]]</f>
        <v>3364</v>
      </c>
      <c r="J44" t="str">
        <f>IF(StudentsPerformance3[[#This Row],[math score]]&lt;50,"Failed","Passed")</f>
        <v>Passed</v>
      </c>
      <c r="K44" t="s">
        <v>34</v>
      </c>
      <c r="L44" t="s">
        <v>34</v>
      </c>
      <c r="M44">
        <f>StudentsPerformance3[[#This Row],[writing score]]*StudentsPerformance3[[#This Row],[writing score]]</f>
        <v>4225</v>
      </c>
      <c r="N44">
        <v>65</v>
      </c>
    </row>
    <row r="45" spans="1:14" x14ac:dyDescent="0.25">
      <c r="A45" t="s">
        <v>17</v>
      </c>
      <c r="B45" t="s">
        <v>9</v>
      </c>
      <c r="C45" t="s">
        <v>14</v>
      </c>
      <c r="D45" t="s">
        <v>20</v>
      </c>
      <c r="E45" t="s">
        <v>15</v>
      </c>
      <c r="F45">
        <v>59</v>
      </c>
      <c r="G45">
        <f>(StudentsPerformance3[[#This Row],[math score]])*(StudentsPerformance3[[#This Row],[math score]])</f>
        <v>3481</v>
      </c>
      <c r="H45">
        <v>65</v>
      </c>
      <c r="I45">
        <f>StudentsPerformance3[[#This Row],[reading score]]*StudentsPerformance3[[#This Row],[reading score]]</f>
        <v>4225</v>
      </c>
      <c r="J45" t="str">
        <f>IF(StudentsPerformance3[[#This Row],[math score]]&lt;50,"Failed","Passed")</f>
        <v>Passed</v>
      </c>
      <c r="K45" t="s">
        <v>34</v>
      </c>
      <c r="L45" t="s">
        <v>34</v>
      </c>
      <c r="M45">
        <f>StudentsPerformance3[[#This Row],[writing score]]*StudentsPerformance3[[#This Row],[writing score]]</f>
        <v>4356</v>
      </c>
      <c r="N45">
        <v>66</v>
      </c>
    </row>
    <row r="46" spans="1:14" x14ac:dyDescent="0.25">
      <c r="A46" t="s">
        <v>8</v>
      </c>
      <c r="B46" t="s">
        <v>24</v>
      </c>
      <c r="C46" t="s">
        <v>19</v>
      </c>
      <c r="D46" t="s">
        <v>20</v>
      </c>
      <c r="E46" t="s">
        <v>12</v>
      </c>
      <c r="F46">
        <v>50</v>
      </c>
      <c r="G46">
        <f>(StudentsPerformance3[[#This Row],[math score]])*(StudentsPerformance3[[#This Row],[math score]])</f>
        <v>2500</v>
      </c>
      <c r="H46">
        <v>56</v>
      </c>
      <c r="I46">
        <f>StudentsPerformance3[[#This Row],[reading score]]*StudentsPerformance3[[#This Row],[reading score]]</f>
        <v>3136</v>
      </c>
      <c r="J46" t="str">
        <f>IF(StudentsPerformance3[[#This Row],[math score]]&lt;50,"Failed","Passed")</f>
        <v>Passed</v>
      </c>
      <c r="K46" t="s">
        <v>34</v>
      </c>
      <c r="L46" t="s">
        <v>34</v>
      </c>
      <c r="M46">
        <f>StudentsPerformance3[[#This Row],[writing score]]*StudentsPerformance3[[#This Row],[writing score]]</f>
        <v>2916</v>
      </c>
      <c r="N46">
        <v>54</v>
      </c>
    </row>
    <row r="47" spans="1:14" x14ac:dyDescent="0.25">
      <c r="A47" t="s">
        <v>17</v>
      </c>
      <c r="B47" t="s">
        <v>9</v>
      </c>
      <c r="C47" t="s">
        <v>19</v>
      </c>
      <c r="D47" t="s">
        <v>11</v>
      </c>
      <c r="E47" t="s">
        <v>12</v>
      </c>
      <c r="F47">
        <v>65</v>
      </c>
      <c r="G47">
        <f>(StudentsPerformance3[[#This Row],[math score]])*(StudentsPerformance3[[#This Row],[math score]])</f>
        <v>4225</v>
      </c>
      <c r="H47">
        <v>54</v>
      </c>
      <c r="I47">
        <f>StudentsPerformance3[[#This Row],[reading score]]*StudentsPerformance3[[#This Row],[reading score]]</f>
        <v>2916</v>
      </c>
      <c r="J47" t="str">
        <f>IF(StudentsPerformance3[[#This Row],[math score]]&lt;50,"Failed","Passed")</f>
        <v>Passed</v>
      </c>
      <c r="K47" t="s">
        <v>34</v>
      </c>
      <c r="L47" t="s">
        <v>34</v>
      </c>
      <c r="M47">
        <f>StudentsPerformance3[[#This Row],[writing score]]*StudentsPerformance3[[#This Row],[writing score]]</f>
        <v>3249</v>
      </c>
      <c r="N47">
        <v>57</v>
      </c>
    </row>
    <row r="48" spans="1:14" x14ac:dyDescent="0.25">
      <c r="A48" t="s">
        <v>8</v>
      </c>
      <c r="B48" t="s">
        <v>18</v>
      </c>
      <c r="C48" t="s">
        <v>19</v>
      </c>
      <c r="D48" t="s">
        <v>11</v>
      </c>
      <c r="E48" t="s">
        <v>15</v>
      </c>
      <c r="F48">
        <v>55</v>
      </c>
      <c r="G48">
        <f>(StudentsPerformance3[[#This Row],[math score]])*(StudentsPerformance3[[#This Row],[math score]])</f>
        <v>3025</v>
      </c>
      <c r="H48">
        <v>65</v>
      </c>
      <c r="I48">
        <f>StudentsPerformance3[[#This Row],[reading score]]*StudentsPerformance3[[#This Row],[reading score]]</f>
        <v>4225</v>
      </c>
      <c r="J48" t="str">
        <f>IF(StudentsPerformance3[[#This Row],[math score]]&lt;50,"Failed","Passed")</f>
        <v>Passed</v>
      </c>
      <c r="K48" t="s">
        <v>34</v>
      </c>
      <c r="L48" t="s">
        <v>34</v>
      </c>
      <c r="M48">
        <f>StudentsPerformance3[[#This Row],[writing score]]*StudentsPerformance3[[#This Row],[writing score]]</f>
        <v>3844</v>
      </c>
      <c r="N48">
        <v>62</v>
      </c>
    </row>
    <row r="49" spans="1:14" x14ac:dyDescent="0.25">
      <c r="A49" t="s">
        <v>8</v>
      </c>
      <c r="B49" t="s">
        <v>13</v>
      </c>
      <c r="C49" t="s">
        <v>22</v>
      </c>
      <c r="D49" t="s">
        <v>11</v>
      </c>
      <c r="E49" t="s">
        <v>12</v>
      </c>
      <c r="F49">
        <v>66</v>
      </c>
      <c r="G49">
        <f>(StudentsPerformance3[[#This Row],[math score]])*(StudentsPerformance3[[#This Row],[math score]])</f>
        <v>4356</v>
      </c>
      <c r="H49">
        <v>71</v>
      </c>
      <c r="I49">
        <f>StudentsPerformance3[[#This Row],[reading score]]*StudentsPerformance3[[#This Row],[reading score]]</f>
        <v>5041</v>
      </c>
      <c r="J49" t="str">
        <f>IF(StudentsPerformance3[[#This Row],[math score]]&lt;50,"Failed","Passed")</f>
        <v>Passed</v>
      </c>
      <c r="K49" t="s">
        <v>34</v>
      </c>
      <c r="L49" t="s">
        <v>34</v>
      </c>
      <c r="M49">
        <f>StudentsPerformance3[[#This Row],[writing score]]*StudentsPerformance3[[#This Row],[writing score]]</f>
        <v>5776</v>
      </c>
      <c r="N49">
        <v>76</v>
      </c>
    </row>
    <row r="50" spans="1:14" x14ac:dyDescent="0.25">
      <c r="A50" t="s">
        <v>8</v>
      </c>
      <c r="B50" t="s">
        <v>21</v>
      </c>
      <c r="C50" t="s">
        <v>19</v>
      </c>
      <c r="D50" t="s">
        <v>20</v>
      </c>
      <c r="E50" t="s">
        <v>15</v>
      </c>
      <c r="F50">
        <v>57</v>
      </c>
      <c r="G50">
        <f>(StudentsPerformance3[[#This Row],[math score]])*(StudentsPerformance3[[#This Row],[math score]])</f>
        <v>3249</v>
      </c>
      <c r="H50">
        <v>74</v>
      </c>
      <c r="I50">
        <f>StudentsPerformance3[[#This Row],[reading score]]*StudentsPerformance3[[#This Row],[reading score]]</f>
        <v>5476</v>
      </c>
      <c r="J50" t="str">
        <f>IF(StudentsPerformance3[[#This Row],[math score]]&lt;50,"Failed","Passed")</f>
        <v>Passed</v>
      </c>
      <c r="K50" t="s">
        <v>34</v>
      </c>
      <c r="L50" t="s">
        <v>34</v>
      </c>
      <c r="M50">
        <f>StudentsPerformance3[[#This Row],[writing score]]*StudentsPerformance3[[#This Row],[writing score]]</f>
        <v>5776</v>
      </c>
      <c r="N50">
        <v>76</v>
      </c>
    </row>
    <row r="51" spans="1:14" x14ac:dyDescent="0.25">
      <c r="A51" t="s">
        <v>17</v>
      </c>
      <c r="B51" t="s">
        <v>13</v>
      </c>
      <c r="C51" t="s">
        <v>22</v>
      </c>
      <c r="D51" t="s">
        <v>11</v>
      </c>
      <c r="E51" t="s">
        <v>15</v>
      </c>
      <c r="F51">
        <v>82</v>
      </c>
      <c r="G51">
        <f>(StudentsPerformance3[[#This Row],[math score]])*(StudentsPerformance3[[#This Row],[math score]])</f>
        <v>6724</v>
      </c>
      <c r="H51">
        <v>84</v>
      </c>
      <c r="I51">
        <f>StudentsPerformance3[[#This Row],[reading score]]*StudentsPerformance3[[#This Row],[reading score]]</f>
        <v>7056</v>
      </c>
      <c r="J51" t="str">
        <f>IF(StudentsPerformance3[[#This Row],[math score]]&lt;50,"Failed","Passed")</f>
        <v>Passed</v>
      </c>
      <c r="K51" t="s">
        <v>34</v>
      </c>
      <c r="L51" t="s">
        <v>34</v>
      </c>
      <c r="M51">
        <f>StudentsPerformance3[[#This Row],[writing score]]*StudentsPerformance3[[#This Row],[writing score]]</f>
        <v>6724</v>
      </c>
      <c r="N51">
        <v>82</v>
      </c>
    </row>
    <row r="52" spans="1:14" x14ac:dyDescent="0.25">
      <c r="A52" t="s">
        <v>17</v>
      </c>
      <c r="B52" t="s">
        <v>24</v>
      </c>
      <c r="C52" t="s">
        <v>14</v>
      </c>
      <c r="D52" t="s">
        <v>11</v>
      </c>
      <c r="E52" t="s">
        <v>12</v>
      </c>
      <c r="F52">
        <v>53</v>
      </c>
      <c r="G52">
        <f>(StudentsPerformance3[[#This Row],[math score]])*(StudentsPerformance3[[#This Row],[math score]])</f>
        <v>2809</v>
      </c>
      <c r="H52">
        <v>55</v>
      </c>
      <c r="I52">
        <f>StudentsPerformance3[[#This Row],[reading score]]*StudentsPerformance3[[#This Row],[reading score]]</f>
        <v>3025</v>
      </c>
      <c r="J52" t="str">
        <f>IF(StudentsPerformance3[[#This Row],[math score]]&lt;50,"Failed","Passed")</f>
        <v>Passed</v>
      </c>
      <c r="K52" t="s">
        <v>34</v>
      </c>
      <c r="L52" t="s">
        <v>35</v>
      </c>
      <c r="M52">
        <f>StudentsPerformance3[[#This Row],[writing score]]*StudentsPerformance3[[#This Row],[writing score]]</f>
        <v>2304</v>
      </c>
      <c r="N52">
        <v>48</v>
      </c>
    </row>
    <row r="53" spans="1:14" x14ac:dyDescent="0.25">
      <c r="A53" t="s">
        <v>17</v>
      </c>
      <c r="B53" t="s">
        <v>24</v>
      </c>
      <c r="C53" t="s">
        <v>19</v>
      </c>
      <c r="D53" t="s">
        <v>20</v>
      </c>
      <c r="E53" t="s">
        <v>15</v>
      </c>
      <c r="F53">
        <v>77</v>
      </c>
      <c r="G53">
        <f>(StudentsPerformance3[[#This Row],[math score]])*(StudentsPerformance3[[#This Row],[math score]])</f>
        <v>5929</v>
      </c>
      <c r="H53">
        <v>69</v>
      </c>
      <c r="I53">
        <f>StudentsPerformance3[[#This Row],[reading score]]*StudentsPerformance3[[#This Row],[reading score]]</f>
        <v>4761</v>
      </c>
      <c r="J53" t="str">
        <f>IF(StudentsPerformance3[[#This Row],[math score]]&lt;50,"Failed","Passed")</f>
        <v>Passed</v>
      </c>
      <c r="K53" t="s">
        <v>34</v>
      </c>
      <c r="L53" t="s">
        <v>34</v>
      </c>
      <c r="M53">
        <f>StudentsPerformance3[[#This Row],[writing score]]*StudentsPerformance3[[#This Row],[writing score]]</f>
        <v>4624</v>
      </c>
      <c r="N53">
        <v>68</v>
      </c>
    </row>
    <row r="54" spans="1:14" x14ac:dyDescent="0.25">
      <c r="A54" t="s">
        <v>17</v>
      </c>
      <c r="B54" t="s">
        <v>13</v>
      </c>
      <c r="C54" t="s">
        <v>14</v>
      </c>
      <c r="D54" t="s">
        <v>11</v>
      </c>
      <c r="E54" t="s">
        <v>12</v>
      </c>
      <c r="F54">
        <v>53</v>
      </c>
      <c r="G54">
        <f>(StudentsPerformance3[[#This Row],[math score]])*(StudentsPerformance3[[#This Row],[math score]])</f>
        <v>2809</v>
      </c>
      <c r="H54">
        <v>44</v>
      </c>
      <c r="I54">
        <f>StudentsPerformance3[[#This Row],[reading score]]*StudentsPerformance3[[#This Row],[reading score]]</f>
        <v>1936</v>
      </c>
      <c r="J54" t="str">
        <f>IF(StudentsPerformance3[[#This Row],[math score]]&lt;50,"Failed","Passed")</f>
        <v>Passed</v>
      </c>
      <c r="K54" t="s">
        <v>35</v>
      </c>
      <c r="L54" t="s">
        <v>35</v>
      </c>
      <c r="M54">
        <f>StudentsPerformance3[[#This Row],[writing score]]*StudentsPerformance3[[#This Row],[writing score]]</f>
        <v>1764</v>
      </c>
      <c r="N54">
        <v>42</v>
      </c>
    </row>
    <row r="55" spans="1:14" x14ac:dyDescent="0.25">
      <c r="A55" t="s">
        <v>17</v>
      </c>
      <c r="B55" t="s">
        <v>21</v>
      </c>
      <c r="C55" t="s">
        <v>22</v>
      </c>
      <c r="D55" t="s">
        <v>11</v>
      </c>
      <c r="E55" t="s">
        <v>12</v>
      </c>
      <c r="F55">
        <v>88</v>
      </c>
      <c r="G55">
        <f>(StudentsPerformance3[[#This Row],[math score]])*(StudentsPerformance3[[#This Row],[math score]])</f>
        <v>7744</v>
      </c>
      <c r="H55">
        <v>78</v>
      </c>
      <c r="I55">
        <f>StudentsPerformance3[[#This Row],[reading score]]*StudentsPerformance3[[#This Row],[reading score]]</f>
        <v>6084</v>
      </c>
      <c r="J55" t="str">
        <f>IF(StudentsPerformance3[[#This Row],[math score]]&lt;50,"Failed","Passed")</f>
        <v>Passed</v>
      </c>
      <c r="K55" t="s">
        <v>34</v>
      </c>
      <c r="L55" t="s">
        <v>34</v>
      </c>
      <c r="M55">
        <f>StudentsPerformance3[[#This Row],[writing score]]*StudentsPerformance3[[#This Row],[writing score]]</f>
        <v>5625</v>
      </c>
      <c r="N55">
        <v>75</v>
      </c>
    </row>
    <row r="56" spans="1:14" x14ac:dyDescent="0.25">
      <c r="A56" t="s">
        <v>8</v>
      </c>
      <c r="B56" t="s">
        <v>13</v>
      </c>
      <c r="C56" t="s">
        <v>23</v>
      </c>
      <c r="D56" t="s">
        <v>20</v>
      </c>
      <c r="E56" t="s">
        <v>15</v>
      </c>
      <c r="F56">
        <v>71</v>
      </c>
      <c r="G56">
        <f>(StudentsPerformance3[[#This Row],[math score]])*(StudentsPerformance3[[#This Row],[math score]])</f>
        <v>5041</v>
      </c>
      <c r="H56">
        <v>84</v>
      </c>
      <c r="I56">
        <f>StudentsPerformance3[[#This Row],[reading score]]*StudentsPerformance3[[#This Row],[reading score]]</f>
        <v>7056</v>
      </c>
      <c r="J56" t="str">
        <f>IF(StudentsPerformance3[[#This Row],[math score]]&lt;50,"Failed","Passed")</f>
        <v>Passed</v>
      </c>
      <c r="K56" t="s">
        <v>34</v>
      </c>
      <c r="L56" t="s">
        <v>34</v>
      </c>
      <c r="M56">
        <f>StudentsPerformance3[[#This Row],[writing score]]*StudentsPerformance3[[#This Row],[writing score]]</f>
        <v>7569</v>
      </c>
      <c r="N56">
        <v>87</v>
      </c>
    </row>
    <row r="57" spans="1:14" x14ac:dyDescent="0.25">
      <c r="A57" t="s">
        <v>8</v>
      </c>
      <c r="B57" t="s">
        <v>13</v>
      </c>
      <c r="C57" t="s">
        <v>22</v>
      </c>
      <c r="D57" t="s">
        <v>20</v>
      </c>
      <c r="E57" t="s">
        <v>12</v>
      </c>
      <c r="F57">
        <v>33</v>
      </c>
      <c r="G57">
        <f>(StudentsPerformance3[[#This Row],[math score]])*(StudentsPerformance3[[#This Row],[math score]])</f>
        <v>1089</v>
      </c>
      <c r="H57">
        <v>41</v>
      </c>
      <c r="I57">
        <f>StudentsPerformance3[[#This Row],[reading score]]*StudentsPerformance3[[#This Row],[reading score]]</f>
        <v>1681</v>
      </c>
      <c r="J57" t="str">
        <f>IF(StudentsPerformance3[[#This Row],[math score]]&lt;50,"Failed","Passed")</f>
        <v>Failed</v>
      </c>
      <c r="K57" t="s">
        <v>35</v>
      </c>
      <c r="L57" t="s">
        <v>35</v>
      </c>
      <c r="M57">
        <f>StudentsPerformance3[[#This Row],[writing score]]*StudentsPerformance3[[#This Row],[writing score]]</f>
        <v>1849</v>
      </c>
      <c r="N57">
        <v>43</v>
      </c>
    </row>
    <row r="58" spans="1:14" x14ac:dyDescent="0.25">
      <c r="A58" t="s">
        <v>8</v>
      </c>
      <c r="B58" t="s">
        <v>24</v>
      </c>
      <c r="C58" t="s">
        <v>19</v>
      </c>
      <c r="D58" t="s">
        <v>11</v>
      </c>
      <c r="E58" t="s">
        <v>15</v>
      </c>
      <c r="F58">
        <v>82</v>
      </c>
      <c r="G58">
        <f>(StudentsPerformance3[[#This Row],[math score]])*(StudentsPerformance3[[#This Row],[math score]])</f>
        <v>6724</v>
      </c>
      <c r="H58">
        <v>85</v>
      </c>
      <c r="I58">
        <f>StudentsPerformance3[[#This Row],[reading score]]*StudentsPerformance3[[#This Row],[reading score]]</f>
        <v>7225</v>
      </c>
      <c r="J58" t="str">
        <f>IF(StudentsPerformance3[[#This Row],[math score]]&lt;50,"Failed","Passed")</f>
        <v>Passed</v>
      </c>
      <c r="K58" t="s">
        <v>34</v>
      </c>
      <c r="L58" t="s">
        <v>34</v>
      </c>
      <c r="M58">
        <f>StudentsPerformance3[[#This Row],[writing score]]*StudentsPerformance3[[#This Row],[writing score]]</f>
        <v>7396</v>
      </c>
      <c r="N58">
        <v>86</v>
      </c>
    </row>
    <row r="59" spans="1:14" x14ac:dyDescent="0.25">
      <c r="A59" t="s">
        <v>17</v>
      </c>
      <c r="B59" t="s">
        <v>21</v>
      </c>
      <c r="C59" t="s">
        <v>19</v>
      </c>
      <c r="D59" t="s">
        <v>11</v>
      </c>
      <c r="E59" t="s">
        <v>12</v>
      </c>
      <c r="F59">
        <v>52</v>
      </c>
      <c r="G59">
        <f>(StudentsPerformance3[[#This Row],[math score]])*(StudentsPerformance3[[#This Row],[math score]])</f>
        <v>2704</v>
      </c>
      <c r="H59">
        <v>55</v>
      </c>
      <c r="I59">
        <f>StudentsPerformance3[[#This Row],[reading score]]*StudentsPerformance3[[#This Row],[reading score]]</f>
        <v>3025</v>
      </c>
      <c r="J59" t="str">
        <f>IF(StudentsPerformance3[[#This Row],[math score]]&lt;50,"Failed","Passed")</f>
        <v>Passed</v>
      </c>
      <c r="K59" t="s">
        <v>34</v>
      </c>
      <c r="L59" t="s">
        <v>35</v>
      </c>
      <c r="M59">
        <f>StudentsPerformance3[[#This Row],[writing score]]*StudentsPerformance3[[#This Row],[writing score]]</f>
        <v>2401</v>
      </c>
      <c r="N59">
        <v>49</v>
      </c>
    </row>
    <row r="60" spans="1:14" x14ac:dyDescent="0.25">
      <c r="A60" t="s">
        <v>17</v>
      </c>
      <c r="B60" t="s">
        <v>21</v>
      </c>
      <c r="C60" t="s">
        <v>14</v>
      </c>
      <c r="D60" t="s">
        <v>11</v>
      </c>
      <c r="E60" t="s">
        <v>15</v>
      </c>
      <c r="F60">
        <v>58</v>
      </c>
      <c r="G60">
        <f>(StudentsPerformance3[[#This Row],[math score]])*(StudentsPerformance3[[#This Row],[math score]])</f>
        <v>3364</v>
      </c>
      <c r="H60">
        <v>59</v>
      </c>
      <c r="I60">
        <f>StudentsPerformance3[[#This Row],[reading score]]*StudentsPerformance3[[#This Row],[reading score]]</f>
        <v>3481</v>
      </c>
      <c r="J60" t="str">
        <f>IF(StudentsPerformance3[[#This Row],[math score]]&lt;50,"Failed","Passed")</f>
        <v>Passed</v>
      </c>
      <c r="K60" t="s">
        <v>34</v>
      </c>
      <c r="L60" t="s">
        <v>34</v>
      </c>
      <c r="M60">
        <f>StudentsPerformance3[[#This Row],[writing score]]*StudentsPerformance3[[#This Row],[writing score]]</f>
        <v>3364</v>
      </c>
      <c r="N60">
        <v>58</v>
      </c>
    </row>
    <row r="61" spans="1:14" x14ac:dyDescent="0.25">
      <c r="A61" t="s">
        <v>8</v>
      </c>
      <c r="B61" t="s">
        <v>13</v>
      </c>
      <c r="C61" t="s">
        <v>23</v>
      </c>
      <c r="D61" t="s">
        <v>20</v>
      </c>
      <c r="E61" t="s">
        <v>12</v>
      </c>
      <c r="F61">
        <v>0</v>
      </c>
      <c r="G61">
        <f>(StudentsPerformance3[[#This Row],[math score]])*(StudentsPerformance3[[#This Row],[math score]])</f>
        <v>0</v>
      </c>
      <c r="H61">
        <v>17</v>
      </c>
      <c r="I61">
        <f>StudentsPerformance3[[#This Row],[reading score]]*StudentsPerformance3[[#This Row],[reading score]]</f>
        <v>289</v>
      </c>
      <c r="J61" t="str">
        <f>IF(StudentsPerformance3[[#This Row],[math score]]&lt;50,"Failed","Passed")</f>
        <v>Failed</v>
      </c>
      <c r="K61" t="s">
        <v>35</v>
      </c>
      <c r="L61" t="s">
        <v>35</v>
      </c>
      <c r="M61">
        <f>StudentsPerformance3[[#This Row],[writing score]]*StudentsPerformance3[[#This Row],[writing score]]</f>
        <v>100</v>
      </c>
      <c r="N61">
        <v>10</v>
      </c>
    </row>
    <row r="62" spans="1:14" x14ac:dyDescent="0.25">
      <c r="A62" t="s">
        <v>17</v>
      </c>
      <c r="B62" t="s">
        <v>24</v>
      </c>
      <c r="C62" t="s">
        <v>10</v>
      </c>
      <c r="D62" t="s">
        <v>20</v>
      </c>
      <c r="E62" t="s">
        <v>15</v>
      </c>
      <c r="F62">
        <v>79</v>
      </c>
      <c r="G62">
        <f>(StudentsPerformance3[[#This Row],[math score]])*(StudentsPerformance3[[#This Row],[math score]])</f>
        <v>6241</v>
      </c>
      <c r="H62">
        <v>74</v>
      </c>
      <c r="I62">
        <f>StudentsPerformance3[[#This Row],[reading score]]*StudentsPerformance3[[#This Row],[reading score]]</f>
        <v>5476</v>
      </c>
      <c r="J62" t="str">
        <f>IF(StudentsPerformance3[[#This Row],[math score]]&lt;50,"Failed","Passed")</f>
        <v>Passed</v>
      </c>
      <c r="K62" t="s">
        <v>34</v>
      </c>
      <c r="L62" t="s">
        <v>34</v>
      </c>
      <c r="M62">
        <f>StudentsPerformance3[[#This Row],[writing score]]*StudentsPerformance3[[#This Row],[writing score]]</f>
        <v>5184</v>
      </c>
      <c r="N62">
        <v>72</v>
      </c>
    </row>
    <row r="63" spans="1:14" x14ac:dyDescent="0.25">
      <c r="A63" t="s">
        <v>17</v>
      </c>
      <c r="B63" t="s">
        <v>18</v>
      </c>
      <c r="C63" t="s">
        <v>23</v>
      </c>
      <c r="D63" t="s">
        <v>20</v>
      </c>
      <c r="E63" t="s">
        <v>12</v>
      </c>
      <c r="F63">
        <v>39</v>
      </c>
      <c r="G63">
        <f>(StudentsPerformance3[[#This Row],[math score]])*(StudentsPerformance3[[#This Row],[math score]])</f>
        <v>1521</v>
      </c>
      <c r="H63">
        <v>39</v>
      </c>
      <c r="I63">
        <f>StudentsPerformance3[[#This Row],[reading score]]*StudentsPerformance3[[#This Row],[reading score]]</f>
        <v>1521</v>
      </c>
      <c r="J63" t="str">
        <f>IF(StudentsPerformance3[[#This Row],[math score]]&lt;50,"Failed","Passed")</f>
        <v>Failed</v>
      </c>
      <c r="K63" t="s">
        <v>35</v>
      </c>
      <c r="L63" t="s">
        <v>35</v>
      </c>
      <c r="M63">
        <f>StudentsPerformance3[[#This Row],[writing score]]*StudentsPerformance3[[#This Row],[writing score]]</f>
        <v>1156</v>
      </c>
      <c r="N63">
        <v>34</v>
      </c>
    </row>
    <row r="64" spans="1:14" x14ac:dyDescent="0.25">
      <c r="A64" t="s">
        <v>17</v>
      </c>
      <c r="B64" t="s">
        <v>18</v>
      </c>
      <c r="C64" t="s">
        <v>19</v>
      </c>
      <c r="D64" t="s">
        <v>20</v>
      </c>
      <c r="E64" t="s">
        <v>12</v>
      </c>
      <c r="F64">
        <v>62</v>
      </c>
      <c r="G64">
        <f>(StudentsPerformance3[[#This Row],[math score]])*(StudentsPerformance3[[#This Row],[math score]])</f>
        <v>3844</v>
      </c>
      <c r="H64">
        <v>61</v>
      </c>
      <c r="I64">
        <f>StudentsPerformance3[[#This Row],[reading score]]*StudentsPerformance3[[#This Row],[reading score]]</f>
        <v>3721</v>
      </c>
      <c r="J64" t="str">
        <f>IF(StudentsPerformance3[[#This Row],[math score]]&lt;50,"Failed","Passed")</f>
        <v>Passed</v>
      </c>
      <c r="K64" t="s">
        <v>34</v>
      </c>
      <c r="L64" t="s">
        <v>34</v>
      </c>
      <c r="M64">
        <f>StudentsPerformance3[[#This Row],[writing score]]*StudentsPerformance3[[#This Row],[writing score]]</f>
        <v>3025</v>
      </c>
      <c r="N64">
        <v>55</v>
      </c>
    </row>
    <row r="65" spans="1:14" x14ac:dyDescent="0.25">
      <c r="A65" t="s">
        <v>8</v>
      </c>
      <c r="B65" t="s">
        <v>13</v>
      </c>
      <c r="C65" t="s">
        <v>19</v>
      </c>
      <c r="D65" t="s">
        <v>11</v>
      </c>
      <c r="E65" t="s">
        <v>12</v>
      </c>
      <c r="F65">
        <v>69</v>
      </c>
      <c r="G65">
        <f>(StudentsPerformance3[[#This Row],[math score]])*(StudentsPerformance3[[#This Row],[math score]])</f>
        <v>4761</v>
      </c>
      <c r="H65">
        <v>80</v>
      </c>
      <c r="I65">
        <f>StudentsPerformance3[[#This Row],[reading score]]*StudentsPerformance3[[#This Row],[reading score]]</f>
        <v>6400</v>
      </c>
      <c r="J65" t="str">
        <f>IF(StudentsPerformance3[[#This Row],[math score]]&lt;50,"Failed","Passed")</f>
        <v>Passed</v>
      </c>
      <c r="K65" t="s">
        <v>34</v>
      </c>
      <c r="L65" t="s">
        <v>34</v>
      </c>
      <c r="M65">
        <f>StudentsPerformance3[[#This Row],[writing score]]*StudentsPerformance3[[#This Row],[writing score]]</f>
        <v>5041</v>
      </c>
      <c r="N65">
        <v>71</v>
      </c>
    </row>
    <row r="66" spans="1:14" x14ac:dyDescent="0.25">
      <c r="A66" t="s">
        <v>8</v>
      </c>
      <c r="B66" t="s">
        <v>21</v>
      </c>
      <c r="C66" t="s">
        <v>23</v>
      </c>
      <c r="D66" t="s">
        <v>11</v>
      </c>
      <c r="E66" t="s">
        <v>12</v>
      </c>
      <c r="F66">
        <v>59</v>
      </c>
      <c r="G66">
        <f>(StudentsPerformance3[[#This Row],[math score]])*(StudentsPerformance3[[#This Row],[math score]])</f>
        <v>3481</v>
      </c>
      <c r="H66">
        <v>58</v>
      </c>
      <c r="I66">
        <f>StudentsPerformance3[[#This Row],[reading score]]*StudentsPerformance3[[#This Row],[reading score]]</f>
        <v>3364</v>
      </c>
      <c r="J66" t="str">
        <f>IF(StudentsPerformance3[[#This Row],[math score]]&lt;50,"Failed","Passed")</f>
        <v>Passed</v>
      </c>
      <c r="K66" t="s">
        <v>34</v>
      </c>
      <c r="L66" t="s">
        <v>34</v>
      </c>
      <c r="M66">
        <f>StudentsPerformance3[[#This Row],[writing score]]*StudentsPerformance3[[#This Row],[writing score]]</f>
        <v>3481</v>
      </c>
      <c r="N66">
        <v>59</v>
      </c>
    </row>
    <row r="67" spans="1:14" x14ac:dyDescent="0.25">
      <c r="A67" t="s">
        <v>17</v>
      </c>
      <c r="B67" t="s">
        <v>9</v>
      </c>
      <c r="C67" t="s">
        <v>23</v>
      </c>
      <c r="D67" t="s">
        <v>11</v>
      </c>
      <c r="E67" t="s">
        <v>12</v>
      </c>
      <c r="F67">
        <v>67</v>
      </c>
      <c r="G67">
        <f>(StudentsPerformance3[[#This Row],[math score]])*(StudentsPerformance3[[#This Row],[math score]])</f>
        <v>4489</v>
      </c>
      <c r="H67">
        <v>64</v>
      </c>
      <c r="I67">
        <f>StudentsPerformance3[[#This Row],[reading score]]*StudentsPerformance3[[#This Row],[reading score]]</f>
        <v>4096</v>
      </c>
      <c r="J67" t="str">
        <f>IF(StudentsPerformance3[[#This Row],[math score]]&lt;50,"Failed","Passed")</f>
        <v>Passed</v>
      </c>
      <c r="K67" t="s">
        <v>34</v>
      </c>
      <c r="L67" t="s">
        <v>34</v>
      </c>
      <c r="M67">
        <f>StudentsPerformance3[[#This Row],[writing score]]*StudentsPerformance3[[#This Row],[writing score]]</f>
        <v>3721</v>
      </c>
      <c r="N67">
        <v>61</v>
      </c>
    </row>
    <row r="68" spans="1:14" x14ac:dyDescent="0.25">
      <c r="A68" t="s">
        <v>17</v>
      </c>
      <c r="B68" t="s">
        <v>21</v>
      </c>
      <c r="C68" t="s">
        <v>23</v>
      </c>
      <c r="D68" t="s">
        <v>20</v>
      </c>
      <c r="E68" t="s">
        <v>12</v>
      </c>
      <c r="F68">
        <v>45</v>
      </c>
      <c r="G68">
        <f>(StudentsPerformance3[[#This Row],[math score]])*(StudentsPerformance3[[#This Row],[math score]])</f>
        <v>2025</v>
      </c>
      <c r="H68">
        <v>37</v>
      </c>
      <c r="I68">
        <f>StudentsPerformance3[[#This Row],[reading score]]*StudentsPerformance3[[#This Row],[reading score]]</f>
        <v>1369</v>
      </c>
      <c r="J68" t="str">
        <f>IF(StudentsPerformance3[[#This Row],[math score]]&lt;50,"Failed","Passed")</f>
        <v>Failed</v>
      </c>
      <c r="K68" t="s">
        <v>35</v>
      </c>
      <c r="L68" t="s">
        <v>35</v>
      </c>
      <c r="M68">
        <f>StudentsPerformance3[[#This Row],[writing score]]*StudentsPerformance3[[#This Row],[writing score]]</f>
        <v>1369</v>
      </c>
      <c r="N68">
        <v>37</v>
      </c>
    </row>
    <row r="69" spans="1:14" x14ac:dyDescent="0.25">
      <c r="A69" t="s">
        <v>8</v>
      </c>
      <c r="B69" t="s">
        <v>13</v>
      </c>
      <c r="C69" t="s">
        <v>14</v>
      </c>
      <c r="D69" t="s">
        <v>11</v>
      </c>
      <c r="E69" t="s">
        <v>12</v>
      </c>
      <c r="F69">
        <v>60</v>
      </c>
      <c r="G69">
        <f>(StudentsPerformance3[[#This Row],[math score]])*(StudentsPerformance3[[#This Row],[math score]])</f>
        <v>3600</v>
      </c>
      <c r="H69">
        <v>72</v>
      </c>
      <c r="I69">
        <f>StudentsPerformance3[[#This Row],[reading score]]*StudentsPerformance3[[#This Row],[reading score]]</f>
        <v>5184</v>
      </c>
      <c r="J69" t="str">
        <f>IF(StudentsPerformance3[[#This Row],[math score]]&lt;50,"Failed","Passed")</f>
        <v>Passed</v>
      </c>
      <c r="K69" t="s">
        <v>34</v>
      </c>
      <c r="L69" t="s">
        <v>34</v>
      </c>
      <c r="M69">
        <f>StudentsPerformance3[[#This Row],[writing score]]*StudentsPerformance3[[#This Row],[writing score]]</f>
        <v>5476</v>
      </c>
      <c r="N69">
        <v>74</v>
      </c>
    </row>
    <row r="70" spans="1:14" x14ac:dyDescent="0.25">
      <c r="A70" t="s">
        <v>17</v>
      </c>
      <c r="B70" t="s">
        <v>9</v>
      </c>
      <c r="C70" t="s">
        <v>19</v>
      </c>
      <c r="D70" t="s">
        <v>20</v>
      </c>
      <c r="E70" t="s">
        <v>12</v>
      </c>
      <c r="F70">
        <v>61</v>
      </c>
      <c r="G70">
        <f>(StudentsPerformance3[[#This Row],[math score]])*(StudentsPerformance3[[#This Row],[math score]])</f>
        <v>3721</v>
      </c>
      <c r="H70">
        <v>58</v>
      </c>
      <c r="I70">
        <f>StudentsPerformance3[[#This Row],[reading score]]*StudentsPerformance3[[#This Row],[reading score]]</f>
        <v>3364</v>
      </c>
      <c r="J70" t="str">
        <f>IF(StudentsPerformance3[[#This Row],[math score]]&lt;50,"Failed","Passed")</f>
        <v>Passed</v>
      </c>
      <c r="K70" t="s">
        <v>34</v>
      </c>
      <c r="L70" t="s">
        <v>34</v>
      </c>
      <c r="M70">
        <f>StudentsPerformance3[[#This Row],[writing score]]*StudentsPerformance3[[#This Row],[writing score]]</f>
        <v>3136</v>
      </c>
      <c r="N70">
        <v>56</v>
      </c>
    </row>
    <row r="71" spans="1:14" x14ac:dyDescent="0.25">
      <c r="A71" t="s">
        <v>8</v>
      </c>
      <c r="B71" t="s">
        <v>13</v>
      </c>
      <c r="C71" t="s">
        <v>19</v>
      </c>
      <c r="D71" t="s">
        <v>11</v>
      </c>
      <c r="E71" t="s">
        <v>12</v>
      </c>
      <c r="F71">
        <v>39</v>
      </c>
      <c r="G71">
        <f>(StudentsPerformance3[[#This Row],[math score]])*(StudentsPerformance3[[#This Row],[math score]])</f>
        <v>1521</v>
      </c>
      <c r="H71">
        <v>64</v>
      </c>
      <c r="I71">
        <f>StudentsPerformance3[[#This Row],[reading score]]*StudentsPerformance3[[#This Row],[reading score]]</f>
        <v>4096</v>
      </c>
      <c r="J71" t="str">
        <f>IF(StudentsPerformance3[[#This Row],[math score]]&lt;50,"Failed","Passed")</f>
        <v>Failed</v>
      </c>
      <c r="K71" t="s">
        <v>34</v>
      </c>
      <c r="L71" t="s">
        <v>34</v>
      </c>
      <c r="M71">
        <f>StudentsPerformance3[[#This Row],[writing score]]*StudentsPerformance3[[#This Row],[writing score]]</f>
        <v>3249</v>
      </c>
      <c r="N71">
        <v>57</v>
      </c>
    </row>
    <row r="72" spans="1:14" x14ac:dyDescent="0.25">
      <c r="A72" t="s">
        <v>8</v>
      </c>
      <c r="B72" t="s">
        <v>21</v>
      </c>
      <c r="C72" t="s">
        <v>14</v>
      </c>
      <c r="D72" t="s">
        <v>20</v>
      </c>
      <c r="E72" t="s">
        <v>15</v>
      </c>
      <c r="F72">
        <v>58</v>
      </c>
      <c r="G72">
        <f>(StudentsPerformance3[[#This Row],[math score]])*(StudentsPerformance3[[#This Row],[math score]])</f>
        <v>3364</v>
      </c>
      <c r="H72">
        <v>63</v>
      </c>
      <c r="I72">
        <f>StudentsPerformance3[[#This Row],[reading score]]*StudentsPerformance3[[#This Row],[reading score]]</f>
        <v>3969</v>
      </c>
      <c r="J72" t="str">
        <f>IF(StudentsPerformance3[[#This Row],[math score]]&lt;50,"Failed","Passed")</f>
        <v>Passed</v>
      </c>
      <c r="K72" t="s">
        <v>34</v>
      </c>
      <c r="L72" t="s">
        <v>34</v>
      </c>
      <c r="M72">
        <f>StudentsPerformance3[[#This Row],[writing score]]*StudentsPerformance3[[#This Row],[writing score]]</f>
        <v>5329</v>
      </c>
      <c r="N72">
        <v>73</v>
      </c>
    </row>
    <row r="73" spans="1:14" x14ac:dyDescent="0.25">
      <c r="A73" t="s">
        <v>17</v>
      </c>
      <c r="B73" t="s">
        <v>21</v>
      </c>
      <c r="C73" t="s">
        <v>14</v>
      </c>
      <c r="D73" t="s">
        <v>11</v>
      </c>
      <c r="E73" t="s">
        <v>15</v>
      </c>
      <c r="F73">
        <v>63</v>
      </c>
      <c r="G73">
        <f>(StudentsPerformance3[[#This Row],[math score]])*(StudentsPerformance3[[#This Row],[math score]])</f>
        <v>3969</v>
      </c>
      <c r="H73">
        <v>55</v>
      </c>
      <c r="I73">
        <f>StudentsPerformance3[[#This Row],[reading score]]*StudentsPerformance3[[#This Row],[reading score]]</f>
        <v>3025</v>
      </c>
      <c r="J73" t="str">
        <f>IF(StudentsPerformance3[[#This Row],[math score]]&lt;50,"Failed","Passed")</f>
        <v>Passed</v>
      </c>
      <c r="K73" t="s">
        <v>34</v>
      </c>
      <c r="L73" t="s">
        <v>34</v>
      </c>
      <c r="M73">
        <f>StudentsPerformance3[[#This Row],[writing score]]*StudentsPerformance3[[#This Row],[writing score]]</f>
        <v>3969</v>
      </c>
      <c r="N73">
        <v>63</v>
      </c>
    </row>
    <row r="74" spans="1:14" x14ac:dyDescent="0.25">
      <c r="A74" t="s">
        <v>8</v>
      </c>
      <c r="B74" t="s">
        <v>18</v>
      </c>
      <c r="C74" t="s">
        <v>19</v>
      </c>
      <c r="D74" t="s">
        <v>20</v>
      </c>
      <c r="E74" t="s">
        <v>12</v>
      </c>
      <c r="F74">
        <v>41</v>
      </c>
      <c r="G74">
        <f>(StudentsPerformance3[[#This Row],[math score]])*(StudentsPerformance3[[#This Row],[math score]])</f>
        <v>1681</v>
      </c>
      <c r="H74">
        <v>51</v>
      </c>
      <c r="I74">
        <f>StudentsPerformance3[[#This Row],[reading score]]*StudentsPerformance3[[#This Row],[reading score]]</f>
        <v>2601</v>
      </c>
      <c r="J74" t="str">
        <f>IF(StudentsPerformance3[[#This Row],[math score]]&lt;50,"Failed","Passed")</f>
        <v>Failed</v>
      </c>
      <c r="K74" t="s">
        <v>34</v>
      </c>
      <c r="L74" t="s">
        <v>35</v>
      </c>
      <c r="M74">
        <f>StudentsPerformance3[[#This Row],[writing score]]*StudentsPerformance3[[#This Row],[writing score]]</f>
        <v>2304</v>
      </c>
      <c r="N74">
        <v>48</v>
      </c>
    </row>
    <row r="75" spans="1:14" x14ac:dyDescent="0.25">
      <c r="A75" t="s">
        <v>17</v>
      </c>
      <c r="B75" t="s">
        <v>13</v>
      </c>
      <c r="C75" t="s">
        <v>23</v>
      </c>
      <c r="D75" t="s">
        <v>20</v>
      </c>
      <c r="E75" t="s">
        <v>12</v>
      </c>
      <c r="F75">
        <v>61</v>
      </c>
      <c r="G75">
        <f>(StudentsPerformance3[[#This Row],[math score]])*(StudentsPerformance3[[#This Row],[math score]])</f>
        <v>3721</v>
      </c>
      <c r="H75">
        <v>57</v>
      </c>
      <c r="I75">
        <f>StudentsPerformance3[[#This Row],[reading score]]*StudentsPerformance3[[#This Row],[reading score]]</f>
        <v>3249</v>
      </c>
      <c r="J75" t="str">
        <f>IF(StudentsPerformance3[[#This Row],[math score]]&lt;50,"Failed","Passed")</f>
        <v>Passed</v>
      </c>
      <c r="K75" t="s">
        <v>34</v>
      </c>
      <c r="L75" t="s">
        <v>34</v>
      </c>
      <c r="M75">
        <f>StudentsPerformance3[[#This Row],[writing score]]*StudentsPerformance3[[#This Row],[writing score]]</f>
        <v>3136</v>
      </c>
      <c r="N75">
        <v>56</v>
      </c>
    </row>
    <row r="76" spans="1:14" x14ac:dyDescent="0.25">
      <c r="A76" t="s">
        <v>17</v>
      </c>
      <c r="B76" t="s">
        <v>13</v>
      </c>
      <c r="C76" t="s">
        <v>23</v>
      </c>
      <c r="D76" t="s">
        <v>11</v>
      </c>
      <c r="E76" t="s">
        <v>12</v>
      </c>
      <c r="F76">
        <v>49</v>
      </c>
      <c r="G76">
        <f>(StudentsPerformance3[[#This Row],[math score]])*(StudentsPerformance3[[#This Row],[math score]])</f>
        <v>2401</v>
      </c>
      <c r="H76">
        <v>49</v>
      </c>
      <c r="I76">
        <f>StudentsPerformance3[[#This Row],[reading score]]*StudentsPerformance3[[#This Row],[reading score]]</f>
        <v>2401</v>
      </c>
      <c r="J76" t="str">
        <f>IF(StudentsPerformance3[[#This Row],[math score]]&lt;50,"Failed","Passed")</f>
        <v>Failed</v>
      </c>
      <c r="K76" t="s">
        <v>35</v>
      </c>
      <c r="L76" t="s">
        <v>35</v>
      </c>
      <c r="M76">
        <f>StudentsPerformance3[[#This Row],[writing score]]*StudentsPerformance3[[#This Row],[writing score]]</f>
        <v>1681</v>
      </c>
      <c r="N76">
        <v>41</v>
      </c>
    </row>
    <row r="77" spans="1:14" x14ac:dyDescent="0.25">
      <c r="A77" t="s">
        <v>17</v>
      </c>
      <c r="B77" t="s">
        <v>9</v>
      </c>
      <c r="C77" t="s">
        <v>19</v>
      </c>
      <c r="D77" t="s">
        <v>20</v>
      </c>
      <c r="E77" t="s">
        <v>12</v>
      </c>
      <c r="F77">
        <v>44</v>
      </c>
      <c r="G77">
        <f>(StudentsPerformance3[[#This Row],[math score]])*(StudentsPerformance3[[#This Row],[math score]])</f>
        <v>1936</v>
      </c>
      <c r="H77">
        <v>41</v>
      </c>
      <c r="I77">
        <f>StudentsPerformance3[[#This Row],[reading score]]*StudentsPerformance3[[#This Row],[reading score]]</f>
        <v>1681</v>
      </c>
      <c r="J77" t="str">
        <f>IF(StudentsPerformance3[[#This Row],[math score]]&lt;50,"Failed","Passed")</f>
        <v>Failed</v>
      </c>
      <c r="K77" t="s">
        <v>35</v>
      </c>
      <c r="L77" t="s">
        <v>35</v>
      </c>
      <c r="M77">
        <f>StudentsPerformance3[[#This Row],[writing score]]*StudentsPerformance3[[#This Row],[writing score]]</f>
        <v>1444</v>
      </c>
      <c r="N77">
        <v>38</v>
      </c>
    </row>
    <row r="78" spans="1:14" x14ac:dyDescent="0.25">
      <c r="A78" t="s">
        <v>17</v>
      </c>
      <c r="B78" t="s">
        <v>24</v>
      </c>
      <c r="C78" t="s">
        <v>23</v>
      </c>
      <c r="D78" t="s">
        <v>11</v>
      </c>
      <c r="E78" t="s">
        <v>12</v>
      </c>
      <c r="F78">
        <v>30</v>
      </c>
      <c r="G78">
        <f>(StudentsPerformance3[[#This Row],[math score]])*(StudentsPerformance3[[#This Row],[math score]])</f>
        <v>900</v>
      </c>
      <c r="H78">
        <v>26</v>
      </c>
      <c r="I78">
        <f>StudentsPerformance3[[#This Row],[reading score]]*StudentsPerformance3[[#This Row],[reading score]]</f>
        <v>676</v>
      </c>
      <c r="J78" t="str">
        <f>IF(StudentsPerformance3[[#This Row],[math score]]&lt;50,"Failed","Passed")</f>
        <v>Failed</v>
      </c>
      <c r="K78" t="s">
        <v>35</v>
      </c>
      <c r="L78" t="s">
        <v>35</v>
      </c>
      <c r="M78">
        <f>StudentsPerformance3[[#This Row],[writing score]]*StudentsPerformance3[[#This Row],[writing score]]</f>
        <v>484</v>
      </c>
      <c r="N78">
        <v>22</v>
      </c>
    </row>
    <row r="79" spans="1:14" x14ac:dyDescent="0.25">
      <c r="A79" t="s">
        <v>17</v>
      </c>
      <c r="B79" t="s">
        <v>18</v>
      </c>
      <c r="C79" t="s">
        <v>10</v>
      </c>
      <c r="D79" t="s">
        <v>11</v>
      </c>
      <c r="E79" t="s">
        <v>15</v>
      </c>
      <c r="F79">
        <v>80</v>
      </c>
      <c r="G79">
        <f>(StudentsPerformance3[[#This Row],[math score]])*(StudentsPerformance3[[#This Row],[math score]])</f>
        <v>6400</v>
      </c>
      <c r="H79">
        <v>78</v>
      </c>
      <c r="I79">
        <f>StudentsPerformance3[[#This Row],[reading score]]*StudentsPerformance3[[#This Row],[reading score]]</f>
        <v>6084</v>
      </c>
      <c r="J79" t="str">
        <f>IF(StudentsPerformance3[[#This Row],[math score]]&lt;50,"Failed","Passed")</f>
        <v>Passed</v>
      </c>
      <c r="K79" t="s">
        <v>34</v>
      </c>
      <c r="L79" t="s">
        <v>34</v>
      </c>
      <c r="M79">
        <f>StudentsPerformance3[[#This Row],[writing score]]*StudentsPerformance3[[#This Row],[writing score]]</f>
        <v>6561</v>
      </c>
      <c r="N79">
        <v>81</v>
      </c>
    </row>
    <row r="80" spans="1:14" x14ac:dyDescent="0.25">
      <c r="A80" t="s">
        <v>8</v>
      </c>
      <c r="B80" t="s">
        <v>21</v>
      </c>
      <c r="C80" t="s">
        <v>23</v>
      </c>
      <c r="D80" t="s">
        <v>11</v>
      </c>
      <c r="E80" t="s">
        <v>15</v>
      </c>
      <c r="F80">
        <v>61</v>
      </c>
      <c r="G80">
        <f>(StudentsPerformance3[[#This Row],[math score]])*(StudentsPerformance3[[#This Row],[math score]])</f>
        <v>3721</v>
      </c>
      <c r="H80">
        <v>74</v>
      </c>
      <c r="I80">
        <f>StudentsPerformance3[[#This Row],[reading score]]*StudentsPerformance3[[#This Row],[reading score]]</f>
        <v>5476</v>
      </c>
      <c r="J80" t="str">
        <f>IF(StudentsPerformance3[[#This Row],[math score]]&lt;50,"Failed","Passed")</f>
        <v>Passed</v>
      </c>
      <c r="K80" t="s">
        <v>34</v>
      </c>
      <c r="L80" t="s">
        <v>34</v>
      </c>
      <c r="M80">
        <f>StudentsPerformance3[[#This Row],[writing score]]*StudentsPerformance3[[#This Row],[writing score]]</f>
        <v>5184</v>
      </c>
      <c r="N80">
        <v>72</v>
      </c>
    </row>
    <row r="81" spans="1:14" x14ac:dyDescent="0.25">
      <c r="A81" t="s">
        <v>8</v>
      </c>
      <c r="B81" t="s">
        <v>24</v>
      </c>
      <c r="C81" t="s">
        <v>16</v>
      </c>
      <c r="D81" t="s">
        <v>11</v>
      </c>
      <c r="E81" t="s">
        <v>12</v>
      </c>
      <c r="F81">
        <v>62</v>
      </c>
      <c r="G81">
        <f>(StudentsPerformance3[[#This Row],[math score]])*(StudentsPerformance3[[#This Row],[math score]])</f>
        <v>3844</v>
      </c>
      <c r="H81">
        <v>68</v>
      </c>
      <c r="I81">
        <f>StudentsPerformance3[[#This Row],[reading score]]*StudentsPerformance3[[#This Row],[reading score]]</f>
        <v>4624</v>
      </c>
      <c r="J81" t="str">
        <f>IF(StudentsPerformance3[[#This Row],[math score]]&lt;50,"Failed","Passed")</f>
        <v>Passed</v>
      </c>
      <c r="K81" t="s">
        <v>34</v>
      </c>
      <c r="L81" t="s">
        <v>34</v>
      </c>
      <c r="M81">
        <f>StudentsPerformance3[[#This Row],[writing score]]*StudentsPerformance3[[#This Row],[writing score]]</f>
        <v>4624</v>
      </c>
      <c r="N81">
        <v>68</v>
      </c>
    </row>
    <row r="82" spans="1:14" x14ac:dyDescent="0.25">
      <c r="A82" t="s">
        <v>8</v>
      </c>
      <c r="B82" t="s">
        <v>9</v>
      </c>
      <c r="C82" t="s">
        <v>19</v>
      </c>
      <c r="D82" t="s">
        <v>11</v>
      </c>
      <c r="E82" t="s">
        <v>12</v>
      </c>
      <c r="F82">
        <v>47</v>
      </c>
      <c r="G82">
        <f>(StudentsPerformance3[[#This Row],[math score]])*(StudentsPerformance3[[#This Row],[math score]])</f>
        <v>2209</v>
      </c>
      <c r="H82">
        <v>49</v>
      </c>
      <c r="I82">
        <f>StudentsPerformance3[[#This Row],[reading score]]*StudentsPerformance3[[#This Row],[reading score]]</f>
        <v>2401</v>
      </c>
      <c r="J82" t="str">
        <f>IF(StudentsPerformance3[[#This Row],[math score]]&lt;50,"Failed","Passed")</f>
        <v>Failed</v>
      </c>
      <c r="K82" t="s">
        <v>35</v>
      </c>
      <c r="L82" t="s">
        <v>34</v>
      </c>
      <c r="M82">
        <f>StudentsPerformance3[[#This Row],[writing score]]*StudentsPerformance3[[#This Row],[writing score]]</f>
        <v>2500</v>
      </c>
      <c r="N82">
        <v>50</v>
      </c>
    </row>
    <row r="83" spans="1:14" x14ac:dyDescent="0.25">
      <c r="A83" t="s">
        <v>17</v>
      </c>
      <c r="B83" t="s">
        <v>9</v>
      </c>
      <c r="C83" t="s">
        <v>22</v>
      </c>
      <c r="D83" t="s">
        <v>20</v>
      </c>
      <c r="E83" t="s">
        <v>12</v>
      </c>
      <c r="F83">
        <v>49</v>
      </c>
      <c r="G83">
        <f>(StudentsPerformance3[[#This Row],[math score]])*(StudentsPerformance3[[#This Row],[math score]])</f>
        <v>2401</v>
      </c>
      <c r="H83">
        <v>45</v>
      </c>
      <c r="I83">
        <f>StudentsPerformance3[[#This Row],[reading score]]*StudentsPerformance3[[#This Row],[reading score]]</f>
        <v>2025</v>
      </c>
      <c r="J83" t="str">
        <f>IF(StudentsPerformance3[[#This Row],[math score]]&lt;50,"Failed","Passed")</f>
        <v>Failed</v>
      </c>
      <c r="K83" t="s">
        <v>35</v>
      </c>
      <c r="L83" t="s">
        <v>35</v>
      </c>
      <c r="M83">
        <f>StudentsPerformance3[[#This Row],[writing score]]*StudentsPerformance3[[#This Row],[writing score]]</f>
        <v>2025</v>
      </c>
      <c r="N83">
        <v>45</v>
      </c>
    </row>
    <row r="84" spans="1:14" x14ac:dyDescent="0.25">
      <c r="A84" t="s">
        <v>17</v>
      </c>
      <c r="B84" t="s">
        <v>18</v>
      </c>
      <c r="C84" t="s">
        <v>14</v>
      </c>
      <c r="D84" t="s">
        <v>20</v>
      </c>
      <c r="E84" t="s">
        <v>15</v>
      </c>
      <c r="F84">
        <v>50</v>
      </c>
      <c r="G84">
        <f>(StudentsPerformance3[[#This Row],[math score]])*(StudentsPerformance3[[#This Row],[math score]])</f>
        <v>2500</v>
      </c>
      <c r="H84">
        <v>47</v>
      </c>
      <c r="I84">
        <f>StudentsPerformance3[[#This Row],[reading score]]*StudentsPerformance3[[#This Row],[reading score]]</f>
        <v>2209</v>
      </c>
      <c r="J84" t="str">
        <f>IF(StudentsPerformance3[[#This Row],[math score]]&lt;50,"Failed","Passed")</f>
        <v>Passed</v>
      </c>
      <c r="K84" t="s">
        <v>35</v>
      </c>
      <c r="L84" t="s">
        <v>34</v>
      </c>
      <c r="M84">
        <f>StudentsPerformance3[[#This Row],[writing score]]*StudentsPerformance3[[#This Row],[writing score]]</f>
        <v>2916</v>
      </c>
      <c r="N84">
        <v>54</v>
      </c>
    </row>
    <row r="85" spans="1:14" x14ac:dyDescent="0.25">
      <c r="A85" t="s">
        <v>17</v>
      </c>
      <c r="B85" t="s">
        <v>24</v>
      </c>
      <c r="C85" t="s">
        <v>19</v>
      </c>
      <c r="D85" t="s">
        <v>11</v>
      </c>
      <c r="E85" t="s">
        <v>12</v>
      </c>
      <c r="F85">
        <v>72</v>
      </c>
      <c r="G85">
        <f>(StudentsPerformance3[[#This Row],[math score]])*(StudentsPerformance3[[#This Row],[math score]])</f>
        <v>5184</v>
      </c>
      <c r="H85">
        <v>64</v>
      </c>
      <c r="I85">
        <f>StudentsPerformance3[[#This Row],[reading score]]*StudentsPerformance3[[#This Row],[reading score]]</f>
        <v>4096</v>
      </c>
      <c r="J85" t="str">
        <f>IF(StudentsPerformance3[[#This Row],[math score]]&lt;50,"Failed","Passed")</f>
        <v>Passed</v>
      </c>
      <c r="K85" t="s">
        <v>34</v>
      </c>
      <c r="L85" t="s">
        <v>34</v>
      </c>
      <c r="M85">
        <f>StudentsPerformance3[[#This Row],[writing score]]*StudentsPerformance3[[#This Row],[writing score]]</f>
        <v>3969</v>
      </c>
      <c r="N85">
        <v>63</v>
      </c>
    </row>
    <row r="86" spans="1:14" x14ac:dyDescent="0.25">
      <c r="A86" t="s">
        <v>17</v>
      </c>
      <c r="B86" t="s">
        <v>21</v>
      </c>
      <c r="C86" t="s">
        <v>22</v>
      </c>
      <c r="D86" t="s">
        <v>20</v>
      </c>
      <c r="E86" t="s">
        <v>12</v>
      </c>
      <c r="F86">
        <v>42</v>
      </c>
      <c r="G86">
        <f>(StudentsPerformance3[[#This Row],[math score]])*(StudentsPerformance3[[#This Row],[math score]])</f>
        <v>1764</v>
      </c>
      <c r="H86">
        <v>39</v>
      </c>
      <c r="I86">
        <f>StudentsPerformance3[[#This Row],[reading score]]*StudentsPerformance3[[#This Row],[reading score]]</f>
        <v>1521</v>
      </c>
      <c r="J86" t="str">
        <f>IF(StudentsPerformance3[[#This Row],[math score]]&lt;50,"Failed","Passed")</f>
        <v>Failed</v>
      </c>
      <c r="K86" t="s">
        <v>35</v>
      </c>
      <c r="L86" t="s">
        <v>35</v>
      </c>
      <c r="M86">
        <f>StudentsPerformance3[[#This Row],[writing score]]*StudentsPerformance3[[#This Row],[writing score]]</f>
        <v>1156</v>
      </c>
      <c r="N86">
        <v>34</v>
      </c>
    </row>
    <row r="87" spans="1:14" x14ac:dyDescent="0.25">
      <c r="A87" t="s">
        <v>8</v>
      </c>
      <c r="B87" t="s">
        <v>13</v>
      </c>
      <c r="C87" t="s">
        <v>14</v>
      </c>
      <c r="D87" t="s">
        <v>11</v>
      </c>
      <c r="E87" t="s">
        <v>12</v>
      </c>
      <c r="F87">
        <v>73</v>
      </c>
      <c r="G87">
        <f>(StudentsPerformance3[[#This Row],[math score]])*(StudentsPerformance3[[#This Row],[math score]])</f>
        <v>5329</v>
      </c>
      <c r="H87">
        <v>80</v>
      </c>
      <c r="I87">
        <f>StudentsPerformance3[[#This Row],[reading score]]*StudentsPerformance3[[#This Row],[reading score]]</f>
        <v>6400</v>
      </c>
      <c r="J87" t="str">
        <f>IF(StudentsPerformance3[[#This Row],[math score]]&lt;50,"Failed","Passed")</f>
        <v>Passed</v>
      </c>
      <c r="K87" t="s">
        <v>34</v>
      </c>
      <c r="L87" t="s">
        <v>34</v>
      </c>
      <c r="M87">
        <f>StudentsPerformance3[[#This Row],[writing score]]*StudentsPerformance3[[#This Row],[writing score]]</f>
        <v>6724</v>
      </c>
      <c r="N87">
        <v>82</v>
      </c>
    </row>
    <row r="88" spans="1:14" x14ac:dyDescent="0.25">
      <c r="A88" t="s">
        <v>8</v>
      </c>
      <c r="B88" t="s">
        <v>13</v>
      </c>
      <c r="C88" t="s">
        <v>14</v>
      </c>
      <c r="D88" t="s">
        <v>20</v>
      </c>
      <c r="E88" t="s">
        <v>12</v>
      </c>
      <c r="F88">
        <v>76</v>
      </c>
      <c r="G88">
        <f>(StudentsPerformance3[[#This Row],[math score]])*(StudentsPerformance3[[#This Row],[math score]])</f>
        <v>5776</v>
      </c>
      <c r="H88">
        <v>83</v>
      </c>
      <c r="I88">
        <f>StudentsPerformance3[[#This Row],[reading score]]*StudentsPerformance3[[#This Row],[reading score]]</f>
        <v>6889</v>
      </c>
      <c r="J88" t="str">
        <f>IF(StudentsPerformance3[[#This Row],[math score]]&lt;50,"Failed","Passed")</f>
        <v>Passed</v>
      </c>
      <c r="K88" t="s">
        <v>34</v>
      </c>
      <c r="L88" t="s">
        <v>34</v>
      </c>
      <c r="M88">
        <f>StudentsPerformance3[[#This Row],[writing score]]*StudentsPerformance3[[#This Row],[writing score]]</f>
        <v>7744</v>
      </c>
      <c r="N88">
        <v>88</v>
      </c>
    </row>
    <row r="89" spans="1:14" x14ac:dyDescent="0.25">
      <c r="A89" t="s">
        <v>8</v>
      </c>
      <c r="B89" t="s">
        <v>21</v>
      </c>
      <c r="C89" t="s">
        <v>19</v>
      </c>
      <c r="D89" t="s">
        <v>11</v>
      </c>
      <c r="E89" t="s">
        <v>12</v>
      </c>
      <c r="F89">
        <v>71</v>
      </c>
      <c r="G89">
        <f>(StudentsPerformance3[[#This Row],[math score]])*(StudentsPerformance3[[#This Row],[math score]])</f>
        <v>5041</v>
      </c>
      <c r="H89">
        <v>71</v>
      </c>
      <c r="I89">
        <f>StudentsPerformance3[[#This Row],[reading score]]*StudentsPerformance3[[#This Row],[reading score]]</f>
        <v>5041</v>
      </c>
      <c r="J89" t="str">
        <f>IF(StudentsPerformance3[[#This Row],[math score]]&lt;50,"Failed","Passed")</f>
        <v>Passed</v>
      </c>
      <c r="K89" t="s">
        <v>34</v>
      </c>
      <c r="L89" t="s">
        <v>34</v>
      </c>
      <c r="M89">
        <f>StudentsPerformance3[[#This Row],[writing score]]*StudentsPerformance3[[#This Row],[writing score]]</f>
        <v>5476</v>
      </c>
      <c r="N89">
        <v>74</v>
      </c>
    </row>
    <row r="90" spans="1:14" x14ac:dyDescent="0.25">
      <c r="A90" t="s">
        <v>8</v>
      </c>
      <c r="B90" t="s">
        <v>18</v>
      </c>
      <c r="C90" t="s">
        <v>14</v>
      </c>
      <c r="D90" t="s">
        <v>11</v>
      </c>
      <c r="E90" t="s">
        <v>12</v>
      </c>
      <c r="F90">
        <v>58</v>
      </c>
      <c r="G90">
        <f>(StudentsPerformance3[[#This Row],[math score]])*(StudentsPerformance3[[#This Row],[math score]])</f>
        <v>3364</v>
      </c>
      <c r="H90">
        <v>70</v>
      </c>
      <c r="I90">
        <f>StudentsPerformance3[[#This Row],[reading score]]*StudentsPerformance3[[#This Row],[reading score]]</f>
        <v>4900</v>
      </c>
      <c r="J90" t="str">
        <f>IF(StudentsPerformance3[[#This Row],[math score]]&lt;50,"Failed","Passed")</f>
        <v>Passed</v>
      </c>
      <c r="K90" t="s">
        <v>34</v>
      </c>
      <c r="L90" t="s">
        <v>34</v>
      </c>
      <c r="M90">
        <f>StudentsPerformance3[[#This Row],[writing score]]*StudentsPerformance3[[#This Row],[writing score]]</f>
        <v>4489</v>
      </c>
      <c r="N90">
        <v>67</v>
      </c>
    </row>
    <row r="91" spans="1:14" x14ac:dyDescent="0.25">
      <c r="A91" t="s">
        <v>8</v>
      </c>
      <c r="B91" t="s">
        <v>21</v>
      </c>
      <c r="C91" t="s">
        <v>23</v>
      </c>
      <c r="D91" t="s">
        <v>11</v>
      </c>
      <c r="E91" t="s">
        <v>12</v>
      </c>
      <c r="F91">
        <v>73</v>
      </c>
      <c r="G91">
        <f>(StudentsPerformance3[[#This Row],[math score]])*(StudentsPerformance3[[#This Row],[math score]])</f>
        <v>5329</v>
      </c>
      <c r="H91">
        <v>86</v>
      </c>
      <c r="I91">
        <f>StudentsPerformance3[[#This Row],[reading score]]*StudentsPerformance3[[#This Row],[reading score]]</f>
        <v>7396</v>
      </c>
      <c r="J91" t="str">
        <f>IF(StudentsPerformance3[[#This Row],[math score]]&lt;50,"Failed","Passed")</f>
        <v>Passed</v>
      </c>
      <c r="K91" t="s">
        <v>34</v>
      </c>
      <c r="L91" t="s">
        <v>34</v>
      </c>
      <c r="M91">
        <f>StudentsPerformance3[[#This Row],[writing score]]*StudentsPerformance3[[#This Row],[writing score]]</f>
        <v>6724</v>
      </c>
      <c r="N91">
        <v>82</v>
      </c>
    </row>
    <row r="92" spans="1:14" x14ac:dyDescent="0.25">
      <c r="A92" t="s">
        <v>8</v>
      </c>
      <c r="B92" t="s">
        <v>13</v>
      </c>
      <c r="C92" t="s">
        <v>10</v>
      </c>
      <c r="D92" t="s">
        <v>11</v>
      </c>
      <c r="E92" t="s">
        <v>12</v>
      </c>
      <c r="F92">
        <v>65</v>
      </c>
      <c r="G92">
        <f>(StudentsPerformance3[[#This Row],[math score]])*(StudentsPerformance3[[#This Row],[math score]])</f>
        <v>4225</v>
      </c>
      <c r="H92">
        <v>72</v>
      </c>
      <c r="I92">
        <f>StudentsPerformance3[[#This Row],[reading score]]*StudentsPerformance3[[#This Row],[reading score]]</f>
        <v>5184</v>
      </c>
      <c r="J92" t="str">
        <f>IF(StudentsPerformance3[[#This Row],[math score]]&lt;50,"Failed","Passed")</f>
        <v>Passed</v>
      </c>
      <c r="K92" t="s">
        <v>34</v>
      </c>
      <c r="L92" t="s">
        <v>34</v>
      </c>
      <c r="M92">
        <f>StudentsPerformance3[[#This Row],[writing score]]*StudentsPerformance3[[#This Row],[writing score]]</f>
        <v>5476</v>
      </c>
      <c r="N92">
        <v>74</v>
      </c>
    </row>
    <row r="93" spans="1:14" x14ac:dyDescent="0.25">
      <c r="A93" t="s">
        <v>17</v>
      </c>
      <c r="B93" t="s">
        <v>13</v>
      </c>
      <c r="C93" t="s">
        <v>22</v>
      </c>
      <c r="D93" t="s">
        <v>20</v>
      </c>
      <c r="E93" t="s">
        <v>12</v>
      </c>
      <c r="F93">
        <v>27</v>
      </c>
      <c r="G93">
        <f>(StudentsPerformance3[[#This Row],[math score]])*(StudentsPerformance3[[#This Row],[math score]])</f>
        <v>729</v>
      </c>
      <c r="H93">
        <v>34</v>
      </c>
      <c r="I93">
        <f>StudentsPerformance3[[#This Row],[reading score]]*StudentsPerformance3[[#This Row],[reading score]]</f>
        <v>1156</v>
      </c>
      <c r="J93" t="str">
        <f>IF(StudentsPerformance3[[#This Row],[math score]]&lt;50,"Failed","Passed")</f>
        <v>Failed</v>
      </c>
      <c r="K93" t="s">
        <v>35</v>
      </c>
      <c r="L93" t="s">
        <v>35</v>
      </c>
      <c r="M93">
        <f>StudentsPerformance3[[#This Row],[writing score]]*StudentsPerformance3[[#This Row],[writing score]]</f>
        <v>1296</v>
      </c>
      <c r="N93">
        <v>36</v>
      </c>
    </row>
    <row r="94" spans="1:14" x14ac:dyDescent="0.25">
      <c r="A94" t="s">
        <v>17</v>
      </c>
      <c r="B94" t="s">
        <v>13</v>
      </c>
      <c r="C94" t="s">
        <v>22</v>
      </c>
      <c r="D94" t="s">
        <v>11</v>
      </c>
      <c r="E94" t="s">
        <v>12</v>
      </c>
      <c r="F94">
        <v>71</v>
      </c>
      <c r="G94">
        <f>(StudentsPerformance3[[#This Row],[math score]])*(StudentsPerformance3[[#This Row],[math score]])</f>
        <v>5041</v>
      </c>
      <c r="H94">
        <v>79</v>
      </c>
      <c r="I94">
        <f>StudentsPerformance3[[#This Row],[reading score]]*StudentsPerformance3[[#This Row],[reading score]]</f>
        <v>6241</v>
      </c>
      <c r="J94" t="str">
        <f>IF(StudentsPerformance3[[#This Row],[math score]]&lt;50,"Failed","Passed")</f>
        <v>Passed</v>
      </c>
      <c r="K94" t="s">
        <v>34</v>
      </c>
      <c r="L94" t="s">
        <v>34</v>
      </c>
      <c r="M94">
        <f>StudentsPerformance3[[#This Row],[writing score]]*StudentsPerformance3[[#This Row],[writing score]]</f>
        <v>5041</v>
      </c>
      <c r="N94">
        <v>71</v>
      </c>
    </row>
    <row r="95" spans="1:14" x14ac:dyDescent="0.25">
      <c r="A95" t="s">
        <v>17</v>
      </c>
      <c r="B95" t="s">
        <v>13</v>
      </c>
      <c r="C95" t="s">
        <v>19</v>
      </c>
      <c r="D95" t="s">
        <v>20</v>
      </c>
      <c r="E95" t="s">
        <v>15</v>
      </c>
      <c r="F95">
        <v>43</v>
      </c>
      <c r="G95">
        <f>(StudentsPerformance3[[#This Row],[math score]])*(StudentsPerformance3[[#This Row],[math score]])</f>
        <v>1849</v>
      </c>
      <c r="H95">
        <v>45</v>
      </c>
      <c r="I95">
        <f>StudentsPerformance3[[#This Row],[reading score]]*StudentsPerformance3[[#This Row],[reading score]]</f>
        <v>2025</v>
      </c>
      <c r="J95" t="str">
        <f>IF(StudentsPerformance3[[#This Row],[math score]]&lt;50,"Failed","Passed")</f>
        <v>Failed</v>
      </c>
      <c r="K95" t="s">
        <v>35</v>
      </c>
      <c r="L95" t="s">
        <v>34</v>
      </c>
      <c r="M95">
        <f>StudentsPerformance3[[#This Row],[writing score]]*StudentsPerformance3[[#This Row],[writing score]]</f>
        <v>2500</v>
      </c>
      <c r="N95">
        <v>50</v>
      </c>
    </row>
    <row r="96" spans="1:14" x14ac:dyDescent="0.25">
      <c r="A96" t="s">
        <v>8</v>
      </c>
      <c r="B96" t="s">
        <v>9</v>
      </c>
      <c r="C96" t="s">
        <v>14</v>
      </c>
      <c r="D96" t="s">
        <v>11</v>
      </c>
      <c r="E96" t="s">
        <v>12</v>
      </c>
      <c r="F96">
        <v>79</v>
      </c>
      <c r="G96">
        <f>(StudentsPerformance3[[#This Row],[math score]])*(StudentsPerformance3[[#This Row],[math score]])</f>
        <v>6241</v>
      </c>
      <c r="H96">
        <v>86</v>
      </c>
      <c r="I96">
        <f>StudentsPerformance3[[#This Row],[reading score]]*StudentsPerformance3[[#This Row],[reading score]]</f>
        <v>7396</v>
      </c>
      <c r="J96" t="str">
        <f>IF(StudentsPerformance3[[#This Row],[math score]]&lt;50,"Failed","Passed")</f>
        <v>Passed</v>
      </c>
      <c r="K96" t="s">
        <v>34</v>
      </c>
      <c r="L96" t="s">
        <v>34</v>
      </c>
      <c r="M96">
        <f>StudentsPerformance3[[#This Row],[writing score]]*StudentsPerformance3[[#This Row],[writing score]]</f>
        <v>8464</v>
      </c>
      <c r="N96">
        <v>92</v>
      </c>
    </row>
    <row r="97" spans="1:14" x14ac:dyDescent="0.25">
      <c r="A97" t="s">
        <v>17</v>
      </c>
      <c r="B97" t="s">
        <v>13</v>
      </c>
      <c r="C97" t="s">
        <v>19</v>
      </c>
      <c r="D97" t="s">
        <v>20</v>
      </c>
      <c r="E97" t="s">
        <v>15</v>
      </c>
      <c r="F97">
        <v>78</v>
      </c>
      <c r="G97">
        <f>(StudentsPerformance3[[#This Row],[math score]])*(StudentsPerformance3[[#This Row],[math score]])</f>
        <v>6084</v>
      </c>
      <c r="H97">
        <v>81</v>
      </c>
      <c r="I97">
        <f>StudentsPerformance3[[#This Row],[reading score]]*StudentsPerformance3[[#This Row],[reading score]]</f>
        <v>6561</v>
      </c>
      <c r="J97" t="str">
        <f>IF(StudentsPerformance3[[#This Row],[math score]]&lt;50,"Failed","Passed")</f>
        <v>Passed</v>
      </c>
      <c r="K97" t="s">
        <v>34</v>
      </c>
      <c r="L97" t="s">
        <v>34</v>
      </c>
      <c r="M97">
        <f>StudentsPerformance3[[#This Row],[writing score]]*StudentsPerformance3[[#This Row],[writing score]]</f>
        <v>6724</v>
      </c>
      <c r="N97">
        <v>82</v>
      </c>
    </row>
    <row r="98" spans="1:14" x14ac:dyDescent="0.25">
      <c r="A98" t="s">
        <v>17</v>
      </c>
      <c r="B98" t="s">
        <v>9</v>
      </c>
      <c r="C98" t="s">
        <v>23</v>
      </c>
      <c r="D98" t="s">
        <v>11</v>
      </c>
      <c r="E98" t="s">
        <v>15</v>
      </c>
      <c r="F98">
        <v>65</v>
      </c>
      <c r="G98">
        <f>(StudentsPerformance3[[#This Row],[math score]])*(StudentsPerformance3[[#This Row],[math score]])</f>
        <v>4225</v>
      </c>
      <c r="H98">
        <v>66</v>
      </c>
      <c r="I98">
        <f>StudentsPerformance3[[#This Row],[reading score]]*StudentsPerformance3[[#This Row],[reading score]]</f>
        <v>4356</v>
      </c>
      <c r="J98" t="str">
        <f>IF(StudentsPerformance3[[#This Row],[math score]]&lt;50,"Failed","Passed")</f>
        <v>Passed</v>
      </c>
      <c r="K98" t="s">
        <v>34</v>
      </c>
      <c r="L98" t="s">
        <v>34</v>
      </c>
      <c r="M98">
        <f>StudentsPerformance3[[#This Row],[writing score]]*StudentsPerformance3[[#This Row],[writing score]]</f>
        <v>3844</v>
      </c>
      <c r="N98">
        <v>62</v>
      </c>
    </row>
    <row r="99" spans="1:14" x14ac:dyDescent="0.25">
      <c r="A99" t="s">
        <v>8</v>
      </c>
      <c r="B99" t="s">
        <v>24</v>
      </c>
      <c r="C99" t="s">
        <v>14</v>
      </c>
      <c r="D99" t="s">
        <v>11</v>
      </c>
      <c r="E99" t="s">
        <v>15</v>
      </c>
      <c r="F99">
        <v>63</v>
      </c>
      <c r="G99">
        <f>(StudentsPerformance3[[#This Row],[math score]])*(StudentsPerformance3[[#This Row],[math score]])</f>
        <v>3969</v>
      </c>
      <c r="H99">
        <v>72</v>
      </c>
      <c r="I99">
        <f>StudentsPerformance3[[#This Row],[reading score]]*StudentsPerformance3[[#This Row],[reading score]]</f>
        <v>5184</v>
      </c>
      <c r="J99" t="str">
        <f>IF(StudentsPerformance3[[#This Row],[math score]]&lt;50,"Failed","Passed")</f>
        <v>Passed</v>
      </c>
      <c r="K99" t="s">
        <v>34</v>
      </c>
      <c r="L99" t="s">
        <v>34</v>
      </c>
      <c r="M99">
        <f>StudentsPerformance3[[#This Row],[writing score]]*StudentsPerformance3[[#This Row],[writing score]]</f>
        <v>4900</v>
      </c>
      <c r="N99">
        <v>70</v>
      </c>
    </row>
    <row r="100" spans="1:14" x14ac:dyDescent="0.25">
      <c r="A100" t="s">
        <v>8</v>
      </c>
      <c r="B100" t="s">
        <v>21</v>
      </c>
      <c r="C100" t="s">
        <v>14</v>
      </c>
      <c r="D100" t="s">
        <v>20</v>
      </c>
      <c r="E100" t="s">
        <v>12</v>
      </c>
      <c r="F100">
        <v>58</v>
      </c>
      <c r="G100">
        <f>(StudentsPerformance3[[#This Row],[math score]])*(StudentsPerformance3[[#This Row],[math score]])</f>
        <v>3364</v>
      </c>
      <c r="H100">
        <v>67</v>
      </c>
      <c r="I100">
        <f>StudentsPerformance3[[#This Row],[reading score]]*StudentsPerformance3[[#This Row],[reading score]]</f>
        <v>4489</v>
      </c>
      <c r="J100" t="str">
        <f>IF(StudentsPerformance3[[#This Row],[math score]]&lt;50,"Failed","Passed")</f>
        <v>Passed</v>
      </c>
      <c r="K100" t="s">
        <v>34</v>
      </c>
      <c r="L100" t="s">
        <v>34</v>
      </c>
      <c r="M100">
        <f>StudentsPerformance3[[#This Row],[writing score]]*StudentsPerformance3[[#This Row],[writing score]]</f>
        <v>3844</v>
      </c>
      <c r="N100">
        <v>62</v>
      </c>
    </row>
    <row r="101" spans="1:14" x14ac:dyDescent="0.25">
      <c r="A101" t="s">
        <v>8</v>
      </c>
      <c r="B101" t="s">
        <v>21</v>
      </c>
      <c r="C101" t="s">
        <v>10</v>
      </c>
      <c r="D101" t="s">
        <v>11</v>
      </c>
      <c r="E101" t="s">
        <v>12</v>
      </c>
      <c r="F101">
        <v>65</v>
      </c>
      <c r="G101">
        <f>(StudentsPerformance3[[#This Row],[math score]])*(StudentsPerformance3[[#This Row],[math score]])</f>
        <v>4225</v>
      </c>
      <c r="H101">
        <v>67</v>
      </c>
      <c r="I101">
        <f>StudentsPerformance3[[#This Row],[reading score]]*StudentsPerformance3[[#This Row],[reading score]]</f>
        <v>4489</v>
      </c>
      <c r="J101" t="str">
        <f>IF(StudentsPerformance3[[#This Row],[math score]]&lt;50,"Failed","Passed")</f>
        <v>Passed</v>
      </c>
      <c r="K101" t="s">
        <v>34</v>
      </c>
      <c r="L101" t="s">
        <v>34</v>
      </c>
      <c r="M101">
        <f>StudentsPerformance3[[#This Row],[writing score]]*StudentsPerformance3[[#This Row],[writing score]]</f>
        <v>3844</v>
      </c>
      <c r="N101">
        <v>62</v>
      </c>
    </row>
    <row r="102" spans="1:14" x14ac:dyDescent="0.25">
      <c r="A102" t="s">
        <v>17</v>
      </c>
      <c r="B102" t="s">
        <v>9</v>
      </c>
      <c r="C102" t="s">
        <v>14</v>
      </c>
      <c r="D102" t="s">
        <v>11</v>
      </c>
      <c r="E102" t="s">
        <v>12</v>
      </c>
      <c r="F102">
        <v>79</v>
      </c>
      <c r="G102">
        <f>(StudentsPerformance3[[#This Row],[math score]])*(StudentsPerformance3[[#This Row],[math score]])</f>
        <v>6241</v>
      </c>
      <c r="H102">
        <v>67</v>
      </c>
      <c r="I102">
        <f>StudentsPerformance3[[#This Row],[reading score]]*StudentsPerformance3[[#This Row],[reading score]]</f>
        <v>4489</v>
      </c>
      <c r="J102" t="str">
        <f>IF(StudentsPerformance3[[#This Row],[math score]]&lt;50,"Failed","Passed")</f>
        <v>Passed</v>
      </c>
      <c r="K102" t="s">
        <v>34</v>
      </c>
      <c r="L102" t="s">
        <v>34</v>
      </c>
      <c r="M102">
        <f>StudentsPerformance3[[#This Row],[writing score]]*StudentsPerformance3[[#This Row],[writing score]]</f>
        <v>4489</v>
      </c>
      <c r="N102">
        <v>67</v>
      </c>
    </row>
    <row r="103" spans="1:14" x14ac:dyDescent="0.25">
      <c r="A103" t="s">
        <v>17</v>
      </c>
      <c r="B103" t="s">
        <v>21</v>
      </c>
      <c r="C103" t="s">
        <v>10</v>
      </c>
      <c r="D103" t="s">
        <v>11</v>
      </c>
      <c r="E103" t="s">
        <v>15</v>
      </c>
      <c r="F103">
        <v>68</v>
      </c>
      <c r="G103">
        <f>(StudentsPerformance3[[#This Row],[math score]])*(StudentsPerformance3[[#This Row],[math score]])</f>
        <v>4624</v>
      </c>
      <c r="H103">
        <v>74</v>
      </c>
      <c r="I103">
        <f>StudentsPerformance3[[#This Row],[reading score]]*StudentsPerformance3[[#This Row],[reading score]]</f>
        <v>5476</v>
      </c>
      <c r="J103" t="str">
        <f>IF(StudentsPerformance3[[#This Row],[math score]]&lt;50,"Failed","Passed")</f>
        <v>Passed</v>
      </c>
      <c r="K103" t="s">
        <v>34</v>
      </c>
      <c r="L103" t="s">
        <v>34</v>
      </c>
      <c r="M103">
        <f>StudentsPerformance3[[#This Row],[writing score]]*StudentsPerformance3[[#This Row],[writing score]]</f>
        <v>5476</v>
      </c>
      <c r="N103">
        <v>74</v>
      </c>
    </row>
    <row r="104" spans="1:14" x14ac:dyDescent="0.25">
      <c r="A104" t="s">
        <v>8</v>
      </c>
      <c r="B104" t="s">
        <v>21</v>
      </c>
      <c r="C104" t="s">
        <v>19</v>
      </c>
      <c r="D104" t="s">
        <v>11</v>
      </c>
      <c r="E104" t="s">
        <v>12</v>
      </c>
      <c r="F104">
        <v>85</v>
      </c>
      <c r="G104">
        <f>(StudentsPerformance3[[#This Row],[math score]])*(StudentsPerformance3[[#This Row],[math score]])</f>
        <v>7225</v>
      </c>
      <c r="H104">
        <v>91</v>
      </c>
      <c r="I104">
        <f>StudentsPerformance3[[#This Row],[reading score]]*StudentsPerformance3[[#This Row],[reading score]]</f>
        <v>8281</v>
      </c>
      <c r="J104" t="str">
        <f>IF(StudentsPerformance3[[#This Row],[math score]]&lt;50,"Failed","Passed")</f>
        <v>Passed</v>
      </c>
      <c r="K104" t="s">
        <v>34</v>
      </c>
      <c r="L104" t="s">
        <v>34</v>
      </c>
      <c r="M104">
        <f>StudentsPerformance3[[#This Row],[writing score]]*StudentsPerformance3[[#This Row],[writing score]]</f>
        <v>7921</v>
      </c>
      <c r="N104">
        <v>89</v>
      </c>
    </row>
    <row r="105" spans="1:14" x14ac:dyDescent="0.25">
      <c r="A105" t="s">
        <v>17</v>
      </c>
      <c r="B105" t="s">
        <v>9</v>
      </c>
      <c r="C105" t="s">
        <v>22</v>
      </c>
      <c r="D105" t="s">
        <v>11</v>
      </c>
      <c r="E105" t="s">
        <v>15</v>
      </c>
      <c r="F105">
        <v>60</v>
      </c>
      <c r="G105">
        <f>(StudentsPerformance3[[#This Row],[math score]])*(StudentsPerformance3[[#This Row],[math score]])</f>
        <v>3600</v>
      </c>
      <c r="H105">
        <v>44</v>
      </c>
      <c r="I105">
        <f>StudentsPerformance3[[#This Row],[reading score]]*StudentsPerformance3[[#This Row],[reading score]]</f>
        <v>1936</v>
      </c>
      <c r="J105" t="str">
        <f>IF(StudentsPerformance3[[#This Row],[math score]]&lt;50,"Failed","Passed")</f>
        <v>Passed</v>
      </c>
      <c r="K105" t="s">
        <v>35</v>
      </c>
      <c r="L105" t="s">
        <v>35</v>
      </c>
      <c r="M105">
        <f>StudentsPerformance3[[#This Row],[writing score]]*StudentsPerformance3[[#This Row],[writing score]]</f>
        <v>2209</v>
      </c>
      <c r="N105">
        <v>47</v>
      </c>
    </row>
    <row r="106" spans="1:14" x14ac:dyDescent="0.25">
      <c r="A106" t="s">
        <v>17</v>
      </c>
      <c r="B106" t="s">
        <v>13</v>
      </c>
      <c r="C106" t="s">
        <v>14</v>
      </c>
      <c r="D106" t="s">
        <v>11</v>
      </c>
      <c r="E106" t="s">
        <v>15</v>
      </c>
      <c r="F106">
        <v>98</v>
      </c>
      <c r="G106">
        <f>(StudentsPerformance3[[#This Row],[math score]])*(StudentsPerformance3[[#This Row],[math score]])</f>
        <v>9604</v>
      </c>
      <c r="H106">
        <v>86</v>
      </c>
      <c r="I106">
        <f>StudentsPerformance3[[#This Row],[reading score]]*StudentsPerformance3[[#This Row],[reading score]]</f>
        <v>7396</v>
      </c>
      <c r="J106" t="str">
        <f>IF(StudentsPerformance3[[#This Row],[math score]]&lt;50,"Failed","Passed")</f>
        <v>Passed</v>
      </c>
      <c r="K106" t="s">
        <v>34</v>
      </c>
      <c r="L106" t="s">
        <v>34</v>
      </c>
      <c r="M106">
        <f>StudentsPerformance3[[#This Row],[writing score]]*StudentsPerformance3[[#This Row],[writing score]]</f>
        <v>8100</v>
      </c>
      <c r="N106">
        <v>90</v>
      </c>
    </row>
    <row r="107" spans="1:14" x14ac:dyDescent="0.25">
      <c r="A107" t="s">
        <v>8</v>
      </c>
      <c r="B107" t="s">
        <v>13</v>
      </c>
      <c r="C107" t="s">
        <v>14</v>
      </c>
      <c r="D107" t="s">
        <v>11</v>
      </c>
      <c r="E107" t="s">
        <v>12</v>
      </c>
      <c r="F107">
        <v>58</v>
      </c>
      <c r="G107">
        <f>(StudentsPerformance3[[#This Row],[math score]])*(StudentsPerformance3[[#This Row],[math score]])</f>
        <v>3364</v>
      </c>
      <c r="H107">
        <v>67</v>
      </c>
      <c r="I107">
        <f>StudentsPerformance3[[#This Row],[reading score]]*StudentsPerformance3[[#This Row],[reading score]]</f>
        <v>4489</v>
      </c>
      <c r="J107" t="str">
        <f>IF(StudentsPerformance3[[#This Row],[math score]]&lt;50,"Failed","Passed")</f>
        <v>Passed</v>
      </c>
      <c r="K107" t="s">
        <v>34</v>
      </c>
      <c r="L107" t="s">
        <v>34</v>
      </c>
      <c r="M107">
        <f>StudentsPerformance3[[#This Row],[writing score]]*StudentsPerformance3[[#This Row],[writing score]]</f>
        <v>5184</v>
      </c>
      <c r="N107">
        <v>72</v>
      </c>
    </row>
    <row r="108" spans="1:14" x14ac:dyDescent="0.25">
      <c r="A108" t="s">
        <v>8</v>
      </c>
      <c r="B108" t="s">
        <v>21</v>
      </c>
      <c r="C108" t="s">
        <v>16</v>
      </c>
      <c r="D108" t="s">
        <v>11</v>
      </c>
      <c r="E108" t="s">
        <v>12</v>
      </c>
      <c r="F108">
        <v>87</v>
      </c>
      <c r="G108">
        <f>(StudentsPerformance3[[#This Row],[math score]])*(StudentsPerformance3[[#This Row],[math score]])</f>
        <v>7569</v>
      </c>
      <c r="H108">
        <v>100</v>
      </c>
      <c r="I108">
        <f>StudentsPerformance3[[#This Row],[reading score]]*StudentsPerformance3[[#This Row],[reading score]]</f>
        <v>10000</v>
      </c>
      <c r="J108" t="str">
        <f>IF(StudentsPerformance3[[#This Row],[math score]]&lt;50,"Failed","Passed")</f>
        <v>Passed</v>
      </c>
      <c r="K108" t="s">
        <v>34</v>
      </c>
      <c r="L108" t="s">
        <v>34</v>
      </c>
      <c r="M108">
        <f>StudentsPerformance3[[#This Row],[writing score]]*StudentsPerformance3[[#This Row],[writing score]]</f>
        <v>10000</v>
      </c>
      <c r="N108">
        <v>100</v>
      </c>
    </row>
    <row r="109" spans="1:14" x14ac:dyDescent="0.25">
      <c r="A109" t="s">
        <v>17</v>
      </c>
      <c r="B109" t="s">
        <v>24</v>
      </c>
      <c r="C109" t="s">
        <v>19</v>
      </c>
      <c r="D109" t="s">
        <v>11</v>
      </c>
      <c r="E109" t="s">
        <v>15</v>
      </c>
      <c r="F109">
        <v>66</v>
      </c>
      <c r="G109">
        <f>(StudentsPerformance3[[#This Row],[math score]])*(StudentsPerformance3[[#This Row],[math score]])</f>
        <v>4356</v>
      </c>
      <c r="H109">
        <v>63</v>
      </c>
      <c r="I109">
        <f>StudentsPerformance3[[#This Row],[reading score]]*StudentsPerformance3[[#This Row],[reading score]]</f>
        <v>3969</v>
      </c>
      <c r="J109" t="str">
        <f>IF(StudentsPerformance3[[#This Row],[math score]]&lt;50,"Failed","Passed")</f>
        <v>Passed</v>
      </c>
      <c r="K109" t="s">
        <v>34</v>
      </c>
      <c r="L109" t="s">
        <v>34</v>
      </c>
      <c r="M109">
        <f>StudentsPerformance3[[#This Row],[writing score]]*StudentsPerformance3[[#This Row],[writing score]]</f>
        <v>4096</v>
      </c>
      <c r="N109">
        <v>64</v>
      </c>
    </row>
    <row r="110" spans="1:14" x14ac:dyDescent="0.25">
      <c r="A110" t="s">
        <v>8</v>
      </c>
      <c r="B110" t="s">
        <v>9</v>
      </c>
      <c r="C110" t="s">
        <v>19</v>
      </c>
      <c r="D110" t="s">
        <v>20</v>
      </c>
      <c r="E110" t="s">
        <v>12</v>
      </c>
      <c r="F110">
        <v>52</v>
      </c>
      <c r="G110">
        <f>(StudentsPerformance3[[#This Row],[math score]])*(StudentsPerformance3[[#This Row],[math score]])</f>
        <v>2704</v>
      </c>
      <c r="H110">
        <v>76</v>
      </c>
      <c r="I110">
        <f>StudentsPerformance3[[#This Row],[reading score]]*StudentsPerformance3[[#This Row],[reading score]]</f>
        <v>5776</v>
      </c>
      <c r="J110" t="str">
        <f>IF(StudentsPerformance3[[#This Row],[math score]]&lt;50,"Failed","Passed")</f>
        <v>Passed</v>
      </c>
      <c r="K110" t="s">
        <v>34</v>
      </c>
      <c r="L110" t="s">
        <v>34</v>
      </c>
      <c r="M110">
        <f>StudentsPerformance3[[#This Row],[writing score]]*StudentsPerformance3[[#This Row],[writing score]]</f>
        <v>4900</v>
      </c>
      <c r="N110">
        <v>70</v>
      </c>
    </row>
    <row r="111" spans="1:14" x14ac:dyDescent="0.25">
      <c r="A111" t="s">
        <v>8</v>
      </c>
      <c r="B111" t="s">
        <v>9</v>
      </c>
      <c r="C111" t="s">
        <v>23</v>
      </c>
      <c r="D111" t="s">
        <v>11</v>
      </c>
      <c r="E111" t="s">
        <v>12</v>
      </c>
      <c r="F111">
        <v>70</v>
      </c>
      <c r="G111">
        <f>(StudentsPerformance3[[#This Row],[math score]])*(StudentsPerformance3[[#This Row],[math score]])</f>
        <v>4900</v>
      </c>
      <c r="H111">
        <v>64</v>
      </c>
      <c r="I111">
        <f>StudentsPerformance3[[#This Row],[reading score]]*StudentsPerformance3[[#This Row],[reading score]]</f>
        <v>4096</v>
      </c>
      <c r="J111" t="str">
        <f>IF(StudentsPerformance3[[#This Row],[math score]]&lt;50,"Failed","Passed")</f>
        <v>Passed</v>
      </c>
      <c r="K111" t="s">
        <v>34</v>
      </c>
      <c r="L111" t="s">
        <v>34</v>
      </c>
      <c r="M111">
        <f>StudentsPerformance3[[#This Row],[writing score]]*StudentsPerformance3[[#This Row],[writing score]]</f>
        <v>5184</v>
      </c>
      <c r="N111">
        <v>72</v>
      </c>
    </row>
    <row r="112" spans="1:14" x14ac:dyDescent="0.25">
      <c r="A112" t="s">
        <v>8</v>
      </c>
      <c r="B112" t="s">
        <v>21</v>
      </c>
      <c r="C112" t="s">
        <v>19</v>
      </c>
      <c r="D112" t="s">
        <v>20</v>
      </c>
      <c r="E112" t="s">
        <v>15</v>
      </c>
      <c r="F112">
        <v>77</v>
      </c>
      <c r="G112">
        <f>(StudentsPerformance3[[#This Row],[math score]])*(StudentsPerformance3[[#This Row],[math score]])</f>
        <v>5929</v>
      </c>
      <c r="H112">
        <v>89</v>
      </c>
      <c r="I112">
        <f>StudentsPerformance3[[#This Row],[reading score]]*StudentsPerformance3[[#This Row],[reading score]]</f>
        <v>7921</v>
      </c>
      <c r="J112" t="str">
        <f>IF(StudentsPerformance3[[#This Row],[math score]]&lt;50,"Failed","Passed")</f>
        <v>Passed</v>
      </c>
      <c r="K112" t="s">
        <v>34</v>
      </c>
      <c r="L112" t="s">
        <v>34</v>
      </c>
      <c r="M112">
        <f>StudentsPerformance3[[#This Row],[writing score]]*StudentsPerformance3[[#This Row],[writing score]]</f>
        <v>9604</v>
      </c>
      <c r="N112">
        <v>98</v>
      </c>
    </row>
    <row r="113" spans="1:14" x14ac:dyDescent="0.25">
      <c r="A113" t="s">
        <v>17</v>
      </c>
      <c r="B113" t="s">
        <v>13</v>
      </c>
      <c r="C113" t="s">
        <v>22</v>
      </c>
      <c r="D113" t="s">
        <v>11</v>
      </c>
      <c r="E113" t="s">
        <v>12</v>
      </c>
      <c r="F113">
        <v>62</v>
      </c>
      <c r="G113">
        <f>(StudentsPerformance3[[#This Row],[math score]])*(StudentsPerformance3[[#This Row],[math score]])</f>
        <v>3844</v>
      </c>
      <c r="H113">
        <v>55</v>
      </c>
      <c r="I113">
        <f>StudentsPerformance3[[#This Row],[reading score]]*StudentsPerformance3[[#This Row],[reading score]]</f>
        <v>3025</v>
      </c>
      <c r="J113" t="str">
        <f>IF(StudentsPerformance3[[#This Row],[math score]]&lt;50,"Failed","Passed")</f>
        <v>Passed</v>
      </c>
      <c r="K113" t="s">
        <v>34</v>
      </c>
      <c r="L113" t="s">
        <v>35</v>
      </c>
      <c r="M113">
        <f>StudentsPerformance3[[#This Row],[writing score]]*StudentsPerformance3[[#This Row],[writing score]]</f>
        <v>2401</v>
      </c>
      <c r="N113">
        <v>49</v>
      </c>
    </row>
    <row r="114" spans="1:14" x14ac:dyDescent="0.25">
      <c r="A114" t="s">
        <v>17</v>
      </c>
      <c r="B114" t="s">
        <v>18</v>
      </c>
      <c r="C114" t="s">
        <v>19</v>
      </c>
      <c r="D114" t="s">
        <v>11</v>
      </c>
      <c r="E114" t="s">
        <v>12</v>
      </c>
      <c r="F114">
        <v>54</v>
      </c>
      <c r="G114">
        <f>(StudentsPerformance3[[#This Row],[math score]])*(StudentsPerformance3[[#This Row],[math score]])</f>
        <v>2916</v>
      </c>
      <c r="H114">
        <v>53</v>
      </c>
      <c r="I114">
        <f>StudentsPerformance3[[#This Row],[reading score]]*StudentsPerformance3[[#This Row],[reading score]]</f>
        <v>2809</v>
      </c>
      <c r="J114" t="str">
        <f>IF(StudentsPerformance3[[#This Row],[math score]]&lt;50,"Failed","Passed")</f>
        <v>Passed</v>
      </c>
      <c r="K114" t="s">
        <v>34</v>
      </c>
      <c r="L114" t="s">
        <v>35</v>
      </c>
      <c r="M114">
        <f>StudentsPerformance3[[#This Row],[writing score]]*StudentsPerformance3[[#This Row],[writing score]]</f>
        <v>2209</v>
      </c>
      <c r="N114">
        <v>47</v>
      </c>
    </row>
    <row r="115" spans="1:14" x14ac:dyDescent="0.25">
      <c r="A115" t="s">
        <v>8</v>
      </c>
      <c r="B115" t="s">
        <v>21</v>
      </c>
      <c r="C115" t="s">
        <v>14</v>
      </c>
      <c r="D115" t="s">
        <v>11</v>
      </c>
      <c r="E115" t="s">
        <v>12</v>
      </c>
      <c r="F115">
        <v>51</v>
      </c>
      <c r="G115">
        <f>(StudentsPerformance3[[#This Row],[math score]])*(StudentsPerformance3[[#This Row],[math score]])</f>
        <v>2601</v>
      </c>
      <c r="H115">
        <v>58</v>
      </c>
      <c r="I115">
        <f>StudentsPerformance3[[#This Row],[reading score]]*StudentsPerformance3[[#This Row],[reading score]]</f>
        <v>3364</v>
      </c>
      <c r="J115" t="str">
        <f>IF(StudentsPerformance3[[#This Row],[math score]]&lt;50,"Failed","Passed")</f>
        <v>Passed</v>
      </c>
      <c r="K115" t="s">
        <v>34</v>
      </c>
      <c r="L115" t="s">
        <v>34</v>
      </c>
      <c r="M115">
        <f>StudentsPerformance3[[#This Row],[writing score]]*StudentsPerformance3[[#This Row],[writing score]]</f>
        <v>2916</v>
      </c>
      <c r="N115">
        <v>54</v>
      </c>
    </row>
    <row r="116" spans="1:14" x14ac:dyDescent="0.25">
      <c r="A116" t="s">
        <v>8</v>
      </c>
      <c r="B116" t="s">
        <v>24</v>
      </c>
      <c r="C116" t="s">
        <v>10</v>
      </c>
      <c r="D116" t="s">
        <v>11</v>
      </c>
      <c r="E116" t="s">
        <v>15</v>
      </c>
      <c r="F116">
        <v>99</v>
      </c>
      <c r="G116">
        <f>(StudentsPerformance3[[#This Row],[math score]])*(StudentsPerformance3[[#This Row],[math score]])</f>
        <v>9801</v>
      </c>
      <c r="H116">
        <v>100</v>
      </c>
      <c r="I116">
        <f>StudentsPerformance3[[#This Row],[reading score]]*StudentsPerformance3[[#This Row],[reading score]]</f>
        <v>10000</v>
      </c>
      <c r="J116" t="str">
        <f>IF(StudentsPerformance3[[#This Row],[math score]]&lt;50,"Failed","Passed")</f>
        <v>Passed</v>
      </c>
      <c r="K116" t="s">
        <v>34</v>
      </c>
      <c r="L116" t="s">
        <v>34</v>
      </c>
      <c r="M116">
        <f>StudentsPerformance3[[#This Row],[writing score]]*StudentsPerformance3[[#This Row],[writing score]]</f>
        <v>10000</v>
      </c>
      <c r="N116">
        <v>100</v>
      </c>
    </row>
    <row r="117" spans="1:14" x14ac:dyDescent="0.25">
      <c r="A117" t="s">
        <v>17</v>
      </c>
      <c r="B117" t="s">
        <v>13</v>
      </c>
      <c r="C117" t="s">
        <v>22</v>
      </c>
      <c r="D117" t="s">
        <v>11</v>
      </c>
      <c r="E117" t="s">
        <v>12</v>
      </c>
      <c r="F117">
        <v>84</v>
      </c>
      <c r="G117">
        <f>(StudentsPerformance3[[#This Row],[math score]])*(StudentsPerformance3[[#This Row],[math score]])</f>
        <v>7056</v>
      </c>
      <c r="H117">
        <v>77</v>
      </c>
      <c r="I117">
        <f>StudentsPerformance3[[#This Row],[reading score]]*StudentsPerformance3[[#This Row],[reading score]]</f>
        <v>5929</v>
      </c>
      <c r="J117" t="str">
        <f>IF(StudentsPerformance3[[#This Row],[math score]]&lt;50,"Failed","Passed")</f>
        <v>Passed</v>
      </c>
      <c r="K117" t="s">
        <v>34</v>
      </c>
      <c r="L117" t="s">
        <v>34</v>
      </c>
      <c r="M117">
        <f>StudentsPerformance3[[#This Row],[writing score]]*StudentsPerformance3[[#This Row],[writing score]]</f>
        <v>5476</v>
      </c>
      <c r="N117">
        <v>74</v>
      </c>
    </row>
    <row r="118" spans="1:14" x14ac:dyDescent="0.25">
      <c r="A118" t="s">
        <v>8</v>
      </c>
      <c r="B118" t="s">
        <v>9</v>
      </c>
      <c r="C118" t="s">
        <v>10</v>
      </c>
      <c r="D118" t="s">
        <v>20</v>
      </c>
      <c r="E118" t="s">
        <v>12</v>
      </c>
      <c r="F118">
        <v>75</v>
      </c>
      <c r="G118">
        <f>(StudentsPerformance3[[#This Row],[math score]])*(StudentsPerformance3[[#This Row],[math score]])</f>
        <v>5625</v>
      </c>
      <c r="H118">
        <v>85</v>
      </c>
      <c r="I118">
        <f>StudentsPerformance3[[#This Row],[reading score]]*StudentsPerformance3[[#This Row],[reading score]]</f>
        <v>7225</v>
      </c>
      <c r="J118" t="str">
        <f>IF(StudentsPerformance3[[#This Row],[math score]]&lt;50,"Failed","Passed")</f>
        <v>Passed</v>
      </c>
      <c r="K118" t="s">
        <v>34</v>
      </c>
      <c r="L118" t="s">
        <v>34</v>
      </c>
      <c r="M118">
        <f>StudentsPerformance3[[#This Row],[writing score]]*StudentsPerformance3[[#This Row],[writing score]]</f>
        <v>6724</v>
      </c>
      <c r="N118">
        <v>82</v>
      </c>
    </row>
    <row r="119" spans="1:14" x14ac:dyDescent="0.25">
      <c r="A119" t="s">
        <v>8</v>
      </c>
      <c r="B119" t="s">
        <v>21</v>
      </c>
      <c r="C119" t="s">
        <v>10</v>
      </c>
      <c r="D119" t="s">
        <v>11</v>
      </c>
      <c r="E119" t="s">
        <v>12</v>
      </c>
      <c r="F119">
        <v>78</v>
      </c>
      <c r="G119">
        <f>(StudentsPerformance3[[#This Row],[math score]])*(StudentsPerformance3[[#This Row],[math score]])</f>
        <v>6084</v>
      </c>
      <c r="H119">
        <v>82</v>
      </c>
      <c r="I119">
        <f>StudentsPerformance3[[#This Row],[reading score]]*StudentsPerformance3[[#This Row],[reading score]]</f>
        <v>6724</v>
      </c>
      <c r="J119" t="str">
        <f>IF(StudentsPerformance3[[#This Row],[math score]]&lt;50,"Failed","Passed")</f>
        <v>Passed</v>
      </c>
      <c r="K119" t="s">
        <v>34</v>
      </c>
      <c r="L119" t="s">
        <v>34</v>
      </c>
      <c r="M119">
        <f>StudentsPerformance3[[#This Row],[writing score]]*StudentsPerformance3[[#This Row],[writing score]]</f>
        <v>6241</v>
      </c>
      <c r="N119">
        <v>79</v>
      </c>
    </row>
    <row r="120" spans="1:14" x14ac:dyDescent="0.25">
      <c r="A120" t="s">
        <v>8</v>
      </c>
      <c r="B120" t="s">
        <v>21</v>
      </c>
      <c r="C120" t="s">
        <v>23</v>
      </c>
      <c r="D120" t="s">
        <v>11</v>
      </c>
      <c r="E120" t="s">
        <v>12</v>
      </c>
      <c r="F120">
        <v>51</v>
      </c>
      <c r="G120">
        <f>(StudentsPerformance3[[#This Row],[math score]])*(StudentsPerformance3[[#This Row],[math score]])</f>
        <v>2601</v>
      </c>
      <c r="H120">
        <v>63</v>
      </c>
      <c r="I120">
        <f>StudentsPerformance3[[#This Row],[reading score]]*StudentsPerformance3[[#This Row],[reading score]]</f>
        <v>3969</v>
      </c>
      <c r="J120" t="str">
        <f>IF(StudentsPerformance3[[#This Row],[math score]]&lt;50,"Failed","Passed")</f>
        <v>Passed</v>
      </c>
      <c r="K120" t="s">
        <v>34</v>
      </c>
      <c r="L120" t="s">
        <v>34</v>
      </c>
      <c r="M120">
        <f>StudentsPerformance3[[#This Row],[writing score]]*StudentsPerformance3[[#This Row],[writing score]]</f>
        <v>3721</v>
      </c>
      <c r="N120">
        <v>61</v>
      </c>
    </row>
    <row r="121" spans="1:14" x14ac:dyDescent="0.25">
      <c r="A121" t="s">
        <v>8</v>
      </c>
      <c r="B121" t="s">
        <v>13</v>
      </c>
      <c r="C121" t="s">
        <v>14</v>
      </c>
      <c r="D121" t="s">
        <v>11</v>
      </c>
      <c r="E121" t="s">
        <v>12</v>
      </c>
      <c r="F121">
        <v>55</v>
      </c>
      <c r="G121">
        <f>(StudentsPerformance3[[#This Row],[math score]])*(StudentsPerformance3[[#This Row],[math score]])</f>
        <v>3025</v>
      </c>
      <c r="H121">
        <v>69</v>
      </c>
      <c r="I121">
        <f>StudentsPerformance3[[#This Row],[reading score]]*StudentsPerformance3[[#This Row],[reading score]]</f>
        <v>4761</v>
      </c>
      <c r="J121" t="str">
        <f>IF(StudentsPerformance3[[#This Row],[math score]]&lt;50,"Failed","Passed")</f>
        <v>Passed</v>
      </c>
      <c r="K121" t="s">
        <v>34</v>
      </c>
      <c r="L121" t="s">
        <v>34</v>
      </c>
      <c r="M121">
        <f>StudentsPerformance3[[#This Row],[writing score]]*StudentsPerformance3[[#This Row],[writing score]]</f>
        <v>4225</v>
      </c>
      <c r="N121">
        <v>65</v>
      </c>
    </row>
    <row r="122" spans="1:14" x14ac:dyDescent="0.25">
      <c r="A122" t="s">
        <v>8</v>
      </c>
      <c r="B122" t="s">
        <v>13</v>
      </c>
      <c r="C122" t="s">
        <v>10</v>
      </c>
      <c r="D122" t="s">
        <v>11</v>
      </c>
      <c r="E122" t="s">
        <v>15</v>
      </c>
      <c r="F122">
        <v>79</v>
      </c>
      <c r="G122">
        <f>(StudentsPerformance3[[#This Row],[math score]])*(StudentsPerformance3[[#This Row],[math score]])</f>
        <v>6241</v>
      </c>
      <c r="H122">
        <v>92</v>
      </c>
      <c r="I122">
        <f>StudentsPerformance3[[#This Row],[reading score]]*StudentsPerformance3[[#This Row],[reading score]]</f>
        <v>8464</v>
      </c>
      <c r="J122" t="str">
        <f>IF(StudentsPerformance3[[#This Row],[math score]]&lt;50,"Failed","Passed")</f>
        <v>Passed</v>
      </c>
      <c r="K122" t="s">
        <v>34</v>
      </c>
      <c r="L122" t="s">
        <v>34</v>
      </c>
      <c r="M122">
        <f>StudentsPerformance3[[#This Row],[writing score]]*StudentsPerformance3[[#This Row],[writing score]]</f>
        <v>7921</v>
      </c>
      <c r="N122">
        <v>89</v>
      </c>
    </row>
    <row r="123" spans="1:14" x14ac:dyDescent="0.25">
      <c r="A123" t="s">
        <v>17</v>
      </c>
      <c r="B123" t="s">
        <v>9</v>
      </c>
      <c r="C123" t="s">
        <v>19</v>
      </c>
      <c r="D123" t="s">
        <v>11</v>
      </c>
      <c r="E123" t="s">
        <v>15</v>
      </c>
      <c r="F123">
        <v>91</v>
      </c>
      <c r="G123">
        <f>(StudentsPerformance3[[#This Row],[math score]])*(StudentsPerformance3[[#This Row],[math score]])</f>
        <v>8281</v>
      </c>
      <c r="H123">
        <v>89</v>
      </c>
      <c r="I123">
        <f>StudentsPerformance3[[#This Row],[reading score]]*StudentsPerformance3[[#This Row],[reading score]]</f>
        <v>7921</v>
      </c>
      <c r="J123" t="str">
        <f>IF(StudentsPerformance3[[#This Row],[math score]]&lt;50,"Failed","Passed")</f>
        <v>Passed</v>
      </c>
      <c r="K123" t="s">
        <v>34</v>
      </c>
      <c r="L123" t="s">
        <v>34</v>
      </c>
      <c r="M123">
        <f>StudentsPerformance3[[#This Row],[writing score]]*StudentsPerformance3[[#This Row],[writing score]]</f>
        <v>8464</v>
      </c>
      <c r="N123">
        <v>92</v>
      </c>
    </row>
    <row r="124" spans="1:14" x14ac:dyDescent="0.25">
      <c r="A124" t="s">
        <v>8</v>
      </c>
      <c r="B124" t="s">
        <v>13</v>
      </c>
      <c r="C124" t="s">
        <v>14</v>
      </c>
      <c r="D124" t="s">
        <v>11</v>
      </c>
      <c r="E124" t="s">
        <v>15</v>
      </c>
      <c r="F124">
        <v>88</v>
      </c>
      <c r="G124">
        <f>(StudentsPerformance3[[#This Row],[math score]])*(StudentsPerformance3[[#This Row],[math score]])</f>
        <v>7744</v>
      </c>
      <c r="H124">
        <v>93</v>
      </c>
      <c r="I124">
        <f>StudentsPerformance3[[#This Row],[reading score]]*StudentsPerformance3[[#This Row],[reading score]]</f>
        <v>8649</v>
      </c>
      <c r="J124" t="str">
        <f>IF(StudentsPerformance3[[#This Row],[math score]]&lt;50,"Failed","Passed")</f>
        <v>Passed</v>
      </c>
      <c r="K124" t="s">
        <v>34</v>
      </c>
      <c r="L124" t="s">
        <v>34</v>
      </c>
      <c r="M124">
        <f>StudentsPerformance3[[#This Row],[writing score]]*StudentsPerformance3[[#This Row],[writing score]]</f>
        <v>8649</v>
      </c>
      <c r="N124">
        <v>93</v>
      </c>
    </row>
    <row r="125" spans="1:14" x14ac:dyDescent="0.25">
      <c r="A125" t="s">
        <v>17</v>
      </c>
      <c r="B125" t="s">
        <v>21</v>
      </c>
      <c r="C125" t="s">
        <v>22</v>
      </c>
      <c r="D125" t="s">
        <v>20</v>
      </c>
      <c r="E125" t="s">
        <v>12</v>
      </c>
      <c r="F125">
        <v>63</v>
      </c>
      <c r="G125">
        <f>(StudentsPerformance3[[#This Row],[math score]])*(StudentsPerformance3[[#This Row],[math score]])</f>
        <v>3969</v>
      </c>
      <c r="H125">
        <v>57</v>
      </c>
      <c r="I125">
        <f>StudentsPerformance3[[#This Row],[reading score]]*StudentsPerformance3[[#This Row],[reading score]]</f>
        <v>3249</v>
      </c>
      <c r="J125" t="str">
        <f>IF(StudentsPerformance3[[#This Row],[math score]]&lt;50,"Failed","Passed")</f>
        <v>Passed</v>
      </c>
      <c r="K125" t="s">
        <v>34</v>
      </c>
      <c r="L125" t="s">
        <v>34</v>
      </c>
      <c r="M125">
        <f>StudentsPerformance3[[#This Row],[writing score]]*StudentsPerformance3[[#This Row],[writing score]]</f>
        <v>3136</v>
      </c>
      <c r="N125">
        <v>56</v>
      </c>
    </row>
    <row r="126" spans="1:14" x14ac:dyDescent="0.25">
      <c r="A126" t="s">
        <v>17</v>
      </c>
      <c r="B126" t="s">
        <v>24</v>
      </c>
      <c r="C126" t="s">
        <v>14</v>
      </c>
      <c r="D126" t="s">
        <v>11</v>
      </c>
      <c r="E126" t="s">
        <v>12</v>
      </c>
      <c r="F126">
        <v>83</v>
      </c>
      <c r="G126">
        <f>(StudentsPerformance3[[#This Row],[math score]])*(StudentsPerformance3[[#This Row],[math score]])</f>
        <v>6889</v>
      </c>
      <c r="H126">
        <v>80</v>
      </c>
      <c r="I126">
        <f>StudentsPerformance3[[#This Row],[reading score]]*StudentsPerformance3[[#This Row],[reading score]]</f>
        <v>6400</v>
      </c>
      <c r="J126" t="str">
        <f>IF(StudentsPerformance3[[#This Row],[math score]]&lt;50,"Failed","Passed")</f>
        <v>Passed</v>
      </c>
      <c r="K126" t="s">
        <v>34</v>
      </c>
      <c r="L126" t="s">
        <v>34</v>
      </c>
      <c r="M126">
        <f>StudentsPerformance3[[#This Row],[writing score]]*StudentsPerformance3[[#This Row],[writing score]]</f>
        <v>5329</v>
      </c>
      <c r="N126">
        <v>73</v>
      </c>
    </row>
    <row r="127" spans="1:14" x14ac:dyDescent="0.25">
      <c r="A127" t="s">
        <v>8</v>
      </c>
      <c r="B127" t="s">
        <v>9</v>
      </c>
      <c r="C127" t="s">
        <v>22</v>
      </c>
      <c r="D127" t="s">
        <v>11</v>
      </c>
      <c r="E127" t="s">
        <v>12</v>
      </c>
      <c r="F127">
        <v>87</v>
      </c>
      <c r="G127">
        <f>(StudentsPerformance3[[#This Row],[math score]])*(StudentsPerformance3[[#This Row],[math score]])</f>
        <v>7569</v>
      </c>
      <c r="H127">
        <v>95</v>
      </c>
      <c r="I127">
        <f>StudentsPerformance3[[#This Row],[reading score]]*StudentsPerformance3[[#This Row],[reading score]]</f>
        <v>9025</v>
      </c>
      <c r="J127" t="str">
        <f>IF(StudentsPerformance3[[#This Row],[math score]]&lt;50,"Failed","Passed")</f>
        <v>Passed</v>
      </c>
      <c r="K127" t="s">
        <v>34</v>
      </c>
      <c r="L127" t="s">
        <v>34</v>
      </c>
      <c r="M127">
        <f>StudentsPerformance3[[#This Row],[writing score]]*StudentsPerformance3[[#This Row],[writing score]]</f>
        <v>7396</v>
      </c>
      <c r="N127">
        <v>86</v>
      </c>
    </row>
    <row r="128" spans="1:14" x14ac:dyDescent="0.25">
      <c r="A128" t="s">
        <v>17</v>
      </c>
      <c r="B128" t="s">
        <v>9</v>
      </c>
      <c r="C128" t="s">
        <v>23</v>
      </c>
      <c r="D128" t="s">
        <v>11</v>
      </c>
      <c r="E128" t="s">
        <v>12</v>
      </c>
      <c r="F128">
        <v>72</v>
      </c>
      <c r="G128">
        <f>(StudentsPerformance3[[#This Row],[math score]])*(StudentsPerformance3[[#This Row],[math score]])</f>
        <v>5184</v>
      </c>
      <c r="H128">
        <v>68</v>
      </c>
      <c r="I128">
        <f>StudentsPerformance3[[#This Row],[reading score]]*StudentsPerformance3[[#This Row],[reading score]]</f>
        <v>4624</v>
      </c>
      <c r="J128" t="str">
        <f>IF(StudentsPerformance3[[#This Row],[math score]]&lt;50,"Failed","Passed")</f>
        <v>Passed</v>
      </c>
      <c r="K128" t="s">
        <v>34</v>
      </c>
      <c r="L128" t="s">
        <v>34</v>
      </c>
      <c r="M128">
        <f>StudentsPerformance3[[#This Row],[writing score]]*StudentsPerformance3[[#This Row],[writing score]]</f>
        <v>4489</v>
      </c>
      <c r="N128">
        <v>67</v>
      </c>
    </row>
    <row r="129" spans="1:14" x14ac:dyDescent="0.25">
      <c r="A129" t="s">
        <v>17</v>
      </c>
      <c r="B129" t="s">
        <v>21</v>
      </c>
      <c r="C129" t="s">
        <v>14</v>
      </c>
      <c r="D129" t="s">
        <v>11</v>
      </c>
      <c r="E129" t="s">
        <v>15</v>
      </c>
      <c r="F129">
        <v>65</v>
      </c>
      <c r="G129">
        <f>(StudentsPerformance3[[#This Row],[math score]])*(StudentsPerformance3[[#This Row],[math score]])</f>
        <v>4225</v>
      </c>
      <c r="H129">
        <v>77</v>
      </c>
      <c r="I129">
        <f>StudentsPerformance3[[#This Row],[reading score]]*StudentsPerformance3[[#This Row],[reading score]]</f>
        <v>5929</v>
      </c>
      <c r="J129" t="str">
        <f>IF(StudentsPerformance3[[#This Row],[math score]]&lt;50,"Failed","Passed")</f>
        <v>Passed</v>
      </c>
      <c r="K129" t="s">
        <v>34</v>
      </c>
      <c r="L129" t="s">
        <v>34</v>
      </c>
      <c r="M129">
        <f>StudentsPerformance3[[#This Row],[writing score]]*StudentsPerformance3[[#This Row],[writing score]]</f>
        <v>5476</v>
      </c>
      <c r="N129">
        <v>74</v>
      </c>
    </row>
    <row r="130" spans="1:14" x14ac:dyDescent="0.25">
      <c r="A130" t="s">
        <v>17</v>
      </c>
      <c r="B130" t="s">
        <v>21</v>
      </c>
      <c r="C130" t="s">
        <v>16</v>
      </c>
      <c r="D130" t="s">
        <v>11</v>
      </c>
      <c r="E130" t="s">
        <v>12</v>
      </c>
      <c r="F130">
        <v>82</v>
      </c>
      <c r="G130">
        <f>(StudentsPerformance3[[#This Row],[math score]])*(StudentsPerformance3[[#This Row],[math score]])</f>
        <v>6724</v>
      </c>
      <c r="H130">
        <v>82</v>
      </c>
      <c r="I130">
        <f>StudentsPerformance3[[#This Row],[reading score]]*StudentsPerformance3[[#This Row],[reading score]]</f>
        <v>6724</v>
      </c>
      <c r="J130" t="str">
        <f>IF(StudentsPerformance3[[#This Row],[math score]]&lt;50,"Failed","Passed")</f>
        <v>Passed</v>
      </c>
      <c r="K130" t="s">
        <v>34</v>
      </c>
      <c r="L130" t="s">
        <v>34</v>
      </c>
      <c r="M130">
        <f>StudentsPerformance3[[#This Row],[writing score]]*StudentsPerformance3[[#This Row],[writing score]]</f>
        <v>5476</v>
      </c>
      <c r="N130">
        <v>74</v>
      </c>
    </row>
    <row r="131" spans="1:14" x14ac:dyDescent="0.25">
      <c r="A131" t="s">
        <v>8</v>
      </c>
      <c r="B131" t="s">
        <v>18</v>
      </c>
      <c r="C131" t="s">
        <v>10</v>
      </c>
      <c r="D131" t="s">
        <v>11</v>
      </c>
      <c r="E131" t="s">
        <v>12</v>
      </c>
      <c r="F131">
        <v>51</v>
      </c>
      <c r="G131">
        <f>(StudentsPerformance3[[#This Row],[math score]])*(StudentsPerformance3[[#This Row],[math score]])</f>
        <v>2601</v>
      </c>
      <c r="H131">
        <v>49</v>
      </c>
      <c r="I131">
        <f>StudentsPerformance3[[#This Row],[reading score]]*StudentsPerformance3[[#This Row],[reading score]]</f>
        <v>2401</v>
      </c>
      <c r="J131" t="str">
        <f>IF(StudentsPerformance3[[#This Row],[math score]]&lt;50,"Failed","Passed")</f>
        <v>Passed</v>
      </c>
      <c r="K131" t="s">
        <v>35</v>
      </c>
      <c r="L131" t="s">
        <v>34</v>
      </c>
      <c r="M131">
        <f>StudentsPerformance3[[#This Row],[writing score]]*StudentsPerformance3[[#This Row],[writing score]]</f>
        <v>2601</v>
      </c>
      <c r="N131">
        <v>51</v>
      </c>
    </row>
    <row r="132" spans="1:14" x14ac:dyDescent="0.25">
      <c r="A132" t="s">
        <v>17</v>
      </c>
      <c r="B132" t="s">
        <v>21</v>
      </c>
      <c r="C132" t="s">
        <v>16</v>
      </c>
      <c r="D132" t="s">
        <v>11</v>
      </c>
      <c r="E132" t="s">
        <v>12</v>
      </c>
      <c r="F132">
        <v>89</v>
      </c>
      <c r="G132">
        <f>(StudentsPerformance3[[#This Row],[math score]])*(StudentsPerformance3[[#This Row],[math score]])</f>
        <v>7921</v>
      </c>
      <c r="H132">
        <v>84</v>
      </c>
      <c r="I132">
        <f>StudentsPerformance3[[#This Row],[reading score]]*StudentsPerformance3[[#This Row],[reading score]]</f>
        <v>7056</v>
      </c>
      <c r="J132" t="str">
        <f>IF(StudentsPerformance3[[#This Row],[math score]]&lt;50,"Failed","Passed")</f>
        <v>Passed</v>
      </c>
      <c r="K132" t="s">
        <v>34</v>
      </c>
      <c r="L132" t="s">
        <v>34</v>
      </c>
      <c r="M132">
        <f>StudentsPerformance3[[#This Row],[writing score]]*StudentsPerformance3[[#This Row],[writing score]]</f>
        <v>6724</v>
      </c>
      <c r="N132">
        <v>82</v>
      </c>
    </row>
    <row r="133" spans="1:14" x14ac:dyDescent="0.25">
      <c r="A133" t="s">
        <v>17</v>
      </c>
      <c r="B133" t="s">
        <v>13</v>
      </c>
      <c r="C133" t="s">
        <v>23</v>
      </c>
      <c r="D133" t="s">
        <v>20</v>
      </c>
      <c r="E133" t="s">
        <v>15</v>
      </c>
      <c r="F133">
        <v>53</v>
      </c>
      <c r="G133">
        <f>(StudentsPerformance3[[#This Row],[math score]])*(StudentsPerformance3[[#This Row],[math score]])</f>
        <v>2809</v>
      </c>
      <c r="H133">
        <v>37</v>
      </c>
      <c r="I133">
        <f>StudentsPerformance3[[#This Row],[reading score]]*StudentsPerformance3[[#This Row],[reading score]]</f>
        <v>1369</v>
      </c>
      <c r="J133" t="str">
        <f>IF(StudentsPerformance3[[#This Row],[math score]]&lt;50,"Failed","Passed")</f>
        <v>Passed</v>
      </c>
      <c r="K133" t="s">
        <v>35</v>
      </c>
      <c r="L133" t="s">
        <v>35</v>
      </c>
      <c r="M133">
        <f>StudentsPerformance3[[#This Row],[writing score]]*StudentsPerformance3[[#This Row],[writing score]]</f>
        <v>1600</v>
      </c>
      <c r="N133">
        <v>40</v>
      </c>
    </row>
    <row r="134" spans="1:14" x14ac:dyDescent="0.25">
      <c r="A134" t="s">
        <v>17</v>
      </c>
      <c r="B134" t="s">
        <v>24</v>
      </c>
      <c r="C134" t="s">
        <v>14</v>
      </c>
      <c r="D134" t="s">
        <v>20</v>
      </c>
      <c r="E134" t="s">
        <v>15</v>
      </c>
      <c r="F134">
        <v>87</v>
      </c>
      <c r="G134">
        <f>(StudentsPerformance3[[#This Row],[math score]])*(StudentsPerformance3[[#This Row],[math score]])</f>
        <v>7569</v>
      </c>
      <c r="H134">
        <v>74</v>
      </c>
      <c r="I134">
        <f>StudentsPerformance3[[#This Row],[reading score]]*StudentsPerformance3[[#This Row],[reading score]]</f>
        <v>5476</v>
      </c>
      <c r="J134" t="str">
        <f>IF(StudentsPerformance3[[#This Row],[math score]]&lt;50,"Failed","Passed")</f>
        <v>Passed</v>
      </c>
      <c r="K134" t="s">
        <v>34</v>
      </c>
      <c r="L134" t="s">
        <v>34</v>
      </c>
      <c r="M134">
        <f>StudentsPerformance3[[#This Row],[writing score]]*StudentsPerformance3[[#This Row],[writing score]]</f>
        <v>4900</v>
      </c>
      <c r="N134">
        <v>70</v>
      </c>
    </row>
    <row r="135" spans="1:14" x14ac:dyDescent="0.25">
      <c r="A135" t="s">
        <v>8</v>
      </c>
      <c r="B135" t="s">
        <v>13</v>
      </c>
      <c r="C135" t="s">
        <v>14</v>
      </c>
      <c r="D135" t="s">
        <v>11</v>
      </c>
      <c r="E135" t="s">
        <v>15</v>
      </c>
      <c r="F135">
        <v>75</v>
      </c>
      <c r="G135">
        <f>(StudentsPerformance3[[#This Row],[math score]])*(StudentsPerformance3[[#This Row],[math score]])</f>
        <v>5625</v>
      </c>
      <c r="H135">
        <v>81</v>
      </c>
      <c r="I135">
        <f>StudentsPerformance3[[#This Row],[reading score]]*StudentsPerformance3[[#This Row],[reading score]]</f>
        <v>6561</v>
      </c>
      <c r="J135" t="str">
        <f>IF(StudentsPerformance3[[#This Row],[math score]]&lt;50,"Failed","Passed")</f>
        <v>Passed</v>
      </c>
      <c r="K135" t="s">
        <v>34</v>
      </c>
      <c r="L135" t="s">
        <v>34</v>
      </c>
      <c r="M135">
        <f>StudentsPerformance3[[#This Row],[writing score]]*StudentsPerformance3[[#This Row],[writing score]]</f>
        <v>7056</v>
      </c>
      <c r="N135">
        <v>84</v>
      </c>
    </row>
    <row r="136" spans="1:14" x14ac:dyDescent="0.25">
      <c r="A136" t="s">
        <v>17</v>
      </c>
      <c r="B136" t="s">
        <v>21</v>
      </c>
      <c r="C136" t="s">
        <v>10</v>
      </c>
      <c r="D136" t="s">
        <v>20</v>
      </c>
      <c r="E136" t="s">
        <v>15</v>
      </c>
      <c r="F136">
        <v>74</v>
      </c>
      <c r="G136">
        <f>(StudentsPerformance3[[#This Row],[math score]])*(StudentsPerformance3[[#This Row],[math score]])</f>
        <v>5476</v>
      </c>
      <c r="H136">
        <v>79</v>
      </c>
      <c r="I136">
        <f>StudentsPerformance3[[#This Row],[reading score]]*StudentsPerformance3[[#This Row],[reading score]]</f>
        <v>6241</v>
      </c>
      <c r="J136" t="str">
        <f>IF(StudentsPerformance3[[#This Row],[math score]]&lt;50,"Failed","Passed")</f>
        <v>Passed</v>
      </c>
      <c r="K136" t="s">
        <v>34</v>
      </c>
      <c r="L136" t="s">
        <v>34</v>
      </c>
      <c r="M136">
        <f>StudentsPerformance3[[#This Row],[writing score]]*StudentsPerformance3[[#This Row],[writing score]]</f>
        <v>5625</v>
      </c>
      <c r="N136">
        <v>75</v>
      </c>
    </row>
    <row r="137" spans="1:14" x14ac:dyDescent="0.25">
      <c r="A137" t="s">
        <v>17</v>
      </c>
      <c r="B137" t="s">
        <v>13</v>
      </c>
      <c r="C137" t="s">
        <v>10</v>
      </c>
      <c r="D137" t="s">
        <v>11</v>
      </c>
      <c r="E137" t="s">
        <v>12</v>
      </c>
      <c r="F137">
        <v>58</v>
      </c>
      <c r="G137">
        <f>(StudentsPerformance3[[#This Row],[math score]])*(StudentsPerformance3[[#This Row],[math score]])</f>
        <v>3364</v>
      </c>
      <c r="H137">
        <v>55</v>
      </c>
      <c r="I137">
        <f>StudentsPerformance3[[#This Row],[reading score]]*StudentsPerformance3[[#This Row],[reading score]]</f>
        <v>3025</v>
      </c>
      <c r="J137" t="str">
        <f>IF(StudentsPerformance3[[#This Row],[math score]]&lt;50,"Failed","Passed")</f>
        <v>Passed</v>
      </c>
      <c r="K137" t="s">
        <v>34</v>
      </c>
      <c r="L137" t="s">
        <v>35</v>
      </c>
      <c r="M137">
        <f>StudentsPerformance3[[#This Row],[writing score]]*StudentsPerformance3[[#This Row],[writing score]]</f>
        <v>2304</v>
      </c>
      <c r="N137">
        <v>48</v>
      </c>
    </row>
    <row r="138" spans="1:14" x14ac:dyDescent="0.25">
      <c r="A138" t="s">
        <v>17</v>
      </c>
      <c r="B138" t="s">
        <v>9</v>
      </c>
      <c r="C138" t="s">
        <v>23</v>
      </c>
      <c r="D138" t="s">
        <v>11</v>
      </c>
      <c r="E138" t="s">
        <v>15</v>
      </c>
      <c r="F138">
        <v>51</v>
      </c>
      <c r="G138">
        <f>(StudentsPerformance3[[#This Row],[math score]])*(StudentsPerformance3[[#This Row],[math score]])</f>
        <v>2601</v>
      </c>
      <c r="H138">
        <v>54</v>
      </c>
      <c r="I138">
        <f>StudentsPerformance3[[#This Row],[reading score]]*StudentsPerformance3[[#This Row],[reading score]]</f>
        <v>2916</v>
      </c>
      <c r="J138" t="str">
        <f>IF(StudentsPerformance3[[#This Row],[math score]]&lt;50,"Failed","Passed")</f>
        <v>Passed</v>
      </c>
      <c r="K138" t="s">
        <v>34</v>
      </c>
      <c r="L138" t="s">
        <v>35</v>
      </c>
      <c r="M138">
        <f>StudentsPerformance3[[#This Row],[writing score]]*StudentsPerformance3[[#This Row],[writing score]]</f>
        <v>1681</v>
      </c>
      <c r="N138">
        <v>41</v>
      </c>
    </row>
    <row r="139" spans="1:14" x14ac:dyDescent="0.25">
      <c r="A139" t="s">
        <v>17</v>
      </c>
      <c r="B139" t="s">
        <v>24</v>
      </c>
      <c r="C139" t="s">
        <v>22</v>
      </c>
      <c r="D139" t="s">
        <v>11</v>
      </c>
      <c r="E139" t="s">
        <v>12</v>
      </c>
      <c r="F139">
        <v>70</v>
      </c>
      <c r="G139">
        <f>(StudentsPerformance3[[#This Row],[math score]])*(StudentsPerformance3[[#This Row],[math score]])</f>
        <v>4900</v>
      </c>
      <c r="H139">
        <v>55</v>
      </c>
      <c r="I139">
        <f>StudentsPerformance3[[#This Row],[reading score]]*StudentsPerformance3[[#This Row],[reading score]]</f>
        <v>3025</v>
      </c>
      <c r="J139" t="str">
        <f>IF(StudentsPerformance3[[#This Row],[math score]]&lt;50,"Failed","Passed")</f>
        <v>Passed</v>
      </c>
      <c r="K139" t="s">
        <v>34</v>
      </c>
      <c r="L139" t="s">
        <v>34</v>
      </c>
      <c r="M139">
        <f>StudentsPerformance3[[#This Row],[writing score]]*StudentsPerformance3[[#This Row],[writing score]]</f>
        <v>3136</v>
      </c>
      <c r="N139">
        <v>56</v>
      </c>
    </row>
    <row r="140" spans="1:14" x14ac:dyDescent="0.25">
      <c r="A140" t="s">
        <v>8</v>
      </c>
      <c r="B140" t="s">
        <v>13</v>
      </c>
      <c r="C140" t="s">
        <v>19</v>
      </c>
      <c r="D140" t="s">
        <v>11</v>
      </c>
      <c r="E140" t="s">
        <v>12</v>
      </c>
      <c r="F140">
        <v>59</v>
      </c>
      <c r="G140">
        <f>(StudentsPerformance3[[#This Row],[math score]])*(StudentsPerformance3[[#This Row],[math score]])</f>
        <v>3481</v>
      </c>
      <c r="H140">
        <v>66</v>
      </c>
      <c r="I140">
        <f>StudentsPerformance3[[#This Row],[reading score]]*StudentsPerformance3[[#This Row],[reading score]]</f>
        <v>4356</v>
      </c>
      <c r="J140" t="str">
        <f>IF(StudentsPerformance3[[#This Row],[math score]]&lt;50,"Failed","Passed")</f>
        <v>Passed</v>
      </c>
      <c r="K140" t="s">
        <v>34</v>
      </c>
      <c r="L140" t="s">
        <v>34</v>
      </c>
      <c r="M140">
        <f>StudentsPerformance3[[#This Row],[writing score]]*StudentsPerformance3[[#This Row],[writing score]]</f>
        <v>4489</v>
      </c>
      <c r="N140">
        <v>67</v>
      </c>
    </row>
    <row r="141" spans="1:14" x14ac:dyDescent="0.25">
      <c r="A141" t="s">
        <v>17</v>
      </c>
      <c r="B141" t="s">
        <v>21</v>
      </c>
      <c r="C141" t="s">
        <v>14</v>
      </c>
      <c r="D141" t="s">
        <v>11</v>
      </c>
      <c r="E141" t="s">
        <v>15</v>
      </c>
      <c r="F141">
        <v>71</v>
      </c>
      <c r="G141">
        <f>(StudentsPerformance3[[#This Row],[math score]])*(StudentsPerformance3[[#This Row],[math score]])</f>
        <v>5041</v>
      </c>
      <c r="H141">
        <v>61</v>
      </c>
      <c r="I141">
        <f>StudentsPerformance3[[#This Row],[reading score]]*StudentsPerformance3[[#This Row],[reading score]]</f>
        <v>3721</v>
      </c>
      <c r="J141" t="str">
        <f>IF(StudentsPerformance3[[#This Row],[math score]]&lt;50,"Failed","Passed")</f>
        <v>Passed</v>
      </c>
      <c r="K141" t="s">
        <v>34</v>
      </c>
      <c r="L141" t="s">
        <v>34</v>
      </c>
      <c r="M141">
        <f>StudentsPerformance3[[#This Row],[writing score]]*StudentsPerformance3[[#This Row],[writing score]]</f>
        <v>4761</v>
      </c>
      <c r="N141">
        <v>69</v>
      </c>
    </row>
    <row r="142" spans="1:14" x14ac:dyDescent="0.25">
      <c r="A142" t="s">
        <v>8</v>
      </c>
      <c r="B142" t="s">
        <v>21</v>
      </c>
      <c r="C142" t="s">
        <v>23</v>
      </c>
      <c r="D142" t="s">
        <v>11</v>
      </c>
      <c r="E142" t="s">
        <v>12</v>
      </c>
      <c r="F142">
        <v>76</v>
      </c>
      <c r="G142">
        <f>(StudentsPerformance3[[#This Row],[math score]])*(StudentsPerformance3[[#This Row],[math score]])</f>
        <v>5776</v>
      </c>
      <c r="H142">
        <v>72</v>
      </c>
      <c r="I142">
        <f>StudentsPerformance3[[#This Row],[reading score]]*StudentsPerformance3[[#This Row],[reading score]]</f>
        <v>5184</v>
      </c>
      <c r="J142" t="str">
        <f>IF(StudentsPerformance3[[#This Row],[math score]]&lt;50,"Failed","Passed")</f>
        <v>Passed</v>
      </c>
      <c r="K142" t="s">
        <v>34</v>
      </c>
      <c r="L142" t="s">
        <v>34</v>
      </c>
      <c r="M142">
        <f>StudentsPerformance3[[#This Row],[writing score]]*StudentsPerformance3[[#This Row],[writing score]]</f>
        <v>5041</v>
      </c>
      <c r="N142">
        <v>71</v>
      </c>
    </row>
    <row r="143" spans="1:14" x14ac:dyDescent="0.25">
      <c r="A143" t="s">
        <v>8</v>
      </c>
      <c r="B143" t="s">
        <v>13</v>
      </c>
      <c r="C143" t="s">
        <v>14</v>
      </c>
      <c r="D143" t="s">
        <v>20</v>
      </c>
      <c r="E143" t="s">
        <v>12</v>
      </c>
      <c r="F143">
        <v>59</v>
      </c>
      <c r="G143">
        <f>(StudentsPerformance3[[#This Row],[math score]])*(StudentsPerformance3[[#This Row],[math score]])</f>
        <v>3481</v>
      </c>
      <c r="H143">
        <v>62</v>
      </c>
      <c r="I143">
        <f>StudentsPerformance3[[#This Row],[reading score]]*StudentsPerformance3[[#This Row],[reading score]]</f>
        <v>3844</v>
      </c>
      <c r="J143" t="str">
        <f>IF(StudentsPerformance3[[#This Row],[math score]]&lt;50,"Failed","Passed")</f>
        <v>Passed</v>
      </c>
      <c r="K143" t="s">
        <v>34</v>
      </c>
      <c r="L143" t="s">
        <v>34</v>
      </c>
      <c r="M143">
        <f>StudentsPerformance3[[#This Row],[writing score]]*StudentsPerformance3[[#This Row],[writing score]]</f>
        <v>4096</v>
      </c>
      <c r="N143">
        <v>64</v>
      </c>
    </row>
    <row r="144" spans="1:14" x14ac:dyDescent="0.25">
      <c r="A144" t="s">
        <v>8</v>
      </c>
      <c r="B144" t="s">
        <v>24</v>
      </c>
      <c r="C144" t="s">
        <v>14</v>
      </c>
      <c r="D144" t="s">
        <v>20</v>
      </c>
      <c r="E144" t="s">
        <v>15</v>
      </c>
      <c r="F144">
        <v>42</v>
      </c>
      <c r="G144">
        <f>(StudentsPerformance3[[#This Row],[math score]])*(StudentsPerformance3[[#This Row],[math score]])</f>
        <v>1764</v>
      </c>
      <c r="H144">
        <v>55</v>
      </c>
      <c r="I144">
        <f>StudentsPerformance3[[#This Row],[reading score]]*StudentsPerformance3[[#This Row],[reading score]]</f>
        <v>3025</v>
      </c>
      <c r="J144" t="str">
        <f>IF(StudentsPerformance3[[#This Row],[math score]]&lt;50,"Failed","Passed")</f>
        <v>Failed</v>
      </c>
      <c r="K144" t="s">
        <v>34</v>
      </c>
      <c r="L144" t="s">
        <v>34</v>
      </c>
      <c r="M144">
        <f>StudentsPerformance3[[#This Row],[writing score]]*StudentsPerformance3[[#This Row],[writing score]]</f>
        <v>2916</v>
      </c>
      <c r="N144">
        <v>54</v>
      </c>
    </row>
    <row r="145" spans="1:14" x14ac:dyDescent="0.25">
      <c r="A145" t="s">
        <v>17</v>
      </c>
      <c r="B145" t="s">
        <v>18</v>
      </c>
      <c r="C145" t="s">
        <v>22</v>
      </c>
      <c r="D145" t="s">
        <v>11</v>
      </c>
      <c r="E145" t="s">
        <v>12</v>
      </c>
      <c r="F145">
        <v>57</v>
      </c>
      <c r="G145">
        <f>(StudentsPerformance3[[#This Row],[math score]])*(StudentsPerformance3[[#This Row],[math score]])</f>
        <v>3249</v>
      </c>
      <c r="H145">
        <v>43</v>
      </c>
      <c r="I145">
        <f>StudentsPerformance3[[#This Row],[reading score]]*StudentsPerformance3[[#This Row],[reading score]]</f>
        <v>1849</v>
      </c>
      <c r="J145" t="str">
        <f>IF(StudentsPerformance3[[#This Row],[math score]]&lt;50,"Failed","Passed")</f>
        <v>Passed</v>
      </c>
      <c r="K145" t="s">
        <v>35</v>
      </c>
      <c r="L145" t="s">
        <v>35</v>
      </c>
      <c r="M145">
        <f>StudentsPerformance3[[#This Row],[writing score]]*StudentsPerformance3[[#This Row],[writing score]]</f>
        <v>2209</v>
      </c>
      <c r="N145">
        <v>47</v>
      </c>
    </row>
    <row r="146" spans="1:14" x14ac:dyDescent="0.25">
      <c r="A146" t="s">
        <v>17</v>
      </c>
      <c r="B146" t="s">
        <v>21</v>
      </c>
      <c r="C146" t="s">
        <v>14</v>
      </c>
      <c r="D146" t="s">
        <v>11</v>
      </c>
      <c r="E146" t="s">
        <v>12</v>
      </c>
      <c r="F146">
        <v>88</v>
      </c>
      <c r="G146">
        <f>(StudentsPerformance3[[#This Row],[math score]])*(StudentsPerformance3[[#This Row],[math score]])</f>
        <v>7744</v>
      </c>
      <c r="H146">
        <v>73</v>
      </c>
      <c r="I146">
        <f>StudentsPerformance3[[#This Row],[reading score]]*StudentsPerformance3[[#This Row],[reading score]]</f>
        <v>5329</v>
      </c>
      <c r="J146" t="str">
        <f>IF(StudentsPerformance3[[#This Row],[math score]]&lt;50,"Failed","Passed")</f>
        <v>Passed</v>
      </c>
      <c r="K146" t="s">
        <v>34</v>
      </c>
      <c r="L146" t="s">
        <v>34</v>
      </c>
      <c r="M146">
        <f>StudentsPerformance3[[#This Row],[writing score]]*StudentsPerformance3[[#This Row],[writing score]]</f>
        <v>6084</v>
      </c>
      <c r="N146">
        <v>78</v>
      </c>
    </row>
    <row r="147" spans="1:14" x14ac:dyDescent="0.25">
      <c r="A147" t="s">
        <v>8</v>
      </c>
      <c r="B147" t="s">
        <v>13</v>
      </c>
      <c r="C147" t="s">
        <v>14</v>
      </c>
      <c r="D147" t="s">
        <v>20</v>
      </c>
      <c r="E147" t="s">
        <v>12</v>
      </c>
      <c r="F147">
        <v>22</v>
      </c>
      <c r="G147">
        <f>(StudentsPerformance3[[#This Row],[math score]])*(StudentsPerformance3[[#This Row],[math score]])</f>
        <v>484</v>
      </c>
      <c r="H147">
        <v>39</v>
      </c>
      <c r="I147">
        <f>StudentsPerformance3[[#This Row],[reading score]]*StudentsPerformance3[[#This Row],[reading score]]</f>
        <v>1521</v>
      </c>
      <c r="J147" t="str">
        <f>IF(StudentsPerformance3[[#This Row],[math score]]&lt;50,"Failed","Passed")</f>
        <v>Failed</v>
      </c>
      <c r="K147" t="s">
        <v>35</v>
      </c>
      <c r="L147" t="s">
        <v>35</v>
      </c>
      <c r="M147">
        <f>StudentsPerformance3[[#This Row],[writing score]]*StudentsPerformance3[[#This Row],[writing score]]</f>
        <v>1089</v>
      </c>
      <c r="N147">
        <v>33</v>
      </c>
    </row>
    <row r="148" spans="1:14" x14ac:dyDescent="0.25">
      <c r="A148" t="s">
        <v>17</v>
      </c>
      <c r="B148" t="s">
        <v>9</v>
      </c>
      <c r="C148" t="s">
        <v>23</v>
      </c>
      <c r="D148" t="s">
        <v>11</v>
      </c>
      <c r="E148" t="s">
        <v>12</v>
      </c>
      <c r="F148">
        <v>88</v>
      </c>
      <c r="G148">
        <f>(StudentsPerformance3[[#This Row],[math score]])*(StudentsPerformance3[[#This Row],[math score]])</f>
        <v>7744</v>
      </c>
      <c r="H148">
        <v>84</v>
      </c>
      <c r="I148">
        <f>StudentsPerformance3[[#This Row],[reading score]]*StudentsPerformance3[[#This Row],[reading score]]</f>
        <v>7056</v>
      </c>
      <c r="J148" t="str">
        <f>IF(StudentsPerformance3[[#This Row],[math score]]&lt;50,"Failed","Passed")</f>
        <v>Passed</v>
      </c>
      <c r="K148" t="s">
        <v>34</v>
      </c>
      <c r="L148" t="s">
        <v>34</v>
      </c>
      <c r="M148">
        <f>StudentsPerformance3[[#This Row],[writing score]]*StudentsPerformance3[[#This Row],[writing score]]</f>
        <v>5625</v>
      </c>
      <c r="N148">
        <v>75</v>
      </c>
    </row>
    <row r="149" spans="1:14" x14ac:dyDescent="0.25">
      <c r="A149" t="s">
        <v>17</v>
      </c>
      <c r="B149" t="s">
        <v>13</v>
      </c>
      <c r="C149" t="s">
        <v>19</v>
      </c>
      <c r="D149" t="s">
        <v>20</v>
      </c>
      <c r="E149" t="s">
        <v>12</v>
      </c>
      <c r="F149">
        <v>73</v>
      </c>
      <c r="G149">
        <f>(StudentsPerformance3[[#This Row],[math score]])*(StudentsPerformance3[[#This Row],[math score]])</f>
        <v>5329</v>
      </c>
      <c r="H149">
        <v>68</v>
      </c>
      <c r="I149">
        <f>StudentsPerformance3[[#This Row],[reading score]]*StudentsPerformance3[[#This Row],[reading score]]</f>
        <v>4624</v>
      </c>
      <c r="J149" t="str">
        <f>IF(StudentsPerformance3[[#This Row],[math score]]&lt;50,"Failed","Passed")</f>
        <v>Passed</v>
      </c>
      <c r="K149" t="s">
        <v>34</v>
      </c>
      <c r="L149" t="s">
        <v>34</v>
      </c>
      <c r="M149">
        <f>StudentsPerformance3[[#This Row],[writing score]]*StudentsPerformance3[[#This Row],[writing score]]</f>
        <v>4356</v>
      </c>
      <c r="N149">
        <v>66</v>
      </c>
    </row>
    <row r="150" spans="1:14" x14ac:dyDescent="0.25">
      <c r="A150" t="s">
        <v>8</v>
      </c>
      <c r="B150" t="s">
        <v>21</v>
      </c>
      <c r="C150" t="s">
        <v>10</v>
      </c>
      <c r="D150" t="s">
        <v>11</v>
      </c>
      <c r="E150" t="s">
        <v>15</v>
      </c>
      <c r="F150">
        <v>68</v>
      </c>
      <c r="G150">
        <f>(StudentsPerformance3[[#This Row],[math score]])*(StudentsPerformance3[[#This Row],[math score]])</f>
        <v>4624</v>
      </c>
      <c r="H150">
        <v>75</v>
      </c>
      <c r="I150">
        <f>StudentsPerformance3[[#This Row],[reading score]]*StudentsPerformance3[[#This Row],[reading score]]</f>
        <v>5625</v>
      </c>
      <c r="J150" t="str">
        <f>IF(StudentsPerformance3[[#This Row],[math score]]&lt;50,"Failed","Passed")</f>
        <v>Passed</v>
      </c>
      <c r="K150" t="s">
        <v>34</v>
      </c>
      <c r="L150" t="s">
        <v>34</v>
      </c>
      <c r="M150">
        <f>StudentsPerformance3[[#This Row],[writing score]]*StudentsPerformance3[[#This Row],[writing score]]</f>
        <v>6561</v>
      </c>
      <c r="N150">
        <v>81</v>
      </c>
    </row>
    <row r="151" spans="1:14" x14ac:dyDescent="0.25">
      <c r="A151" t="s">
        <v>17</v>
      </c>
      <c r="B151" t="s">
        <v>24</v>
      </c>
      <c r="C151" t="s">
        <v>19</v>
      </c>
      <c r="D151" t="s">
        <v>20</v>
      </c>
      <c r="E151" t="s">
        <v>15</v>
      </c>
      <c r="F151">
        <v>100</v>
      </c>
      <c r="G151">
        <f>(StudentsPerformance3[[#This Row],[math score]])*(StudentsPerformance3[[#This Row],[math score]])</f>
        <v>10000</v>
      </c>
      <c r="H151">
        <v>100</v>
      </c>
      <c r="I151">
        <f>StudentsPerformance3[[#This Row],[reading score]]*StudentsPerformance3[[#This Row],[reading score]]</f>
        <v>10000</v>
      </c>
      <c r="J151" t="str">
        <f>IF(StudentsPerformance3[[#This Row],[math score]]&lt;50,"Failed","Passed")</f>
        <v>Passed</v>
      </c>
      <c r="K151" t="s">
        <v>34</v>
      </c>
      <c r="L151" t="s">
        <v>34</v>
      </c>
      <c r="M151">
        <f>StudentsPerformance3[[#This Row],[writing score]]*StudentsPerformance3[[#This Row],[writing score]]</f>
        <v>8649</v>
      </c>
      <c r="N151">
        <v>93</v>
      </c>
    </row>
    <row r="152" spans="1:14" x14ac:dyDescent="0.25">
      <c r="A152" t="s">
        <v>17</v>
      </c>
      <c r="B152" t="s">
        <v>18</v>
      </c>
      <c r="C152" t="s">
        <v>23</v>
      </c>
      <c r="D152" t="s">
        <v>11</v>
      </c>
      <c r="E152" t="s">
        <v>15</v>
      </c>
      <c r="F152">
        <v>62</v>
      </c>
      <c r="G152">
        <f>(StudentsPerformance3[[#This Row],[math score]])*(StudentsPerformance3[[#This Row],[math score]])</f>
        <v>3844</v>
      </c>
      <c r="H152">
        <v>67</v>
      </c>
      <c r="I152">
        <f>StudentsPerformance3[[#This Row],[reading score]]*StudentsPerformance3[[#This Row],[reading score]]</f>
        <v>4489</v>
      </c>
      <c r="J152" t="str">
        <f>IF(StudentsPerformance3[[#This Row],[math score]]&lt;50,"Failed","Passed")</f>
        <v>Passed</v>
      </c>
      <c r="K152" t="s">
        <v>34</v>
      </c>
      <c r="L152" t="s">
        <v>34</v>
      </c>
      <c r="M152">
        <f>StudentsPerformance3[[#This Row],[writing score]]*StudentsPerformance3[[#This Row],[writing score]]</f>
        <v>4761</v>
      </c>
      <c r="N152">
        <v>69</v>
      </c>
    </row>
    <row r="153" spans="1:14" x14ac:dyDescent="0.25">
      <c r="A153" t="s">
        <v>17</v>
      </c>
      <c r="B153" t="s">
        <v>18</v>
      </c>
      <c r="C153" t="s">
        <v>10</v>
      </c>
      <c r="D153" t="s">
        <v>11</v>
      </c>
      <c r="E153" t="s">
        <v>12</v>
      </c>
      <c r="F153">
        <v>77</v>
      </c>
      <c r="G153">
        <f>(StudentsPerformance3[[#This Row],[math score]])*(StudentsPerformance3[[#This Row],[math score]])</f>
        <v>5929</v>
      </c>
      <c r="H153">
        <v>67</v>
      </c>
      <c r="I153">
        <f>StudentsPerformance3[[#This Row],[reading score]]*StudentsPerformance3[[#This Row],[reading score]]</f>
        <v>4489</v>
      </c>
      <c r="J153" t="str">
        <f>IF(StudentsPerformance3[[#This Row],[math score]]&lt;50,"Failed","Passed")</f>
        <v>Passed</v>
      </c>
      <c r="K153" t="s">
        <v>34</v>
      </c>
      <c r="L153" t="s">
        <v>34</v>
      </c>
      <c r="M153">
        <f>StudentsPerformance3[[#This Row],[writing score]]*StudentsPerformance3[[#This Row],[writing score]]</f>
        <v>4624</v>
      </c>
      <c r="N153">
        <v>68</v>
      </c>
    </row>
    <row r="154" spans="1:14" x14ac:dyDescent="0.25">
      <c r="A154" t="s">
        <v>8</v>
      </c>
      <c r="B154" t="s">
        <v>9</v>
      </c>
      <c r="C154" t="s">
        <v>19</v>
      </c>
      <c r="D154" t="s">
        <v>11</v>
      </c>
      <c r="E154" t="s">
        <v>15</v>
      </c>
      <c r="F154">
        <v>59</v>
      </c>
      <c r="G154">
        <f>(StudentsPerformance3[[#This Row],[math score]])*(StudentsPerformance3[[#This Row],[math score]])</f>
        <v>3481</v>
      </c>
      <c r="H154">
        <v>70</v>
      </c>
      <c r="I154">
        <f>StudentsPerformance3[[#This Row],[reading score]]*StudentsPerformance3[[#This Row],[reading score]]</f>
        <v>4900</v>
      </c>
      <c r="J154" t="str">
        <f>IF(StudentsPerformance3[[#This Row],[math score]]&lt;50,"Failed","Passed")</f>
        <v>Passed</v>
      </c>
      <c r="K154" t="s">
        <v>34</v>
      </c>
      <c r="L154" t="s">
        <v>34</v>
      </c>
      <c r="M154">
        <f>StudentsPerformance3[[#This Row],[writing score]]*StudentsPerformance3[[#This Row],[writing score]]</f>
        <v>4356</v>
      </c>
      <c r="N154">
        <v>66</v>
      </c>
    </row>
    <row r="155" spans="1:14" x14ac:dyDescent="0.25">
      <c r="A155" t="s">
        <v>17</v>
      </c>
      <c r="B155" t="s">
        <v>21</v>
      </c>
      <c r="C155" t="s">
        <v>10</v>
      </c>
      <c r="D155" t="s">
        <v>11</v>
      </c>
      <c r="E155" t="s">
        <v>12</v>
      </c>
      <c r="F155">
        <v>54</v>
      </c>
      <c r="G155">
        <f>(StudentsPerformance3[[#This Row],[math score]])*(StudentsPerformance3[[#This Row],[math score]])</f>
        <v>2916</v>
      </c>
      <c r="H155">
        <v>49</v>
      </c>
      <c r="I155">
        <f>StudentsPerformance3[[#This Row],[reading score]]*StudentsPerformance3[[#This Row],[reading score]]</f>
        <v>2401</v>
      </c>
      <c r="J155" t="str">
        <f>IF(StudentsPerformance3[[#This Row],[math score]]&lt;50,"Failed","Passed")</f>
        <v>Passed</v>
      </c>
      <c r="K155" t="s">
        <v>35</v>
      </c>
      <c r="L155" t="s">
        <v>35</v>
      </c>
      <c r="M155">
        <f>StudentsPerformance3[[#This Row],[writing score]]*StudentsPerformance3[[#This Row],[writing score]]</f>
        <v>2209</v>
      </c>
      <c r="N155">
        <v>47</v>
      </c>
    </row>
    <row r="156" spans="1:14" x14ac:dyDescent="0.25">
      <c r="A156" t="s">
        <v>17</v>
      </c>
      <c r="B156" t="s">
        <v>21</v>
      </c>
      <c r="C156" t="s">
        <v>23</v>
      </c>
      <c r="D156" t="s">
        <v>11</v>
      </c>
      <c r="E156" t="s">
        <v>12</v>
      </c>
      <c r="F156">
        <v>62</v>
      </c>
      <c r="G156">
        <f>(StudentsPerformance3[[#This Row],[math score]])*(StudentsPerformance3[[#This Row],[math score]])</f>
        <v>3844</v>
      </c>
      <c r="H156">
        <v>67</v>
      </c>
      <c r="I156">
        <f>StudentsPerformance3[[#This Row],[reading score]]*StudentsPerformance3[[#This Row],[reading score]]</f>
        <v>4489</v>
      </c>
      <c r="J156" t="str">
        <f>IF(StudentsPerformance3[[#This Row],[math score]]&lt;50,"Failed","Passed")</f>
        <v>Passed</v>
      </c>
      <c r="K156" t="s">
        <v>34</v>
      </c>
      <c r="L156" t="s">
        <v>34</v>
      </c>
      <c r="M156">
        <f>StudentsPerformance3[[#This Row],[writing score]]*StudentsPerformance3[[#This Row],[writing score]]</f>
        <v>3721</v>
      </c>
      <c r="N156">
        <v>61</v>
      </c>
    </row>
    <row r="157" spans="1:14" x14ac:dyDescent="0.25">
      <c r="A157" t="s">
        <v>8</v>
      </c>
      <c r="B157" t="s">
        <v>13</v>
      </c>
      <c r="C157" t="s">
        <v>14</v>
      </c>
      <c r="D157" t="s">
        <v>11</v>
      </c>
      <c r="E157" t="s">
        <v>15</v>
      </c>
      <c r="F157">
        <v>70</v>
      </c>
      <c r="G157">
        <f>(StudentsPerformance3[[#This Row],[math score]])*(StudentsPerformance3[[#This Row],[math score]])</f>
        <v>4900</v>
      </c>
      <c r="H157">
        <v>89</v>
      </c>
      <c r="I157">
        <f>StudentsPerformance3[[#This Row],[reading score]]*StudentsPerformance3[[#This Row],[reading score]]</f>
        <v>7921</v>
      </c>
      <c r="J157" t="str">
        <f>IF(StudentsPerformance3[[#This Row],[math score]]&lt;50,"Failed","Passed")</f>
        <v>Passed</v>
      </c>
      <c r="K157" t="s">
        <v>34</v>
      </c>
      <c r="L157" t="s">
        <v>34</v>
      </c>
      <c r="M157">
        <f>StudentsPerformance3[[#This Row],[writing score]]*StudentsPerformance3[[#This Row],[writing score]]</f>
        <v>7744</v>
      </c>
      <c r="N157">
        <v>88</v>
      </c>
    </row>
    <row r="158" spans="1:14" x14ac:dyDescent="0.25">
      <c r="A158" t="s">
        <v>8</v>
      </c>
      <c r="B158" t="s">
        <v>24</v>
      </c>
      <c r="C158" t="s">
        <v>22</v>
      </c>
      <c r="D158" t="s">
        <v>20</v>
      </c>
      <c r="E158" t="s">
        <v>15</v>
      </c>
      <c r="F158">
        <v>66</v>
      </c>
      <c r="G158">
        <f>(StudentsPerformance3[[#This Row],[math score]])*(StudentsPerformance3[[#This Row],[math score]])</f>
        <v>4356</v>
      </c>
      <c r="H158">
        <v>74</v>
      </c>
      <c r="I158">
        <f>StudentsPerformance3[[#This Row],[reading score]]*StudentsPerformance3[[#This Row],[reading score]]</f>
        <v>5476</v>
      </c>
      <c r="J158" t="str">
        <f>IF(StudentsPerformance3[[#This Row],[math score]]&lt;50,"Failed","Passed")</f>
        <v>Passed</v>
      </c>
      <c r="K158" t="s">
        <v>34</v>
      </c>
      <c r="L158" t="s">
        <v>34</v>
      </c>
      <c r="M158">
        <f>StudentsPerformance3[[#This Row],[writing score]]*StudentsPerformance3[[#This Row],[writing score]]</f>
        <v>6084</v>
      </c>
      <c r="N158">
        <v>78</v>
      </c>
    </row>
    <row r="159" spans="1:14" x14ac:dyDescent="0.25">
      <c r="A159" t="s">
        <v>17</v>
      </c>
      <c r="B159" t="s">
        <v>9</v>
      </c>
      <c r="C159" t="s">
        <v>14</v>
      </c>
      <c r="D159" t="s">
        <v>20</v>
      </c>
      <c r="E159" t="s">
        <v>12</v>
      </c>
      <c r="F159">
        <v>60</v>
      </c>
      <c r="G159">
        <f>(StudentsPerformance3[[#This Row],[math score]])*(StudentsPerformance3[[#This Row],[math score]])</f>
        <v>3600</v>
      </c>
      <c r="H159">
        <v>60</v>
      </c>
      <c r="I159">
        <f>StudentsPerformance3[[#This Row],[reading score]]*StudentsPerformance3[[#This Row],[reading score]]</f>
        <v>3600</v>
      </c>
      <c r="J159" t="str">
        <f>IF(StudentsPerformance3[[#This Row],[math score]]&lt;50,"Failed","Passed")</f>
        <v>Passed</v>
      </c>
      <c r="K159" t="s">
        <v>34</v>
      </c>
      <c r="L159" t="s">
        <v>34</v>
      </c>
      <c r="M159">
        <f>StudentsPerformance3[[#This Row],[writing score]]*StudentsPerformance3[[#This Row],[writing score]]</f>
        <v>3600</v>
      </c>
      <c r="N159">
        <v>60</v>
      </c>
    </row>
    <row r="160" spans="1:14" x14ac:dyDescent="0.25">
      <c r="A160" t="s">
        <v>8</v>
      </c>
      <c r="B160" t="s">
        <v>9</v>
      </c>
      <c r="C160" t="s">
        <v>19</v>
      </c>
      <c r="D160" t="s">
        <v>11</v>
      </c>
      <c r="E160" t="s">
        <v>15</v>
      </c>
      <c r="F160">
        <v>61</v>
      </c>
      <c r="G160">
        <f>(StudentsPerformance3[[#This Row],[math score]])*(StudentsPerformance3[[#This Row],[math score]])</f>
        <v>3721</v>
      </c>
      <c r="H160">
        <v>86</v>
      </c>
      <c r="I160">
        <f>StudentsPerformance3[[#This Row],[reading score]]*StudentsPerformance3[[#This Row],[reading score]]</f>
        <v>7396</v>
      </c>
      <c r="J160" t="str">
        <f>IF(StudentsPerformance3[[#This Row],[math score]]&lt;50,"Failed","Passed")</f>
        <v>Passed</v>
      </c>
      <c r="K160" t="s">
        <v>34</v>
      </c>
      <c r="L160" t="s">
        <v>34</v>
      </c>
      <c r="M160">
        <f>StudentsPerformance3[[#This Row],[writing score]]*StudentsPerformance3[[#This Row],[writing score]]</f>
        <v>7569</v>
      </c>
      <c r="N160">
        <v>87</v>
      </c>
    </row>
    <row r="161" spans="1:14" x14ac:dyDescent="0.25">
      <c r="A161" t="s">
        <v>17</v>
      </c>
      <c r="B161" t="s">
        <v>21</v>
      </c>
      <c r="C161" t="s">
        <v>19</v>
      </c>
      <c r="D161" t="s">
        <v>20</v>
      </c>
      <c r="E161" t="s">
        <v>12</v>
      </c>
      <c r="F161">
        <v>66</v>
      </c>
      <c r="G161">
        <f>(StudentsPerformance3[[#This Row],[math score]])*(StudentsPerformance3[[#This Row],[math score]])</f>
        <v>4356</v>
      </c>
      <c r="H161">
        <v>62</v>
      </c>
      <c r="I161">
        <f>StudentsPerformance3[[#This Row],[reading score]]*StudentsPerformance3[[#This Row],[reading score]]</f>
        <v>3844</v>
      </c>
      <c r="J161" t="str">
        <f>IF(StudentsPerformance3[[#This Row],[math score]]&lt;50,"Failed","Passed")</f>
        <v>Passed</v>
      </c>
      <c r="K161" t="s">
        <v>34</v>
      </c>
      <c r="L161" t="s">
        <v>34</v>
      </c>
      <c r="M161">
        <f>StudentsPerformance3[[#This Row],[writing score]]*StudentsPerformance3[[#This Row],[writing score]]</f>
        <v>4096</v>
      </c>
      <c r="N161">
        <v>64</v>
      </c>
    </row>
    <row r="162" spans="1:14" x14ac:dyDescent="0.25">
      <c r="A162" t="s">
        <v>17</v>
      </c>
      <c r="B162" t="s">
        <v>9</v>
      </c>
      <c r="C162" t="s">
        <v>19</v>
      </c>
      <c r="D162" t="s">
        <v>20</v>
      </c>
      <c r="E162" t="s">
        <v>15</v>
      </c>
      <c r="F162">
        <v>82</v>
      </c>
      <c r="G162">
        <f>(StudentsPerformance3[[#This Row],[math score]])*(StudentsPerformance3[[#This Row],[math score]])</f>
        <v>6724</v>
      </c>
      <c r="H162">
        <v>78</v>
      </c>
      <c r="I162">
        <f>StudentsPerformance3[[#This Row],[reading score]]*StudentsPerformance3[[#This Row],[reading score]]</f>
        <v>6084</v>
      </c>
      <c r="J162" t="str">
        <f>IF(StudentsPerformance3[[#This Row],[math score]]&lt;50,"Failed","Passed")</f>
        <v>Passed</v>
      </c>
      <c r="K162" t="s">
        <v>34</v>
      </c>
      <c r="L162" t="s">
        <v>34</v>
      </c>
      <c r="M162">
        <f>StudentsPerformance3[[#This Row],[writing score]]*StudentsPerformance3[[#This Row],[writing score]]</f>
        <v>5476</v>
      </c>
      <c r="N162">
        <v>74</v>
      </c>
    </row>
    <row r="163" spans="1:14" x14ac:dyDescent="0.25">
      <c r="A163" t="s">
        <v>8</v>
      </c>
      <c r="B163" t="s">
        <v>24</v>
      </c>
      <c r="C163" t="s">
        <v>14</v>
      </c>
      <c r="D163" t="s">
        <v>20</v>
      </c>
      <c r="E163" t="s">
        <v>15</v>
      </c>
      <c r="F163">
        <v>75</v>
      </c>
      <c r="G163">
        <f>(StudentsPerformance3[[#This Row],[math score]])*(StudentsPerformance3[[#This Row],[math score]])</f>
        <v>5625</v>
      </c>
      <c r="H163">
        <v>88</v>
      </c>
      <c r="I163">
        <f>StudentsPerformance3[[#This Row],[reading score]]*StudentsPerformance3[[#This Row],[reading score]]</f>
        <v>7744</v>
      </c>
      <c r="J163" t="str">
        <f>IF(StudentsPerformance3[[#This Row],[math score]]&lt;50,"Failed","Passed")</f>
        <v>Passed</v>
      </c>
      <c r="K163" t="s">
        <v>34</v>
      </c>
      <c r="L163" t="s">
        <v>34</v>
      </c>
      <c r="M163">
        <f>StudentsPerformance3[[#This Row],[writing score]]*StudentsPerformance3[[#This Row],[writing score]]</f>
        <v>7225</v>
      </c>
      <c r="N163">
        <v>85</v>
      </c>
    </row>
    <row r="164" spans="1:14" x14ac:dyDescent="0.25">
      <c r="A164" t="s">
        <v>17</v>
      </c>
      <c r="B164" t="s">
        <v>9</v>
      </c>
      <c r="C164" t="s">
        <v>16</v>
      </c>
      <c r="D164" t="s">
        <v>20</v>
      </c>
      <c r="E164" t="s">
        <v>12</v>
      </c>
      <c r="F164">
        <v>49</v>
      </c>
      <c r="G164">
        <f>(StudentsPerformance3[[#This Row],[math score]])*(StudentsPerformance3[[#This Row],[math score]])</f>
        <v>2401</v>
      </c>
      <c r="H164">
        <v>53</v>
      </c>
      <c r="I164">
        <f>StudentsPerformance3[[#This Row],[reading score]]*StudentsPerformance3[[#This Row],[reading score]]</f>
        <v>2809</v>
      </c>
      <c r="J164" t="str">
        <f>IF(StudentsPerformance3[[#This Row],[math score]]&lt;50,"Failed","Passed")</f>
        <v>Failed</v>
      </c>
      <c r="K164" t="s">
        <v>34</v>
      </c>
      <c r="L164" t="s">
        <v>34</v>
      </c>
      <c r="M164">
        <f>StudentsPerformance3[[#This Row],[writing score]]*StudentsPerformance3[[#This Row],[writing score]]</f>
        <v>2704</v>
      </c>
      <c r="N164">
        <v>52</v>
      </c>
    </row>
    <row r="165" spans="1:14" x14ac:dyDescent="0.25">
      <c r="A165" t="s">
        <v>17</v>
      </c>
      <c r="B165" t="s">
        <v>13</v>
      </c>
      <c r="C165" t="s">
        <v>22</v>
      </c>
      <c r="D165" t="s">
        <v>11</v>
      </c>
      <c r="E165" t="s">
        <v>12</v>
      </c>
      <c r="F165">
        <v>52</v>
      </c>
      <c r="G165">
        <f>(StudentsPerformance3[[#This Row],[math score]])*(StudentsPerformance3[[#This Row],[math score]])</f>
        <v>2704</v>
      </c>
      <c r="H165">
        <v>53</v>
      </c>
      <c r="I165">
        <f>StudentsPerformance3[[#This Row],[reading score]]*StudentsPerformance3[[#This Row],[reading score]]</f>
        <v>2809</v>
      </c>
      <c r="J165" t="str">
        <f>IF(StudentsPerformance3[[#This Row],[math score]]&lt;50,"Failed","Passed")</f>
        <v>Passed</v>
      </c>
      <c r="K165" t="s">
        <v>34</v>
      </c>
      <c r="L165" t="s">
        <v>35</v>
      </c>
      <c r="M165">
        <f>StudentsPerformance3[[#This Row],[writing score]]*StudentsPerformance3[[#This Row],[writing score]]</f>
        <v>2401</v>
      </c>
      <c r="N165">
        <v>49</v>
      </c>
    </row>
    <row r="166" spans="1:14" x14ac:dyDescent="0.25">
      <c r="A166" t="s">
        <v>8</v>
      </c>
      <c r="B166" t="s">
        <v>24</v>
      </c>
      <c r="C166" t="s">
        <v>16</v>
      </c>
      <c r="D166" t="s">
        <v>11</v>
      </c>
      <c r="E166" t="s">
        <v>12</v>
      </c>
      <c r="F166">
        <v>81</v>
      </c>
      <c r="G166">
        <f>(StudentsPerformance3[[#This Row],[math score]])*(StudentsPerformance3[[#This Row],[math score]])</f>
        <v>6561</v>
      </c>
      <c r="H166">
        <v>92</v>
      </c>
      <c r="I166">
        <f>StudentsPerformance3[[#This Row],[reading score]]*StudentsPerformance3[[#This Row],[reading score]]</f>
        <v>8464</v>
      </c>
      <c r="J166" t="str">
        <f>IF(StudentsPerformance3[[#This Row],[math score]]&lt;50,"Failed","Passed")</f>
        <v>Passed</v>
      </c>
      <c r="K166" t="s">
        <v>34</v>
      </c>
      <c r="L166" t="s">
        <v>34</v>
      </c>
      <c r="M166">
        <f>StudentsPerformance3[[#This Row],[writing score]]*StudentsPerformance3[[#This Row],[writing score]]</f>
        <v>8281</v>
      </c>
      <c r="N166">
        <v>91</v>
      </c>
    </row>
    <row r="167" spans="1:14" x14ac:dyDescent="0.25">
      <c r="A167" t="s">
        <v>8</v>
      </c>
      <c r="B167" t="s">
        <v>13</v>
      </c>
      <c r="C167" t="s">
        <v>10</v>
      </c>
      <c r="D167" t="s">
        <v>11</v>
      </c>
      <c r="E167" t="s">
        <v>15</v>
      </c>
      <c r="F167">
        <v>96</v>
      </c>
      <c r="G167">
        <f>(StudentsPerformance3[[#This Row],[math score]])*(StudentsPerformance3[[#This Row],[math score]])</f>
        <v>9216</v>
      </c>
      <c r="H167">
        <v>100</v>
      </c>
      <c r="I167">
        <f>StudentsPerformance3[[#This Row],[reading score]]*StudentsPerformance3[[#This Row],[reading score]]</f>
        <v>10000</v>
      </c>
      <c r="J167" t="str">
        <f>IF(StudentsPerformance3[[#This Row],[math score]]&lt;50,"Failed","Passed")</f>
        <v>Passed</v>
      </c>
      <c r="K167" t="s">
        <v>34</v>
      </c>
      <c r="L167" t="s">
        <v>34</v>
      </c>
      <c r="M167">
        <f>StudentsPerformance3[[#This Row],[writing score]]*StudentsPerformance3[[#This Row],[writing score]]</f>
        <v>10000</v>
      </c>
      <c r="N167">
        <v>100</v>
      </c>
    </row>
    <row r="168" spans="1:14" x14ac:dyDescent="0.25">
      <c r="A168" t="s">
        <v>17</v>
      </c>
      <c r="B168" t="s">
        <v>13</v>
      </c>
      <c r="C168" t="s">
        <v>22</v>
      </c>
      <c r="D168" t="s">
        <v>20</v>
      </c>
      <c r="E168" t="s">
        <v>15</v>
      </c>
      <c r="F168">
        <v>53</v>
      </c>
      <c r="G168">
        <f>(StudentsPerformance3[[#This Row],[math score]])*(StudentsPerformance3[[#This Row],[math score]])</f>
        <v>2809</v>
      </c>
      <c r="H168">
        <v>51</v>
      </c>
      <c r="I168">
        <f>StudentsPerformance3[[#This Row],[reading score]]*StudentsPerformance3[[#This Row],[reading score]]</f>
        <v>2601</v>
      </c>
      <c r="J168" t="str">
        <f>IF(StudentsPerformance3[[#This Row],[math score]]&lt;50,"Failed","Passed")</f>
        <v>Passed</v>
      </c>
      <c r="K168" t="s">
        <v>34</v>
      </c>
      <c r="L168" t="s">
        <v>34</v>
      </c>
      <c r="M168">
        <f>StudentsPerformance3[[#This Row],[writing score]]*StudentsPerformance3[[#This Row],[writing score]]</f>
        <v>2601</v>
      </c>
      <c r="N168">
        <v>51</v>
      </c>
    </row>
    <row r="169" spans="1:14" x14ac:dyDescent="0.25">
      <c r="A169" t="s">
        <v>8</v>
      </c>
      <c r="B169" t="s">
        <v>9</v>
      </c>
      <c r="C169" t="s">
        <v>16</v>
      </c>
      <c r="D169" t="s">
        <v>20</v>
      </c>
      <c r="E169" t="s">
        <v>15</v>
      </c>
      <c r="F169">
        <v>58</v>
      </c>
      <c r="G169">
        <f>(StudentsPerformance3[[#This Row],[math score]])*(StudentsPerformance3[[#This Row],[math score]])</f>
        <v>3364</v>
      </c>
      <c r="H169">
        <v>76</v>
      </c>
      <c r="I169">
        <f>StudentsPerformance3[[#This Row],[reading score]]*StudentsPerformance3[[#This Row],[reading score]]</f>
        <v>5776</v>
      </c>
      <c r="J169" t="str">
        <f>IF(StudentsPerformance3[[#This Row],[math score]]&lt;50,"Failed","Passed")</f>
        <v>Passed</v>
      </c>
      <c r="K169" t="s">
        <v>34</v>
      </c>
      <c r="L169" t="s">
        <v>34</v>
      </c>
      <c r="M169">
        <f>StudentsPerformance3[[#This Row],[writing score]]*StudentsPerformance3[[#This Row],[writing score]]</f>
        <v>6084</v>
      </c>
      <c r="N169">
        <v>78</v>
      </c>
    </row>
    <row r="170" spans="1:14" x14ac:dyDescent="0.25">
      <c r="A170" t="s">
        <v>8</v>
      </c>
      <c r="B170" t="s">
        <v>9</v>
      </c>
      <c r="C170" t="s">
        <v>22</v>
      </c>
      <c r="D170" t="s">
        <v>11</v>
      </c>
      <c r="E170" t="s">
        <v>15</v>
      </c>
      <c r="F170">
        <v>68</v>
      </c>
      <c r="G170">
        <f>(StudentsPerformance3[[#This Row],[math score]])*(StudentsPerformance3[[#This Row],[math score]])</f>
        <v>4624</v>
      </c>
      <c r="H170">
        <v>83</v>
      </c>
      <c r="I170">
        <f>StudentsPerformance3[[#This Row],[reading score]]*StudentsPerformance3[[#This Row],[reading score]]</f>
        <v>6889</v>
      </c>
      <c r="J170" t="str">
        <f>IF(StudentsPerformance3[[#This Row],[math score]]&lt;50,"Failed","Passed")</f>
        <v>Passed</v>
      </c>
      <c r="K170" t="s">
        <v>34</v>
      </c>
      <c r="L170" t="s">
        <v>34</v>
      </c>
      <c r="M170">
        <f>StudentsPerformance3[[#This Row],[writing score]]*StudentsPerformance3[[#This Row],[writing score]]</f>
        <v>6084</v>
      </c>
      <c r="N170">
        <v>78</v>
      </c>
    </row>
    <row r="171" spans="1:14" x14ac:dyDescent="0.25">
      <c r="A171" t="s">
        <v>8</v>
      </c>
      <c r="B171" t="s">
        <v>13</v>
      </c>
      <c r="C171" t="s">
        <v>14</v>
      </c>
      <c r="D171" t="s">
        <v>20</v>
      </c>
      <c r="E171" t="s">
        <v>15</v>
      </c>
      <c r="F171">
        <v>67</v>
      </c>
      <c r="G171">
        <f>(StudentsPerformance3[[#This Row],[math score]])*(StudentsPerformance3[[#This Row],[math score]])</f>
        <v>4489</v>
      </c>
      <c r="H171">
        <v>75</v>
      </c>
      <c r="I171">
        <f>StudentsPerformance3[[#This Row],[reading score]]*StudentsPerformance3[[#This Row],[reading score]]</f>
        <v>5625</v>
      </c>
      <c r="J171" t="str">
        <f>IF(StudentsPerformance3[[#This Row],[math score]]&lt;50,"Failed","Passed")</f>
        <v>Passed</v>
      </c>
      <c r="K171" t="s">
        <v>34</v>
      </c>
      <c r="L171" t="s">
        <v>34</v>
      </c>
      <c r="M171">
        <f>StudentsPerformance3[[#This Row],[writing score]]*StudentsPerformance3[[#This Row],[writing score]]</f>
        <v>4900</v>
      </c>
      <c r="N171">
        <v>70</v>
      </c>
    </row>
    <row r="172" spans="1:14" x14ac:dyDescent="0.25">
      <c r="A172" t="s">
        <v>17</v>
      </c>
      <c r="B172" t="s">
        <v>18</v>
      </c>
      <c r="C172" t="s">
        <v>22</v>
      </c>
      <c r="D172" t="s">
        <v>11</v>
      </c>
      <c r="E172" t="s">
        <v>15</v>
      </c>
      <c r="F172">
        <v>72</v>
      </c>
      <c r="G172">
        <f>(StudentsPerformance3[[#This Row],[math score]])*(StudentsPerformance3[[#This Row],[math score]])</f>
        <v>5184</v>
      </c>
      <c r="H172">
        <v>73</v>
      </c>
      <c r="I172">
        <f>StudentsPerformance3[[#This Row],[reading score]]*StudentsPerformance3[[#This Row],[reading score]]</f>
        <v>5329</v>
      </c>
      <c r="J172" t="str">
        <f>IF(StudentsPerformance3[[#This Row],[math score]]&lt;50,"Failed","Passed")</f>
        <v>Passed</v>
      </c>
      <c r="K172" t="s">
        <v>34</v>
      </c>
      <c r="L172" t="s">
        <v>34</v>
      </c>
      <c r="M172">
        <f>StudentsPerformance3[[#This Row],[writing score]]*StudentsPerformance3[[#This Row],[writing score]]</f>
        <v>5476</v>
      </c>
      <c r="N172">
        <v>74</v>
      </c>
    </row>
    <row r="173" spans="1:14" x14ac:dyDescent="0.25">
      <c r="A173" t="s">
        <v>17</v>
      </c>
      <c r="B173" t="s">
        <v>24</v>
      </c>
      <c r="C173" t="s">
        <v>23</v>
      </c>
      <c r="D173" t="s">
        <v>11</v>
      </c>
      <c r="E173" t="s">
        <v>12</v>
      </c>
      <c r="F173">
        <v>94</v>
      </c>
      <c r="G173">
        <f>(StudentsPerformance3[[#This Row],[math score]])*(StudentsPerformance3[[#This Row],[math score]])</f>
        <v>8836</v>
      </c>
      <c r="H173">
        <v>88</v>
      </c>
      <c r="I173">
        <f>StudentsPerformance3[[#This Row],[reading score]]*StudentsPerformance3[[#This Row],[reading score]]</f>
        <v>7744</v>
      </c>
      <c r="J173" t="str">
        <f>IF(StudentsPerformance3[[#This Row],[math score]]&lt;50,"Failed","Passed")</f>
        <v>Passed</v>
      </c>
      <c r="K173" t="s">
        <v>34</v>
      </c>
      <c r="L173" t="s">
        <v>34</v>
      </c>
      <c r="M173">
        <f>StudentsPerformance3[[#This Row],[writing score]]*StudentsPerformance3[[#This Row],[writing score]]</f>
        <v>6084</v>
      </c>
      <c r="N173">
        <v>78</v>
      </c>
    </row>
    <row r="174" spans="1:14" x14ac:dyDescent="0.25">
      <c r="A174" t="s">
        <v>8</v>
      </c>
      <c r="B174" t="s">
        <v>21</v>
      </c>
      <c r="C174" t="s">
        <v>14</v>
      </c>
      <c r="D174" t="s">
        <v>11</v>
      </c>
      <c r="E174" t="s">
        <v>12</v>
      </c>
      <c r="F174">
        <v>79</v>
      </c>
      <c r="G174">
        <f>(StudentsPerformance3[[#This Row],[math score]])*(StudentsPerformance3[[#This Row],[math score]])</f>
        <v>6241</v>
      </c>
      <c r="H174">
        <v>86</v>
      </c>
      <c r="I174">
        <f>StudentsPerformance3[[#This Row],[reading score]]*StudentsPerformance3[[#This Row],[reading score]]</f>
        <v>7396</v>
      </c>
      <c r="J174" t="str">
        <f>IF(StudentsPerformance3[[#This Row],[math score]]&lt;50,"Failed","Passed")</f>
        <v>Passed</v>
      </c>
      <c r="K174" t="s">
        <v>34</v>
      </c>
      <c r="L174" t="s">
        <v>34</v>
      </c>
      <c r="M174">
        <f>StudentsPerformance3[[#This Row],[writing score]]*StudentsPerformance3[[#This Row],[writing score]]</f>
        <v>6561</v>
      </c>
      <c r="N174">
        <v>81</v>
      </c>
    </row>
    <row r="175" spans="1:14" x14ac:dyDescent="0.25">
      <c r="A175" t="s">
        <v>8</v>
      </c>
      <c r="B175" t="s">
        <v>13</v>
      </c>
      <c r="C175" t="s">
        <v>19</v>
      </c>
      <c r="D175" t="s">
        <v>11</v>
      </c>
      <c r="E175" t="s">
        <v>12</v>
      </c>
      <c r="F175">
        <v>63</v>
      </c>
      <c r="G175">
        <f>(StudentsPerformance3[[#This Row],[math score]])*(StudentsPerformance3[[#This Row],[math score]])</f>
        <v>3969</v>
      </c>
      <c r="H175">
        <v>67</v>
      </c>
      <c r="I175">
        <f>StudentsPerformance3[[#This Row],[reading score]]*StudentsPerformance3[[#This Row],[reading score]]</f>
        <v>4489</v>
      </c>
      <c r="J175" t="str">
        <f>IF(StudentsPerformance3[[#This Row],[math score]]&lt;50,"Failed","Passed")</f>
        <v>Passed</v>
      </c>
      <c r="K175" t="s">
        <v>34</v>
      </c>
      <c r="L175" t="s">
        <v>34</v>
      </c>
      <c r="M175">
        <f>StudentsPerformance3[[#This Row],[writing score]]*StudentsPerformance3[[#This Row],[writing score]]</f>
        <v>4900</v>
      </c>
      <c r="N175">
        <v>70</v>
      </c>
    </row>
    <row r="176" spans="1:14" x14ac:dyDescent="0.25">
      <c r="A176" t="s">
        <v>8</v>
      </c>
      <c r="B176" t="s">
        <v>13</v>
      </c>
      <c r="C176" t="s">
        <v>10</v>
      </c>
      <c r="D176" t="s">
        <v>20</v>
      </c>
      <c r="E176" t="s">
        <v>15</v>
      </c>
      <c r="F176">
        <v>43</v>
      </c>
      <c r="G176">
        <f>(StudentsPerformance3[[#This Row],[math score]])*(StudentsPerformance3[[#This Row],[math score]])</f>
        <v>1849</v>
      </c>
      <c r="H176">
        <v>51</v>
      </c>
      <c r="I176">
        <f>StudentsPerformance3[[#This Row],[reading score]]*StudentsPerformance3[[#This Row],[reading score]]</f>
        <v>2601</v>
      </c>
      <c r="J176" t="str">
        <f>IF(StudentsPerformance3[[#This Row],[math score]]&lt;50,"Failed","Passed")</f>
        <v>Failed</v>
      </c>
      <c r="K176" t="s">
        <v>34</v>
      </c>
      <c r="L176" t="s">
        <v>34</v>
      </c>
      <c r="M176">
        <f>StudentsPerformance3[[#This Row],[writing score]]*StudentsPerformance3[[#This Row],[writing score]]</f>
        <v>2916</v>
      </c>
      <c r="N176">
        <v>54</v>
      </c>
    </row>
    <row r="177" spans="1:14" x14ac:dyDescent="0.25">
      <c r="A177" t="s">
        <v>8</v>
      </c>
      <c r="B177" t="s">
        <v>13</v>
      </c>
      <c r="C177" t="s">
        <v>16</v>
      </c>
      <c r="D177" t="s">
        <v>11</v>
      </c>
      <c r="E177" t="s">
        <v>15</v>
      </c>
      <c r="F177">
        <v>81</v>
      </c>
      <c r="G177">
        <f>(StudentsPerformance3[[#This Row],[math score]])*(StudentsPerformance3[[#This Row],[math score]])</f>
        <v>6561</v>
      </c>
      <c r="H177">
        <v>91</v>
      </c>
      <c r="I177">
        <f>StudentsPerformance3[[#This Row],[reading score]]*StudentsPerformance3[[#This Row],[reading score]]</f>
        <v>8281</v>
      </c>
      <c r="J177" t="str">
        <f>IF(StudentsPerformance3[[#This Row],[math score]]&lt;50,"Failed","Passed")</f>
        <v>Passed</v>
      </c>
      <c r="K177" t="s">
        <v>34</v>
      </c>
      <c r="L177" t="s">
        <v>34</v>
      </c>
      <c r="M177">
        <f>StudentsPerformance3[[#This Row],[writing score]]*StudentsPerformance3[[#This Row],[writing score]]</f>
        <v>7569</v>
      </c>
      <c r="N177">
        <v>87</v>
      </c>
    </row>
    <row r="178" spans="1:14" x14ac:dyDescent="0.25">
      <c r="A178" t="s">
        <v>8</v>
      </c>
      <c r="B178" t="s">
        <v>9</v>
      </c>
      <c r="C178" t="s">
        <v>22</v>
      </c>
      <c r="D178" t="s">
        <v>20</v>
      </c>
      <c r="E178" t="s">
        <v>15</v>
      </c>
      <c r="F178">
        <v>46</v>
      </c>
      <c r="G178">
        <f>(StudentsPerformance3[[#This Row],[math score]])*(StudentsPerformance3[[#This Row],[math score]])</f>
        <v>2116</v>
      </c>
      <c r="H178">
        <v>54</v>
      </c>
      <c r="I178">
        <f>StudentsPerformance3[[#This Row],[reading score]]*StudentsPerformance3[[#This Row],[reading score]]</f>
        <v>2916</v>
      </c>
      <c r="J178" t="str">
        <f>IF(StudentsPerformance3[[#This Row],[math score]]&lt;50,"Failed","Passed")</f>
        <v>Failed</v>
      </c>
      <c r="K178" t="s">
        <v>34</v>
      </c>
      <c r="L178" t="s">
        <v>34</v>
      </c>
      <c r="M178">
        <f>StudentsPerformance3[[#This Row],[writing score]]*StudentsPerformance3[[#This Row],[writing score]]</f>
        <v>3364</v>
      </c>
      <c r="N178">
        <v>58</v>
      </c>
    </row>
    <row r="179" spans="1:14" x14ac:dyDescent="0.25">
      <c r="A179" t="s">
        <v>8</v>
      </c>
      <c r="B179" t="s">
        <v>13</v>
      </c>
      <c r="C179" t="s">
        <v>19</v>
      </c>
      <c r="D179" t="s">
        <v>11</v>
      </c>
      <c r="E179" t="s">
        <v>15</v>
      </c>
      <c r="F179">
        <v>71</v>
      </c>
      <c r="G179">
        <f>(StudentsPerformance3[[#This Row],[math score]])*(StudentsPerformance3[[#This Row],[math score]])</f>
        <v>5041</v>
      </c>
      <c r="H179">
        <v>77</v>
      </c>
      <c r="I179">
        <f>StudentsPerformance3[[#This Row],[reading score]]*StudentsPerformance3[[#This Row],[reading score]]</f>
        <v>5929</v>
      </c>
      <c r="J179" t="str">
        <f>IF(StudentsPerformance3[[#This Row],[math score]]&lt;50,"Failed","Passed")</f>
        <v>Passed</v>
      </c>
      <c r="K179" t="s">
        <v>34</v>
      </c>
      <c r="L179" t="s">
        <v>34</v>
      </c>
      <c r="M179">
        <f>StudentsPerformance3[[#This Row],[writing score]]*StudentsPerformance3[[#This Row],[writing score]]</f>
        <v>5929</v>
      </c>
      <c r="N179">
        <v>77</v>
      </c>
    </row>
    <row r="180" spans="1:14" x14ac:dyDescent="0.25">
      <c r="A180" t="s">
        <v>8</v>
      </c>
      <c r="B180" t="s">
        <v>9</v>
      </c>
      <c r="C180" t="s">
        <v>16</v>
      </c>
      <c r="D180" t="s">
        <v>20</v>
      </c>
      <c r="E180" t="s">
        <v>15</v>
      </c>
      <c r="F180">
        <v>52</v>
      </c>
      <c r="G180">
        <f>(StudentsPerformance3[[#This Row],[math score]])*(StudentsPerformance3[[#This Row],[math score]])</f>
        <v>2704</v>
      </c>
      <c r="H180">
        <v>70</v>
      </c>
      <c r="I180">
        <f>StudentsPerformance3[[#This Row],[reading score]]*StudentsPerformance3[[#This Row],[reading score]]</f>
        <v>4900</v>
      </c>
      <c r="J180" t="str">
        <f>IF(StudentsPerformance3[[#This Row],[math score]]&lt;50,"Failed","Passed")</f>
        <v>Passed</v>
      </c>
      <c r="K180" t="s">
        <v>34</v>
      </c>
      <c r="L180" t="s">
        <v>34</v>
      </c>
      <c r="M180">
        <f>StudentsPerformance3[[#This Row],[writing score]]*StudentsPerformance3[[#This Row],[writing score]]</f>
        <v>3844</v>
      </c>
      <c r="N180">
        <v>62</v>
      </c>
    </row>
    <row r="181" spans="1:14" x14ac:dyDescent="0.25">
      <c r="A181" t="s">
        <v>8</v>
      </c>
      <c r="B181" t="s">
        <v>21</v>
      </c>
      <c r="C181" t="s">
        <v>23</v>
      </c>
      <c r="D181" t="s">
        <v>11</v>
      </c>
      <c r="E181" t="s">
        <v>15</v>
      </c>
      <c r="F181">
        <v>97</v>
      </c>
      <c r="G181">
        <f>(StudentsPerformance3[[#This Row],[math score]])*(StudentsPerformance3[[#This Row],[math score]])</f>
        <v>9409</v>
      </c>
      <c r="H181">
        <v>100</v>
      </c>
      <c r="I181">
        <f>StudentsPerformance3[[#This Row],[reading score]]*StudentsPerformance3[[#This Row],[reading score]]</f>
        <v>10000</v>
      </c>
      <c r="J181" t="str">
        <f>IF(StudentsPerformance3[[#This Row],[math score]]&lt;50,"Failed","Passed")</f>
        <v>Passed</v>
      </c>
      <c r="K181" t="s">
        <v>34</v>
      </c>
      <c r="L181" t="s">
        <v>34</v>
      </c>
      <c r="M181">
        <f>StudentsPerformance3[[#This Row],[writing score]]*StudentsPerformance3[[#This Row],[writing score]]</f>
        <v>10000</v>
      </c>
      <c r="N181">
        <v>100</v>
      </c>
    </row>
    <row r="182" spans="1:14" x14ac:dyDescent="0.25">
      <c r="A182" t="s">
        <v>17</v>
      </c>
      <c r="B182" t="s">
        <v>13</v>
      </c>
      <c r="C182" t="s">
        <v>16</v>
      </c>
      <c r="D182" t="s">
        <v>20</v>
      </c>
      <c r="E182" t="s">
        <v>15</v>
      </c>
      <c r="F182">
        <v>62</v>
      </c>
      <c r="G182">
        <f>(StudentsPerformance3[[#This Row],[math score]])*(StudentsPerformance3[[#This Row],[math score]])</f>
        <v>3844</v>
      </c>
      <c r="H182">
        <v>68</v>
      </c>
      <c r="I182">
        <f>StudentsPerformance3[[#This Row],[reading score]]*StudentsPerformance3[[#This Row],[reading score]]</f>
        <v>4624</v>
      </c>
      <c r="J182" t="str">
        <f>IF(StudentsPerformance3[[#This Row],[math score]]&lt;50,"Failed","Passed")</f>
        <v>Passed</v>
      </c>
      <c r="K182" t="s">
        <v>34</v>
      </c>
      <c r="L182" t="s">
        <v>34</v>
      </c>
      <c r="M182">
        <f>StudentsPerformance3[[#This Row],[writing score]]*StudentsPerformance3[[#This Row],[writing score]]</f>
        <v>5625</v>
      </c>
      <c r="N182">
        <v>75</v>
      </c>
    </row>
    <row r="183" spans="1:14" x14ac:dyDescent="0.25">
      <c r="A183" t="s">
        <v>8</v>
      </c>
      <c r="B183" t="s">
        <v>13</v>
      </c>
      <c r="C183" t="s">
        <v>14</v>
      </c>
      <c r="D183" t="s">
        <v>20</v>
      </c>
      <c r="E183" t="s">
        <v>12</v>
      </c>
      <c r="F183">
        <v>46</v>
      </c>
      <c r="G183">
        <f>(StudentsPerformance3[[#This Row],[math score]])*(StudentsPerformance3[[#This Row],[math score]])</f>
        <v>2116</v>
      </c>
      <c r="H183">
        <v>64</v>
      </c>
      <c r="I183">
        <f>StudentsPerformance3[[#This Row],[reading score]]*StudentsPerformance3[[#This Row],[reading score]]</f>
        <v>4096</v>
      </c>
      <c r="J183" t="str">
        <f>IF(StudentsPerformance3[[#This Row],[math score]]&lt;50,"Failed","Passed")</f>
        <v>Failed</v>
      </c>
      <c r="K183" t="s">
        <v>34</v>
      </c>
      <c r="L183" t="s">
        <v>34</v>
      </c>
      <c r="M183">
        <f>StudentsPerformance3[[#This Row],[writing score]]*StudentsPerformance3[[#This Row],[writing score]]</f>
        <v>4356</v>
      </c>
      <c r="N183">
        <v>66</v>
      </c>
    </row>
    <row r="184" spans="1:14" x14ac:dyDescent="0.25">
      <c r="A184" t="s">
        <v>8</v>
      </c>
      <c r="B184" t="s">
        <v>24</v>
      </c>
      <c r="C184" t="s">
        <v>22</v>
      </c>
      <c r="D184" t="s">
        <v>11</v>
      </c>
      <c r="E184" t="s">
        <v>12</v>
      </c>
      <c r="F184">
        <v>50</v>
      </c>
      <c r="G184">
        <f>(StudentsPerformance3[[#This Row],[math score]])*(StudentsPerformance3[[#This Row],[math score]])</f>
        <v>2500</v>
      </c>
      <c r="H184">
        <v>50</v>
      </c>
      <c r="I184">
        <f>StudentsPerformance3[[#This Row],[reading score]]*StudentsPerformance3[[#This Row],[reading score]]</f>
        <v>2500</v>
      </c>
      <c r="J184" t="str">
        <f>IF(StudentsPerformance3[[#This Row],[math score]]&lt;50,"Failed","Passed")</f>
        <v>Passed</v>
      </c>
      <c r="K184" t="s">
        <v>34</v>
      </c>
      <c r="L184" t="s">
        <v>35</v>
      </c>
      <c r="M184">
        <f>StudentsPerformance3[[#This Row],[writing score]]*StudentsPerformance3[[#This Row],[writing score]]</f>
        <v>2209</v>
      </c>
      <c r="N184">
        <v>47</v>
      </c>
    </row>
    <row r="185" spans="1:14" x14ac:dyDescent="0.25">
      <c r="A185" t="s">
        <v>8</v>
      </c>
      <c r="B185" t="s">
        <v>21</v>
      </c>
      <c r="C185" t="s">
        <v>19</v>
      </c>
      <c r="D185" t="s">
        <v>11</v>
      </c>
      <c r="E185" t="s">
        <v>12</v>
      </c>
      <c r="F185">
        <v>65</v>
      </c>
      <c r="G185">
        <f>(StudentsPerformance3[[#This Row],[math score]])*(StudentsPerformance3[[#This Row],[math score]])</f>
        <v>4225</v>
      </c>
      <c r="H185">
        <v>69</v>
      </c>
      <c r="I185">
        <f>StudentsPerformance3[[#This Row],[reading score]]*StudentsPerformance3[[#This Row],[reading score]]</f>
        <v>4761</v>
      </c>
      <c r="J185" t="str">
        <f>IF(StudentsPerformance3[[#This Row],[math score]]&lt;50,"Failed","Passed")</f>
        <v>Passed</v>
      </c>
      <c r="K185" t="s">
        <v>34</v>
      </c>
      <c r="L185" t="s">
        <v>34</v>
      </c>
      <c r="M185">
        <f>StudentsPerformance3[[#This Row],[writing score]]*StudentsPerformance3[[#This Row],[writing score]]</f>
        <v>4900</v>
      </c>
      <c r="N185">
        <v>70</v>
      </c>
    </row>
    <row r="186" spans="1:14" x14ac:dyDescent="0.25">
      <c r="A186" t="s">
        <v>17</v>
      </c>
      <c r="B186" t="s">
        <v>13</v>
      </c>
      <c r="C186" t="s">
        <v>23</v>
      </c>
      <c r="D186" t="s">
        <v>20</v>
      </c>
      <c r="E186" t="s">
        <v>15</v>
      </c>
      <c r="F186">
        <v>45</v>
      </c>
      <c r="G186">
        <f>(StudentsPerformance3[[#This Row],[math score]])*(StudentsPerformance3[[#This Row],[math score]])</f>
        <v>2025</v>
      </c>
      <c r="H186">
        <v>52</v>
      </c>
      <c r="I186">
        <f>StudentsPerformance3[[#This Row],[reading score]]*StudentsPerformance3[[#This Row],[reading score]]</f>
        <v>2704</v>
      </c>
      <c r="J186" t="str">
        <f>IF(StudentsPerformance3[[#This Row],[math score]]&lt;50,"Failed","Passed")</f>
        <v>Failed</v>
      </c>
      <c r="K186" t="s">
        <v>34</v>
      </c>
      <c r="L186" t="s">
        <v>35</v>
      </c>
      <c r="M186">
        <f>StudentsPerformance3[[#This Row],[writing score]]*StudentsPerformance3[[#This Row],[writing score]]</f>
        <v>2401</v>
      </c>
      <c r="N186">
        <v>49</v>
      </c>
    </row>
    <row r="187" spans="1:14" x14ac:dyDescent="0.25">
      <c r="A187" t="s">
        <v>17</v>
      </c>
      <c r="B187" t="s">
        <v>13</v>
      </c>
      <c r="C187" t="s">
        <v>19</v>
      </c>
      <c r="D187" t="s">
        <v>20</v>
      </c>
      <c r="E187" t="s">
        <v>15</v>
      </c>
      <c r="F187">
        <v>65</v>
      </c>
      <c r="G187">
        <f>(StudentsPerformance3[[#This Row],[math score]])*(StudentsPerformance3[[#This Row],[math score]])</f>
        <v>4225</v>
      </c>
      <c r="H187">
        <v>67</v>
      </c>
      <c r="I187">
        <f>StudentsPerformance3[[#This Row],[reading score]]*StudentsPerformance3[[#This Row],[reading score]]</f>
        <v>4489</v>
      </c>
      <c r="J187" t="str">
        <f>IF(StudentsPerformance3[[#This Row],[math score]]&lt;50,"Failed","Passed")</f>
        <v>Passed</v>
      </c>
      <c r="K187" t="s">
        <v>34</v>
      </c>
      <c r="L187" t="s">
        <v>34</v>
      </c>
      <c r="M187">
        <f>StudentsPerformance3[[#This Row],[writing score]]*StudentsPerformance3[[#This Row],[writing score]]</f>
        <v>4225</v>
      </c>
      <c r="N187">
        <v>65</v>
      </c>
    </row>
    <row r="188" spans="1:14" x14ac:dyDescent="0.25">
      <c r="A188" t="s">
        <v>17</v>
      </c>
      <c r="B188" t="s">
        <v>24</v>
      </c>
      <c r="C188" t="s">
        <v>22</v>
      </c>
      <c r="D188" t="s">
        <v>11</v>
      </c>
      <c r="E188" t="s">
        <v>12</v>
      </c>
      <c r="F188">
        <v>80</v>
      </c>
      <c r="G188">
        <f>(StudentsPerformance3[[#This Row],[math score]])*(StudentsPerformance3[[#This Row],[math score]])</f>
        <v>6400</v>
      </c>
      <c r="H188">
        <v>76</v>
      </c>
      <c r="I188">
        <f>StudentsPerformance3[[#This Row],[reading score]]*StudentsPerformance3[[#This Row],[reading score]]</f>
        <v>5776</v>
      </c>
      <c r="J188" t="str">
        <f>IF(StudentsPerformance3[[#This Row],[math score]]&lt;50,"Failed","Passed")</f>
        <v>Passed</v>
      </c>
      <c r="K188" t="s">
        <v>34</v>
      </c>
      <c r="L188" t="s">
        <v>34</v>
      </c>
      <c r="M188">
        <f>StudentsPerformance3[[#This Row],[writing score]]*StudentsPerformance3[[#This Row],[writing score]]</f>
        <v>4225</v>
      </c>
      <c r="N188">
        <v>65</v>
      </c>
    </row>
    <row r="189" spans="1:14" x14ac:dyDescent="0.25">
      <c r="A189" t="s">
        <v>17</v>
      </c>
      <c r="B189" t="s">
        <v>21</v>
      </c>
      <c r="C189" t="s">
        <v>23</v>
      </c>
      <c r="D189" t="s">
        <v>11</v>
      </c>
      <c r="E189" t="s">
        <v>15</v>
      </c>
      <c r="F189">
        <v>62</v>
      </c>
      <c r="G189">
        <f>(StudentsPerformance3[[#This Row],[math score]])*(StudentsPerformance3[[#This Row],[math score]])</f>
        <v>3844</v>
      </c>
      <c r="H189">
        <v>66</v>
      </c>
      <c r="I189">
        <f>StudentsPerformance3[[#This Row],[reading score]]*StudentsPerformance3[[#This Row],[reading score]]</f>
        <v>4356</v>
      </c>
      <c r="J189" t="str">
        <f>IF(StudentsPerformance3[[#This Row],[math score]]&lt;50,"Failed","Passed")</f>
        <v>Passed</v>
      </c>
      <c r="K189" t="s">
        <v>34</v>
      </c>
      <c r="L189" t="s">
        <v>34</v>
      </c>
      <c r="M189">
        <f>StudentsPerformance3[[#This Row],[writing score]]*StudentsPerformance3[[#This Row],[writing score]]</f>
        <v>4624</v>
      </c>
      <c r="N189">
        <v>68</v>
      </c>
    </row>
    <row r="190" spans="1:14" x14ac:dyDescent="0.25">
      <c r="A190" t="s">
        <v>17</v>
      </c>
      <c r="B190" t="s">
        <v>9</v>
      </c>
      <c r="C190" t="s">
        <v>23</v>
      </c>
      <c r="D190" t="s">
        <v>20</v>
      </c>
      <c r="E190" t="s">
        <v>12</v>
      </c>
      <c r="F190">
        <v>48</v>
      </c>
      <c r="G190">
        <f>(StudentsPerformance3[[#This Row],[math score]])*(StudentsPerformance3[[#This Row],[math score]])</f>
        <v>2304</v>
      </c>
      <c r="H190">
        <v>52</v>
      </c>
      <c r="I190">
        <f>StudentsPerformance3[[#This Row],[reading score]]*StudentsPerformance3[[#This Row],[reading score]]</f>
        <v>2704</v>
      </c>
      <c r="J190" t="str">
        <f>IF(StudentsPerformance3[[#This Row],[math score]]&lt;50,"Failed","Passed")</f>
        <v>Failed</v>
      </c>
      <c r="K190" t="s">
        <v>34</v>
      </c>
      <c r="L190" t="s">
        <v>35</v>
      </c>
      <c r="M190">
        <f>StudentsPerformance3[[#This Row],[writing score]]*StudentsPerformance3[[#This Row],[writing score]]</f>
        <v>2025</v>
      </c>
      <c r="N190">
        <v>45</v>
      </c>
    </row>
    <row r="191" spans="1:14" x14ac:dyDescent="0.25">
      <c r="A191" t="s">
        <v>8</v>
      </c>
      <c r="B191" t="s">
        <v>13</v>
      </c>
      <c r="C191" t="s">
        <v>10</v>
      </c>
      <c r="D191" t="s">
        <v>11</v>
      </c>
      <c r="E191" t="s">
        <v>12</v>
      </c>
      <c r="F191">
        <v>77</v>
      </c>
      <c r="G191">
        <f>(StudentsPerformance3[[#This Row],[math score]])*(StudentsPerformance3[[#This Row],[math score]])</f>
        <v>5929</v>
      </c>
      <c r="H191">
        <v>88</v>
      </c>
      <c r="I191">
        <f>StudentsPerformance3[[#This Row],[reading score]]*StudentsPerformance3[[#This Row],[reading score]]</f>
        <v>7744</v>
      </c>
      <c r="J191" t="str">
        <f>IF(StudentsPerformance3[[#This Row],[math score]]&lt;50,"Failed","Passed")</f>
        <v>Passed</v>
      </c>
      <c r="K191" t="s">
        <v>34</v>
      </c>
      <c r="L191" t="s">
        <v>34</v>
      </c>
      <c r="M191">
        <f>StudentsPerformance3[[#This Row],[writing score]]*StudentsPerformance3[[#This Row],[writing score]]</f>
        <v>7569</v>
      </c>
      <c r="N191">
        <v>87</v>
      </c>
    </row>
    <row r="192" spans="1:14" x14ac:dyDescent="0.25">
      <c r="A192" t="s">
        <v>8</v>
      </c>
      <c r="B192" t="s">
        <v>24</v>
      </c>
      <c r="C192" t="s">
        <v>19</v>
      </c>
      <c r="D192" t="s">
        <v>11</v>
      </c>
      <c r="E192" t="s">
        <v>12</v>
      </c>
      <c r="F192">
        <v>66</v>
      </c>
      <c r="G192">
        <f>(StudentsPerformance3[[#This Row],[math score]])*(StudentsPerformance3[[#This Row],[math score]])</f>
        <v>4356</v>
      </c>
      <c r="H192">
        <v>65</v>
      </c>
      <c r="I192">
        <f>StudentsPerformance3[[#This Row],[reading score]]*StudentsPerformance3[[#This Row],[reading score]]</f>
        <v>4225</v>
      </c>
      <c r="J192" t="str">
        <f>IF(StudentsPerformance3[[#This Row],[math score]]&lt;50,"Failed","Passed")</f>
        <v>Passed</v>
      </c>
      <c r="K192" t="s">
        <v>34</v>
      </c>
      <c r="L192" t="s">
        <v>34</v>
      </c>
      <c r="M192">
        <f>StudentsPerformance3[[#This Row],[writing score]]*StudentsPerformance3[[#This Row],[writing score]]</f>
        <v>4761</v>
      </c>
      <c r="N192">
        <v>69</v>
      </c>
    </row>
    <row r="193" spans="1:14" x14ac:dyDescent="0.25">
      <c r="A193" t="s">
        <v>17</v>
      </c>
      <c r="B193" t="s">
        <v>21</v>
      </c>
      <c r="C193" t="s">
        <v>14</v>
      </c>
      <c r="D193" t="s">
        <v>11</v>
      </c>
      <c r="E193" t="s">
        <v>15</v>
      </c>
      <c r="F193">
        <v>76</v>
      </c>
      <c r="G193">
        <f>(StudentsPerformance3[[#This Row],[math score]])*(StudentsPerformance3[[#This Row],[math score]])</f>
        <v>5776</v>
      </c>
      <c r="H193">
        <v>83</v>
      </c>
      <c r="I193">
        <f>StudentsPerformance3[[#This Row],[reading score]]*StudentsPerformance3[[#This Row],[reading score]]</f>
        <v>6889</v>
      </c>
      <c r="J193" t="str">
        <f>IF(StudentsPerformance3[[#This Row],[math score]]&lt;50,"Failed","Passed")</f>
        <v>Passed</v>
      </c>
      <c r="K193" t="s">
        <v>34</v>
      </c>
      <c r="L193" t="s">
        <v>34</v>
      </c>
      <c r="M193">
        <f>StudentsPerformance3[[#This Row],[writing score]]*StudentsPerformance3[[#This Row],[writing score]]</f>
        <v>6241</v>
      </c>
      <c r="N193">
        <v>79</v>
      </c>
    </row>
    <row r="194" spans="1:14" x14ac:dyDescent="0.25">
      <c r="A194" t="s">
        <v>8</v>
      </c>
      <c r="B194" t="s">
        <v>9</v>
      </c>
      <c r="C194" t="s">
        <v>23</v>
      </c>
      <c r="D194" t="s">
        <v>11</v>
      </c>
      <c r="E194" t="s">
        <v>12</v>
      </c>
      <c r="F194">
        <v>62</v>
      </c>
      <c r="G194">
        <f>(StudentsPerformance3[[#This Row],[math score]])*(StudentsPerformance3[[#This Row],[math score]])</f>
        <v>3844</v>
      </c>
      <c r="H194">
        <v>64</v>
      </c>
      <c r="I194">
        <f>StudentsPerformance3[[#This Row],[reading score]]*StudentsPerformance3[[#This Row],[reading score]]</f>
        <v>4096</v>
      </c>
      <c r="J194" t="str">
        <f>IF(StudentsPerformance3[[#This Row],[math score]]&lt;50,"Failed","Passed")</f>
        <v>Passed</v>
      </c>
      <c r="K194" t="s">
        <v>34</v>
      </c>
      <c r="L194" t="s">
        <v>34</v>
      </c>
      <c r="M194">
        <f>StudentsPerformance3[[#This Row],[writing score]]*StudentsPerformance3[[#This Row],[writing score]]</f>
        <v>4356</v>
      </c>
      <c r="N194">
        <v>66</v>
      </c>
    </row>
    <row r="195" spans="1:14" x14ac:dyDescent="0.25">
      <c r="A195" t="s">
        <v>17</v>
      </c>
      <c r="B195" t="s">
        <v>21</v>
      </c>
      <c r="C195" t="s">
        <v>14</v>
      </c>
      <c r="D195" t="s">
        <v>11</v>
      </c>
      <c r="E195" t="s">
        <v>15</v>
      </c>
      <c r="F195">
        <v>77</v>
      </c>
      <c r="G195">
        <f>(StudentsPerformance3[[#This Row],[math score]])*(StudentsPerformance3[[#This Row],[math score]])</f>
        <v>5929</v>
      </c>
      <c r="H195">
        <v>62</v>
      </c>
      <c r="I195">
        <f>StudentsPerformance3[[#This Row],[reading score]]*StudentsPerformance3[[#This Row],[reading score]]</f>
        <v>3844</v>
      </c>
      <c r="J195" t="str">
        <f>IF(StudentsPerformance3[[#This Row],[math score]]&lt;50,"Failed","Passed")</f>
        <v>Passed</v>
      </c>
      <c r="K195" t="s">
        <v>34</v>
      </c>
      <c r="L195" t="s">
        <v>34</v>
      </c>
      <c r="M195">
        <f>StudentsPerformance3[[#This Row],[writing score]]*StudentsPerformance3[[#This Row],[writing score]]</f>
        <v>3844</v>
      </c>
      <c r="N195">
        <v>62</v>
      </c>
    </row>
    <row r="196" spans="1:14" x14ac:dyDescent="0.25">
      <c r="A196" t="s">
        <v>8</v>
      </c>
      <c r="B196" t="s">
        <v>13</v>
      </c>
      <c r="C196" t="s">
        <v>16</v>
      </c>
      <c r="D196" t="s">
        <v>11</v>
      </c>
      <c r="E196" t="s">
        <v>15</v>
      </c>
      <c r="F196">
        <v>69</v>
      </c>
      <c r="G196">
        <f>(StudentsPerformance3[[#This Row],[math score]])*(StudentsPerformance3[[#This Row],[math score]])</f>
        <v>4761</v>
      </c>
      <c r="H196">
        <v>84</v>
      </c>
      <c r="I196">
        <f>StudentsPerformance3[[#This Row],[reading score]]*StudentsPerformance3[[#This Row],[reading score]]</f>
        <v>7056</v>
      </c>
      <c r="J196" t="str">
        <f>IF(StudentsPerformance3[[#This Row],[math score]]&lt;50,"Failed","Passed")</f>
        <v>Passed</v>
      </c>
      <c r="K196" t="s">
        <v>34</v>
      </c>
      <c r="L196" t="s">
        <v>34</v>
      </c>
      <c r="M196">
        <f>StudentsPerformance3[[#This Row],[writing score]]*StudentsPerformance3[[#This Row],[writing score]]</f>
        <v>7225</v>
      </c>
      <c r="N196">
        <v>85</v>
      </c>
    </row>
    <row r="197" spans="1:14" x14ac:dyDescent="0.25">
      <c r="A197" t="s">
        <v>17</v>
      </c>
      <c r="B197" t="s">
        <v>21</v>
      </c>
      <c r="C197" t="s">
        <v>19</v>
      </c>
      <c r="D197" t="s">
        <v>11</v>
      </c>
      <c r="E197" t="s">
        <v>12</v>
      </c>
      <c r="F197">
        <v>61</v>
      </c>
      <c r="G197">
        <f>(StudentsPerformance3[[#This Row],[math score]])*(StudentsPerformance3[[#This Row],[math score]])</f>
        <v>3721</v>
      </c>
      <c r="H197">
        <v>55</v>
      </c>
      <c r="I197">
        <f>StudentsPerformance3[[#This Row],[reading score]]*StudentsPerformance3[[#This Row],[reading score]]</f>
        <v>3025</v>
      </c>
      <c r="J197" t="str">
        <f>IF(StudentsPerformance3[[#This Row],[math score]]&lt;50,"Failed","Passed")</f>
        <v>Passed</v>
      </c>
      <c r="K197" t="s">
        <v>34</v>
      </c>
      <c r="L197" t="s">
        <v>34</v>
      </c>
      <c r="M197">
        <f>StudentsPerformance3[[#This Row],[writing score]]*StudentsPerformance3[[#This Row],[writing score]]</f>
        <v>2704</v>
      </c>
      <c r="N197">
        <v>52</v>
      </c>
    </row>
    <row r="198" spans="1:14" x14ac:dyDescent="0.25">
      <c r="A198" t="s">
        <v>17</v>
      </c>
      <c r="B198" t="s">
        <v>13</v>
      </c>
      <c r="C198" t="s">
        <v>23</v>
      </c>
      <c r="D198" t="s">
        <v>20</v>
      </c>
      <c r="E198" t="s">
        <v>15</v>
      </c>
      <c r="F198">
        <v>59</v>
      </c>
      <c r="G198">
        <f>(StudentsPerformance3[[#This Row],[math score]])*(StudentsPerformance3[[#This Row],[math score]])</f>
        <v>3481</v>
      </c>
      <c r="H198">
        <v>69</v>
      </c>
      <c r="I198">
        <f>StudentsPerformance3[[#This Row],[reading score]]*StudentsPerformance3[[#This Row],[reading score]]</f>
        <v>4761</v>
      </c>
      <c r="J198" t="str">
        <f>IF(StudentsPerformance3[[#This Row],[math score]]&lt;50,"Failed","Passed")</f>
        <v>Passed</v>
      </c>
      <c r="K198" t="s">
        <v>34</v>
      </c>
      <c r="L198" t="s">
        <v>34</v>
      </c>
      <c r="M198">
        <f>StudentsPerformance3[[#This Row],[writing score]]*StudentsPerformance3[[#This Row],[writing score]]</f>
        <v>4225</v>
      </c>
      <c r="N198">
        <v>65</v>
      </c>
    </row>
    <row r="199" spans="1:14" x14ac:dyDescent="0.25">
      <c r="A199" t="s">
        <v>17</v>
      </c>
      <c r="B199" t="s">
        <v>24</v>
      </c>
      <c r="C199" t="s">
        <v>22</v>
      </c>
      <c r="D199" t="s">
        <v>20</v>
      </c>
      <c r="E199" t="s">
        <v>12</v>
      </c>
      <c r="F199">
        <v>55</v>
      </c>
      <c r="G199">
        <f>(StudentsPerformance3[[#This Row],[math score]])*(StudentsPerformance3[[#This Row],[math score]])</f>
        <v>3025</v>
      </c>
      <c r="H199">
        <v>56</v>
      </c>
      <c r="I199">
        <f>StudentsPerformance3[[#This Row],[reading score]]*StudentsPerformance3[[#This Row],[reading score]]</f>
        <v>3136</v>
      </c>
      <c r="J199" t="str">
        <f>IF(StudentsPerformance3[[#This Row],[math score]]&lt;50,"Failed","Passed")</f>
        <v>Passed</v>
      </c>
      <c r="K199" t="s">
        <v>34</v>
      </c>
      <c r="L199" t="s">
        <v>34</v>
      </c>
      <c r="M199">
        <f>StudentsPerformance3[[#This Row],[writing score]]*StudentsPerformance3[[#This Row],[writing score]]</f>
        <v>2601</v>
      </c>
      <c r="N199">
        <v>51</v>
      </c>
    </row>
    <row r="200" spans="1:14" x14ac:dyDescent="0.25">
      <c r="A200" t="s">
        <v>8</v>
      </c>
      <c r="B200" t="s">
        <v>9</v>
      </c>
      <c r="C200" t="s">
        <v>14</v>
      </c>
      <c r="D200" t="s">
        <v>20</v>
      </c>
      <c r="E200" t="s">
        <v>12</v>
      </c>
      <c r="F200">
        <v>45</v>
      </c>
      <c r="G200">
        <f>(StudentsPerformance3[[#This Row],[math score]])*(StudentsPerformance3[[#This Row],[math score]])</f>
        <v>2025</v>
      </c>
      <c r="H200">
        <v>53</v>
      </c>
      <c r="I200">
        <f>StudentsPerformance3[[#This Row],[reading score]]*StudentsPerformance3[[#This Row],[reading score]]</f>
        <v>2809</v>
      </c>
      <c r="J200" t="str">
        <f>IF(StudentsPerformance3[[#This Row],[math score]]&lt;50,"Failed","Passed")</f>
        <v>Failed</v>
      </c>
      <c r="K200" t="s">
        <v>34</v>
      </c>
      <c r="L200" t="s">
        <v>34</v>
      </c>
      <c r="M200">
        <f>StudentsPerformance3[[#This Row],[writing score]]*StudentsPerformance3[[#This Row],[writing score]]</f>
        <v>3025</v>
      </c>
      <c r="N200">
        <v>55</v>
      </c>
    </row>
    <row r="201" spans="1:14" x14ac:dyDescent="0.25">
      <c r="A201" t="s">
        <v>8</v>
      </c>
      <c r="B201" t="s">
        <v>9</v>
      </c>
      <c r="C201" t="s">
        <v>10</v>
      </c>
      <c r="D201" t="s">
        <v>20</v>
      </c>
      <c r="E201" t="s">
        <v>12</v>
      </c>
      <c r="F201">
        <v>78</v>
      </c>
      <c r="G201">
        <f>(StudentsPerformance3[[#This Row],[math score]])*(StudentsPerformance3[[#This Row],[math score]])</f>
        <v>6084</v>
      </c>
      <c r="H201">
        <v>79</v>
      </c>
      <c r="I201">
        <f>StudentsPerformance3[[#This Row],[reading score]]*StudentsPerformance3[[#This Row],[reading score]]</f>
        <v>6241</v>
      </c>
      <c r="J201" t="str">
        <f>IF(StudentsPerformance3[[#This Row],[math score]]&lt;50,"Failed","Passed")</f>
        <v>Passed</v>
      </c>
      <c r="K201" t="s">
        <v>34</v>
      </c>
      <c r="L201" t="s">
        <v>34</v>
      </c>
      <c r="M201">
        <f>StudentsPerformance3[[#This Row],[writing score]]*StudentsPerformance3[[#This Row],[writing score]]</f>
        <v>5776</v>
      </c>
      <c r="N201">
        <v>76</v>
      </c>
    </row>
    <row r="202" spans="1:14" x14ac:dyDescent="0.25">
      <c r="A202" t="s">
        <v>8</v>
      </c>
      <c r="B202" t="s">
        <v>13</v>
      </c>
      <c r="C202" t="s">
        <v>19</v>
      </c>
      <c r="D202" t="s">
        <v>11</v>
      </c>
      <c r="E202" t="s">
        <v>15</v>
      </c>
      <c r="F202">
        <v>67</v>
      </c>
      <c r="G202">
        <f>(StudentsPerformance3[[#This Row],[math score]])*(StudentsPerformance3[[#This Row],[math score]])</f>
        <v>4489</v>
      </c>
      <c r="H202">
        <v>84</v>
      </c>
      <c r="I202">
        <f>StudentsPerformance3[[#This Row],[reading score]]*StudentsPerformance3[[#This Row],[reading score]]</f>
        <v>7056</v>
      </c>
      <c r="J202" t="str">
        <f>IF(StudentsPerformance3[[#This Row],[math score]]&lt;50,"Failed","Passed")</f>
        <v>Passed</v>
      </c>
      <c r="K202" t="s">
        <v>34</v>
      </c>
      <c r="L202" t="s">
        <v>34</v>
      </c>
      <c r="M202">
        <f>StudentsPerformance3[[#This Row],[writing score]]*StudentsPerformance3[[#This Row],[writing score]]</f>
        <v>7396</v>
      </c>
      <c r="N202">
        <v>86</v>
      </c>
    </row>
    <row r="203" spans="1:14" x14ac:dyDescent="0.25">
      <c r="A203" t="s">
        <v>8</v>
      </c>
      <c r="B203" t="s">
        <v>21</v>
      </c>
      <c r="C203" t="s">
        <v>14</v>
      </c>
      <c r="D203" t="s">
        <v>20</v>
      </c>
      <c r="E203" t="s">
        <v>12</v>
      </c>
      <c r="F203">
        <v>65</v>
      </c>
      <c r="G203">
        <f>(StudentsPerformance3[[#This Row],[math score]])*(StudentsPerformance3[[#This Row],[math score]])</f>
        <v>4225</v>
      </c>
      <c r="H203">
        <v>81</v>
      </c>
      <c r="I203">
        <f>StudentsPerformance3[[#This Row],[reading score]]*StudentsPerformance3[[#This Row],[reading score]]</f>
        <v>6561</v>
      </c>
      <c r="J203" t="str">
        <f>IF(StudentsPerformance3[[#This Row],[math score]]&lt;50,"Failed","Passed")</f>
        <v>Passed</v>
      </c>
      <c r="K203" t="s">
        <v>34</v>
      </c>
      <c r="L203" t="s">
        <v>34</v>
      </c>
      <c r="M203">
        <f>StudentsPerformance3[[#This Row],[writing score]]*StudentsPerformance3[[#This Row],[writing score]]</f>
        <v>5929</v>
      </c>
      <c r="N203">
        <v>77</v>
      </c>
    </row>
    <row r="204" spans="1:14" x14ac:dyDescent="0.25">
      <c r="A204" t="s">
        <v>17</v>
      </c>
      <c r="B204" t="s">
        <v>13</v>
      </c>
      <c r="C204" t="s">
        <v>19</v>
      </c>
      <c r="D204" t="s">
        <v>11</v>
      </c>
      <c r="E204" t="s">
        <v>12</v>
      </c>
      <c r="F204">
        <v>69</v>
      </c>
      <c r="G204">
        <f>(StudentsPerformance3[[#This Row],[math score]])*(StudentsPerformance3[[#This Row],[math score]])</f>
        <v>4761</v>
      </c>
      <c r="H204">
        <v>77</v>
      </c>
      <c r="I204">
        <f>StudentsPerformance3[[#This Row],[reading score]]*StudentsPerformance3[[#This Row],[reading score]]</f>
        <v>5929</v>
      </c>
      <c r="J204" t="str">
        <f>IF(StudentsPerformance3[[#This Row],[math score]]&lt;50,"Failed","Passed")</f>
        <v>Passed</v>
      </c>
      <c r="K204" t="s">
        <v>34</v>
      </c>
      <c r="L204" t="s">
        <v>34</v>
      </c>
      <c r="M204">
        <f>StudentsPerformance3[[#This Row],[writing score]]*StudentsPerformance3[[#This Row],[writing score]]</f>
        <v>4761</v>
      </c>
      <c r="N204">
        <v>69</v>
      </c>
    </row>
    <row r="205" spans="1:14" x14ac:dyDescent="0.25">
      <c r="A205" t="s">
        <v>8</v>
      </c>
      <c r="B205" t="s">
        <v>9</v>
      </c>
      <c r="C205" t="s">
        <v>19</v>
      </c>
      <c r="D205" t="s">
        <v>11</v>
      </c>
      <c r="E205" t="s">
        <v>12</v>
      </c>
      <c r="F205">
        <v>57</v>
      </c>
      <c r="G205">
        <f>(StudentsPerformance3[[#This Row],[math score]])*(StudentsPerformance3[[#This Row],[math score]])</f>
        <v>3249</v>
      </c>
      <c r="H205">
        <v>69</v>
      </c>
      <c r="I205">
        <f>StudentsPerformance3[[#This Row],[reading score]]*StudentsPerformance3[[#This Row],[reading score]]</f>
        <v>4761</v>
      </c>
      <c r="J205" t="str">
        <f>IF(StudentsPerformance3[[#This Row],[math score]]&lt;50,"Failed","Passed")</f>
        <v>Passed</v>
      </c>
      <c r="K205" t="s">
        <v>34</v>
      </c>
      <c r="L205" t="s">
        <v>34</v>
      </c>
      <c r="M205">
        <f>StudentsPerformance3[[#This Row],[writing score]]*StudentsPerformance3[[#This Row],[writing score]]</f>
        <v>4624</v>
      </c>
      <c r="N205">
        <v>68</v>
      </c>
    </row>
    <row r="206" spans="1:14" x14ac:dyDescent="0.25">
      <c r="A206" t="s">
        <v>17</v>
      </c>
      <c r="B206" t="s">
        <v>13</v>
      </c>
      <c r="C206" t="s">
        <v>14</v>
      </c>
      <c r="D206" t="s">
        <v>11</v>
      </c>
      <c r="E206" t="s">
        <v>12</v>
      </c>
      <c r="F206">
        <v>59</v>
      </c>
      <c r="G206">
        <f>(StudentsPerformance3[[#This Row],[math score]])*(StudentsPerformance3[[#This Row],[math score]])</f>
        <v>3481</v>
      </c>
      <c r="H206">
        <v>41</v>
      </c>
      <c r="I206">
        <f>StudentsPerformance3[[#This Row],[reading score]]*StudentsPerformance3[[#This Row],[reading score]]</f>
        <v>1681</v>
      </c>
      <c r="J206" t="str">
        <f>IF(StudentsPerformance3[[#This Row],[math score]]&lt;50,"Failed","Passed")</f>
        <v>Passed</v>
      </c>
      <c r="K206" t="s">
        <v>35</v>
      </c>
      <c r="L206" t="s">
        <v>35</v>
      </c>
      <c r="M206">
        <f>StudentsPerformance3[[#This Row],[writing score]]*StudentsPerformance3[[#This Row],[writing score]]</f>
        <v>1764</v>
      </c>
      <c r="N206">
        <v>42</v>
      </c>
    </row>
    <row r="207" spans="1:14" x14ac:dyDescent="0.25">
      <c r="A207" t="s">
        <v>17</v>
      </c>
      <c r="B207" t="s">
        <v>21</v>
      </c>
      <c r="C207" t="s">
        <v>23</v>
      </c>
      <c r="D207" t="s">
        <v>11</v>
      </c>
      <c r="E207" t="s">
        <v>15</v>
      </c>
      <c r="F207">
        <v>74</v>
      </c>
      <c r="G207">
        <f>(StudentsPerformance3[[#This Row],[math score]])*(StudentsPerformance3[[#This Row],[math score]])</f>
        <v>5476</v>
      </c>
      <c r="H207">
        <v>71</v>
      </c>
      <c r="I207">
        <f>StudentsPerformance3[[#This Row],[reading score]]*StudentsPerformance3[[#This Row],[reading score]]</f>
        <v>5041</v>
      </c>
      <c r="J207" t="str">
        <f>IF(StudentsPerformance3[[#This Row],[math score]]&lt;50,"Failed","Passed")</f>
        <v>Passed</v>
      </c>
      <c r="K207" t="s">
        <v>34</v>
      </c>
      <c r="L207" t="s">
        <v>34</v>
      </c>
      <c r="M207">
        <f>StudentsPerformance3[[#This Row],[writing score]]*StudentsPerformance3[[#This Row],[writing score]]</f>
        <v>6084</v>
      </c>
      <c r="N207">
        <v>78</v>
      </c>
    </row>
    <row r="208" spans="1:14" x14ac:dyDescent="0.25">
      <c r="A208" t="s">
        <v>17</v>
      </c>
      <c r="B208" t="s">
        <v>24</v>
      </c>
      <c r="C208" t="s">
        <v>10</v>
      </c>
      <c r="D208" t="s">
        <v>11</v>
      </c>
      <c r="E208" t="s">
        <v>12</v>
      </c>
      <c r="F208">
        <v>82</v>
      </c>
      <c r="G208">
        <f>(StudentsPerformance3[[#This Row],[math score]])*(StudentsPerformance3[[#This Row],[math score]])</f>
        <v>6724</v>
      </c>
      <c r="H208">
        <v>62</v>
      </c>
      <c r="I208">
        <f>StudentsPerformance3[[#This Row],[reading score]]*StudentsPerformance3[[#This Row],[reading score]]</f>
        <v>3844</v>
      </c>
      <c r="J208" t="str">
        <f>IF(StudentsPerformance3[[#This Row],[math score]]&lt;50,"Failed","Passed")</f>
        <v>Passed</v>
      </c>
      <c r="K208" t="s">
        <v>34</v>
      </c>
      <c r="L208" t="s">
        <v>34</v>
      </c>
      <c r="M208">
        <f>StudentsPerformance3[[#This Row],[writing score]]*StudentsPerformance3[[#This Row],[writing score]]</f>
        <v>3844</v>
      </c>
      <c r="N208">
        <v>62</v>
      </c>
    </row>
    <row r="209" spans="1:14" x14ac:dyDescent="0.25">
      <c r="A209" t="s">
        <v>17</v>
      </c>
      <c r="B209" t="s">
        <v>24</v>
      </c>
      <c r="C209" t="s">
        <v>22</v>
      </c>
      <c r="D209" t="s">
        <v>11</v>
      </c>
      <c r="E209" t="s">
        <v>15</v>
      </c>
      <c r="F209">
        <v>81</v>
      </c>
      <c r="G209">
        <f>(StudentsPerformance3[[#This Row],[math score]])*(StudentsPerformance3[[#This Row],[math score]])</f>
        <v>6561</v>
      </c>
      <c r="H209">
        <v>80</v>
      </c>
      <c r="I209">
        <f>StudentsPerformance3[[#This Row],[reading score]]*StudentsPerformance3[[#This Row],[reading score]]</f>
        <v>6400</v>
      </c>
      <c r="J209" t="str">
        <f>IF(StudentsPerformance3[[#This Row],[math score]]&lt;50,"Failed","Passed")</f>
        <v>Passed</v>
      </c>
      <c r="K209" t="s">
        <v>34</v>
      </c>
      <c r="L209" t="s">
        <v>34</v>
      </c>
      <c r="M209">
        <f>StudentsPerformance3[[#This Row],[writing score]]*StudentsPerformance3[[#This Row],[writing score]]</f>
        <v>5776</v>
      </c>
      <c r="N209">
        <v>76</v>
      </c>
    </row>
    <row r="210" spans="1:14" x14ac:dyDescent="0.25">
      <c r="A210" t="s">
        <v>8</v>
      </c>
      <c r="B210" t="s">
        <v>9</v>
      </c>
      <c r="C210" t="s">
        <v>14</v>
      </c>
      <c r="D210" t="s">
        <v>20</v>
      </c>
      <c r="E210" t="s">
        <v>12</v>
      </c>
      <c r="F210">
        <v>74</v>
      </c>
      <c r="G210">
        <f>(StudentsPerformance3[[#This Row],[math score]])*(StudentsPerformance3[[#This Row],[math score]])</f>
        <v>5476</v>
      </c>
      <c r="H210">
        <v>81</v>
      </c>
      <c r="I210">
        <f>StudentsPerformance3[[#This Row],[reading score]]*StudentsPerformance3[[#This Row],[reading score]]</f>
        <v>6561</v>
      </c>
      <c r="J210" t="str">
        <f>IF(StudentsPerformance3[[#This Row],[math score]]&lt;50,"Failed","Passed")</f>
        <v>Passed</v>
      </c>
      <c r="K210" t="s">
        <v>34</v>
      </c>
      <c r="L210" t="s">
        <v>34</v>
      </c>
      <c r="M210">
        <f>StudentsPerformance3[[#This Row],[writing score]]*StudentsPerformance3[[#This Row],[writing score]]</f>
        <v>5776</v>
      </c>
      <c r="N210">
        <v>76</v>
      </c>
    </row>
    <row r="211" spans="1:14" x14ac:dyDescent="0.25">
      <c r="A211" t="s">
        <v>8</v>
      </c>
      <c r="B211" t="s">
        <v>9</v>
      </c>
      <c r="C211" t="s">
        <v>14</v>
      </c>
      <c r="D211" t="s">
        <v>20</v>
      </c>
      <c r="E211" t="s">
        <v>12</v>
      </c>
      <c r="F211">
        <v>58</v>
      </c>
      <c r="G211">
        <f>(StudentsPerformance3[[#This Row],[math score]])*(StudentsPerformance3[[#This Row],[math score]])</f>
        <v>3364</v>
      </c>
      <c r="H211">
        <v>61</v>
      </c>
      <c r="I211">
        <f>StudentsPerformance3[[#This Row],[reading score]]*StudentsPerformance3[[#This Row],[reading score]]</f>
        <v>3721</v>
      </c>
      <c r="J211" t="str">
        <f>IF(StudentsPerformance3[[#This Row],[math score]]&lt;50,"Failed","Passed")</f>
        <v>Passed</v>
      </c>
      <c r="K211" t="s">
        <v>34</v>
      </c>
      <c r="L211" t="s">
        <v>34</v>
      </c>
      <c r="M211">
        <f>StudentsPerformance3[[#This Row],[writing score]]*StudentsPerformance3[[#This Row],[writing score]]</f>
        <v>4356</v>
      </c>
      <c r="N211">
        <v>66</v>
      </c>
    </row>
    <row r="212" spans="1:14" x14ac:dyDescent="0.25">
      <c r="A212" t="s">
        <v>17</v>
      </c>
      <c r="B212" t="s">
        <v>21</v>
      </c>
      <c r="C212" t="s">
        <v>23</v>
      </c>
      <c r="D212" t="s">
        <v>20</v>
      </c>
      <c r="E212" t="s">
        <v>15</v>
      </c>
      <c r="F212">
        <v>80</v>
      </c>
      <c r="G212">
        <f>(StudentsPerformance3[[#This Row],[math score]])*(StudentsPerformance3[[#This Row],[math score]])</f>
        <v>6400</v>
      </c>
      <c r="H212">
        <v>79</v>
      </c>
      <c r="I212">
        <f>StudentsPerformance3[[#This Row],[reading score]]*StudentsPerformance3[[#This Row],[reading score]]</f>
        <v>6241</v>
      </c>
      <c r="J212" t="str">
        <f>IF(StudentsPerformance3[[#This Row],[math score]]&lt;50,"Failed","Passed")</f>
        <v>Passed</v>
      </c>
      <c r="K212" t="s">
        <v>34</v>
      </c>
      <c r="L212" t="s">
        <v>34</v>
      </c>
      <c r="M212">
        <f>StudentsPerformance3[[#This Row],[writing score]]*StudentsPerformance3[[#This Row],[writing score]]</f>
        <v>6241</v>
      </c>
      <c r="N212">
        <v>79</v>
      </c>
    </row>
    <row r="213" spans="1:14" x14ac:dyDescent="0.25">
      <c r="A213" t="s">
        <v>17</v>
      </c>
      <c r="B213" t="s">
        <v>13</v>
      </c>
      <c r="C213" t="s">
        <v>14</v>
      </c>
      <c r="D213" t="s">
        <v>20</v>
      </c>
      <c r="E213" t="s">
        <v>12</v>
      </c>
      <c r="F213">
        <v>35</v>
      </c>
      <c r="G213">
        <f>(StudentsPerformance3[[#This Row],[math score]])*(StudentsPerformance3[[#This Row],[math score]])</f>
        <v>1225</v>
      </c>
      <c r="H213">
        <v>28</v>
      </c>
      <c r="I213">
        <f>StudentsPerformance3[[#This Row],[reading score]]*StudentsPerformance3[[#This Row],[reading score]]</f>
        <v>784</v>
      </c>
      <c r="J213" t="str">
        <f>IF(StudentsPerformance3[[#This Row],[math score]]&lt;50,"Failed","Passed")</f>
        <v>Failed</v>
      </c>
      <c r="K213" t="s">
        <v>35</v>
      </c>
      <c r="L213" t="s">
        <v>35</v>
      </c>
      <c r="M213">
        <f>StudentsPerformance3[[#This Row],[writing score]]*StudentsPerformance3[[#This Row],[writing score]]</f>
        <v>729</v>
      </c>
      <c r="N213">
        <v>27</v>
      </c>
    </row>
    <row r="214" spans="1:14" x14ac:dyDescent="0.25">
      <c r="A214" t="s">
        <v>8</v>
      </c>
      <c r="B214" t="s">
        <v>13</v>
      </c>
      <c r="C214" t="s">
        <v>22</v>
      </c>
      <c r="D214" t="s">
        <v>20</v>
      </c>
      <c r="E214" t="s">
        <v>12</v>
      </c>
      <c r="F214">
        <v>42</v>
      </c>
      <c r="G214">
        <f>(StudentsPerformance3[[#This Row],[math score]])*(StudentsPerformance3[[#This Row],[math score]])</f>
        <v>1764</v>
      </c>
      <c r="H214">
        <v>62</v>
      </c>
      <c r="I214">
        <f>StudentsPerformance3[[#This Row],[reading score]]*StudentsPerformance3[[#This Row],[reading score]]</f>
        <v>3844</v>
      </c>
      <c r="J214" t="str">
        <f>IF(StudentsPerformance3[[#This Row],[math score]]&lt;50,"Failed","Passed")</f>
        <v>Failed</v>
      </c>
      <c r="K214" t="s">
        <v>34</v>
      </c>
      <c r="L214" t="s">
        <v>34</v>
      </c>
      <c r="M214">
        <f>StudentsPerformance3[[#This Row],[writing score]]*StudentsPerformance3[[#This Row],[writing score]]</f>
        <v>3600</v>
      </c>
      <c r="N214">
        <v>60</v>
      </c>
    </row>
    <row r="215" spans="1:14" x14ac:dyDescent="0.25">
      <c r="A215" t="s">
        <v>17</v>
      </c>
      <c r="B215" t="s">
        <v>13</v>
      </c>
      <c r="C215" t="s">
        <v>19</v>
      </c>
      <c r="D215" t="s">
        <v>20</v>
      </c>
      <c r="E215" t="s">
        <v>15</v>
      </c>
      <c r="F215">
        <v>60</v>
      </c>
      <c r="G215">
        <f>(StudentsPerformance3[[#This Row],[math score]])*(StudentsPerformance3[[#This Row],[math score]])</f>
        <v>3600</v>
      </c>
      <c r="H215">
        <v>51</v>
      </c>
      <c r="I215">
        <f>StudentsPerformance3[[#This Row],[reading score]]*StudentsPerformance3[[#This Row],[reading score]]</f>
        <v>2601</v>
      </c>
      <c r="J215" t="str">
        <f>IF(StudentsPerformance3[[#This Row],[math score]]&lt;50,"Failed","Passed")</f>
        <v>Passed</v>
      </c>
      <c r="K215" t="s">
        <v>34</v>
      </c>
      <c r="L215" t="s">
        <v>34</v>
      </c>
      <c r="M215">
        <f>StudentsPerformance3[[#This Row],[writing score]]*StudentsPerformance3[[#This Row],[writing score]]</f>
        <v>3136</v>
      </c>
      <c r="N215">
        <v>56</v>
      </c>
    </row>
    <row r="216" spans="1:14" x14ac:dyDescent="0.25">
      <c r="A216" t="s">
        <v>17</v>
      </c>
      <c r="B216" t="s">
        <v>24</v>
      </c>
      <c r="C216" t="s">
        <v>22</v>
      </c>
      <c r="D216" t="s">
        <v>11</v>
      </c>
      <c r="E216" t="s">
        <v>15</v>
      </c>
      <c r="F216">
        <v>87</v>
      </c>
      <c r="G216">
        <f>(StudentsPerformance3[[#This Row],[math score]])*(StudentsPerformance3[[#This Row],[math score]])</f>
        <v>7569</v>
      </c>
      <c r="H216">
        <v>91</v>
      </c>
      <c r="I216">
        <f>StudentsPerformance3[[#This Row],[reading score]]*StudentsPerformance3[[#This Row],[reading score]]</f>
        <v>8281</v>
      </c>
      <c r="J216" t="str">
        <f>IF(StudentsPerformance3[[#This Row],[math score]]&lt;50,"Failed","Passed")</f>
        <v>Passed</v>
      </c>
      <c r="K216" t="s">
        <v>34</v>
      </c>
      <c r="L216" t="s">
        <v>34</v>
      </c>
      <c r="M216">
        <f>StudentsPerformance3[[#This Row],[writing score]]*StudentsPerformance3[[#This Row],[writing score]]</f>
        <v>6561</v>
      </c>
      <c r="N216">
        <v>81</v>
      </c>
    </row>
    <row r="217" spans="1:14" x14ac:dyDescent="0.25">
      <c r="A217" t="s">
        <v>17</v>
      </c>
      <c r="B217" t="s">
        <v>9</v>
      </c>
      <c r="C217" t="s">
        <v>23</v>
      </c>
      <c r="D217" t="s">
        <v>11</v>
      </c>
      <c r="E217" t="s">
        <v>15</v>
      </c>
      <c r="F217">
        <v>84</v>
      </c>
      <c r="G217">
        <f>(StudentsPerformance3[[#This Row],[math score]])*(StudentsPerformance3[[#This Row],[math score]])</f>
        <v>7056</v>
      </c>
      <c r="H217">
        <v>83</v>
      </c>
      <c r="I217">
        <f>StudentsPerformance3[[#This Row],[reading score]]*StudentsPerformance3[[#This Row],[reading score]]</f>
        <v>6889</v>
      </c>
      <c r="J217" t="str">
        <f>IF(StudentsPerformance3[[#This Row],[math score]]&lt;50,"Failed","Passed")</f>
        <v>Passed</v>
      </c>
      <c r="K217" t="s">
        <v>34</v>
      </c>
      <c r="L217" t="s">
        <v>34</v>
      </c>
      <c r="M217">
        <f>StudentsPerformance3[[#This Row],[writing score]]*StudentsPerformance3[[#This Row],[writing score]]</f>
        <v>5625</v>
      </c>
      <c r="N217">
        <v>75</v>
      </c>
    </row>
    <row r="218" spans="1:14" x14ac:dyDescent="0.25">
      <c r="A218" t="s">
        <v>8</v>
      </c>
      <c r="B218" t="s">
        <v>24</v>
      </c>
      <c r="C218" t="s">
        <v>19</v>
      </c>
      <c r="D218" t="s">
        <v>20</v>
      </c>
      <c r="E218" t="s">
        <v>15</v>
      </c>
      <c r="F218">
        <v>83</v>
      </c>
      <c r="G218">
        <f>(StudentsPerformance3[[#This Row],[math score]])*(StudentsPerformance3[[#This Row],[math score]])</f>
        <v>6889</v>
      </c>
      <c r="H218">
        <v>86</v>
      </c>
      <c r="I218">
        <f>StudentsPerformance3[[#This Row],[reading score]]*StudentsPerformance3[[#This Row],[reading score]]</f>
        <v>7396</v>
      </c>
      <c r="J218" t="str">
        <f>IF(StudentsPerformance3[[#This Row],[math score]]&lt;50,"Failed","Passed")</f>
        <v>Passed</v>
      </c>
      <c r="K218" t="s">
        <v>34</v>
      </c>
      <c r="L218" t="s">
        <v>34</v>
      </c>
      <c r="M218">
        <f>StudentsPerformance3[[#This Row],[writing score]]*StudentsPerformance3[[#This Row],[writing score]]</f>
        <v>7744</v>
      </c>
      <c r="N218">
        <v>88</v>
      </c>
    </row>
    <row r="219" spans="1:14" x14ac:dyDescent="0.25">
      <c r="A219" t="s">
        <v>8</v>
      </c>
      <c r="B219" t="s">
        <v>13</v>
      </c>
      <c r="C219" t="s">
        <v>22</v>
      </c>
      <c r="D219" t="s">
        <v>20</v>
      </c>
      <c r="E219" t="s">
        <v>12</v>
      </c>
      <c r="F219">
        <v>34</v>
      </c>
      <c r="G219">
        <f>(StudentsPerformance3[[#This Row],[math score]])*(StudentsPerformance3[[#This Row],[math score]])</f>
        <v>1156</v>
      </c>
      <c r="H219">
        <v>42</v>
      </c>
      <c r="I219">
        <f>StudentsPerformance3[[#This Row],[reading score]]*StudentsPerformance3[[#This Row],[reading score]]</f>
        <v>1764</v>
      </c>
      <c r="J219" t="str">
        <f>IF(StudentsPerformance3[[#This Row],[math score]]&lt;50,"Failed","Passed")</f>
        <v>Failed</v>
      </c>
      <c r="K219" t="s">
        <v>35</v>
      </c>
      <c r="L219" t="s">
        <v>35</v>
      </c>
      <c r="M219">
        <f>StudentsPerformance3[[#This Row],[writing score]]*StudentsPerformance3[[#This Row],[writing score]]</f>
        <v>1521</v>
      </c>
      <c r="N219">
        <v>39</v>
      </c>
    </row>
    <row r="220" spans="1:14" x14ac:dyDescent="0.25">
      <c r="A220" t="s">
        <v>17</v>
      </c>
      <c r="B220" t="s">
        <v>9</v>
      </c>
      <c r="C220" t="s">
        <v>22</v>
      </c>
      <c r="D220" t="s">
        <v>20</v>
      </c>
      <c r="E220" t="s">
        <v>12</v>
      </c>
      <c r="F220">
        <v>66</v>
      </c>
      <c r="G220">
        <f>(StudentsPerformance3[[#This Row],[math score]])*(StudentsPerformance3[[#This Row],[math score]])</f>
        <v>4356</v>
      </c>
      <c r="H220">
        <v>77</v>
      </c>
      <c r="I220">
        <f>StudentsPerformance3[[#This Row],[reading score]]*StudentsPerformance3[[#This Row],[reading score]]</f>
        <v>5929</v>
      </c>
      <c r="J220" t="str">
        <f>IF(StudentsPerformance3[[#This Row],[math score]]&lt;50,"Failed","Passed")</f>
        <v>Passed</v>
      </c>
      <c r="K220" t="s">
        <v>34</v>
      </c>
      <c r="L220" t="s">
        <v>34</v>
      </c>
      <c r="M220">
        <f>StudentsPerformance3[[#This Row],[writing score]]*StudentsPerformance3[[#This Row],[writing score]]</f>
        <v>4900</v>
      </c>
      <c r="N220">
        <v>70</v>
      </c>
    </row>
    <row r="221" spans="1:14" x14ac:dyDescent="0.25">
      <c r="A221" t="s">
        <v>17</v>
      </c>
      <c r="B221" t="s">
        <v>9</v>
      </c>
      <c r="C221" t="s">
        <v>23</v>
      </c>
      <c r="D221" t="s">
        <v>11</v>
      </c>
      <c r="E221" t="s">
        <v>15</v>
      </c>
      <c r="F221">
        <v>61</v>
      </c>
      <c r="G221">
        <f>(StudentsPerformance3[[#This Row],[math score]])*(StudentsPerformance3[[#This Row],[math score]])</f>
        <v>3721</v>
      </c>
      <c r="H221">
        <v>56</v>
      </c>
      <c r="I221">
        <f>StudentsPerformance3[[#This Row],[reading score]]*StudentsPerformance3[[#This Row],[reading score]]</f>
        <v>3136</v>
      </c>
      <c r="J221" t="str">
        <f>IF(StudentsPerformance3[[#This Row],[math score]]&lt;50,"Failed","Passed")</f>
        <v>Passed</v>
      </c>
      <c r="K221" t="s">
        <v>34</v>
      </c>
      <c r="L221" t="s">
        <v>34</v>
      </c>
      <c r="M221">
        <f>StudentsPerformance3[[#This Row],[writing score]]*StudentsPerformance3[[#This Row],[writing score]]</f>
        <v>3136</v>
      </c>
      <c r="N221">
        <v>56</v>
      </c>
    </row>
    <row r="222" spans="1:14" x14ac:dyDescent="0.25">
      <c r="A222" t="s">
        <v>8</v>
      </c>
      <c r="B222" t="s">
        <v>21</v>
      </c>
      <c r="C222" t="s">
        <v>22</v>
      </c>
      <c r="D222" t="s">
        <v>11</v>
      </c>
      <c r="E222" t="s">
        <v>15</v>
      </c>
      <c r="F222">
        <v>56</v>
      </c>
      <c r="G222">
        <f>(StudentsPerformance3[[#This Row],[math score]])*(StudentsPerformance3[[#This Row],[math score]])</f>
        <v>3136</v>
      </c>
      <c r="H222">
        <v>68</v>
      </c>
      <c r="I222">
        <f>StudentsPerformance3[[#This Row],[reading score]]*StudentsPerformance3[[#This Row],[reading score]]</f>
        <v>4624</v>
      </c>
      <c r="J222" t="str">
        <f>IF(StudentsPerformance3[[#This Row],[math score]]&lt;50,"Failed","Passed")</f>
        <v>Passed</v>
      </c>
      <c r="K222" t="s">
        <v>34</v>
      </c>
      <c r="L222" t="s">
        <v>34</v>
      </c>
      <c r="M222">
        <f>StudentsPerformance3[[#This Row],[writing score]]*StudentsPerformance3[[#This Row],[writing score]]</f>
        <v>5476</v>
      </c>
      <c r="N222">
        <v>74</v>
      </c>
    </row>
    <row r="223" spans="1:14" x14ac:dyDescent="0.25">
      <c r="A223" t="s">
        <v>17</v>
      </c>
      <c r="B223" t="s">
        <v>9</v>
      </c>
      <c r="C223" t="s">
        <v>19</v>
      </c>
      <c r="D223" t="s">
        <v>11</v>
      </c>
      <c r="E223" t="s">
        <v>12</v>
      </c>
      <c r="F223">
        <v>87</v>
      </c>
      <c r="G223">
        <f>(StudentsPerformance3[[#This Row],[math score]])*(StudentsPerformance3[[#This Row],[math score]])</f>
        <v>7569</v>
      </c>
      <c r="H223">
        <v>85</v>
      </c>
      <c r="I223">
        <f>StudentsPerformance3[[#This Row],[reading score]]*StudentsPerformance3[[#This Row],[reading score]]</f>
        <v>7225</v>
      </c>
      <c r="J223" t="str">
        <f>IF(StudentsPerformance3[[#This Row],[math score]]&lt;50,"Failed","Passed")</f>
        <v>Passed</v>
      </c>
      <c r="K223" t="s">
        <v>34</v>
      </c>
      <c r="L223" t="s">
        <v>34</v>
      </c>
      <c r="M223">
        <f>StudentsPerformance3[[#This Row],[writing score]]*StudentsPerformance3[[#This Row],[writing score]]</f>
        <v>5329</v>
      </c>
      <c r="N223">
        <v>73</v>
      </c>
    </row>
    <row r="224" spans="1:14" x14ac:dyDescent="0.25">
      <c r="A224" t="s">
        <v>8</v>
      </c>
      <c r="B224" t="s">
        <v>13</v>
      </c>
      <c r="C224" t="s">
        <v>23</v>
      </c>
      <c r="D224" t="s">
        <v>20</v>
      </c>
      <c r="E224" t="s">
        <v>12</v>
      </c>
      <c r="F224">
        <v>55</v>
      </c>
      <c r="G224">
        <f>(StudentsPerformance3[[#This Row],[math score]])*(StudentsPerformance3[[#This Row],[math score]])</f>
        <v>3025</v>
      </c>
      <c r="H224">
        <v>65</v>
      </c>
      <c r="I224">
        <f>StudentsPerformance3[[#This Row],[reading score]]*StudentsPerformance3[[#This Row],[reading score]]</f>
        <v>4225</v>
      </c>
      <c r="J224" t="str">
        <f>IF(StudentsPerformance3[[#This Row],[math score]]&lt;50,"Failed","Passed")</f>
        <v>Passed</v>
      </c>
      <c r="K224" t="s">
        <v>34</v>
      </c>
      <c r="L224" t="s">
        <v>34</v>
      </c>
      <c r="M224">
        <f>StudentsPerformance3[[#This Row],[writing score]]*StudentsPerformance3[[#This Row],[writing score]]</f>
        <v>3844</v>
      </c>
      <c r="N224">
        <v>62</v>
      </c>
    </row>
    <row r="225" spans="1:14" x14ac:dyDescent="0.25">
      <c r="A225" t="s">
        <v>17</v>
      </c>
      <c r="B225" t="s">
        <v>21</v>
      </c>
      <c r="C225" t="s">
        <v>23</v>
      </c>
      <c r="D225" t="s">
        <v>11</v>
      </c>
      <c r="E225" t="s">
        <v>12</v>
      </c>
      <c r="F225">
        <v>86</v>
      </c>
      <c r="G225">
        <f>(StudentsPerformance3[[#This Row],[math score]])*(StudentsPerformance3[[#This Row],[math score]])</f>
        <v>7396</v>
      </c>
      <c r="H225">
        <v>80</v>
      </c>
      <c r="I225">
        <f>StudentsPerformance3[[#This Row],[reading score]]*StudentsPerformance3[[#This Row],[reading score]]</f>
        <v>6400</v>
      </c>
      <c r="J225" t="str">
        <f>IF(StudentsPerformance3[[#This Row],[math score]]&lt;50,"Failed","Passed")</f>
        <v>Passed</v>
      </c>
      <c r="K225" t="s">
        <v>34</v>
      </c>
      <c r="L225" t="s">
        <v>34</v>
      </c>
      <c r="M225">
        <f>StudentsPerformance3[[#This Row],[writing score]]*StudentsPerformance3[[#This Row],[writing score]]</f>
        <v>5625</v>
      </c>
      <c r="N225">
        <v>75</v>
      </c>
    </row>
    <row r="226" spans="1:14" x14ac:dyDescent="0.25">
      <c r="A226" t="s">
        <v>8</v>
      </c>
      <c r="B226" t="s">
        <v>9</v>
      </c>
      <c r="C226" t="s">
        <v>19</v>
      </c>
      <c r="D226" t="s">
        <v>11</v>
      </c>
      <c r="E226" t="s">
        <v>15</v>
      </c>
      <c r="F226">
        <v>52</v>
      </c>
      <c r="G226">
        <f>(StudentsPerformance3[[#This Row],[math score]])*(StudentsPerformance3[[#This Row],[math score]])</f>
        <v>2704</v>
      </c>
      <c r="H226">
        <v>66</v>
      </c>
      <c r="I226">
        <f>StudentsPerformance3[[#This Row],[reading score]]*StudentsPerformance3[[#This Row],[reading score]]</f>
        <v>4356</v>
      </c>
      <c r="J226" t="str">
        <f>IF(StudentsPerformance3[[#This Row],[math score]]&lt;50,"Failed","Passed")</f>
        <v>Passed</v>
      </c>
      <c r="K226" t="s">
        <v>34</v>
      </c>
      <c r="L226" t="s">
        <v>34</v>
      </c>
      <c r="M226">
        <f>StudentsPerformance3[[#This Row],[writing score]]*StudentsPerformance3[[#This Row],[writing score]]</f>
        <v>5329</v>
      </c>
      <c r="N226">
        <v>73</v>
      </c>
    </row>
    <row r="227" spans="1:14" x14ac:dyDescent="0.25">
      <c r="A227" t="s">
        <v>8</v>
      </c>
      <c r="B227" t="s">
        <v>24</v>
      </c>
      <c r="C227" t="s">
        <v>16</v>
      </c>
      <c r="D227" t="s">
        <v>20</v>
      </c>
      <c r="E227" t="s">
        <v>12</v>
      </c>
      <c r="F227">
        <v>45</v>
      </c>
      <c r="G227">
        <f>(StudentsPerformance3[[#This Row],[math score]])*(StudentsPerformance3[[#This Row],[math score]])</f>
        <v>2025</v>
      </c>
      <c r="H227">
        <v>56</v>
      </c>
      <c r="I227">
        <f>StudentsPerformance3[[#This Row],[reading score]]*StudentsPerformance3[[#This Row],[reading score]]</f>
        <v>3136</v>
      </c>
      <c r="J227" t="str">
        <f>IF(StudentsPerformance3[[#This Row],[math score]]&lt;50,"Failed","Passed")</f>
        <v>Failed</v>
      </c>
      <c r="K227" t="s">
        <v>34</v>
      </c>
      <c r="L227" t="s">
        <v>34</v>
      </c>
      <c r="M227">
        <f>StudentsPerformance3[[#This Row],[writing score]]*StudentsPerformance3[[#This Row],[writing score]]</f>
        <v>2916</v>
      </c>
      <c r="N227">
        <v>54</v>
      </c>
    </row>
    <row r="228" spans="1:14" x14ac:dyDescent="0.25">
      <c r="A228" t="s">
        <v>8</v>
      </c>
      <c r="B228" t="s">
        <v>13</v>
      </c>
      <c r="C228" t="s">
        <v>14</v>
      </c>
      <c r="D228" t="s">
        <v>11</v>
      </c>
      <c r="E228" t="s">
        <v>12</v>
      </c>
      <c r="F228">
        <v>72</v>
      </c>
      <c r="G228">
        <f>(StudentsPerformance3[[#This Row],[math score]])*(StudentsPerformance3[[#This Row],[math score]])</f>
        <v>5184</v>
      </c>
      <c r="H228">
        <v>72</v>
      </c>
      <c r="I228">
        <f>StudentsPerformance3[[#This Row],[reading score]]*StudentsPerformance3[[#This Row],[reading score]]</f>
        <v>5184</v>
      </c>
      <c r="J228" t="str">
        <f>IF(StudentsPerformance3[[#This Row],[math score]]&lt;50,"Failed","Passed")</f>
        <v>Passed</v>
      </c>
      <c r="K228" t="s">
        <v>34</v>
      </c>
      <c r="L228" t="s">
        <v>34</v>
      </c>
      <c r="M228">
        <f>StudentsPerformance3[[#This Row],[writing score]]*StudentsPerformance3[[#This Row],[writing score]]</f>
        <v>5041</v>
      </c>
      <c r="N228">
        <v>71</v>
      </c>
    </row>
    <row r="229" spans="1:14" x14ac:dyDescent="0.25">
      <c r="A229" t="s">
        <v>17</v>
      </c>
      <c r="B229" t="s">
        <v>21</v>
      </c>
      <c r="C229" t="s">
        <v>22</v>
      </c>
      <c r="D229" t="s">
        <v>11</v>
      </c>
      <c r="E229" t="s">
        <v>12</v>
      </c>
      <c r="F229">
        <v>57</v>
      </c>
      <c r="G229">
        <f>(StudentsPerformance3[[#This Row],[math score]])*(StudentsPerformance3[[#This Row],[math score]])</f>
        <v>3249</v>
      </c>
      <c r="H229">
        <v>50</v>
      </c>
      <c r="I229">
        <f>StudentsPerformance3[[#This Row],[reading score]]*StudentsPerformance3[[#This Row],[reading score]]</f>
        <v>2500</v>
      </c>
      <c r="J229" t="str">
        <f>IF(StudentsPerformance3[[#This Row],[math score]]&lt;50,"Failed","Passed")</f>
        <v>Passed</v>
      </c>
      <c r="K229" t="s">
        <v>34</v>
      </c>
      <c r="L229" t="s">
        <v>34</v>
      </c>
      <c r="M229">
        <f>StudentsPerformance3[[#This Row],[writing score]]*StudentsPerformance3[[#This Row],[writing score]]</f>
        <v>2916</v>
      </c>
      <c r="N229">
        <v>54</v>
      </c>
    </row>
    <row r="230" spans="1:14" x14ac:dyDescent="0.25">
      <c r="A230" t="s">
        <v>17</v>
      </c>
      <c r="B230" t="s">
        <v>18</v>
      </c>
      <c r="C230" t="s">
        <v>23</v>
      </c>
      <c r="D230" t="s">
        <v>20</v>
      </c>
      <c r="E230" t="s">
        <v>12</v>
      </c>
      <c r="F230">
        <v>68</v>
      </c>
      <c r="G230">
        <f>(StudentsPerformance3[[#This Row],[math score]])*(StudentsPerformance3[[#This Row],[math score]])</f>
        <v>4624</v>
      </c>
      <c r="H230">
        <v>72</v>
      </c>
      <c r="I230">
        <f>StudentsPerformance3[[#This Row],[reading score]]*StudentsPerformance3[[#This Row],[reading score]]</f>
        <v>5184</v>
      </c>
      <c r="J230" t="str">
        <f>IF(StudentsPerformance3[[#This Row],[math score]]&lt;50,"Failed","Passed")</f>
        <v>Passed</v>
      </c>
      <c r="K230" t="s">
        <v>34</v>
      </c>
      <c r="L230" t="s">
        <v>34</v>
      </c>
      <c r="M230">
        <f>StudentsPerformance3[[#This Row],[writing score]]*StudentsPerformance3[[#This Row],[writing score]]</f>
        <v>4096</v>
      </c>
      <c r="N230">
        <v>64</v>
      </c>
    </row>
    <row r="231" spans="1:14" x14ac:dyDescent="0.25">
      <c r="A231" t="s">
        <v>8</v>
      </c>
      <c r="B231" t="s">
        <v>13</v>
      </c>
      <c r="C231" t="s">
        <v>14</v>
      </c>
      <c r="D231" t="s">
        <v>11</v>
      </c>
      <c r="E231" t="s">
        <v>15</v>
      </c>
      <c r="F231">
        <v>88</v>
      </c>
      <c r="G231">
        <f>(StudentsPerformance3[[#This Row],[math score]])*(StudentsPerformance3[[#This Row],[math score]])</f>
        <v>7744</v>
      </c>
      <c r="H231">
        <v>95</v>
      </c>
      <c r="I231">
        <f>StudentsPerformance3[[#This Row],[reading score]]*StudentsPerformance3[[#This Row],[reading score]]</f>
        <v>9025</v>
      </c>
      <c r="J231" t="str">
        <f>IF(StudentsPerformance3[[#This Row],[math score]]&lt;50,"Failed","Passed")</f>
        <v>Passed</v>
      </c>
      <c r="K231" t="s">
        <v>34</v>
      </c>
      <c r="L231" t="s">
        <v>34</v>
      </c>
      <c r="M231">
        <f>StudentsPerformance3[[#This Row],[writing score]]*StudentsPerformance3[[#This Row],[writing score]]</f>
        <v>8836</v>
      </c>
      <c r="N231">
        <v>94</v>
      </c>
    </row>
    <row r="232" spans="1:14" x14ac:dyDescent="0.25">
      <c r="A232" t="s">
        <v>17</v>
      </c>
      <c r="B232" t="s">
        <v>21</v>
      </c>
      <c r="C232" t="s">
        <v>14</v>
      </c>
      <c r="D232" t="s">
        <v>11</v>
      </c>
      <c r="E232" t="s">
        <v>12</v>
      </c>
      <c r="F232">
        <v>76</v>
      </c>
      <c r="G232">
        <f>(StudentsPerformance3[[#This Row],[math score]])*(StudentsPerformance3[[#This Row],[math score]])</f>
        <v>5776</v>
      </c>
      <c r="H232">
        <v>64</v>
      </c>
      <c r="I232">
        <f>StudentsPerformance3[[#This Row],[reading score]]*StudentsPerformance3[[#This Row],[reading score]]</f>
        <v>4096</v>
      </c>
      <c r="J232" t="str">
        <f>IF(StudentsPerformance3[[#This Row],[math score]]&lt;50,"Failed","Passed")</f>
        <v>Passed</v>
      </c>
      <c r="K232" t="s">
        <v>34</v>
      </c>
      <c r="L232" t="s">
        <v>34</v>
      </c>
      <c r="M232">
        <f>StudentsPerformance3[[#This Row],[writing score]]*StudentsPerformance3[[#This Row],[writing score]]</f>
        <v>4356</v>
      </c>
      <c r="N232">
        <v>66</v>
      </c>
    </row>
    <row r="233" spans="1:14" x14ac:dyDescent="0.25">
      <c r="A233" t="s">
        <v>17</v>
      </c>
      <c r="B233" t="s">
        <v>13</v>
      </c>
      <c r="C233" t="s">
        <v>19</v>
      </c>
      <c r="D233" t="s">
        <v>11</v>
      </c>
      <c r="E233" t="s">
        <v>12</v>
      </c>
      <c r="F233">
        <v>46</v>
      </c>
      <c r="G233">
        <f>(StudentsPerformance3[[#This Row],[math score]])*(StudentsPerformance3[[#This Row],[math score]])</f>
        <v>2116</v>
      </c>
      <c r="H233">
        <v>43</v>
      </c>
      <c r="I233">
        <f>StudentsPerformance3[[#This Row],[reading score]]*StudentsPerformance3[[#This Row],[reading score]]</f>
        <v>1849</v>
      </c>
      <c r="J233" t="str">
        <f>IF(StudentsPerformance3[[#This Row],[math score]]&lt;50,"Failed","Passed")</f>
        <v>Failed</v>
      </c>
      <c r="K233" t="s">
        <v>35</v>
      </c>
      <c r="L233" t="s">
        <v>35</v>
      </c>
      <c r="M233">
        <f>StudentsPerformance3[[#This Row],[writing score]]*StudentsPerformance3[[#This Row],[writing score]]</f>
        <v>1764</v>
      </c>
      <c r="N233">
        <v>42</v>
      </c>
    </row>
    <row r="234" spans="1:14" x14ac:dyDescent="0.25">
      <c r="A234" t="s">
        <v>8</v>
      </c>
      <c r="B234" t="s">
        <v>9</v>
      </c>
      <c r="C234" t="s">
        <v>10</v>
      </c>
      <c r="D234" t="s">
        <v>11</v>
      </c>
      <c r="E234" t="s">
        <v>12</v>
      </c>
      <c r="F234">
        <v>67</v>
      </c>
      <c r="G234">
        <f>(StudentsPerformance3[[#This Row],[math score]])*(StudentsPerformance3[[#This Row],[math score]])</f>
        <v>4489</v>
      </c>
      <c r="H234">
        <v>86</v>
      </c>
      <c r="I234">
        <f>StudentsPerformance3[[#This Row],[reading score]]*StudentsPerformance3[[#This Row],[reading score]]</f>
        <v>7396</v>
      </c>
      <c r="J234" t="str">
        <f>IF(StudentsPerformance3[[#This Row],[math score]]&lt;50,"Failed","Passed")</f>
        <v>Passed</v>
      </c>
      <c r="K234" t="s">
        <v>34</v>
      </c>
      <c r="L234" t="s">
        <v>34</v>
      </c>
      <c r="M234">
        <f>StudentsPerformance3[[#This Row],[writing score]]*StudentsPerformance3[[#This Row],[writing score]]</f>
        <v>6889</v>
      </c>
      <c r="N234">
        <v>83</v>
      </c>
    </row>
    <row r="235" spans="1:14" x14ac:dyDescent="0.25">
      <c r="A235" t="s">
        <v>17</v>
      </c>
      <c r="B235" t="s">
        <v>24</v>
      </c>
      <c r="C235" t="s">
        <v>23</v>
      </c>
      <c r="D235" t="s">
        <v>11</v>
      </c>
      <c r="E235" t="s">
        <v>12</v>
      </c>
      <c r="F235">
        <v>92</v>
      </c>
      <c r="G235">
        <f>(StudentsPerformance3[[#This Row],[math score]])*(StudentsPerformance3[[#This Row],[math score]])</f>
        <v>8464</v>
      </c>
      <c r="H235">
        <v>87</v>
      </c>
      <c r="I235">
        <f>StudentsPerformance3[[#This Row],[reading score]]*StudentsPerformance3[[#This Row],[reading score]]</f>
        <v>7569</v>
      </c>
      <c r="J235" t="str">
        <f>IF(StudentsPerformance3[[#This Row],[math score]]&lt;50,"Failed","Passed")</f>
        <v>Passed</v>
      </c>
      <c r="K235" t="s">
        <v>34</v>
      </c>
      <c r="L235" t="s">
        <v>34</v>
      </c>
      <c r="M235">
        <f>StudentsPerformance3[[#This Row],[writing score]]*StudentsPerformance3[[#This Row],[writing score]]</f>
        <v>6084</v>
      </c>
      <c r="N235">
        <v>78</v>
      </c>
    </row>
    <row r="236" spans="1:14" x14ac:dyDescent="0.25">
      <c r="A236" t="s">
        <v>17</v>
      </c>
      <c r="B236" t="s">
        <v>13</v>
      </c>
      <c r="C236" t="s">
        <v>10</v>
      </c>
      <c r="D236" t="s">
        <v>11</v>
      </c>
      <c r="E236" t="s">
        <v>15</v>
      </c>
      <c r="F236">
        <v>83</v>
      </c>
      <c r="G236">
        <f>(StudentsPerformance3[[#This Row],[math score]])*(StudentsPerformance3[[#This Row],[math score]])</f>
        <v>6889</v>
      </c>
      <c r="H236">
        <v>82</v>
      </c>
      <c r="I236">
        <f>StudentsPerformance3[[#This Row],[reading score]]*StudentsPerformance3[[#This Row],[reading score]]</f>
        <v>6724</v>
      </c>
      <c r="J236" t="str">
        <f>IF(StudentsPerformance3[[#This Row],[math score]]&lt;50,"Failed","Passed")</f>
        <v>Passed</v>
      </c>
      <c r="K236" t="s">
        <v>34</v>
      </c>
      <c r="L236" t="s">
        <v>34</v>
      </c>
      <c r="M236">
        <f>StudentsPerformance3[[#This Row],[writing score]]*StudentsPerformance3[[#This Row],[writing score]]</f>
        <v>7056</v>
      </c>
      <c r="N236">
        <v>84</v>
      </c>
    </row>
    <row r="237" spans="1:14" x14ac:dyDescent="0.25">
      <c r="A237" t="s">
        <v>17</v>
      </c>
      <c r="B237" t="s">
        <v>21</v>
      </c>
      <c r="C237" t="s">
        <v>19</v>
      </c>
      <c r="D237" t="s">
        <v>11</v>
      </c>
      <c r="E237" t="s">
        <v>12</v>
      </c>
      <c r="F237">
        <v>80</v>
      </c>
      <c r="G237">
        <f>(StudentsPerformance3[[#This Row],[math score]])*(StudentsPerformance3[[#This Row],[math score]])</f>
        <v>6400</v>
      </c>
      <c r="H237">
        <v>75</v>
      </c>
      <c r="I237">
        <f>StudentsPerformance3[[#This Row],[reading score]]*StudentsPerformance3[[#This Row],[reading score]]</f>
        <v>5625</v>
      </c>
      <c r="J237" t="str">
        <f>IF(StudentsPerformance3[[#This Row],[math score]]&lt;50,"Failed","Passed")</f>
        <v>Passed</v>
      </c>
      <c r="K237" t="s">
        <v>34</v>
      </c>
      <c r="L237" t="s">
        <v>34</v>
      </c>
      <c r="M237">
        <f>StudentsPerformance3[[#This Row],[writing score]]*StudentsPerformance3[[#This Row],[writing score]]</f>
        <v>5929</v>
      </c>
      <c r="N237">
        <v>77</v>
      </c>
    </row>
    <row r="238" spans="1:14" x14ac:dyDescent="0.25">
      <c r="A238" t="s">
        <v>17</v>
      </c>
      <c r="B238" t="s">
        <v>21</v>
      </c>
      <c r="C238" t="s">
        <v>10</v>
      </c>
      <c r="D238" t="s">
        <v>20</v>
      </c>
      <c r="E238" t="s">
        <v>12</v>
      </c>
      <c r="F238">
        <v>63</v>
      </c>
      <c r="G238">
        <f>(StudentsPerformance3[[#This Row],[math score]])*(StudentsPerformance3[[#This Row],[math score]])</f>
        <v>3969</v>
      </c>
      <c r="H238">
        <v>66</v>
      </c>
      <c r="I238">
        <f>StudentsPerformance3[[#This Row],[reading score]]*StudentsPerformance3[[#This Row],[reading score]]</f>
        <v>4356</v>
      </c>
      <c r="J238" t="str">
        <f>IF(StudentsPerformance3[[#This Row],[math score]]&lt;50,"Failed","Passed")</f>
        <v>Passed</v>
      </c>
      <c r="K238" t="s">
        <v>34</v>
      </c>
      <c r="L238" t="s">
        <v>34</v>
      </c>
      <c r="M238">
        <f>StudentsPerformance3[[#This Row],[writing score]]*StudentsPerformance3[[#This Row],[writing score]]</f>
        <v>4489</v>
      </c>
      <c r="N238">
        <v>67</v>
      </c>
    </row>
    <row r="239" spans="1:14" x14ac:dyDescent="0.25">
      <c r="A239" t="s">
        <v>8</v>
      </c>
      <c r="B239" t="s">
        <v>21</v>
      </c>
      <c r="C239" t="s">
        <v>23</v>
      </c>
      <c r="D239" t="s">
        <v>11</v>
      </c>
      <c r="E239" t="s">
        <v>15</v>
      </c>
      <c r="F239">
        <v>64</v>
      </c>
      <c r="G239">
        <f>(StudentsPerformance3[[#This Row],[math score]])*(StudentsPerformance3[[#This Row],[math score]])</f>
        <v>4096</v>
      </c>
      <c r="H239">
        <v>60</v>
      </c>
      <c r="I239">
        <f>StudentsPerformance3[[#This Row],[reading score]]*StudentsPerformance3[[#This Row],[reading score]]</f>
        <v>3600</v>
      </c>
      <c r="J239" t="str">
        <f>IF(StudentsPerformance3[[#This Row],[math score]]&lt;50,"Failed","Passed")</f>
        <v>Passed</v>
      </c>
      <c r="K239" t="s">
        <v>34</v>
      </c>
      <c r="L239" t="s">
        <v>34</v>
      </c>
      <c r="M239">
        <f>StudentsPerformance3[[#This Row],[writing score]]*StudentsPerformance3[[#This Row],[writing score]]</f>
        <v>5476</v>
      </c>
      <c r="N239">
        <v>74</v>
      </c>
    </row>
    <row r="240" spans="1:14" x14ac:dyDescent="0.25">
      <c r="A240" t="s">
        <v>17</v>
      </c>
      <c r="B240" t="s">
        <v>9</v>
      </c>
      <c r="C240" t="s">
        <v>14</v>
      </c>
      <c r="D240" t="s">
        <v>11</v>
      </c>
      <c r="E240" t="s">
        <v>12</v>
      </c>
      <c r="F240">
        <v>54</v>
      </c>
      <c r="G240">
        <f>(StudentsPerformance3[[#This Row],[math score]])*(StudentsPerformance3[[#This Row],[math score]])</f>
        <v>2916</v>
      </c>
      <c r="H240">
        <v>52</v>
      </c>
      <c r="I240">
        <f>StudentsPerformance3[[#This Row],[reading score]]*StudentsPerformance3[[#This Row],[reading score]]</f>
        <v>2704</v>
      </c>
      <c r="J240" t="str">
        <f>IF(StudentsPerformance3[[#This Row],[math score]]&lt;50,"Failed","Passed")</f>
        <v>Passed</v>
      </c>
      <c r="K240" t="s">
        <v>34</v>
      </c>
      <c r="L240" t="s">
        <v>34</v>
      </c>
      <c r="M240">
        <f>StudentsPerformance3[[#This Row],[writing score]]*StudentsPerformance3[[#This Row],[writing score]]</f>
        <v>2601</v>
      </c>
      <c r="N240">
        <v>51</v>
      </c>
    </row>
    <row r="241" spans="1:14" x14ac:dyDescent="0.25">
      <c r="A241" t="s">
        <v>17</v>
      </c>
      <c r="B241" t="s">
        <v>13</v>
      </c>
      <c r="C241" t="s">
        <v>19</v>
      </c>
      <c r="D241" t="s">
        <v>11</v>
      </c>
      <c r="E241" t="s">
        <v>12</v>
      </c>
      <c r="F241">
        <v>84</v>
      </c>
      <c r="G241">
        <f>(StudentsPerformance3[[#This Row],[math score]])*(StudentsPerformance3[[#This Row],[math score]])</f>
        <v>7056</v>
      </c>
      <c r="H241">
        <v>80</v>
      </c>
      <c r="I241">
        <f>StudentsPerformance3[[#This Row],[reading score]]*StudentsPerformance3[[#This Row],[reading score]]</f>
        <v>6400</v>
      </c>
      <c r="J241" t="str">
        <f>IF(StudentsPerformance3[[#This Row],[math score]]&lt;50,"Failed","Passed")</f>
        <v>Passed</v>
      </c>
      <c r="K241" t="s">
        <v>34</v>
      </c>
      <c r="L241" t="s">
        <v>34</v>
      </c>
      <c r="M241">
        <f>StudentsPerformance3[[#This Row],[writing score]]*StudentsPerformance3[[#This Row],[writing score]]</f>
        <v>6400</v>
      </c>
      <c r="N241">
        <v>80</v>
      </c>
    </row>
    <row r="242" spans="1:14" x14ac:dyDescent="0.25">
      <c r="A242" t="s">
        <v>17</v>
      </c>
      <c r="B242" t="s">
        <v>21</v>
      </c>
      <c r="C242" t="s">
        <v>22</v>
      </c>
      <c r="D242" t="s">
        <v>20</v>
      </c>
      <c r="E242" t="s">
        <v>15</v>
      </c>
      <c r="F242">
        <v>73</v>
      </c>
      <c r="G242">
        <f>(StudentsPerformance3[[#This Row],[math score]])*(StudentsPerformance3[[#This Row],[math score]])</f>
        <v>5329</v>
      </c>
      <c r="H242">
        <v>68</v>
      </c>
      <c r="I242">
        <f>StudentsPerformance3[[#This Row],[reading score]]*StudentsPerformance3[[#This Row],[reading score]]</f>
        <v>4624</v>
      </c>
      <c r="J242" t="str">
        <f>IF(StudentsPerformance3[[#This Row],[math score]]&lt;50,"Failed","Passed")</f>
        <v>Passed</v>
      </c>
      <c r="K242" t="s">
        <v>34</v>
      </c>
      <c r="L242" t="s">
        <v>34</v>
      </c>
      <c r="M242">
        <f>StudentsPerformance3[[#This Row],[writing score]]*StudentsPerformance3[[#This Row],[writing score]]</f>
        <v>4356</v>
      </c>
      <c r="N242">
        <v>66</v>
      </c>
    </row>
    <row r="243" spans="1:14" x14ac:dyDescent="0.25">
      <c r="A243" t="s">
        <v>8</v>
      </c>
      <c r="B243" t="s">
        <v>24</v>
      </c>
      <c r="C243" t="s">
        <v>10</v>
      </c>
      <c r="D243" t="s">
        <v>11</v>
      </c>
      <c r="E243" t="s">
        <v>12</v>
      </c>
      <c r="F243">
        <v>80</v>
      </c>
      <c r="G243">
        <f>(StudentsPerformance3[[#This Row],[math score]])*(StudentsPerformance3[[#This Row],[math score]])</f>
        <v>6400</v>
      </c>
      <c r="H243">
        <v>83</v>
      </c>
      <c r="I243">
        <f>StudentsPerformance3[[#This Row],[reading score]]*StudentsPerformance3[[#This Row],[reading score]]</f>
        <v>6889</v>
      </c>
      <c r="J243" t="str">
        <f>IF(StudentsPerformance3[[#This Row],[math score]]&lt;50,"Failed","Passed")</f>
        <v>Passed</v>
      </c>
      <c r="K243" t="s">
        <v>34</v>
      </c>
      <c r="L243" t="s">
        <v>34</v>
      </c>
      <c r="M243">
        <f>StudentsPerformance3[[#This Row],[writing score]]*StudentsPerformance3[[#This Row],[writing score]]</f>
        <v>6889</v>
      </c>
      <c r="N243">
        <v>83</v>
      </c>
    </row>
    <row r="244" spans="1:14" x14ac:dyDescent="0.25">
      <c r="A244" t="s">
        <v>8</v>
      </c>
      <c r="B244" t="s">
        <v>21</v>
      </c>
      <c r="C244" t="s">
        <v>22</v>
      </c>
      <c r="D244" t="s">
        <v>11</v>
      </c>
      <c r="E244" t="s">
        <v>12</v>
      </c>
      <c r="F244">
        <v>56</v>
      </c>
      <c r="G244">
        <f>(StudentsPerformance3[[#This Row],[math score]])*(StudentsPerformance3[[#This Row],[math score]])</f>
        <v>3136</v>
      </c>
      <c r="H244">
        <v>52</v>
      </c>
      <c r="I244">
        <f>StudentsPerformance3[[#This Row],[reading score]]*StudentsPerformance3[[#This Row],[reading score]]</f>
        <v>2704</v>
      </c>
      <c r="J244" t="str">
        <f>IF(StudentsPerformance3[[#This Row],[math score]]&lt;50,"Failed","Passed")</f>
        <v>Passed</v>
      </c>
      <c r="K244" t="s">
        <v>34</v>
      </c>
      <c r="L244" t="s">
        <v>34</v>
      </c>
      <c r="M244">
        <f>StudentsPerformance3[[#This Row],[writing score]]*StudentsPerformance3[[#This Row],[writing score]]</f>
        <v>3025</v>
      </c>
      <c r="N244">
        <v>55</v>
      </c>
    </row>
    <row r="245" spans="1:14" x14ac:dyDescent="0.25">
      <c r="A245" t="s">
        <v>17</v>
      </c>
      <c r="B245" t="s">
        <v>24</v>
      </c>
      <c r="C245" t="s">
        <v>14</v>
      </c>
      <c r="D245" t="s">
        <v>11</v>
      </c>
      <c r="E245" t="s">
        <v>12</v>
      </c>
      <c r="F245">
        <v>59</v>
      </c>
      <c r="G245">
        <f>(StudentsPerformance3[[#This Row],[math score]])*(StudentsPerformance3[[#This Row],[math score]])</f>
        <v>3481</v>
      </c>
      <c r="H245">
        <v>51</v>
      </c>
      <c r="I245">
        <f>StudentsPerformance3[[#This Row],[reading score]]*StudentsPerformance3[[#This Row],[reading score]]</f>
        <v>2601</v>
      </c>
      <c r="J245" t="str">
        <f>IF(StudentsPerformance3[[#This Row],[math score]]&lt;50,"Failed","Passed")</f>
        <v>Passed</v>
      </c>
      <c r="K245" t="s">
        <v>34</v>
      </c>
      <c r="L245" t="s">
        <v>35</v>
      </c>
      <c r="M245">
        <f>StudentsPerformance3[[#This Row],[writing score]]*StudentsPerformance3[[#This Row],[writing score]]</f>
        <v>1849</v>
      </c>
      <c r="N245">
        <v>43</v>
      </c>
    </row>
    <row r="246" spans="1:14" x14ac:dyDescent="0.25">
      <c r="A246" t="s">
        <v>17</v>
      </c>
      <c r="B246" t="s">
        <v>21</v>
      </c>
      <c r="C246" t="s">
        <v>23</v>
      </c>
      <c r="D246" t="s">
        <v>11</v>
      </c>
      <c r="E246" t="s">
        <v>12</v>
      </c>
      <c r="F246">
        <v>75</v>
      </c>
      <c r="G246">
        <f>(StudentsPerformance3[[#This Row],[math score]])*(StudentsPerformance3[[#This Row],[math score]])</f>
        <v>5625</v>
      </c>
      <c r="H246">
        <v>74</v>
      </c>
      <c r="I246">
        <f>StudentsPerformance3[[#This Row],[reading score]]*StudentsPerformance3[[#This Row],[reading score]]</f>
        <v>5476</v>
      </c>
      <c r="J246" t="str">
        <f>IF(StudentsPerformance3[[#This Row],[math score]]&lt;50,"Failed","Passed")</f>
        <v>Passed</v>
      </c>
      <c r="K246" t="s">
        <v>34</v>
      </c>
      <c r="L246" t="s">
        <v>34</v>
      </c>
      <c r="M246">
        <f>StudentsPerformance3[[#This Row],[writing score]]*StudentsPerformance3[[#This Row],[writing score]]</f>
        <v>4761</v>
      </c>
      <c r="N246">
        <v>69</v>
      </c>
    </row>
    <row r="247" spans="1:14" x14ac:dyDescent="0.25">
      <c r="A247" t="s">
        <v>17</v>
      </c>
      <c r="B247" t="s">
        <v>13</v>
      </c>
      <c r="C247" t="s">
        <v>19</v>
      </c>
      <c r="D247" t="s">
        <v>11</v>
      </c>
      <c r="E247" t="s">
        <v>12</v>
      </c>
      <c r="F247">
        <v>85</v>
      </c>
      <c r="G247">
        <f>(StudentsPerformance3[[#This Row],[math score]])*(StudentsPerformance3[[#This Row],[math score]])</f>
        <v>7225</v>
      </c>
      <c r="H247">
        <v>76</v>
      </c>
      <c r="I247">
        <f>StudentsPerformance3[[#This Row],[reading score]]*StudentsPerformance3[[#This Row],[reading score]]</f>
        <v>5776</v>
      </c>
      <c r="J247" t="str">
        <f>IF(StudentsPerformance3[[#This Row],[math score]]&lt;50,"Failed","Passed")</f>
        <v>Passed</v>
      </c>
      <c r="K247" t="s">
        <v>34</v>
      </c>
      <c r="L247" t="s">
        <v>34</v>
      </c>
      <c r="M247">
        <f>StudentsPerformance3[[#This Row],[writing score]]*StudentsPerformance3[[#This Row],[writing score]]</f>
        <v>5041</v>
      </c>
      <c r="N247">
        <v>71</v>
      </c>
    </row>
    <row r="248" spans="1:14" x14ac:dyDescent="0.25">
      <c r="A248" t="s">
        <v>17</v>
      </c>
      <c r="B248" t="s">
        <v>24</v>
      </c>
      <c r="C248" t="s">
        <v>19</v>
      </c>
      <c r="D248" t="s">
        <v>11</v>
      </c>
      <c r="E248" t="s">
        <v>12</v>
      </c>
      <c r="F248">
        <v>89</v>
      </c>
      <c r="G248">
        <f>(StudentsPerformance3[[#This Row],[math score]])*(StudentsPerformance3[[#This Row],[math score]])</f>
        <v>7921</v>
      </c>
      <c r="H248">
        <v>76</v>
      </c>
      <c r="I248">
        <f>StudentsPerformance3[[#This Row],[reading score]]*StudentsPerformance3[[#This Row],[reading score]]</f>
        <v>5776</v>
      </c>
      <c r="J248" t="str">
        <f>IF(StudentsPerformance3[[#This Row],[math score]]&lt;50,"Failed","Passed")</f>
        <v>Passed</v>
      </c>
      <c r="K248" t="s">
        <v>34</v>
      </c>
      <c r="L248" t="s">
        <v>34</v>
      </c>
      <c r="M248">
        <f>StudentsPerformance3[[#This Row],[writing score]]*StudentsPerformance3[[#This Row],[writing score]]</f>
        <v>5476</v>
      </c>
      <c r="N248">
        <v>74</v>
      </c>
    </row>
    <row r="249" spans="1:14" x14ac:dyDescent="0.25">
      <c r="A249" t="s">
        <v>8</v>
      </c>
      <c r="B249" t="s">
        <v>9</v>
      </c>
      <c r="C249" t="s">
        <v>22</v>
      </c>
      <c r="D249" t="s">
        <v>11</v>
      </c>
      <c r="E249" t="s">
        <v>15</v>
      </c>
      <c r="F249">
        <v>58</v>
      </c>
      <c r="G249">
        <f>(StudentsPerformance3[[#This Row],[math score]])*(StudentsPerformance3[[#This Row],[math score]])</f>
        <v>3364</v>
      </c>
      <c r="H249">
        <v>70</v>
      </c>
      <c r="I249">
        <f>StudentsPerformance3[[#This Row],[reading score]]*StudentsPerformance3[[#This Row],[reading score]]</f>
        <v>4900</v>
      </c>
      <c r="J249" t="str">
        <f>IF(StudentsPerformance3[[#This Row],[math score]]&lt;50,"Failed","Passed")</f>
        <v>Passed</v>
      </c>
      <c r="K249" t="s">
        <v>34</v>
      </c>
      <c r="L249" t="s">
        <v>34</v>
      </c>
      <c r="M249">
        <f>StudentsPerformance3[[#This Row],[writing score]]*StudentsPerformance3[[#This Row],[writing score]]</f>
        <v>4624</v>
      </c>
      <c r="N249">
        <v>68</v>
      </c>
    </row>
    <row r="250" spans="1:14" x14ac:dyDescent="0.25">
      <c r="A250" t="s">
        <v>8</v>
      </c>
      <c r="B250" t="s">
        <v>9</v>
      </c>
      <c r="C250" t="s">
        <v>22</v>
      </c>
      <c r="D250" t="s">
        <v>11</v>
      </c>
      <c r="E250" t="s">
        <v>12</v>
      </c>
      <c r="F250">
        <v>65</v>
      </c>
      <c r="G250">
        <f>(StudentsPerformance3[[#This Row],[math score]])*(StudentsPerformance3[[#This Row],[math score]])</f>
        <v>4225</v>
      </c>
      <c r="H250">
        <v>64</v>
      </c>
      <c r="I250">
        <f>StudentsPerformance3[[#This Row],[reading score]]*StudentsPerformance3[[#This Row],[reading score]]</f>
        <v>4096</v>
      </c>
      <c r="J250" t="str">
        <f>IF(StudentsPerformance3[[#This Row],[math score]]&lt;50,"Failed","Passed")</f>
        <v>Passed</v>
      </c>
      <c r="K250" t="s">
        <v>34</v>
      </c>
      <c r="L250" t="s">
        <v>34</v>
      </c>
      <c r="M250">
        <f>StudentsPerformance3[[#This Row],[writing score]]*StudentsPerformance3[[#This Row],[writing score]]</f>
        <v>3844</v>
      </c>
      <c r="N250">
        <v>62</v>
      </c>
    </row>
    <row r="251" spans="1:14" x14ac:dyDescent="0.25">
      <c r="A251" t="s">
        <v>17</v>
      </c>
      <c r="B251" t="s">
        <v>13</v>
      </c>
      <c r="C251" t="s">
        <v>22</v>
      </c>
      <c r="D251" t="s">
        <v>11</v>
      </c>
      <c r="E251" t="s">
        <v>12</v>
      </c>
      <c r="F251">
        <v>68</v>
      </c>
      <c r="G251">
        <f>(StudentsPerformance3[[#This Row],[math score]])*(StudentsPerformance3[[#This Row],[math score]])</f>
        <v>4624</v>
      </c>
      <c r="H251">
        <v>60</v>
      </c>
      <c r="I251">
        <f>StudentsPerformance3[[#This Row],[reading score]]*StudentsPerformance3[[#This Row],[reading score]]</f>
        <v>3600</v>
      </c>
      <c r="J251" t="str">
        <f>IF(StudentsPerformance3[[#This Row],[math score]]&lt;50,"Failed","Passed")</f>
        <v>Passed</v>
      </c>
      <c r="K251" t="s">
        <v>34</v>
      </c>
      <c r="L251" t="s">
        <v>34</v>
      </c>
      <c r="M251">
        <f>StudentsPerformance3[[#This Row],[writing score]]*StudentsPerformance3[[#This Row],[writing score]]</f>
        <v>2809</v>
      </c>
      <c r="N251">
        <v>53</v>
      </c>
    </row>
    <row r="252" spans="1:14" x14ac:dyDescent="0.25">
      <c r="A252" t="s">
        <v>17</v>
      </c>
      <c r="B252" t="s">
        <v>18</v>
      </c>
      <c r="C252" t="s">
        <v>23</v>
      </c>
      <c r="D252" t="s">
        <v>11</v>
      </c>
      <c r="E252" t="s">
        <v>15</v>
      </c>
      <c r="F252">
        <v>47</v>
      </c>
      <c r="G252">
        <f>(StudentsPerformance3[[#This Row],[math score]])*(StudentsPerformance3[[#This Row],[math score]])</f>
        <v>2209</v>
      </c>
      <c r="H252">
        <v>49</v>
      </c>
      <c r="I252">
        <f>StudentsPerformance3[[#This Row],[reading score]]*StudentsPerformance3[[#This Row],[reading score]]</f>
        <v>2401</v>
      </c>
      <c r="J252" t="str">
        <f>IF(StudentsPerformance3[[#This Row],[math score]]&lt;50,"Failed","Passed")</f>
        <v>Failed</v>
      </c>
      <c r="K252" t="s">
        <v>35</v>
      </c>
      <c r="L252" t="s">
        <v>35</v>
      </c>
      <c r="M252">
        <f>StudentsPerformance3[[#This Row],[writing score]]*StudentsPerformance3[[#This Row],[writing score]]</f>
        <v>2401</v>
      </c>
      <c r="N252">
        <v>49</v>
      </c>
    </row>
    <row r="253" spans="1:14" x14ac:dyDescent="0.25">
      <c r="A253" t="s">
        <v>8</v>
      </c>
      <c r="B253" t="s">
        <v>21</v>
      </c>
      <c r="C253" t="s">
        <v>14</v>
      </c>
      <c r="D253" t="s">
        <v>20</v>
      </c>
      <c r="E253" t="s">
        <v>12</v>
      </c>
      <c r="F253">
        <v>71</v>
      </c>
      <c r="G253">
        <f>(StudentsPerformance3[[#This Row],[math score]])*(StudentsPerformance3[[#This Row],[math score]])</f>
        <v>5041</v>
      </c>
      <c r="H253">
        <v>83</v>
      </c>
      <c r="I253">
        <f>StudentsPerformance3[[#This Row],[reading score]]*StudentsPerformance3[[#This Row],[reading score]]</f>
        <v>6889</v>
      </c>
      <c r="J253" t="str">
        <f>IF(StudentsPerformance3[[#This Row],[math score]]&lt;50,"Failed","Passed")</f>
        <v>Passed</v>
      </c>
      <c r="K253" t="s">
        <v>34</v>
      </c>
      <c r="L253" t="s">
        <v>34</v>
      </c>
      <c r="M253">
        <f>StudentsPerformance3[[#This Row],[writing score]]*StudentsPerformance3[[#This Row],[writing score]]</f>
        <v>6889</v>
      </c>
      <c r="N253">
        <v>83</v>
      </c>
    </row>
    <row r="254" spans="1:14" x14ac:dyDescent="0.25">
      <c r="A254" t="s">
        <v>8</v>
      </c>
      <c r="B254" t="s">
        <v>9</v>
      </c>
      <c r="C254" t="s">
        <v>23</v>
      </c>
      <c r="D254" t="s">
        <v>11</v>
      </c>
      <c r="E254" t="s">
        <v>15</v>
      </c>
      <c r="F254">
        <v>60</v>
      </c>
      <c r="G254">
        <f>(StudentsPerformance3[[#This Row],[math score]])*(StudentsPerformance3[[#This Row],[math score]])</f>
        <v>3600</v>
      </c>
      <c r="H254">
        <v>70</v>
      </c>
      <c r="I254">
        <f>StudentsPerformance3[[#This Row],[reading score]]*StudentsPerformance3[[#This Row],[reading score]]</f>
        <v>4900</v>
      </c>
      <c r="J254" t="str">
        <f>IF(StudentsPerformance3[[#This Row],[math score]]&lt;50,"Failed","Passed")</f>
        <v>Passed</v>
      </c>
      <c r="K254" t="s">
        <v>34</v>
      </c>
      <c r="L254" t="s">
        <v>34</v>
      </c>
      <c r="M254">
        <f>StudentsPerformance3[[#This Row],[writing score]]*StudentsPerformance3[[#This Row],[writing score]]</f>
        <v>4900</v>
      </c>
      <c r="N254">
        <v>70</v>
      </c>
    </row>
    <row r="255" spans="1:14" x14ac:dyDescent="0.25">
      <c r="A255" t="s">
        <v>17</v>
      </c>
      <c r="B255" t="s">
        <v>21</v>
      </c>
      <c r="C255" t="s">
        <v>16</v>
      </c>
      <c r="D255" t="s">
        <v>11</v>
      </c>
      <c r="E255" t="s">
        <v>12</v>
      </c>
      <c r="F255">
        <v>80</v>
      </c>
      <c r="G255">
        <f>(StudentsPerformance3[[#This Row],[math score]])*(StudentsPerformance3[[#This Row],[math score]])</f>
        <v>6400</v>
      </c>
      <c r="H255">
        <v>80</v>
      </c>
      <c r="I255">
        <f>StudentsPerformance3[[#This Row],[reading score]]*StudentsPerformance3[[#This Row],[reading score]]</f>
        <v>6400</v>
      </c>
      <c r="J255" t="str">
        <f>IF(StudentsPerformance3[[#This Row],[math score]]&lt;50,"Failed","Passed")</f>
        <v>Passed</v>
      </c>
      <c r="K255" t="s">
        <v>34</v>
      </c>
      <c r="L255" t="s">
        <v>34</v>
      </c>
      <c r="M255">
        <f>StudentsPerformance3[[#This Row],[writing score]]*StudentsPerformance3[[#This Row],[writing score]]</f>
        <v>5184</v>
      </c>
      <c r="N255">
        <v>72</v>
      </c>
    </row>
    <row r="256" spans="1:14" x14ac:dyDescent="0.25">
      <c r="A256" t="s">
        <v>17</v>
      </c>
      <c r="B256" t="s">
        <v>21</v>
      </c>
      <c r="C256" t="s">
        <v>22</v>
      </c>
      <c r="D256" t="s">
        <v>11</v>
      </c>
      <c r="E256" t="s">
        <v>12</v>
      </c>
      <c r="F256">
        <v>54</v>
      </c>
      <c r="G256">
        <f>(StudentsPerformance3[[#This Row],[math score]])*(StudentsPerformance3[[#This Row],[math score]])</f>
        <v>2916</v>
      </c>
      <c r="H256">
        <v>52</v>
      </c>
      <c r="I256">
        <f>StudentsPerformance3[[#This Row],[reading score]]*StudentsPerformance3[[#This Row],[reading score]]</f>
        <v>2704</v>
      </c>
      <c r="J256" t="str">
        <f>IF(StudentsPerformance3[[#This Row],[math score]]&lt;50,"Failed","Passed")</f>
        <v>Passed</v>
      </c>
      <c r="K256" t="s">
        <v>34</v>
      </c>
      <c r="L256" t="s">
        <v>34</v>
      </c>
      <c r="M256">
        <f>StudentsPerformance3[[#This Row],[writing score]]*StudentsPerformance3[[#This Row],[writing score]]</f>
        <v>2704</v>
      </c>
      <c r="N256">
        <v>52</v>
      </c>
    </row>
    <row r="257" spans="1:14" x14ac:dyDescent="0.25">
      <c r="A257" t="s">
        <v>8</v>
      </c>
      <c r="B257" t="s">
        <v>24</v>
      </c>
      <c r="C257" t="s">
        <v>14</v>
      </c>
      <c r="D257" t="s">
        <v>11</v>
      </c>
      <c r="E257" t="s">
        <v>12</v>
      </c>
      <c r="F257">
        <v>62</v>
      </c>
      <c r="G257">
        <f>(StudentsPerformance3[[#This Row],[math score]])*(StudentsPerformance3[[#This Row],[math score]])</f>
        <v>3844</v>
      </c>
      <c r="H257">
        <v>73</v>
      </c>
      <c r="I257">
        <f>StudentsPerformance3[[#This Row],[reading score]]*StudentsPerformance3[[#This Row],[reading score]]</f>
        <v>5329</v>
      </c>
      <c r="J257" t="str">
        <f>IF(StudentsPerformance3[[#This Row],[math score]]&lt;50,"Failed","Passed")</f>
        <v>Passed</v>
      </c>
      <c r="K257" t="s">
        <v>34</v>
      </c>
      <c r="L257" t="s">
        <v>34</v>
      </c>
      <c r="M257">
        <f>StudentsPerformance3[[#This Row],[writing score]]*StudentsPerformance3[[#This Row],[writing score]]</f>
        <v>4900</v>
      </c>
      <c r="N257">
        <v>70</v>
      </c>
    </row>
    <row r="258" spans="1:14" x14ac:dyDescent="0.25">
      <c r="A258" t="s">
        <v>8</v>
      </c>
      <c r="B258" t="s">
        <v>13</v>
      </c>
      <c r="C258" t="s">
        <v>19</v>
      </c>
      <c r="D258" t="s">
        <v>20</v>
      </c>
      <c r="E258" t="s">
        <v>12</v>
      </c>
      <c r="F258">
        <v>64</v>
      </c>
      <c r="G258">
        <f>(StudentsPerformance3[[#This Row],[math score]])*(StudentsPerformance3[[#This Row],[math score]])</f>
        <v>4096</v>
      </c>
      <c r="H258">
        <v>73</v>
      </c>
      <c r="I258">
        <f>StudentsPerformance3[[#This Row],[reading score]]*StudentsPerformance3[[#This Row],[reading score]]</f>
        <v>5329</v>
      </c>
      <c r="J258" t="str">
        <f>IF(StudentsPerformance3[[#This Row],[math score]]&lt;50,"Failed","Passed")</f>
        <v>Passed</v>
      </c>
      <c r="K258" t="s">
        <v>34</v>
      </c>
      <c r="L258" t="s">
        <v>34</v>
      </c>
      <c r="M258">
        <f>StudentsPerformance3[[#This Row],[writing score]]*StudentsPerformance3[[#This Row],[writing score]]</f>
        <v>4624</v>
      </c>
      <c r="N258">
        <v>68</v>
      </c>
    </row>
    <row r="259" spans="1:14" x14ac:dyDescent="0.25">
      <c r="A259" t="s">
        <v>17</v>
      </c>
      <c r="B259" t="s">
        <v>13</v>
      </c>
      <c r="C259" t="s">
        <v>19</v>
      </c>
      <c r="D259" t="s">
        <v>11</v>
      </c>
      <c r="E259" t="s">
        <v>15</v>
      </c>
      <c r="F259">
        <v>78</v>
      </c>
      <c r="G259">
        <f>(StudentsPerformance3[[#This Row],[math score]])*(StudentsPerformance3[[#This Row],[math score]])</f>
        <v>6084</v>
      </c>
      <c r="H259">
        <v>77</v>
      </c>
      <c r="I259">
        <f>StudentsPerformance3[[#This Row],[reading score]]*StudentsPerformance3[[#This Row],[reading score]]</f>
        <v>5929</v>
      </c>
      <c r="J259" t="str">
        <f>IF(StudentsPerformance3[[#This Row],[math score]]&lt;50,"Failed","Passed")</f>
        <v>Passed</v>
      </c>
      <c r="K259" t="s">
        <v>34</v>
      </c>
      <c r="L259" t="s">
        <v>34</v>
      </c>
      <c r="M259">
        <f>StudentsPerformance3[[#This Row],[writing score]]*StudentsPerformance3[[#This Row],[writing score]]</f>
        <v>5929</v>
      </c>
      <c r="N259">
        <v>77</v>
      </c>
    </row>
    <row r="260" spans="1:14" x14ac:dyDescent="0.25">
      <c r="A260" t="s">
        <v>8</v>
      </c>
      <c r="B260" t="s">
        <v>9</v>
      </c>
      <c r="C260" t="s">
        <v>14</v>
      </c>
      <c r="D260" t="s">
        <v>11</v>
      </c>
      <c r="E260" t="s">
        <v>12</v>
      </c>
      <c r="F260">
        <v>70</v>
      </c>
      <c r="G260">
        <f>(StudentsPerformance3[[#This Row],[math score]])*(StudentsPerformance3[[#This Row],[math score]])</f>
        <v>4900</v>
      </c>
      <c r="H260">
        <v>75</v>
      </c>
      <c r="I260">
        <f>StudentsPerformance3[[#This Row],[reading score]]*StudentsPerformance3[[#This Row],[reading score]]</f>
        <v>5625</v>
      </c>
      <c r="J260" t="str">
        <f>IF(StudentsPerformance3[[#This Row],[math score]]&lt;50,"Failed","Passed")</f>
        <v>Passed</v>
      </c>
      <c r="K260" t="s">
        <v>34</v>
      </c>
      <c r="L260" t="s">
        <v>34</v>
      </c>
      <c r="M260">
        <f>StudentsPerformance3[[#This Row],[writing score]]*StudentsPerformance3[[#This Row],[writing score]]</f>
        <v>6084</v>
      </c>
      <c r="N260">
        <v>78</v>
      </c>
    </row>
    <row r="261" spans="1:14" x14ac:dyDescent="0.25">
      <c r="A261" t="s">
        <v>8</v>
      </c>
      <c r="B261" t="s">
        <v>13</v>
      </c>
      <c r="C261" t="s">
        <v>16</v>
      </c>
      <c r="D261" t="s">
        <v>20</v>
      </c>
      <c r="E261" t="s">
        <v>15</v>
      </c>
      <c r="F261">
        <v>65</v>
      </c>
      <c r="G261">
        <f>(StudentsPerformance3[[#This Row],[math score]])*(StudentsPerformance3[[#This Row],[math score]])</f>
        <v>4225</v>
      </c>
      <c r="H261">
        <v>81</v>
      </c>
      <c r="I261">
        <f>StudentsPerformance3[[#This Row],[reading score]]*StudentsPerformance3[[#This Row],[reading score]]</f>
        <v>6561</v>
      </c>
      <c r="J261" t="str">
        <f>IF(StudentsPerformance3[[#This Row],[math score]]&lt;50,"Failed","Passed")</f>
        <v>Passed</v>
      </c>
      <c r="K261" t="s">
        <v>34</v>
      </c>
      <c r="L261" t="s">
        <v>34</v>
      </c>
      <c r="M261">
        <f>StudentsPerformance3[[#This Row],[writing score]]*StudentsPerformance3[[#This Row],[writing score]]</f>
        <v>6561</v>
      </c>
      <c r="N261">
        <v>81</v>
      </c>
    </row>
    <row r="262" spans="1:14" x14ac:dyDescent="0.25">
      <c r="A262" t="s">
        <v>8</v>
      </c>
      <c r="B262" t="s">
        <v>13</v>
      </c>
      <c r="C262" t="s">
        <v>23</v>
      </c>
      <c r="D262" t="s">
        <v>20</v>
      </c>
      <c r="E262" t="s">
        <v>15</v>
      </c>
      <c r="F262">
        <v>64</v>
      </c>
      <c r="G262">
        <f>(StudentsPerformance3[[#This Row],[math score]])*(StudentsPerformance3[[#This Row],[math score]])</f>
        <v>4096</v>
      </c>
      <c r="H262">
        <v>79</v>
      </c>
      <c r="I262">
        <f>StudentsPerformance3[[#This Row],[reading score]]*StudentsPerformance3[[#This Row],[reading score]]</f>
        <v>6241</v>
      </c>
      <c r="J262" t="str">
        <f>IF(StudentsPerformance3[[#This Row],[math score]]&lt;50,"Failed","Passed")</f>
        <v>Passed</v>
      </c>
      <c r="K262" t="s">
        <v>34</v>
      </c>
      <c r="L262" t="s">
        <v>34</v>
      </c>
      <c r="M262">
        <f>StudentsPerformance3[[#This Row],[writing score]]*StudentsPerformance3[[#This Row],[writing score]]</f>
        <v>5929</v>
      </c>
      <c r="N262">
        <v>77</v>
      </c>
    </row>
    <row r="263" spans="1:14" x14ac:dyDescent="0.25">
      <c r="A263" t="s">
        <v>17</v>
      </c>
      <c r="B263" t="s">
        <v>13</v>
      </c>
      <c r="C263" t="s">
        <v>14</v>
      </c>
      <c r="D263" t="s">
        <v>11</v>
      </c>
      <c r="E263" t="s">
        <v>15</v>
      </c>
      <c r="F263">
        <v>79</v>
      </c>
      <c r="G263">
        <f>(StudentsPerformance3[[#This Row],[math score]])*(StudentsPerformance3[[#This Row],[math score]])</f>
        <v>6241</v>
      </c>
      <c r="H263">
        <v>79</v>
      </c>
      <c r="I263">
        <f>StudentsPerformance3[[#This Row],[reading score]]*StudentsPerformance3[[#This Row],[reading score]]</f>
        <v>6241</v>
      </c>
      <c r="J263" t="str">
        <f>IF(StudentsPerformance3[[#This Row],[math score]]&lt;50,"Failed","Passed")</f>
        <v>Passed</v>
      </c>
      <c r="K263" t="s">
        <v>34</v>
      </c>
      <c r="L263" t="s">
        <v>34</v>
      </c>
      <c r="M263">
        <f>StudentsPerformance3[[#This Row],[writing score]]*StudentsPerformance3[[#This Row],[writing score]]</f>
        <v>6084</v>
      </c>
      <c r="N263">
        <v>78</v>
      </c>
    </row>
    <row r="264" spans="1:14" x14ac:dyDescent="0.25">
      <c r="A264" t="s">
        <v>8</v>
      </c>
      <c r="B264" t="s">
        <v>13</v>
      </c>
      <c r="C264" t="s">
        <v>23</v>
      </c>
      <c r="D264" t="s">
        <v>20</v>
      </c>
      <c r="E264" t="s">
        <v>12</v>
      </c>
      <c r="F264">
        <v>44</v>
      </c>
      <c r="G264">
        <f>(StudentsPerformance3[[#This Row],[math score]])*(StudentsPerformance3[[#This Row],[math score]])</f>
        <v>1936</v>
      </c>
      <c r="H264">
        <v>50</v>
      </c>
      <c r="I264">
        <f>StudentsPerformance3[[#This Row],[reading score]]*StudentsPerformance3[[#This Row],[reading score]]</f>
        <v>2500</v>
      </c>
      <c r="J264" t="str">
        <f>IF(StudentsPerformance3[[#This Row],[math score]]&lt;50,"Failed","Passed")</f>
        <v>Failed</v>
      </c>
      <c r="K264" t="s">
        <v>34</v>
      </c>
      <c r="L264" t="s">
        <v>34</v>
      </c>
      <c r="M264">
        <f>StudentsPerformance3[[#This Row],[writing score]]*StudentsPerformance3[[#This Row],[writing score]]</f>
        <v>2601</v>
      </c>
      <c r="N264">
        <v>51</v>
      </c>
    </row>
    <row r="265" spans="1:14" x14ac:dyDescent="0.25">
      <c r="A265" t="s">
        <v>8</v>
      </c>
      <c r="B265" t="s">
        <v>24</v>
      </c>
      <c r="C265" t="s">
        <v>22</v>
      </c>
      <c r="D265" t="s">
        <v>11</v>
      </c>
      <c r="E265" t="s">
        <v>12</v>
      </c>
      <c r="F265">
        <v>99</v>
      </c>
      <c r="G265">
        <f>(StudentsPerformance3[[#This Row],[math score]])*(StudentsPerformance3[[#This Row],[math score]])</f>
        <v>9801</v>
      </c>
      <c r="H265">
        <v>93</v>
      </c>
      <c r="I265">
        <f>StudentsPerformance3[[#This Row],[reading score]]*StudentsPerformance3[[#This Row],[reading score]]</f>
        <v>8649</v>
      </c>
      <c r="J265" t="str">
        <f>IF(StudentsPerformance3[[#This Row],[math score]]&lt;50,"Failed","Passed")</f>
        <v>Passed</v>
      </c>
      <c r="K265" t="s">
        <v>34</v>
      </c>
      <c r="L265" t="s">
        <v>34</v>
      </c>
      <c r="M265">
        <f>StudentsPerformance3[[#This Row],[writing score]]*StudentsPerformance3[[#This Row],[writing score]]</f>
        <v>8100</v>
      </c>
      <c r="N265">
        <v>90</v>
      </c>
    </row>
    <row r="266" spans="1:14" x14ac:dyDescent="0.25">
      <c r="A266" t="s">
        <v>17</v>
      </c>
      <c r="B266" t="s">
        <v>21</v>
      </c>
      <c r="C266" t="s">
        <v>22</v>
      </c>
      <c r="D266" t="s">
        <v>11</v>
      </c>
      <c r="E266" t="s">
        <v>12</v>
      </c>
      <c r="F266">
        <v>76</v>
      </c>
      <c r="G266">
        <f>(StudentsPerformance3[[#This Row],[math score]])*(StudentsPerformance3[[#This Row],[math score]])</f>
        <v>5776</v>
      </c>
      <c r="H266">
        <v>73</v>
      </c>
      <c r="I266">
        <f>StudentsPerformance3[[#This Row],[reading score]]*StudentsPerformance3[[#This Row],[reading score]]</f>
        <v>5329</v>
      </c>
      <c r="J266" t="str">
        <f>IF(StudentsPerformance3[[#This Row],[math score]]&lt;50,"Failed","Passed")</f>
        <v>Passed</v>
      </c>
      <c r="K266" t="s">
        <v>34</v>
      </c>
      <c r="L266" t="s">
        <v>34</v>
      </c>
      <c r="M266">
        <f>StudentsPerformance3[[#This Row],[writing score]]*StudentsPerformance3[[#This Row],[writing score]]</f>
        <v>4624</v>
      </c>
      <c r="N266">
        <v>68</v>
      </c>
    </row>
    <row r="267" spans="1:14" x14ac:dyDescent="0.25">
      <c r="A267" t="s">
        <v>17</v>
      </c>
      <c r="B267" t="s">
        <v>21</v>
      </c>
      <c r="C267" t="s">
        <v>23</v>
      </c>
      <c r="D267" t="s">
        <v>20</v>
      </c>
      <c r="E267" t="s">
        <v>12</v>
      </c>
      <c r="F267">
        <v>59</v>
      </c>
      <c r="G267">
        <f>(StudentsPerformance3[[#This Row],[math score]])*(StudentsPerformance3[[#This Row],[math score]])</f>
        <v>3481</v>
      </c>
      <c r="H267">
        <v>42</v>
      </c>
      <c r="I267">
        <f>StudentsPerformance3[[#This Row],[reading score]]*StudentsPerformance3[[#This Row],[reading score]]</f>
        <v>1764</v>
      </c>
      <c r="J267" t="str">
        <f>IF(StudentsPerformance3[[#This Row],[math score]]&lt;50,"Failed","Passed")</f>
        <v>Passed</v>
      </c>
      <c r="K267" t="s">
        <v>35</v>
      </c>
      <c r="L267" t="s">
        <v>35</v>
      </c>
      <c r="M267">
        <f>StudentsPerformance3[[#This Row],[writing score]]*StudentsPerformance3[[#This Row],[writing score]]</f>
        <v>1681</v>
      </c>
      <c r="N267">
        <v>41</v>
      </c>
    </row>
    <row r="268" spans="1:14" x14ac:dyDescent="0.25">
      <c r="A268" t="s">
        <v>8</v>
      </c>
      <c r="B268" t="s">
        <v>13</v>
      </c>
      <c r="C268" t="s">
        <v>10</v>
      </c>
      <c r="D268" t="s">
        <v>11</v>
      </c>
      <c r="E268" t="s">
        <v>12</v>
      </c>
      <c r="F268">
        <v>63</v>
      </c>
      <c r="G268">
        <f>(StudentsPerformance3[[#This Row],[math score]])*(StudentsPerformance3[[#This Row],[math score]])</f>
        <v>3969</v>
      </c>
      <c r="H268">
        <v>75</v>
      </c>
      <c r="I268">
        <f>StudentsPerformance3[[#This Row],[reading score]]*StudentsPerformance3[[#This Row],[reading score]]</f>
        <v>5625</v>
      </c>
      <c r="J268" t="str">
        <f>IF(StudentsPerformance3[[#This Row],[math score]]&lt;50,"Failed","Passed")</f>
        <v>Passed</v>
      </c>
      <c r="K268" t="s">
        <v>34</v>
      </c>
      <c r="L268" t="s">
        <v>34</v>
      </c>
      <c r="M268">
        <f>StudentsPerformance3[[#This Row],[writing score]]*StudentsPerformance3[[#This Row],[writing score]]</f>
        <v>6561</v>
      </c>
      <c r="N268">
        <v>81</v>
      </c>
    </row>
    <row r="269" spans="1:14" x14ac:dyDescent="0.25">
      <c r="A269" t="s">
        <v>8</v>
      </c>
      <c r="B269" t="s">
        <v>21</v>
      </c>
      <c r="C269" t="s">
        <v>22</v>
      </c>
      <c r="D269" t="s">
        <v>11</v>
      </c>
      <c r="E269" t="s">
        <v>12</v>
      </c>
      <c r="F269">
        <v>69</v>
      </c>
      <c r="G269">
        <f>(StudentsPerformance3[[#This Row],[math score]])*(StudentsPerformance3[[#This Row],[math score]])</f>
        <v>4761</v>
      </c>
      <c r="H269">
        <v>72</v>
      </c>
      <c r="I269">
        <f>StudentsPerformance3[[#This Row],[reading score]]*StudentsPerformance3[[#This Row],[reading score]]</f>
        <v>5184</v>
      </c>
      <c r="J269" t="str">
        <f>IF(StudentsPerformance3[[#This Row],[math score]]&lt;50,"Failed","Passed")</f>
        <v>Passed</v>
      </c>
      <c r="K269" t="s">
        <v>34</v>
      </c>
      <c r="L269" t="s">
        <v>34</v>
      </c>
      <c r="M269">
        <f>StudentsPerformance3[[#This Row],[writing score]]*StudentsPerformance3[[#This Row],[writing score]]</f>
        <v>5929</v>
      </c>
      <c r="N269">
        <v>77</v>
      </c>
    </row>
    <row r="270" spans="1:14" x14ac:dyDescent="0.25">
      <c r="A270" t="s">
        <v>8</v>
      </c>
      <c r="B270" t="s">
        <v>21</v>
      </c>
      <c r="C270" t="s">
        <v>19</v>
      </c>
      <c r="D270" t="s">
        <v>11</v>
      </c>
      <c r="E270" t="s">
        <v>15</v>
      </c>
      <c r="F270">
        <v>88</v>
      </c>
      <c r="G270">
        <f>(StudentsPerformance3[[#This Row],[math score]])*(StudentsPerformance3[[#This Row],[math score]])</f>
        <v>7744</v>
      </c>
      <c r="H270">
        <v>92</v>
      </c>
      <c r="I270">
        <f>StudentsPerformance3[[#This Row],[reading score]]*StudentsPerformance3[[#This Row],[reading score]]</f>
        <v>8464</v>
      </c>
      <c r="J270" t="str">
        <f>IF(StudentsPerformance3[[#This Row],[math score]]&lt;50,"Failed","Passed")</f>
        <v>Passed</v>
      </c>
      <c r="K270" t="s">
        <v>34</v>
      </c>
      <c r="L270" t="s">
        <v>34</v>
      </c>
      <c r="M270">
        <f>StudentsPerformance3[[#This Row],[writing score]]*StudentsPerformance3[[#This Row],[writing score]]</f>
        <v>9025</v>
      </c>
      <c r="N270">
        <v>95</v>
      </c>
    </row>
    <row r="271" spans="1:14" x14ac:dyDescent="0.25">
      <c r="A271" t="s">
        <v>8</v>
      </c>
      <c r="B271" t="s">
        <v>24</v>
      </c>
      <c r="C271" t="s">
        <v>14</v>
      </c>
      <c r="D271" t="s">
        <v>20</v>
      </c>
      <c r="E271" t="s">
        <v>12</v>
      </c>
      <c r="F271">
        <v>71</v>
      </c>
      <c r="G271">
        <f>(StudentsPerformance3[[#This Row],[math score]])*(StudentsPerformance3[[#This Row],[math score]])</f>
        <v>5041</v>
      </c>
      <c r="H271">
        <v>76</v>
      </c>
      <c r="I271">
        <f>StudentsPerformance3[[#This Row],[reading score]]*StudentsPerformance3[[#This Row],[reading score]]</f>
        <v>5776</v>
      </c>
      <c r="J271" t="str">
        <f>IF(StudentsPerformance3[[#This Row],[math score]]&lt;50,"Failed","Passed")</f>
        <v>Passed</v>
      </c>
      <c r="K271" t="s">
        <v>34</v>
      </c>
      <c r="L271" t="s">
        <v>34</v>
      </c>
      <c r="M271">
        <f>StudentsPerformance3[[#This Row],[writing score]]*StudentsPerformance3[[#This Row],[writing score]]</f>
        <v>4900</v>
      </c>
      <c r="N271">
        <v>70</v>
      </c>
    </row>
    <row r="272" spans="1:14" x14ac:dyDescent="0.25">
      <c r="A272" t="s">
        <v>17</v>
      </c>
      <c r="B272" t="s">
        <v>13</v>
      </c>
      <c r="C272" t="s">
        <v>10</v>
      </c>
      <c r="D272" t="s">
        <v>11</v>
      </c>
      <c r="E272" t="s">
        <v>12</v>
      </c>
      <c r="F272">
        <v>69</v>
      </c>
      <c r="G272">
        <f>(StudentsPerformance3[[#This Row],[math score]])*(StudentsPerformance3[[#This Row],[math score]])</f>
        <v>4761</v>
      </c>
      <c r="H272">
        <v>63</v>
      </c>
      <c r="I272">
        <f>StudentsPerformance3[[#This Row],[reading score]]*StudentsPerformance3[[#This Row],[reading score]]</f>
        <v>3969</v>
      </c>
      <c r="J272" t="str">
        <f>IF(StudentsPerformance3[[#This Row],[math score]]&lt;50,"Failed","Passed")</f>
        <v>Passed</v>
      </c>
      <c r="K272" t="s">
        <v>34</v>
      </c>
      <c r="L272" t="s">
        <v>34</v>
      </c>
      <c r="M272">
        <f>StudentsPerformance3[[#This Row],[writing score]]*StudentsPerformance3[[#This Row],[writing score]]</f>
        <v>3721</v>
      </c>
      <c r="N272">
        <v>61</v>
      </c>
    </row>
    <row r="273" spans="1:14" x14ac:dyDescent="0.25">
      <c r="A273" t="s">
        <v>17</v>
      </c>
      <c r="B273" t="s">
        <v>13</v>
      </c>
      <c r="C273" t="s">
        <v>14</v>
      </c>
      <c r="D273" t="s">
        <v>11</v>
      </c>
      <c r="E273" t="s">
        <v>12</v>
      </c>
      <c r="F273">
        <v>58</v>
      </c>
      <c r="G273">
        <f>(StudentsPerformance3[[#This Row],[math score]])*(StudentsPerformance3[[#This Row],[math score]])</f>
        <v>3364</v>
      </c>
      <c r="H273">
        <v>49</v>
      </c>
      <c r="I273">
        <f>StudentsPerformance3[[#This Row],[reading score]]*StudentsPerformance3[[#This Row],[reading score]]</f>
        <v>2401</v>
      </c>
      <c r="J273" t="str">
        <f>IF(StudentsPerformance3[[#This Row],[math score]]&lt;50,"Failed","Passed")</f>
        <v>Passed</v>
      </c>
      <c r="K273" t="s">
        <v>35</v>
      </c>
      <c r="L273" t="s">
        <v>35</v>
      </c>
      <c r="M273">
        <f>StudentsPerformance3[[#This Row],[writing score]]*StudentsPerformance3[[#This Row],[writing score]]</f>
        <v>1764</v>
      </c>
      <c r="N273">
        <v>42</v>
      </c>
    </row>
    <row r="274" spans="1:14" x14ac:dyDescent="0.25">
      <c r="A274" t="s">
        <v>8</v>
      </c>
      <c r="B274" t="s">
        <v>21</v>
      </c>
      <c r="C274" t="s">
        <v>19</v>
      </c>
      <c r="D274" t="s">
        <v>20</v>
      </c>
      <c r="E274" t="s">
        <v>12</v>
      </c>
      <c r="F274">
        <v>47</v>
      </c>
      <c r="G274">
        <f>(StudentsPerformance3[[#This Row],[math score]])*(StudentsPerformance3[[#This Row],[math score]])</f>
        <v>2209</v>
      </c>
      <c r="H274">
        <v>53</v>
      </c>
      <c r="I274">
        <f>StudentsPerformance3[[#This Row],[reading score]]*StudentsPerformance3[[#This Row],[reading score]]</f>
        <v>2809</v>
      </c>
      <c r="J274" t="str">
        <f>IF(StudentsPerformance3[[#This Row],[math score]]&lt;50,"Failed","Passed")</f>
        <v>Failed</v>
      </c>
      <c r="K274" t="s">
        <v>34</v>
      </c>
      <c r="L274" t="s">
        <v>34</v>
      </c>
      <c r="M274">
        <f>StudentsPerformance3[[#This Row],[writing score]]*StudentsPerformance3[[#This Row],[writing score]]</f>
        <v>3364</v>
      </c>
      <c r="N274">
        <v>58</v>
      </c>
    </row>
    <row r="275" spans="1:14" x14ac:dyDescent="0.25">
      <c r="A275" t="s">
        <v>8</v>
      </c>
      <c r="B275" t="s">
        <v>21</v>
      </c>
      <c r="C275" t="s">
        <v>14</v>
      </c>
      <c r="D275" t="s">
        <v>11</v>
      </c>
      <c r="E275" t="s">
        <v>12</v>
      </c>
      <c r="F275">
        <v>65</v>
      </c>
      <c r="G275">
        <f>(StudentsPerformance3[[#This Row],[math score]])*(StudentsPerformance3[[#This Row],[math score]])</f>
        <v>4225</v>
      </c>
      <c r="H275">
        <v>70</v>
      </c>
      <c r="I275">
        <f>StudentsPerformance3[[#This Row],[reading score]]*StudentsPerformance3[[#This Row],[reading score]]</f>
        <v>4900</v>
      </c>
      <c r="J275" t="str">
        <f>IF(StudentsPerformance3[[#This Row],[math score]]&lt;50,"Failed","Passed")</f>
        <v>Passed</v>
      </c>
      <c r="K275" t="s">
        <v>34</v>
      </c>
      <c r="L275" t="s">
        <v>34</v>
      </c>
      <c r="M275">
        <f>StudentsPerformance3[[#This Row],[writing score]]*StudentsPerformance3[[#This Row],[writing score]]</f>
        <v>5041</v>
      </c>
      <c r="N275">
        <v>71</v>
      </c>
    </row>
    <row r="276" spans="1:14" x14ac:dyDescent="0.25">
      <c r="A276" t="s">
        <v>17</v>
      </c>
      <c r="B276" t="s">
        <v>9</v>
      </c>
      <c r="C276" t="s">
        <v>14</v>
      </c>
      <c r="D276" t="s">
        <v>11</v>
      </c>
      <c r="E276" t="s">
        <v>15</v>
      </c>
      <c r="F276">
        <v>88</v>
      </c>
      <c r="G276">
        <f>(StudentsPerformance3[[#This Row],[math score]])*(StudentsPerformance3[[#This Row],[math score]])</f>
        <v>7744</v>
      </c>
      <c r="H276">
        <v>85</v>
      </c>
      <c r="I276">
        <f>StudentsPerformance3[[#This Row],[reading score]]*StudentsPerformance3[[#This Row],[reading score]]</f>
        <v>7225</v>
      </c>
      <c r="J276" t="str">
        <f>IF(StudentsPerformance3[[#This Row],[math score]]&lt;50,"Failed","Passed")</f>
        <v>Passed</v>
      </c>
      <c r="K276" t="s">
        <v>34</v>
      </c>
      <c r="L276" t="s">
        <v>34</v>
      </c>
      <c r="M276">
        <f>StudentsPerformance3[[#This Row],[writing score]]*StudentsPerformance3[[#This Row],[writing score]]</f>
        <v>5776</v>
      </c>
      <c r="N276">
        <v>76</v>
      </c>
    </row>
    <row r="277" spans="1:14" x14ac:dyDescent="0.25">
      <c r="A277" t="s">
        <v>17</v>
      </c>
      <c r="B277" t="s">
        <v>13</v>
      </c>
      <c r="C277" t="s">
        <v>10</v>
      </c>
      <c r="D277" t="s">
        <v>11</v>
      </c>
      <c r="E277" t="s">
        <v>12</v>
      </c>
      <c r="F277">
        <v>83</v>
      </c>
      <c r="G277">
        <f>(StudentsPerformance3[[#This Row],[math score]])*(StudentsPerformance3[[#This Row],[math score]])</f>
        <v>6889</v>
      </c>
      <c r="H277">
        <v>78</v>
      </c>
      <c r="I277">
        <f>StudentsPerformance3[[#This Row],[reading score]]*StudentsPerformance3[[#This Row],[reading score]]</f>
        <v>6084</v>
      </c>
      <c r="J277" t="str">
        <f>IF(StudentsPerformance3[[#This Row],[math score]]&lt;50,"Failed","Passed")</f>
        <v>Passed</v>
      </c>
      <c r="K277" t="s">
        <v>34</v>
      </c>
      <c r="L277" t="s">
        <v>34</v>
      </c>
      <c r="M277">
        <f>StudentsPerformance3[[#This Row],[writing score]]*StudentsPerformance3[[#This Row],[writing score]]</f>
        <v>5329</v>
      </c>
      <c r="N277">
        <v>73</v>
      </c>
    </row>
    <row r="278" spans="1:14" x14ac:dyDescent="0.25">
      <c r="A278" t="s">
        <v>8</v>
      </c>
      <c r="B278" t="s">
        <v>13</v>
      </c>
      <c r="C278" t="s">
        <v>23</v>
      </c>
      <c r="D278" t="s">
        <v>11</v>
      </c>
      <c r="E278" t="s">
        <v>15</v>
      </c>
      <c r="F278">
        <v>85</v>
      </c>
      <c r="G278">
        <f>(StudentsPerformance3[[#This Row],[math score]])*(StudentsPerformance3[[#This Row],[math score]])</f>
        <v>7225</v>
      </c>
      <c r="H278">
        <v>92</v>
      </c>
      <c r="I278">
        <f>StudentsPerformance3[[#This Row],[reading score]]*StudentsPerformance3[[#This Row],[reading score]]</f>
        <v>8464</v>
      </c>
      <c r="J278" t="str">
        <f>IF(StudentsPerformance3[[#This Row],[math score]]&lt;50,"Failed","Passed")</f>
        <v>Passed</v>
      </c>
      <c r="K278" t="s">
        <v>34</v>
      </c>
      <c r="L278" t="s">
        <v>34</v>
      </c>
      <c r="M278">
        <f>StudentsPerformance3[[#This Row],[writing score]]*StudentsPerformance3[[#This Row],[writing score]]</f>
        <v>8649</v>
      </c>
      <c r="N278">
        <v>93</v>
      </c>
    </row>
    <row r="279" spans="1:14" x14ac:dyDescent="0.25">
      <c r="A279" t="s">
        <v>8</v>
      </c>
      <c r="B279" t="s">
        <v>24</v>
      </c>
      <c r="C279" t="s">
        <v>22</v>
      </c>
      <c r="D279" t="s">
        <v>11</v>
      </c>
      <c r="E279" t="s">
        <v>15</v>
      </c>
      <c r="F279">
        <v>59</v>
      </c>
      <c r="G279">
        <f>(StudentsPerformance3[[#This Row],[math score]])*(StudentsPerformance3[[#This Row],[math score]])</f>
        <v>3481</v>
      </c>
      <c r="H279">
        <v>63</v>
      </c>
      <c r="I279">
        <f>StudentsPerformance3[[#This Row],[reading score]]*StudentsPerformance3[[#This Row],[reading score]]</f>
        <v>3969</v>
      </c>
      <c r="J279" t="str">
        <f>IF(StudentsPerformance3[[#This Row],[math score]]&lt;50,"Failed","Passed")</f>
        <v>Passed</v>
      </c>
      <c r="K279" t="s">
        <v>34</v>
      </c>
      <c r="L279" t="s">
        <v>34</v>
      </c>
      <c r="M279">
        <f>StudentsPerformance3[[#This Row],[writing score]]*StudentsPerformance3[[#This Row],[writing score]]</f>
        <v>5625</v>
      </c>
      <c r="N279">
        <v>75</v>
      </c>
    </row>
    <row r="280" spans="1:14" x14ac:dyDescent="0.25">
      <c r="A280" t="s">
        <v>8</v>
      </c>
      <c r="B280" t="s">
        <v>13</v>
      </c>
      <c r="C280" t="s">
        <v>23</v>
      </c>
      <c r="D280" t="s">
        <v>20</v>
      </c>
      <c r="E280" t="s">
        <v>12</v>
      </c>
      <c r="F280">
        <v>65</v>
      </c>
      <c r="G280">
        <f>(StudentsPerformance3[[#This Row],[math score]])*(StudentsPerformance3[[#This Row],[math score]])</f>
        <v>4225</v>
      </c>
      <c r="H280">
        <v>86</v>
      </c>
      <c r="I280">
        <f>StudentsPerformance3[[#This Row],[reading score]]*StudentsPerformance3[[#This Row],[reading score]]</f>
        <v>7396</v>
      </c>
      <c r="J280" t="str">
        <f>IF(StudentsPerformance3[[#This Row],[math score]]&lt;50,"Failed","Passed")</f>
        <v>Passed</v>
      </c>
      <c r="K280" t="s">
        <v>34</v>
      </c>
      <c r="L280" t="s">
        <v>34</v>
      </c>
      <c r="M280">
        <f>StudentsPerformance3[[#This Row],[writing score]]*StudentsPerformance3[[#This Row],[writing score]]</f>
        <v>6400</v>
      </c>
      <c r="N280">
        <v>80</v>
      </c>
    </row>
    <row r="281" spans="1:14" x14ac:dyDescent="0.25">
      <c r="A281" t="s">
        <v>17</v>
      </c>
      <c r="B281" t="s">
        <v>9</v>
      </c>
      <c r="C281" t="s">
        <v>10</v>
      </c>
      <c r="D281" t="s">
        <v>20</v>
      </c>
      <c r="E281" t="s">
        <v>12</v>
      </c>
      <c r="F281">
        <v>73</v>
      </c>
      <c r="G281">
        <f>(StudentsPerformance3[[#This Row],[math score]])*(StudentsPerformance3[[#This Row],[math score]])</f>
        <v>5329</v>
      </c>
      <c r="H281">
        <v>56</v>
      </c>
      <c r="I281">
        <f>StudentsPerformance3[[#This Row],[reading score]]*StudentsPerformance3[[#This Row],[reading score]]</f>
        <v>3136</v>
      </c>
      <c r="J281" t="str">
        <f>IF(StudentsPerformance3[[#This Row],[math score]]&lt;50,"Failed","Passed")</f>
        <v>Passed</v>
      </c>
      <c r="K281" t="s">
        <v>34</v>
      </c>
      <c r="L281" t="s">
        <v>34</v>
      </c>
      <c r="M281">
        <f>StudentsPerformance3[[#This Row],[writing score]]*StudentsPerformance3[[#This Row],[writing score]]</f>
        <v>3249</v>
      </c>
      <c r="N281">
        <v>57</v>
      </c>
    </row>
    <row r="282" spans="1:14" x14ac:dyDescent="0.25">
      <c r="A282" t="s">
        <v>17</v>
      </c>
      <c r="B282" t="s">
        <v>21</v>
      </c>
      <c r="C282" t="s">
        <v>22</v>
      </c>
      <c r="D282" t="s">
        <v>11</v>
      </c>
      <c r="E282" t="s">
        <v>12</v>
      </c>
      <c r="F282">
        <v>53</v>
      </c>
      <c r="G282">
        <f>(StudentsPerformance3[[#This Row],[math score]])*(StudentsPerformance3[[#This Row],[math score]])</f>
        <v>2809</v>
      </c>
      <c r="H282">
        <v>52</v>
      </c>
      <c r="I282">
        <f>StudentsPerformance3[[#This Row],[reading score]]*StudentsPerformance3[[#This Row],[reading score]]</f>
        <v>2704</v>
      </c>
      <c r="J282" t="str">
        <f>IF(StudentsPerformance3[[#This Row],[math score]]&lt;50,"Failed","Passed")</f>
        <v>Passed</v>
      </c>
      <c r="K282" t="s">
        <v>34</v>
      </c>
      <c r="L282" t="s">
        <v>35</v>
      </c>
      <c r="M282">
        <f>StudentsPerformance3[[#This Row],[writing score]]*StudentsPerformance3[[#This Row],[writing score]]</f>
        <v>1764</v>
      </c>
      <c r="N282">
        <v>42</v>
      </c>
    </row>
    <row r="283" spans="1:14" x14ac:dyDescent="0.25">
      <c r="A283" t="s">
        <v>17</v>
      </c>
      <c r="B283" t="s">
        <v>21</v>
      </c>
      <c r="C283" t="s">
        <v>22</v>
      </c>
      <c r="D283" t="s">
        <v>11</v>
      </c>
      <c r="E283" t="s">
        <v>12</v>
      </c>
      <c r="F283">
        <v>45</v>
      </c>
      <c r="G283">
        <f>(StudentsPerformance3[[#This Row],[math score]])*(StudentsPerformance3[[#This Row],[math score]])</f>
        <v>2025</v>
      </c>
      <c r="H283">
        <v>48</v>
      </c>
      <c r="I283">
        <f>StudentsPerformance3[[#This Row],[reading score]]*StudentsPerformance3[[#This Row],[reading score]]</f>
        <v>2304</v>
      </c>
      <c r="J283" t="str">
        <f>IF(StudentsPerformance3[[#This Row],[math score]]&lt;50,"Failed","Passed")</f>
        <v>Failed</v>
      </c>
      <c r="K283" t="s">
        <v>35</v>
      </c>
      <c r="L283" t="s">
        <v>35</v>
      </c>
      <c r="M283">
        <f>StudentsPerformance3[[#This Row],[writing score]]*StudentsPerformance3[[#This Row],[writing score]]</f>
        <v>2116</v>
      </c>
      <c r="N283">
        <v>46</v>
      </c>
    </row>
    <row r="284" spans="1:14" x14ac:dyDescent="0.25">
      <c r="A284" t="s">
        <v>8</v>
      </c>
      <c r="B284" t="s">
        <v>21</v>
      </c>
      <c r="C284" t="s">
        <v>10</v>
      </c>
      <c r="D284" t="s">
        <v>20</v>
      </c>
      <c r="E284" t="s">
        <v>12</v>
      </c>
      <c r="F284">
        <v>73</v>
      </c>
      <c r="G284">
        <f>(StudentsPerformance3[[#This Row],[math score]])*(StudentsPerformance3[[#This Row],[math score]])</f>
        <v>5329</v>
      </c>
      <c r="H284">
        <v>79</v>
      </c>
      <c r="I284">
        <f>StudentsPerformance3[[#This Row],[reading score]]*StudentsPerformance3[[#This Row],[reading score]]</f>
        <v>6241</v>
      </c>
      <c r="J284" t="str">
        <f>IF(StudentsPerformance3[[#This Row],[math score]]&lt;50,"Failed","Passed")</f>
        <v>Passed</v>
      </c>
      <c r="K284" t="s">
        <v>34</v>
      </c>
      <c r="L284" t="s">
        <v>34</v>
      </c>
      <c r="M284">
        <f>StudentsPerformance3[[#This Row],[writing score]]*StudentsPerformance3[[#This Row],[writing score]]</f>
        <v>7056</v>
      </c>
      <c r="N284">
        <v>84</v>
      </c>
    </row>
    <row r="285" spans="1:14" x14ac:dyDescent="0.25">
      <c r="A285" t="s">
        <v>8</v>
      </c>
      <c r="B285" t="s">
        <v>21</v>
      </c>
      <c r="C285" t="s">
        <v>14</v>
      </c>
      <c r="D285" t="s">
        <v>20</v>
      </c>
      <c r="E285" t="s">
        <v>15</v>
      </c>
      <c r="F285">
        <v>70</v>
      </c>
      <c r="G285">
        <f>(StudentsPerformance3[[#This Row],[math score]])*(StudentsPerformance3[[#This Row],[math score]])</f>
        <v>4900</v>
      </c>
      <c r="H285">
        <v>78</v>
      </c>
      <c r="I285">
        <f>StudentsPerformance3[[#This Row],[reading score]]*StudentsPerformance3[[#This Row],[reading score]]</f>
        <v>6084</v>
      </c>
      <c r="J285" t="str">
        <f>IF(StudentsPerformance3[[#This Row],[math score]]&lt;50,"Failed","Passed")</f>
        <v>Passed</v>
      </c>
      <c r="K285" t="s">
        <v>34</v>
      </c>
      <c r="L285" t="s">
        <v>34</v>
      </c>
      <c r="M285">
        <f>StudentsPerformance3[[#This Row],[writing score]]*StudentsPerformance3[[#This Row],[writing score]]</f>
        <v>6084</v>
      </c>
      <c r="N285">
        <v>78</v>
      </c>
    </row>
    <row r="286" spans="1:14" x14ac:dyDescent="0.25">
      <c r="A286" t="s">
        <v>8</v>
      </c>
      <c r="B286" t="s">
        <v>9</v>
      </c>
      <c r="C286" t="s">
        <v>23</v>
      </c>
      <c r="D286" t="s">
        <v>11</v>
      </c>
      <c r="E286" t="s">
        <v>12</v>
      </c>
      <c r="F286">
        <v>37</v>
      </c>
      <c r="G286">
        <f>(StudentsPerformance3[[#This Row],[math score]])*(StudentsPerformance3[[#This Row],[math score]])</f>
        <v>1369</v>
      </c>
      <c r="H286">
        <v>46</v>
      </c>
      <c r="I286">
        <f>StudentsPerformance3[[#This Row],[reading score]]*StudentsPerformance3[[#This Row],[reading score]]</f>
        <v>2116</v>
      </c>
      <c r="J286" t="str">
        <f>IF(StudentsPerformance3[[#This Row],[math score]]&lt;50,"Failed","Passed")</f>
        <v>Failed</v>
      </c>
      <c r="K286" t="s">
        <v>35</v>
      </c>
      <c r="L286" t="s">
        <v>35</v>
      </c>
      <c r="M286">
        <f>StudentsPerformance3[[#This Row],[writing score]]*StudentsPerformance3[[#This Row],[writing score]]</f>
        <v>2116</v>
      </c>
      <c r="N286">
        <v>46</v>
      </c>
    </row>
    <row r="287" spans="1:14" x14ac:dyDescent="0.25">
      <c r="A287" t="s">
        <v>17</v>
      </c>
      <c r="B287" t="s">
        <v>9</v>
      </c>
      <c r="C287" t="s">
        <v>19</v>
      </c>
      <c r="D287" t="s">
        <v>11</v>
      </c>
      <c r="E287" t="s">
        <v>15</v>
      </c>
      <c r="F287">
        <v>81</v>
      </c>
      <c r="G287">
        <f>(StudentsPerformance3[[#This Row],[math score]])*(StudentsPerformance3[[#This Row],[math score]])</f>
        <v>6561</v>
      </c>
      <c r="H287">
        <v>82</v>
      </c>
      <c r="I287">
        <f>StudentsPerformance3[[#This Row],[reading score]]*StudentsPerformance3[[#This Row],[reading score]]</f>
        <v>6724</v>
      </c>
      <c r="J287" t="str">
        <f>IF(StudentsPerformance3[[#This Row],[math score]]&lt;50,"Failed","Passed")</f>
        <v>Passed</v>
      </c>
      <c r="K287" t="s">
        <v>34</v>
      </c>
      <c r="L287" t="s">
        <v>34</v>
      </c>
      <c r="M287">
        <f>StudentsPerformance3[[#This Row],[writing score]]*StudentsPerformance3[[#This Row],[writing score]]</f>
        <v>6724</v>
      </c>
      <c r="N287">
        <v>82</v>
      </c>
    </row>
    <row r="288" spans="1:14" x14ac:dyDescent="0.25">
      <c r="A288" t="s">
        <v>17</v>
      </c>
      <c r="B288" t="s">
        <v>24</v>
      </c>
      <c r="C288" t="s">
        <v>19</v>
      </c>
      <c r="D288" t="s">
        <v>11</v>
      </c>
      <c r="E288" t="s">
        <v>15</v>
      </c>
      <c r="F288">
        <v>97</v>
      </c>
      <c r="G288">
        <f>(StudentsPerformance3[[#This Row],[math score]])*(StudentsPerformance3[[#This Row],[math score]])</f>
        <v>9409</v>
      </c>
      <c r="H288">
        <v>82</v>
      </c>
      <c r="I288">
        <f>StudentsPerformance3[[#This Row],[reading score]]*StudentsPerformance3[[#This Row],[reading score]]</f>
        <v>6724</v>
      </c>
      <c r="J288" t="str">
        <f>IF(StudentsPerformance3[[#This Row],[math score]]&lt;50,"Failed","Passed")</f>
        <v>Passed</v>
      </c>
      <c r="K288" t="s">
        <v>34</v>
      </c>
      <c r="L288" t="s">
        <v>34</v>
      </c>
      <c r="M288">
        <f>StudentsPerformance3[[#This Row],[writing score]]*StudentsPerformance3[[#This Row],[writing score]]</f>
        <v>7744</v>
      </c>
      <c r="N288">
        <v>88</v>
      </c>
    </row>
    <row r="289" spans="1:14" x14ac:dyDescent="0.25">
      <c r="A289" t="s">
        <v>8</v>
      </c>
      <c r="B289" t="s">
        <v>9</v>
      </c>
      <c r="C289" t="s">
        <v>23</v>
      </c>
      <c r="D289" t="s">
        <v>11</v>
      </c>
      <c r="E289" t="s">
        <v>12</v>
      </c>
      <c r="F289">
        <v>67</v>
      </c>
      <c r="G289">
        <f>(StudentsPerformance3[[#This Row],[math score]])*(StudentsPerformance3[[#This Row],[math score]])</f>
        <v>4489</v>
      </c>
      <c r="H289">
        <v>89</v>
      </c>
      <c r="I289">
        <f>StudentsPerformance3[[#This Row],[reading score]]*StudentsPerformance3[[#This Row],[reading score]]</f>
        <v>7921</v>
      </c>
      <c r="J289" t="str">
        <f>IF(StudentsPerformance3[[#This Row],[math score]]&lt;50,"Failed","Passed")</f>
        <v>Passed</v>
      </c>
      <c r="K289" t="s">
        <v>34</v>
      </c>
      <c r="L289" t="s">
        <v>34</v>
      </c>
      <c r="M289">
        <f>StudentsPerformance3[[#This Row],[writing score]]*StudentsPerformance3[[#This Row],[writing score]]</f>
        <v>6724</v>
      </c>
      <c r="N289">
        <v>82</v>
      </c>
    </row>
    <row r="290" spans="1:14" x14ac:dyDescent="0.25">
      <c r="A290" t="s">
        <v>17</v>
      </c>
      <c r="B290" t="s">
        <v>9</v>
      </c>
      <c r="C290" t="s">
        <v>10</v>
      </c>
      <c r="D290" t="s">
        <v>20</v>
      </c>
      <c r="E290" t="s">
        <v>12</v>
      </c>
      <c r="F290">
        <v>88</v>
      </c>
      <c r="G290">
        <f>(StudentsPerformance3[[#This Row],[math score]])*(StudentsPerformance3[[#This Row],[math score]])</f>
        <v>7744</v>
      </c>
      <c r="H290">
        <v>75</v>
      </c>
      <c r="I290">
        <f>StudentsPerformance3[[#This Row],[reading score]]*StudentsPerformance3[[#This Row],[reading score]]</f>
        <v>5625</v>
      </c>
      <c r="J290" t="str">
        <f>IF(StudentsPerformance3[[#This Row],[math score]]&lt;50,"Failed","Passed")</f>
        <v>Passed</v>
      </c>
      <c r="K290" t="s">
        <v>34</v>
      </c>
      <c r="L290" t="s">
        <v>34</v>
      </c>
      <c r="M290">
        <f>StudentsPerformance3[[#This Row],[writing score]]*StudentsPerformance3[[#This Row],[writing score]]</f>
        <v>5776</v>
      </c>
      <c r="N290">
        <v>76</v>
      </c>
    </row>
    <row r="291" spans="1:14" x14ac:dyDescent="0.25">
      <c r="A291" t="s">
        <v>17</v>
      </c>
      <c r="B291" t="s">
        <v>24</v>
      </c>
      <c r="C291" t="s">
        <v>23</v>
      </c>
      <c r="D291" t="s">
        <v>11</v>
      </c>
      <c r="E291" t="s">
        <v>15</v>
      </c>
      <c r="F291">
        <v>77</v>
      </c>
      <c r="G291">
        <f>(StudentsPerformance3[[#This Row],[math score]])*(StudentsPerformance3[[#This Row],[math score]])</f>
        <v>5929</v>
      </c>
      <c r="H291">
        <v>76</v>
      </c>
      <c r="I291">
        <f>StudentsPerformance3[[#This Row],[reading score]]*StudentsPerformance3[[#This Row],[reading score]]</f>
        <v>5776</v>
      </c>
      <c r="J291" t="str">
        <f>IF(StudentsPerformance3[[#This Row],[math score]]&lt;50,"Failed","Passed")</f>
        <v>Passed</v>
      </c>
      <c r="K291" t="s">
        <v>34</v>
      </c>
      <c r="L291" t="s">
        <v>34</v>
      </c>
      <c r="M291">
        <f>StudentsPerformance3[[#This Row],[writing score]]*StudentsPerformance3[[#This Row],[writing score]]</f>
        <v>5929</v>
      </c>
      <c r="N291">
        <v>77</v>
      </c>
    </row>
    <row r="292" spans="1:14" x14ac:dyDescent="0.25">
      <c r="A292" t="s">
        <v>17</v>
      </c>
      <c r="B292" t="s">
        <v>13</v>
      </c>
      <c r="C292" t="s">
        <v>19</v>
      </c>
      <c r="D292" t="s">
        <v>11</v>
      </c>
      <c r="E292" t="s">
        <v>12</v>
      </c>
      <c r="F292">
        <v>76</v>
      </c>
      <c r="G292">
        <f>(StudentsPerformance3[[#This Row],[math score]])*(StudentsPerformance3[[#This Row],[math score]])</f>
        <v>5776</v>
      </c>
      <c r="H292">
        <v>70</v>
      </c>
      <c r="I292">
        <f>StudentsPerformance3[[#This Row],[reading score]]*StudentsPerformance3[[#This Row],[reading score]]</f>
        <v>4900</v>
      </c>
      <c r="J292" t="str">
        <f>IF(StudentsPerformance3[[#This Row],[math score]]&lt;50,"Failed","Passed")</f>
        <v>Passed</v>
      </c>
      <c r="K292" t="s">
        <v>34</v>
      </c>
      <c r="L292" t="s">
        <v>34</v>
      </c>
      <c r="M292">
        <f>StudentsPerformance3[[#This Row],[writing score]]*StudentsPerformance3[[#This Row],[writing score]]</f>
        <v>4624</v>
      </c>
      <c r="N292">
        <v>68</v>
      </c>
    </row>
    <row r="293" spans="1:14" x14ac:dyDescent="0.25">
      <c r="A293" t="s">
        <v>17</v>
      </c>
      <c r="B293" t="s">
        <v>21</v>
      </c>
      <c r="C293" t="s">
        <v>23</v>
      </c>
      <c r="D293" t="s">
        <v>11</v>
      </c>
      <c r="E293" t="s">
        <v>12</v>
      </c>
      <c r="F293">
        <v>86</v>
      </c>
      <c r="G293">
        <f>(StudentsPerformance3[[#This Row],[math score]])*(StudentsPerformance3[[#This Row],[math score]])</f>
        <v>7396</v>
      </c>
      <c r="H293">
        <v>73</v>
      </c>
      <c r="I293">
        <f>StudentsPerformance3[[#This Row],[reading score]]*StudentsPerformance3[[#This Row],[reading score]]</f>
        <v>5329</v>
      </c>
      <c r="J293" t="str">
        <f>IF(StudentsPerformance3[[#This Row],[math score]]&lt;50,"Failed","Passed")</f>
        <v>Passed</v>
      </c>
      <c r="K293" t="s">
        <v>34</v>
      </c>
      <c r="L293" t="s">
        <v>34</v>
      </c>
      <c r="M293">
        <f>StudentsPerformance3[[#This Row],[writing score]]*StudentsPerformance3[[#This Row],[writing score]]</f>
        <v>4900</v>
      </c>
      <c r="N293">
        <v>70</v>
      </c>
    </row>
    <row r="294" spans="1:14" x14ac:dyDescent="0.25">
      <c r="A294" t="s">
        <v>17</v>
      </c>
      <c r="B294" t="s">
        <v>13</v>
      </c>
      <c r="C294" t="s">
        <v>23</v>
      </c>
      <c r="D294" t="s">
        <v>11</v>
      </c>
      <c r="E294" t="s">
        <v>15</v>
      </c>
      <c r="F294">
        <v>63</v>
      </c>
      <c r="G294">
        <f>(StudentsPerformance3[[#This Row],[math score]])*(StudentsPerformance3[[#This Row],[math score]])</f>
        <v>3969</v>
      </c>
      <c r="H294">
        <v>60</v>
      </c>
      <c r="I294">
        <f>StudentsPerformance3[[#This Row],[reading score]]*StudentsPerformance3[[#This Row],[reading score]]</f>
        <v>3600</v>
      </c>
      <c r="J294" t="str">
        <f>IF(StudentsPerformance3[[#This Row],[math score]]&lt;50,"Failed","Passed")</f>
        <v>Passed</v>
      </c>
      <c r="K294" t="s">
        <v>34</v>
      </c>
      <c r="L294" t="s">
        <v>34</v>
      </c>
      <c r="M294">
        <f>StudentsPerformance3[[#This Row],[writing score]]*StudentsPerformance3[[#This Row],[writing score]]</f>
        <v>3249</v>
      </c>
      <c r="N294">
        <v>57</v>
      </c>
    </row>
    <row r="295" spans="1:14" x14ac:dyDescent="0.25">
      <c r="A295" t="s">
        <v>8</v>
      </c>
      <c r="B295" t="s">
        <v>24</v>
      </c>
      <c r="C295" t="s">
        <v>10</v>
      </c>
      <c r="D295" t="s">
        <v>11</v>
      </c>
      <c r="E295" t="s">
        <v>12</v>
      </c>
      <c r="F295">
        <v>65</v>
      </c>
      <c r="G295">
        <f>(StudentsPerformance3[[#This Row],[math score]])*(StudentsPerformance3[[#This Row],[math score]])</f>
        <v>4225</v>
      </c>
      <c r="H295">
        <v>73</v>
      </c>
      <c r="I295">
        <f>StudentsPerformance3[[#This Row],[reading score]]*StudentsPerformance3[[#This Row],[reading score]]</f>
        <v>5329</v>
      </c>
      <c r="J295" t="str">
        <f>IF(StudentsPerformance3[[#This Row],[math score]]&lt;50,"Failed","Passed")</f>
        <v>Passed</v>
      </c>
      <c r="K295" t="s">
        <v>34</v>
      </c>
      <c r="L295" t="s">
        <v>34</v>
      </c>
      <c r="M295">
        <f>StudentsPerformance3[[#This Row],[writing score]]*StudentsPerformance3[[#This Row],[writing score]]</f>
        <v>5625</v>
      </c>
      <c r="N295">
        <v>75</v>
      </c>
    </row>
    <row r="296" spans="1:14" x14ac:dyDescent="0.25">
      <c r="A296" t="s">
        <v>17</v>
      </c>
      <c r="B296" t="s">
        <v>21</v>
      </c>
      <c r="C296" t="s">
        <v>22</v>
      </c>
      <c r="D296" t="s">
        <v>20</v>
      </c>
      <c r="E296" t="s">
        <v>15</v>
      </c>
      <c r="F296">
        <v>78</v>
      </c>
      <c r="G296">
        <f>(StudentsPerformance3[[#This Row],[math score]])*(StudentsPerformance3[[#This Row],[math score]])</f>
        <v>6084</v>
      </c>
      <c r="H296">
        <v>77</v>
      </c>
      <c r="I296">
        <f>StudentsPerformance3[[#This Row],[reading score]]*StudentsPerformance3[[#This Row],[reading score]]</f>
        <v>5929</v>
      </c>
      <c r="J296" t="str">
        <f>IF(StudentsPerformance3[[#This Row],[math score]]&lt;50,"Failed","Passed")</f>
        <v>Passed</v>
      </c>
      <c r="K296" t="s">
        <v>34</v>
      </c>
      <c r="L296" t="s">
        <v>34</v>
      </c>
      <c r="M296">
        <f>StudentsPerformance3[[#This Row],[writing score]]*StudentsPerformance3[[#This Row],[writing score]]</f>
        <v>6400</v>
      </c>
      <c r="N296">
        <v>80</v>
      </c>
    </row>
    <row r="297" spans="1:14" x14ac:dyDescent="0.25">
      <c r="A297" t="s">
        <v>17</v>
      </c>
      <c r="B297" t="s">
        <v>9</v>
      </c>
      <c r="C297" t="s">
        <v>19</v>
      </c>
      <c r="D297" t="s">
        <v>20</v>
      </c>
      <c r="E297" t="s">
        <v>12</v>
      </c>
      <c r="F297">
        <v>67</v>
      </c>
      <c r="G297">
        <f>(StudentsPerformance3[[#This Row],[math score]])*(StudentsPerformance3[[#This Row],[math score]])</f>
        <v>4489</v>
      </c>
      <c r="H297">
        <v>62</v>
      </c>
      <c r="I297">
        <f>StudentsPerformance3[[#This Row],[reading score]]*StudentsPerformance3[[#This Row],[reading score]]</f>
        <v>3844</v>
      </c>
      <c r="J297" t="str">
        <f>IF(StudentsPerformance3[[#This Row],[math score]]&lt;50,"Failed","Passed")</f>
        <v>Passed</v>
      </c>
      <c r="K297" t="s">
        <v>34</v>
      </c>
      <c r="L297" t="s">
        <v>34</v>
      </c>
      <c r="M297">
        <f>StudentsPerformance3[[#This Row],[writing score]]*StudentsPerformance3[[#This Row],[writing score]]</f>
        <v>3600</v>
      </c>
      <c r="N297">
        <v>60</v>
      </c>
    </row>
    <row r="298" spans="1:14" x14ac:dyDescent="0.25">
      <c r="A298" t="s">
        <v>17</v>
      </c>
      <c r="B298" t="s">
        <v>18</v>
      </c>
      <c r="C298" t="s">
        <v>23</v>
      </c>
      <c r="D298" t="s">
        <v>11</v>
      </c>
      <c r="E298" t="s">
        <v>15</v>
      </c>
      <c r="F298">
        <v>46</v>
      </c>
      <c r="G298">
        <f>(StudentsPerformance3[[#This Row],[math score]])*(StudentsPerformance3[[#This Row],[math score]])</f>
        <v>2116</v>
      </c>
      <c r="H298">
        <v>41</v>
      </c>
      <c r="I298">
        <f>StudentsPerformance3[[#This Row],[reading score]]*StudentsPerformance3[[#This Row],[reading score]]</f>
        <v>1681</v>
      </c>
      <c r="J298" t="str">
        <f>IF(StudentsPerformance3[[#This Row],[math score]]&lt;50,"Failed","Passed")</f>
        <v>Failed</v>
      </c>
      <c r="K298" t="s">
        <v>35</v>
      </c>
      <c r="L298" t="s">
        <v>35</v>
      </c>
      <c r="M298">
        <f>StudentsPerformance3[[#This Row],[writing score]]*StudentsPerformance3[[#This Row],[writing score]]</f>
        <v>1849</v>
      </c>
      <c r="N298">
        <v>43</v>
      </c>
    </row>
    <row r="299" spans="1:14" x14ac:dyDescent="0.25">
      <c r="A299" t="s">
        <v>17</v>
      </c>
      <c r="B299" t="s">
        <v>24</v>
      </c>
      <c r="C299" t="s">
        <v>19</v>
      </c>
      <c r="D299" t="s">
        <v>11</v>
      </c>
      <c r="E299" t="s">
        <v>15</v>
      </c>
      <c r="F299">
        <v>71</v>
      </c>
      <c r="G299">
        <f>(StudentsPerformance3[[#This Row],[math score]])*(StudentsPerformance3[[#This Row],[math score]])</f>
        <v>5041</v>
      </c>
      <c r="H299">
        <v>74</v>
      </c>
      <c r="I299">
        <f>StudentsPerformance3[[#This Row],[reading score]]*StudentsPerformance3[[#This Row],[reading score]]</f>
        <v>5476</v>
      </c>
      <c r="J299" t="str">
        <f>IF(StudentsPerformance3[[#This Row],[math score]]&lt;50,"Failed","Passed")</f>
        <v>Passed</v>
      </c>
      <c r="K299" t="s">
        <v>34</v>
      </c>
      <c r="L299" t="s">
        <v>34</v>
      </c>
      <c r="M299">
        <f>StudentsPerformance3[[#This Row],[writing score]]*StudentsPerformance3[[#This Row],[writing score]]</f>
        <v>4624</v>
      </c>
      <c r="N299">
        <v>68</v>
      </c>
    </row>
    <row r="300" spans="1:14" x14ac:dyDescent="0.25">
      <c r="A300" t="s">
        <v>17</v>
      </c>
      <c r="B300" t="s">
        <v>13</v>
      </c>
      <c r="C300" t="s">
        <v>22</v>
      </c>
      <c r="D300" t="s">
        <v>20</v>
      </c>
      <c r="E300" t="s">
        <v>15</v>
      </c>
      <c r="F300">
        <v>40</v>
      </c>
      <c r="G300">
        <f>(StudentsPerformance3[[#This Row],[math score]])*(StudentsPerformance3[[#This Row],[math score]])</f>
        <v>1600</v>
      </c>
      <c r="H300">
        <v>46</v>
      </c>
      <c r="I300">
        <f>StudentsPerformance3[[#This Row],[reading score]]*StudentsPerformance3[[#This Row],[reading score]]</f>
        <v>2116</v>
      </c>
      <c r="J300" t="str">
        <f>IF(StudentsPerformance3[[#This Row],[math score]]&lt;50,"Failed","Passed")</f>
        <v>Failed</v>
      </c>
      <c r="K300" t="s">
        <v>35</v>
      </c>
      <c r="L300" t="s">
        <v>34</v>
      </c>
      <c r="M300">
        <f>StudentsPerformance3[[#This Row],[writing score]]*StudentsPerformance3[[#This Row],[writing score]]</f>
        <v>2500</v>
      </c>
      <c r="N300">
        <v>50</v>
      </c>
    </row>
    <row r="301" spans="1:14" x14ac:dyDescent="0.25">
      <c r="A301" t="s">
        <v>17</v>
      </c>
      <c r="B301" t="s">
        <v>21</v>
      </c>
      <c r="C301" t="s">
        <v>19</v>
      </c>
      <c r="D301" t="s">
        <v>20</v>
      </c>
      <c r="E301" t="s">
        <v>12</v>
      </c>
      <c r="F301">
        <v>90</v>
      </c>
      <c r="G301">
        <f>(StudentsPerformance3[[#This Row],[math score]])*(StudentsPerformance3[[#This Row],[math score]])</f>
        <v>8100</v>
      </c>
      <c r="H301">
        <v>87</v>
      </c>
      <c r="I301">
        <f>StudentsPerformance3[[#This Row],[reading score]]*StudentsPerformance3[[#This Row],[reading score]]</f>
        <v>7569</v>
      </c>
      <c r="J301" t="str">
        <f>IF(StudentsPerformance3[[#This Row],[math score]]&lt;50,"Failed","Passed")</f>
        <v>Passed</v>
      </c>
      <c r="K301" t="s">
        <v>34</v>
      </c>
      <c r="L301" t="s">
        <v>34</v>
      </c>
      <c r="M301">
        <f>StudentsPerformance3[[#This Row],[writing score]]*StudentsPerformance3[[#This Row],[writing score]]</f>
        <v>5625</v>
      </c>
      <c r="N301">
        <v>75</v>
      </c>
    </row>
    <row r="302" spans="1:14" x14ac:dyDescent="0.25">
      <c r="A302" t="s">
        <v>17</v>
      </c>
      <c r="B302" t="s">
        <v>18</v>
      </c>
      <c r="C302" t="s">
        <v>14</v>
      </c>
      <c r="D302" t="s">
        <v>20</v>
      </c>
      <c r="E302" t="s">
        <v>15</v>
      </c>
      <c r="F302">
        <v>81</v>
      </c>
      <c r="G302">
        <f>(StudentsPerformance3[[#This Row],[math score]])*(StudentsPerformance3[[#This Row],[math score]])</f>
        <v>6561</v>
      </c>
      <c r="H302">
        <v>78</v>
      </c>
      <c r="I302">
        <f>StudentsPerformance3[[#This Row],[reading score]]*StudentsPerformance3[[#This Row],[reading score]]</f>
        <v>6084</v>
      </c>
      <c r="J302" t="str">
        <f>IF(StudentsPerformance3[[#This Row],[math score]]&lt;50,"Failed","Passed")</f>
        <v>Passed</v>
      </c>
      <c r="K302" t="s">
        <v>34</v>
      </c>
      <c r="L302" t="s">
        <v>34</v>
      </c>
      <c r="M302">
        <f>StudentsPerformance3[[#This Row],[writing score]]*StudentsPerformance3[[#This Row],[writing score]]</f>
        <v>6561</v>
      </c>
      <c r="N302">
        <v>81</v>
      </c>
    </row>
    <row r="303" spans="1:14" x14ac:dyDescent="0.25">
      <c r="A303" t="s">
        <v>17</v>
      </c>
      <c r="B303" t="s">
        <v>21</v>
      </c>
      <c r="C303" t="s">
        <v>23</v>
      </c>
      <c r="D303" t="s">
        <v>20</v>
      </c>
      <c r="E303" t="s">
        <v>12</v>
      </c>
      <c r="F303">
        <v>56</v>
      </c>
      <c r="G303">
        <f>(StudentsPerformance3[[#This Row],[math score]])*(StudentsPerformance3[[#This Row],[math score]])</f>
        <v>3136</v>
      </c>
      <c r="H303">
        <v>54</v>
      </c>
      <c r="I303">
        <f>StudentsPerformance3[[#This Row],[reading score]]*StudentsPerformance3[[#This Row],[reading score]]</f>
        <v>2916</v>
      </c>
      <c r="J303" t="str">
        <f>IF(StudentsPerformance3[[#This Row],[math score]]&lt;50,"Failed","Passed")</f>
        <v>Passed</v>
      </c>
      <c r="K303" t="s">
        <v>34</v>
      </c>
      <c r="L303" t="s">
        <v>34</v>
      </c>
      <c r="M303">
        <f>StudentsPerformance3[[#This Row],[writing score]]*StudentsPerformance3[[#This Row],[writing score]]</f>
        <v>2704</v>
      </c>
      <c r="N303">
        <v>52</v>
      </c>
    </row>
    <row r="304" spans="1:14" x14ac:dyDescent="0.25">
      <c r="A304" t="s">
        <v>8</v>
      </c>
      <c r="B304" t="s">
        <v>13</v>
      </c>
      <c r="C304" t="s">
        <v>19</v>
      </c>
      <c r="D304" t="s">
        <v>11</v>
      </c>
      <c r="E304" t="s">
        <v>15</v>
      </c>
      <c r="F304">
        <v>67</v>
      </c>
      <c r="G304">
        <f>(StudentsPerformance3[[#This Row],[math score]])*(StudentsPerformance3[[#This Row],[math score]])</f>
        <v>4489</v>
      </c>
      <c r="H304">
        <v>84</v>
      </c>
      <c r="I304">
        <f>StudentsPerformance3[[#This Row],[reading score]]*StudentsPerformance3[[#This Row],[reading score]]</f>
        <v>7056</v>
      </c>
      <c r="J304" t="str">
        <f>IF(StudentsPerformance3[[#This Row],[math score]]&lt;50,"Failed","Passed")</f>
        <v>Passed</v>
      </c>
      <c r="K304" t="s">
        <v>34</v>
      </c>
      <c r="L304" t="s">
        <v>34</v>
      </c>
      <c r="M304">
        <f>StudentsPerformance3[[#This Row],[writing score]]*StudentsPerformance3[[#This Row],[writing score]]</f>
        <v>6561</v>
      </c>
      <c r="N304">
        <v>81</v>
      </c>
    </row>
    <row r="305" spans="1:14" x14ac:dyDescent="0.25">
      <c r="A305" t="s">
        <v>17</v>
      </c>
      <c r="B305" t="s">
        <v>9</v>
      </c>
      <c r="C305" t="s">
        <v>19</v>
      </c>
      <c r="D305" t="s">
        <v>11</v>
      </c>
      <c r="E305" t="s">
        <v>12</v>
      </c>
      <c r="F305">
        <v>80</v>
      </c>
      <c r="G305">
        <f>(StudentsPerformance3[[#This Row],[math score]])*(StudentsPerformance3[[#This Row],[math score]])</f>
        <v>6400</v>
      </c>
      <c r="H305">
        <v>76</v>
      </c>
      <c r="I305">
        <f>StudentsPerformance3[[#This Row],[reading score]]*StudentsPerformance3[[#This Row],[reading score]]</f>
        <v>5776</v>
      </c>
      <c r="J305" t="str">
        <f>IF(StudentsPerformance3[[#This Row],[math score]]&lt;50,"Failed","Passed")</f>
        <v>Passed</v>
      </c>
      <c r="K305" t="s">
        <v>34</v>
      </c>
      <c r="L305" t="s">
        <v>34</v>
      </c>
      <c r="M305">
        <f>StudentsPerformance3[[#This Row],[writing score]]*StudentsPerformance3[[#This Row],[writing score]]</f>
        <v>4096</v>
      </c>
      <c r="N305">
        <v>64</v>
      </c>
    </row>
    <row r="306" spans="1:14" x14ac:dyDescent="0.25">
      <c r="A306" t="s">
        <v>8</v>
      </c>
      <c r="B306" t="s">
        <v>13</v>
      </c>
      <c r="C306" t="s">
        <v>19</v>
      </c>
      <c r="D306" t="s">
        <v>11</v>
      </c>
      <c r="E306" t="s">
        <v>15</v>
      </c>
      <c r="F306">
        <v>74</v>
      </c>
      <c r="G306">
        <f>(StudentsPerformance3[[#This Row],[math score]])*(StudentsPerformance3[[#This Row],[math score]])</f>
        <v>5476</v>
      </c>
      <c r="H306">
        <v>75</v>
      </c>
      <c r="I306">
        <f>StudentsPerformance3[[#This Row],[reading score]]*StudentsPerformance3[[#This Row],[reading score]]</f>
        <v>5625</v>
      </c>
      <c r="J306" t="str">
        <f>IF(StudentsPerformance3[[#This Row],[math score]]&lt;50,"Failed","Passed")</f>
        <v>Passed</v>
      </c>
      <c r="K306" t="s">
        <v>34</v>
      </c>
      <c r="L306" t="s">
        <v>34</v>
      </c>
      <c r="M306">
        <f>StudentsPerformance3[[#This Row],[writing score]]*StudentsPerformance3[[#This Row],[writing score]]</f>
        <v>6889</v>
      </c>
      <c r="N306">
        <v>83</v>
      </c>
    </row>
    <row r="307" spans="1:14" x14ac:dyDescent="0.25">
      <c r="A307" t="s">
        <v>17</v>
      </c>
      <c r="B307" t="s">
        <v>18</v>
      </c>
      <c r="C307" t="s">
        <v>14</v>
      </c>
      <c r="D307" t="s">
        <v>11</v>
      </c>
      <c r="E307" t="s">
        <v>12</v>
      </c>
      <c r="F307">
        <v>69</v>
      </c>
      <c r="G307">
        <f>(StudentsPerformance3[[#This Row],[math score]])*(StudentsPerformance3[[#This Row],[math score]])</f>
        <v>4761</v>
      </c>
      <c r="H307">
        <v>67</v>
      </c>
      <c r="I307">
        <f>StudentsPerformance3[[#This Row],[reading score]]*StudentsPerformance3[[#This Row],[reading score]]</f>
        <v>4489</v>
      </c>
      <c r="J307" t="str">
        <f>IF(StudentsPerformance3[[#This Row],[math score]]&lt;50,"Failed","Passed")</f>
        <v>Passed</v>
      </c>
      <c r="K307" t="s">
        <v>34</v>
      </c>
      <c r="L307" t="s">
        <v>34</v>
      </c>
      <c r="M307">
        <f>StudentsPerformance3[[#This Row],[writing score]]*StudentsPerformance3[[#This Row],[writing score]]</f>
        <v>4761</v>
      </c>
      <c r="N307">
        <v>69</v>
      </c>
    </row>
    <row r="308" spans="1:14" x14ac:dyDescent="0.25">
      <c r="A308" t="s">
        <v>17</v>
      </c>
      <c r="B308" t="s">
        <v>24</v>
      </c>
      <c r="C308" t="s">
        <v>14</v>
      </c>
      <c r="D308" t="s">
        <v>11</v>
      </c>
      <c r="E308" t="s">
        <v>15</v>
      </c>
      <c r="F308">
        <v>99</v>
      </c>
      <c r="G308">
        <f>(StudentsPerformance3[[#This Row],[math score]])*(StudentsPerformance3[[#This Row],[math score]])</f>
        <v>9801</v>
      </c>
      <c r="H308">
        <v>87</v>
      </c>
      <c r="I308">
        <f>StudentsPerformance3[[#This Row],[reading score]]*StudentsPerformance3[[#This Row],[reading score]]</f>
        <v>7569</v>
      </c>
      <c r="J308" t="str">
        <f>IF(StudentsPerformance3[[#This Row],[math score]]&lt;50,"Failed","Passed")</f>
        <v>Passed</v>
      </c>
      <c r="K308" t="s">
        <v>34</v>
      </c>
      <c r="L308" t="s">
        <v>34</v>
      </c>
      <c r="M308">
        <f>StudentsPerformance3[[#This Row],[writing score]]*StudentsPerformance3[[#This Row],[writing score]]</f>
        <v>6561</v>
      </c>
      <c r="N308">
        <v>81</v>
      </c>
    </row>
    <row r="309" spans="1:14" x14ac:dyDescent="0.25">
      <c r="A309" t="s">
        <v>17</v>
      </c>
      <c r="B309" t="s">
        <v>13</v>
      </c>
      <c r="C309" t="s">
        <v>23</v>
      </c>
      <c r="D309" t="s">
        <v>11</v>
      </c>
      <c r="E309" t="s">
        <v>12</v>
      </c>
      <c r="F309">
        <v>51</v>
      </c>
      <c r="G309">
        <f>(StudentsPerformance3[[#This Row],[math score]])*(StudentsPerformance3[[#This Row],[math score]])</f>
        <v>2601</v>
      </c>
      <c r="H309">
        <v>52</v>
      </c>
      <c r="I309">
        <f>StudentsPerformance3[[#This Row],[reading score]]*StudentsPerformance3[[#This Row],[reading score]]</f>
        <v>2704</v>
      </c>
      <c r="J309" t="str">
        <f>IF(StudentsPerformance3[[#This Row],[math score]]&lt;50,"Failed","Passed")</f>
        <v>Passed</v>
      </c>
      <c r="K309" t="s">
        <v>34</v>
      </c>
      <c r="L309" t="s">
        <v>35</v>
      </c>
      <c r="M309">
        <f>StudentsPerformance3[[#This Row],[writing score]]*StudentsPerformance3[[#This Row],[writing score]]</f>
        <v>1936</v>
      </c>
      <c r="N309">
        <v>44</v>
      </c>
    </row>
    <row r="310" spans="1:14" x14ac:dyDescent="0.25">
      <c r="A310" t="s">
        <v>8</v>
      </c>
      <c r="B310" t="s">
        <v>9</v>
      </c>
      <c r="C310" t="s">
        <v>19</v>
      </c>
      <c r="D310" t="s">
        <v>20</v>
      </c>
      <c r="E310" t="s">
        <v>12</v>
      </c>
      <c r="F310">
        <v>53</v>
      </c>
      <c r="G310">
        <f>(StudentsPerformance3[[#This Row],[math score]])*(StudentsPerformance3[[#This Row],[math score]])</f>
        <v>2809</v>
      </c>
      <c r="H310">
        <v>71</v>
      </c>
      <c r="I310">
        <f>StudentsPerformance3[[#This Row],[reading score]]*StudentsPerformance3[[#This Row],[reading score]]</f>
        <v>5041</v>
      </c>
      <c r="J310" t="str">
        <f>IF(StudentsPerformance3[[#This Row],[math score]]&lt;50,"Failed","Passed")</f>
        <v>Passed</v>
      </c>
      <c r="K310" t="s">
        <v>34</v>
      </c>
      <c r="L310" t="s">
        <v>34</v>
      </c>
      <c r="M310">
        <f>StudentsPerformance3[[#This Row],[writing score]]*StudentsPerformance3[[#This Row],[writing score]]</f>
        <v>4489</v>
      </c>
      <c r="N310">
        <v>67</v>
      </c>
    </row>
    <row r="311" spans="1:14" x14ac:dyDescent="0.25">
      <c r="A311" t="s">
        <v>8</v>
      </c>
      <c r="B311" t="s">
        <v>21</v>
      </c>
      <c r="C311" t="s">
        <v>22</v>
      </c>
      <c r="D311" t="s">
        <v>20</v>
      </c>
      <c r="E311" t="s">
        <v>12</v>
      </c>
      <c r="F311">
        <v>49</v>
      </c>
      <c r="G311">
        <f>(StudentsPerformance3[[#This Row],[math score]])*(StudentsPerformance3[[#This Row],[math score]])</f>
        <v>2401</v>
      </c>
      <c r="H311">
        <v>57</v>
      </c>
      <c r="I311">
        <f>StudentsPerformance3[[#This Row],[reading score]]*StudentsPerformance3[[#This Row],[reading score]]</f>
        <v>3249</v>
      </c>
      <c r="J311" t="str">
        <f>IF(StudentsPerformance3[[#This Row],[math score]]&lt;50,"Failed","Passed")</f>
        <v>Failed</v>
      </c>
      <c r="K311" t="s">
        <v>34</v>
      </c>
      <c r="L311" t="s">
        <v>34</v>
      </c>
      <c r="M311">
        <f>StudentsPerformance3[[#This Row],[writing score]]*StudentsPerformance3[[#This Row],[writing score]]</f>
        <v>2704</v>
      </c>
      <c r="N311">
        <v>52</v>
      </c>
    </row>
    <row r="312" spans="1:14" x14ac:dyDescent="0.25">
      <c r="A312" t="s">
        <v>8</v>
      </c>
      <c r="B312" t="s">
        <v>9</v>
      </c>
      <c r="C312" t="s">
        <v>19</v>
      </c>
      <c r="D312" t="s">
        <v>11</v>
      </c>
      <c r="E312" t="s">
        <v>12</v>
      </c>
      <c r="F312">
        <v>73</v>
      </c>
      <c r="G312">
        <f>(StudentsPerformance3[[#This Row],[math score]])*(StudentsPerformance3[[#This Row],[math score]])</f>
        <v>5329</v>
      </c>
      <c r="H312">
        <v>76</v>
      </c>
      <c r="I312">
        <f>StudentsPerformance3[[#This Row],[reading score]]*StudentsPerformance3[[#This Row],[reading score]]</f>
        <v>5776</v>
      </c>
      <c r="J312" t="str">
        <f>IF(StudentsPerformance3[[#This Row],[math score]]&lt;50,"Failed","Passed")</f>
        <v>Passed</v>
      </c>
      <c r="K312" t="s">
        <v>34</v>
      </c>
      <c r="L312" t="s">
        <v>34</v>
      </c>
      <c r="M312">
        <f>StudentsPerformance3[[#This Row],[writing score]]*StudentsPerformance3[[#This Row],[writing score]]</f>
        <v>6400</v>
      </c>
      <c r="N312">
        <v>80</v>
      </c>
    </row>
    <row r="313" spans="1:14" x14ac:dyDescent="0.25">
      <c r="A313" t="s">
        <v>17</v>
      </c>
      <c r="B313" t="s">
        <v>9</v>
      </c>
      <c r="C313" t="s">
        <v>10</v>
      </c>
      <c r="D313" t="s">
        <v>11</v>
      </c>
      <c r="E313" t="s">
        <v>12</v>
      </c>
      <c r="F313">
        <v>66</v>
      </c>
      <c r="G313">
        <f>(StudentsPerformance3[[#This Row],[math score]])*(StudentsPerformance3[[#This Row],[math score]])</f>
        <v>4356</v>
      </c>
      <c r="H313">
        <v>60</v>
      </c>
      <c r="I313">
        <f>StudentsPerformance3[[#This Row],[reading score]]*StudentsPerformance3[[#This Row],[reading score]]</f>
        <v>3600</v>
      </c>
      <c r="J313" t="str">
        <f>IF(StudentsPerformance3[[#This Row],[math score]]&lt;50,"Failed","Passed")</f>
        <v>Passed</v>
      </c>
      <c r="K313" t="s">
        <v>34</v>
      </c>
      <c r="L313" t="s">
        <v>34</v>
      </c>
      <c r="M313">
        <f>StudentsPerformance3[[#This Row],[writing score]]*StudentsPerformance3[[#This Row],[writing score]]</f>
        <v>3249</v>
      </c>
      <c r="N313">
        <v>57</v>
      </c>
    </row>
    <row r="314" spans="1:14" x14ac:dyDescent="0.25">
      <c r="A314" t="s">
        <v>17</v>
      </c>
      <c r="B314" t="s">
        <v>21</v>
      </c>
      <c r="C314" t="s">
        <v>10</v>
      </c>
      <c r="D314" t="s">
        <v>11</v>
      </c>
      <c r="E314" t="s">
        <v>15</v>
      </c>
      <c r="F314">
        <v>67</v>
      </c>
      <c r="G314">
        <f>(StudentsPerformance3[[#This Row],[math score]])*(StudentsPerformance3[[#This Row],[math score]])</f>
        <v>4489</v>
      </c>
      <c r="H314">
        <v>61</v>
      </c>
      <c r="I314">
        <f>StudentsPerformance3[[#This Row],[reading score]]*StudentsPerformance3[[#This Row],[reading score]]</f>
        <v>3721</v>
      </c>
      <c r="J314" t="str">
        <f>IF(StudentsPerformance3[[#This Row],[math score]]&lt;50,"Failed","Passed")</f>
        <v>Passed</v>
      </c>
      <c r="K314" t="s">
        <v>34</v>
      </c>
      <c r="L314" t="s">
        <v>34</v>
      </c>
      <c r="M314">
        <f>StudentsPerformance3[[#This Row],[writing score]]*StudentsPerformance3[[#This Row],[writing score]]</f>
        <v>4624</v>
      </c>
      <c r="N314">
        <v>68</v>
      </c>
    </row>
    <row r="315" spans="1:14" x14ac:dyDescent="0.25">
      <c r="A315" t="s">
        <v>8</v>
      </c>
      <c r="B315" t="s">
        <v>13</v>
      </c>
      <c r="C315" t="s">
        <v>19</v>
      </c>
      <c r="D315" t="s">
        <v>20</v>
      </c>
      <c r="E315" t="s">
        <v>15</v>
      </c>
      <c r="F315">
        <v>68</v>
      </c>
      <c r="G315">
        <f>(StudentsPerformance3[[#This Row],[math score]])*(StudentsPerformance3[[#This Row],[math score]])</f>
        <v>4624</v>
      </c>
      <c r="H315">
        <v>67</v>
      </c>
      <c r="I315">
        <f>StudentsPerformance3[[#This Row],[reading score]]*StudentsPerformance3[[#This Row],[reading score]]</f>
        <v>4489</v>
      </c>
      <c r="J315" t="str">
        <f>IF(StudentsPerformance3[[#This Row],[math score]]&lt;50,"Failed","Passed")</f>
        <v>Passed</v>
      </c>
      <c r="K315" t="s">
        <v>34</v>
      </c>
      <c r="L315" t="s">
        <v>34</v>
      </c>
      <c r="M315">
        <f>StudentsPerformance3[[#This Row],[writing score]]*StudentsPerformance3[[#This Row],[writing score]]</f>
        <v>4761</v>
      </c>
      <c r="N315">
        <v>69</v>
      </c>
    </row>
    <row r="316" spans="1:14" x14ac:dyDescent="0.25">
      <c r="A316" t="s">
        <v>8</v>
      </c>
      <c r="B316" t="s">
        <v>13</v>
      </c>
      <c r="C316" t="s">
        <v>10</v>
      </c>
      <c r="D316" t="s">
        <v>11</v>
      </c>
      <c r="E316" t="s">
        <v>15</v>
      </c>
      <c r="F316">
        <v>59</v>
      </c>
      <c r="G316">
        <f>(StudentsPerformance3[[#This Row],[math score]])*(StudentsPerformance3[[#This Row],[math score]])</f>
        <v>3481</v>
      </c>
      <c r="H316">
        <v>64</v>
      </c>
      <c r="I316">
        <f>StudentsPerformance3[[#This Row],[reading score]]*StudentsPerformance3[[#This Row],[reading score]]</f>
        <v>4096</v>
      </c>
      <c r="J316" t="str">
        <f>IF(StudentsPerformance3[[#This Row],[math score]]&lt;50,"Failed","Passed")</f>
        <v>Passed</v>
      </c>
      <c r="K316" t="s">
        <v>34</v>
      </c>
      <c r="L316" t="s">
        <v>34</v>
      </c>
      <c r="M316">
        <f>StudentsPerformance3[[#This Row],[writing score]]*StudentsPerformance3[[#This Row],[writing score]]</f>
        <v>5625</v>
      </c>
      <c r="N316">
        <v>75</v>
      </c>
    </row>
    <row r="317" spans="1:14" x14ac:dyDescent="0.25">
      <c r="A317" t="s">
        <v>17</v>
      </c>
      <c r="B317" t="s">
        <v>13</v>
      </c>
      <c r="C317" t="s">
        <v>22</v>
      </c>
      <c r="D317" t="s">
        <v>11</v>
      </c>
      <c r="E317" t="s">
        <v>12</v>
      </c>
      <c r="F317">
        <v>71</v>
      </c>
      <c r="G317">
        <f>(StudentsPerformance3[[#This Row],[math score]])*(StudentsPerformance3[[#This Row],[math score]])</f>
        <v>5041</v>
      </c>
      <c r="H317">
        <v>66</v>
      </c>
      <c r="I317">
        <f>StudentsPerformance3[[#This Row],[reading score]]*StudentsPerformance3[[#This Row],[reading score]]</f>
        <v>4356</v>
      </c>
      <c r="J317" t="str">
        <f>IF(StudentsPerformance3[[#This Row],[math score]]&lt;50,"Failed","Passed")</f>
        <v>Passed</v>
      </c>
      <c r="K317" t="s">
        <v>34</v>
      </c>
      <c r="L317" t="s">
        <v>34</v>
      </c>
      <c r="M317">
        <f>StudentsPerformance3[[#This Row],[writing score]]*StudentsPerformance3[[#This Row],[writing score]]</f>
        <v>4225</v>
      </c>
      <c r="N317">
        <v>65</v>
      </c>
    </row>
    <row r="318" spans="1:14" x14ac:dyDescent="0.25">
      <c r="A318" t="s">
        <v>8</v>
      </c>
      <c r="B318" t="s">
        <v>21</v>
      </c>
      <c r="C318" t="s">
        <v>16</v>
      </c>
      <c r="D318" t="s">
        <v>11</v>
      </c>
      <c r="E318" t="s">
        <v>15</v>
      </c>
      <c r="F318">
        <v>77</v>
      </c>
      <c r="G318">
        <f>(StudentsPerformance3[[#This Row],[math score]])*(StudentsPerformance3[[#This Row],[math score]])</f>
        <v>5929</v>
      </c>
      <c r="H318">
        <v>82</v>
      </c>
      <c r="I318">
        <f>StudentsPerformance3[[#This Row],[reading score]]*StudentsPerformance3[[#This Row],[reading score]]</f>
        <v>6724</v>
      </c>
      <c r="J318" t="str">
        <f>IF(StudentsPerformance3[[#This Row],[math score]]&lt;50,"Failed","Passed")</f>
        <v>Passed</v>
      </c>
      <c r="K318" t="s">
        <v>34</v>
      </c>
      <c r="L318" t="s">
        <v>34</v>
      </c>
      <c r="M318">
        <f>StudentsPerformance3[[#This Row],[writing score]]*StudentsPerformance3[[#This Row],[writing score]]</f>
        <v>8281</v>
      </c>
      <c r="N318">
        <v>91</v>
      </c>
    </row>
    <row r="319" spans="1:14" x14ac:dyDescent="0.25">
      <c r="A319" t="s">
        <v>17</v>
      </c>
      <c r="B319" t="s">
        <v>13</v>
      </c>
      <c r="C319" t="s">
        <v>19</v>
      </c>
      <c r="D319" t="s">
        <v>11</v>
      </c>
      <c r="E319" t="s">
        <v>12</v>
      </c>
      <c r="F319">
        <v>83</v>
      </c>
      <c r="G319">
        <f>(StudentsPerformance3[[#This Row],[math score]])*(StudentsPerformance3[[#This Row],[math score]])</f>
        <v>6889</v>
      </c>
      <c r="H319">
        <v>72</v>
      </c>
      <c r="I319">
        <f>StudentsPerformance3[[#This Row],[reading score]]*StudentsPerformance3[[#This Row],[reading score]]</f>
        <v>5184</v>
      </c>
      <c r="J319" t="str">
        <f>IF(StudentsPerformance3[[#This Row],[math score]]&lt;50,"Failed","Passed")</f>
        <v>Passed</v>
      </c>
      <c r="K319" t="s">
        <v>34</v>
      </c>
      <c r="L319" t="s">
        <v>34</v>
      </c>
      <c r="M319">
        <f>StudentsPerformance3[[#This Row],[writing score]]*StudentsPerformance3[[#This Row],[writing score]]</f>
        <v>6084</v>
      </c>
      <c r="N319">
        <v>78</v>
      </c>
    </row>
    <row r="320" spans="1:14" x14ac:dyDescent="0.25">
      <c r="A320" t="s">
        <v>17</v>
      </c>
      <c r="B320" t="s">
        <v>9</v>
      </c>
      <c r="C320" t="s">
        <v>10</v>
      </c>
      <c r="D320" t="s">
        <v>11</v>
      </c>
      <c r="E320" t="s">
        <v>12</v>
      </c>
      <c r="F320">
        <v>63</v>
      </c>
      <c r="G320">
        <f>(StudentsPerformance3[[#This Row],[math score]])*(StudentsPerformance3[[#This Row],[math score]])</f>
        <v>3969</v>
      </c>
      <c r="H320">
        <v>71</v>
      </c>
      <c r="I320">
        <f>StudentsPerformance3[[#This Row],[reading score]]*StudentsPerformance3[[#This Row],[reading score]]</f>
        <v>5041</v>
      </c>
      <c r="J320" t="str">
        <f>IF(StudentsPerformance3[[#This Row],[math score]]&lt;50,"Failed","Passed")</f>
        <v>Passed</v>
      </c>
      <c r="K320" t="s">
        <v>34</v>
      </c>
      <c r="L320" t="s">
        <v>34</v>
      </c>
      <c r="M320">
        <f>StudentsPerformance3[[#This Row],[writing score]]*StudentsPerformance3[[#This Row],[writing score]]</f>
        <v>4761</v>
      </c>
      <c r="N320">
        <v>69</v>
      </c>
    </row>
    <row r="321" spans="1:14" x14ac:dyDescent="0.25">
      <c r="A321" t="s">
        <v>8</v>
      </c>
      <c r="B321" t="s">
        <v>21</v>
      </c>
      <c r="C321" t="s">
        <v>19</v>
      </c>
      <c r="D321" t="s">
        <v>20</v>
      </c>
      <c r="E321" t="s">
        <v>12</v>
      </c>
      <c r="F321">
        <v>56</v>
      </c>
      <c r="G321">
        <f>(StudentsPerformance3[[#This Row],[math score]])*(StudentsPerformance3[[#This Row],[math score]])</f>
        <v>3136</v>
      </c>
      <c r="H321">
        <v>65</v>
      </c>
      <c r="I321">
        <f>StudentsPerformance3[[#This Row],[reading score]]*StudentsPerformance3[[#This Row],[reading score]]</f>
        <v>4225</v>
      </c>
      <c r="J321" t="str">
        <f>IF(StudentsPerformance3[[#This Row],[math score]]&lt;50,"Failed","Passed")</f>
        <v>Passed</v>
      </c>
      <c r="K321" t="s">
        <v>34</v>
      </c>
      <c r="L321" t="s">
        <v>34</v>
      </c>
      <c r="M321">
        <f>StudentsPerformance3[[#This Row],[writing score]]*StudentsPerformance3[[#This Row],[writing score]]</f>
        <v>3969</v>
      </c>
      <c r="N321">
        <v>63</v>
      </c>
    </row>
    <row r="322" spans="1:14" x14ac:dyDescent="0.25">
      <c r="A322" t="s">
        <v>8</v>
      </c>
      <c r="B322" t="s">
        <v>13</v>
      </c>
      <c r="C322" t="s">
        <v>22</v>
      </c>
      <c r="D322" t="s">
        <v>20</v>
      </c>
      <c r="E322" t="s">
        <v>15</v>
      </c>
      <c r="F322">
        <v>67</v>
      </c>
      <c r="G322">
        <f>(StudentsPerformance3[[#This Row],[math score]])*(StudentsPerformance3[[#This Row],[math score]])</f>
        <v>4489</v>
      </c>
      <c r="H322">
        <v>79</v>
      </c>
      <c r="I322">
        <f>StudentsPerformance3[[#This Row],[reading score]]*StudentsPerformance3[[#This Row],[reading score]]</f>
        <v>6241</v>
      </c>
      <c r="J322" t="str">
        <f>IF(StudentsPerformance3[[#This Row],[math score]]&lt;50,"Failed","Passed")</f>
        <v>Passed</v>
      </c>
      <c r="K322" t="s">
        <v>34</v>
      </c>
      <c r="L322" t="s">
        <v>34</v>
      </c>
      <c r="M322">
        <f>StudentsPerformance3[[#This Row],[writing score]]*StudentsPerformance3[[#This Row],[writing score]]</f>
        <v>7056</v>
      </c>
      <c r="N322">
        <v>84</v>
      </c>
    </row>
    <row r="323" spans="1:14" x14ac:dyDescent="0.25">
      <c r="A323" t="s">
        <v>8</v>
      </c>
      <c r="B323" t="s">
        <v>24</v>
      </c>
      <c r="C323" t="s">
        <v>22</v>
      </c>
      <c r="D323" t="s">
        <v>11</v>
      </c>
      <c r="E323" t="s">
        <v>12</v>
      </c>
      <c r="F323">
        <v>75</v>
      </c>
      <c r="G323">
        <f>(StudentsPerformance3[[#This Row],[math score]])*(StudentsPerformance3[[#This Row],[math score]])</f>
        <v>5625</v>
      </c>
      <c r="H323">
        <v>86</v>
      </c>
      <c r="I323">
        <f>StudentsPerformance3[[#This Row],[reading score]]*StudentsPerformance3[[#This Row],[reading score]]</f>
        <v>7396</v>
      </c>
      <c r="J323" t="str">
        <f>IF(StudentsPerformance3[[#This Row],[math score]]&lt;50,"Failed","Passed")</f>
        <v>Passed</v>
      </c>
      <c r="K323" t="s">
        <v>34</v>
      </c>
      <c r="L323" t="s">
        <v>34</v>
      </c>
      <c r="M323">
        <f>StudentsPerformance3[[#This Row],[writing score]]*StudentsPerformance3[[#This Row],[writing score]]</f>
        <v>6241</v>
      </c>
      <c r="N323">
        <v>79</v>
      </c>
    </row>
    <row r="324" spans="1:14" x14ac:dyDescent="0.25">
      <c r="A324" t="s">
        <v>8</v>
      </c>
      <c r="B324" t="s">
        <v>13</v>
      </c>
      <c r="C324" t="s">
        <v>14</v>
      </c>
      <c r="D324" t="s">
        <v>11</v>
      </c>
      <c r="E324" t="s">
        <v>12</v>
      </c>
      <c r="F324">
        <v>71</v>
      </c>
      <c r="G324">
        <f>(StudentsPerformance3[[#This Row],[math score]])*(StudentsPerformance3[[#This Row],[math score]])</f>
        <v>5041</v>
      </c>
      <c r="H324">
        <v>81</v>
      </c>
      <c r="I324">
        <f>StudentsPerformance3[[#This Row],[reading score]]*StudentsPerformance3[[#This Row],[reading score]]</f>
        <v>6561</v>
      </c>
      <c r="J324" t="str">
        <f>IF(StudentsPerformance3[[#This Row],[math score]]&lt;50,"Failed","Passed")</f>
        <v>Passed</v>
      </c>
      <c r="K324" t="s">
        <v>34</v>
      </c>
      <c r="L324" t="s">
        <v>34</v>
      </c>
      <c r="M324">
        <f>StudentsPerformance3[[#This Row],[writing score]]*StudentsPerformance3[[#This Row],[writing score]]</f>
        <v>6400</v>
      </c>
      <c r="N324">
        <v>80</v>
      </c>
    </row>
    <row r="325" spans="1:14" x14ac:dyDescent="0.25">
      <c r="A325" t="s">
        <v>8</v>
      </c>
      <c r="B325" t="s">
        <v>13</v>
      </c>
      <c r="C325" t="s">
        <v>23</v>
      </c>
      <c r="D325" t="s">
        <v>20</v>
      </c>
      <c r="E325" t="s">
        <v>12</v>
      </c>
      <c r="F325">
        <v>43</v>
      </c>
      <c r="G325">
        <f>(StudentsPerformance3[[#This Row],[math score]])*(StudentsPerformance3[[#This Row],[math score]])</f>
        <v>1849</v>
      </c>
      <c r="H325">
        <v>53</v>
      </c>
      <c r="I325">
        <f>StudentsPerformance3[[#This Row],[reading score]]*StudentsPerformance3[[#This Row],[reading score]]</f>
        <v>2809</v>
      </c>
      <c r="J325" t="str">
        <f>IF(StudentsPerformance3[[#This Row],[math score]]&lt;50,"Failed","Passed")</f>
        <v>Failed</v>
      </c>
      <c r="K325" t="s">
        <v>34</v>
      </c>
      <c r="L325" t="s">
        <v>34</v>
      </c>
      <c r="M325">
        <f>StudentsPerformance3[[#This Row],[writing score]]*StudentsPerformance3[[#This Row],[writing score]]</f>
        <v>2809</v>
      </c>
      <c r="N325">
        <v>53</v>
      </c>
    </row>
    <row r="326" spans="1:14" x14ac:dyDescent="0.25">
      <c r="A326" t="s">
        <v>8</v>
      </c>
      <c r="B326" t="s">
        <v>13</v>
      </c>
      <c r="C326" t="s">
        <v>22</v>
      </c>
      <c r="D326" t="s">
        <v>20</v>
      </c>
      <c r="E326" t="s">
        <v>12</v>
      </c>
      <c r="F326">
        <v>41</v>
      </c>
      <c r="G326">
        <f>(StudentsPerformance3[[#This Row],[math score]])*(StudentsPerformance3[[#This Row],[math score]])</f>
        <v>1681</v>
      </c>
      <c r="H326">
        <v>46</v>
      </c>
      <c r="I326">
        <f>StudentsPerformance3[[#This Row],[reading score]]*StudentsPerformance3[[#This Row],[reading score]]</f>
        <v>2116</v>
      </c>
      <c r="J326" t="str">
        <f>IF(StudentsPerformance3[[#This Row],[math score]]&lt;50,"Failed","Passed")</f>
        <v>Failed</v>
      </c>
      <c r="K326" t="s">
        <v>35</v>
      </c>
      <c r="L326" t="s">
        <v>35</v>
      </c>
      <c r="M326">
        <f>StudentsPerformance3[[#This Row],[writing score]]*StudentsPerformance3[[#This Row],[writing score]]</f>
        <v>1849</v>
      </c>
      <c r="N326">
        <v>43</v>
      </c>
    </row>
    <row r="327" spans="1:14" x14ac:dyDescent="0.25">
      <c r="A327" t="s">
        <v>8</v>
      </c>
      <c r="B327" t="s">
        <v>13</v>
      </c>
      <c r="C327" t="s">
        <v>14</v>
      </c>
      <c r="D327" t="s">
        <v>11</v>
      </c>
      <c r="E327" t="s">
        <v>12</v>
      </c>
      <c r="F327">
        <v>82</v>
      </c>
      <c r="G327">
        <f>(StudentsPerformance3[[#This Row],[math score]])*(StudentsPerformance3[[#This Row],[math score]])</f>
        <v>6724</v>
      </c>
      <c r="H327">
        <v>90</v>
      </c>
      <c r="I327">
        <f>StudentsPerformance3[[#This Row],[reading score]]*StudentsPerformance3[[#This Row],[reading score]]</f>
        <v>8100</v>
      </c>
      <c r="J327" t="str">
        <f>IF(StudentsPerformance3[[#This Row],[math score]]&lt;50,"Failed","Passed")</f>
        <v>Passed</v>
      </c>
      <c r="K327" t="s">
        <v>34</v>
      </c>
      <c r="L327" t="s">
        <v>34</v>
      </c>
      <c r="M327">
        <f>StudentsPerformance3[[#This Row],[writing score]]*StudentsPerformance3[[#This Row],[writing score]]</f>
        <v>8836</v>
      </c>
      <c r="N327">
        <v>94</v>
      </c>
    </row>
    <row r="328" spans="1:14" x14ac:dyDescent="0.25">
      <c r="A328" t="s">
        <v>17</v>
      </c>
      <c r="B328" t="s">
        <v>13</v>
      </c>
      <c r="C328" t="s">
        <v>14</v>
      </c>
      <c r="D328" t="s">
        <v>11</v>
      </c>
      <c r="E328" t="s">
        <v>12</v>
      </c>
      <c r="F328">
        <v>61</v>
      </c>
      <c r="G328">
        <f>(StudentsPerformance3[[#This Row],[math score]])*(StudentsPerformance3[[#This Row],[math score]])</f>
        <v>3721</v>
      </c>
      <c r="H328">
        <v>61</v>
      </c>
      <c r="I328">
        <f>StudentsPerformance3[[#This Row],[reading score]]*StudentsPerformance3[[#This Row],[reading score]]</f>
        <v>3721</v>
      </c>
      <c r="J328" t="str">
        <f>IF(StudentsPerformance3[[#This Row],[math score]]&lt;50,"Failed","Passed")</f>
        <v>Passed</v>
      </c>
      <c r="K328" t="s">
        <v>34</v>
      </c>
      <c r="L328" t="s">
        <v>34</v>
      </c>
      <c r="M328">
        <f>StudentsPerformance3[[#This Row],[writing score]]*StudentsPerformance3[[#This Row],[writing score]]</f>
        <v>3844</v>
      </c>
      <c r="N328">
        <v>62</v>
      </c>
    </row>
    <row r="329" spans="1:14" x14ac:dyDescent="0.25">
      <c r="A329" t="s">
        <v>17</v>
      </c>
      <c r="B329" t="s">
        <v>18</v>
      </c>
      <c r="C329" t="s">
        <v>14</v>
      </c>
      <c r="D329" t="s">
        <v>20</v>
      </c>
      <c r="E329" t="s">
        <v>12</v>
      </c>
      <c r="F329">
        <v>28</v>
      </c>
      <c r="G329">
        <f>(StudentsPerformance3[[#This Row],[math score]])*(StudentsPerformance3[[#This Row],[math score]])</f>
        <v>784</v>
      </c>
      <c r="H329">
        <v>23</v>
      </c>
      <c r="I329">
        <f>StudentsPerformance3[[#This Row],[reading score]]*StudentsPerformance3[[#This Row],[reading score]]</f>
        <v>529</v>
      </c>
      <c r="J329" t="str">
        <f>IF(StudentsPerformance3[[#This Row],[math score]]&lt;50,"Failed","Passed")</f>
        <v>Failed</v>
      </c>
      <c r="K329" t="s">
        <v>35</v>
      </c>
      <c r="L329" t="s">
        <v>35</v>
      </c>
      <c r="M329">
        <f>StudentsPerformance3[[#This Row],[writing score]]*StudentsPerformance3[[#This Row],[writing score]]</f>
        <v>361</v>
      </c>
      <c r="N329">
        <v>19</v>
      </c>
    </row>
    <row r="330" spans="1:14" x14ac:dyDescent="0.25">
      <c r="A330" t="s">
        <v>17</v>
      </c>
      <c r="B330" t="s">
        <v>13</v>
      </c>
      <c r="C330" t="s">
        <v>19</v>
      </c>
      <c r="D330" t="s">
        <v>11</v>
      </c>
      <c r="E330" t="s">
        <v>15</v>
      </c>
      <c r="F330">
        <v>82</v>
      </c>
      <c r="G330">
        <f>(StudentsPerformance3[[#This Row],[math score]])*(StudentsPerformance3[[#This Row],[math score]])</f>
        <v>6724</v>
      </c>
      <c r="H330">
        <v>75</v>
      </c>
      <c r="I330">
        <f>StudentsPerformance3[[#This Row],[reading score]]*StudentsPerformance3[[#This Row],[reading score]]</f>
        <v>5625</v>
      </c>
      <c r="J330" t="str">
        <f>IF(StudentsPerformance3[[#This Row],[math score]]&lt;50,"Failed","Passed")</f>
        <v>Passed</v>
      </c>
      <c r="K330" t="s">
        <v>34</v>
      </c>
      <c r="L330" t="s">
        <v>34</v>
      </c>
      <c r="M330">
        <f>StudentsPerformance3[[#This Row],[writing score]]*StudentsPerformance3[[#This Row],[writing score]]</f>
        <v>5929</v>
      </c>
      <c r="N330">
        <v>77</v>
      </c>
    </row>
    <row r="331" spans="1:14" x14ac:dyDescent="0.25">
      <c r="A331" t="s">
        <v>8</v>
      </c>
      <c r="B331" t="s">
        <v>9</v>
      </c>
      <c r="C331" t="s">
        <v>23</v>
      </c>
      <c r="D331" t="s">
        <v>11</v>
      </c>
      <c r="E331" t="s">
        <v>12</v>
      </c>
      <c r="F331">
        <v>41</v>
      </c>
      <c r="G331">
        <f>(StudentsPerformance3[[#This Row],[math score]])*(StudentsPerformance3[[#This Row],[math score]])</f>
        <v>1681</v>
      </c>
      <c r="H331">
        <v>55</v>
      </c>
      <c r="I331">
        <f>StudentsPerformance3[[#This Row],[reading score]]*StudentsPerformance3[[#This Row],[reading score]]</f>
        <v>3025</v>
      </c>
      <c r="J331" t="str">
        <f>IF(StudentsPerformance3[[#This Row],[math score]]&lt;50,"Failed","Passed")</f>
        <v>Failed</v>
      </c>
      <c r="K331" t="s">
        <v>34</v>
      </c>
      <c r="L331" t="s">
        <v>34</v>
      </c>
      <c r="M331">
        <f>StudentsPerformance3[[#This Row],[writing score]]*StudentsPerformance3[[#This Row],[writing score]]</f>
        <v>2601</v>
      </c>
      <c r="N331">
        <v>51</v>
      </c>
    </row>
    <row r="332" spans="1:14" x14ac:dyDescent="0.25">
      <c r="A332" t="s">
        <v>17</v>
      </c>
      <c r="B332" t="s">
        <v>13</v>
      </c>
      <c r="C332" t="s">
        <v>22</v>
      </c>
      <c r="D332" t="s">
        <v>11</v>
      </c>
      <c r="E332" t="s">
        <v>12</v>
      </c>
      <c r="F332">
        <v>71</v>
      </c>
      <c r="G332">
        <f>(StudentsPerformance3[[#This Row],[math score]])*(StudentsPerformance3[[#This Row],[math score]])</f>
        <v>5041</v>
      </c>
      <c r="H332">
        <v>60</v>
      </c>
      <c r="I332">
        <f>StudentsPerformance3[[#This Row],[reading score]]*StudentsPerformance3[[#This Row],[reading score]]</f>
        <v>3600</v>
      </c>
      <c r="J332" t="str">
        <f>IF(StudentsPerformance3[[#This Row],[math score]]&lt;50,"Failed","Passed")</f>
        <v>Passed</v>
      </c>
      <c r="K332" t="s">
        <v>34</v>
      </c>
      <c r="L332" t="s">
        <v>34</v>
      </c>
      <c r="M332">
        <f>StudentsPerformance3[[#This Row],[writing score]]*StudentsPerformance3[[#This Row],[writing score]]</f>
        <v>3721</v>
      </c>
      <c r="N332">
        <v>61</v>
      </c>
    </row>
    <row r="333" spans="1:14" x14ac:dyDescent="0.25">
      <c r="A333" t="s">
        <v>17</v>
      </c>
      <c r="B333" t="s">
        <v>13</v>
      </c>
      <c r="C333" t="s">
        <v>19</v>
      </c>
      <c r="D333" t="s">
        <v>11</v>
      </c>
      <c r="E333" t="s">
        <v>12</v>
      </c>
      <c r="F333">
        <v>47</v>
      </c>
      <c r="G333">
        <f>(StudentsPerformance3[[#This Row],[math score]])*(StudentsPerformance3[[#This Row],[math score]])</f>
        <v>2209</v>
      </c>
      <c r="H333">
        <v>37</v>
      </c>
      <c r="I333">
        <f>StudentsPerformance3[[#This Row],[reading score]]*StudentsPerformance3[[#This Row],[reading score]]</f>
        <v>1369</v>
      </c>
      <c r="J333" t="str">
        <f>IF(StudentsPerformance3[[#This Row],[math score]]&lt;50,"Failed","Passed")</f>
        <v>Failed</v>
      </c>
      <c r="K333" t="s">
        <v>35</v>
      </c>
      <c r="L333" t="s">
        <v>35</v>
      </c>
      <c r="M333">
        <f>StudentsPerformance3[[#This Row],[writing score]]*StudentsPerformance3[[#This Row],[writing score]]</f>
        <v>1225</v>
      </c>
      <c r="N333">
        <v>35</v>
      </c>
    </row>
    <row r="334" spans="1:14" x14ac:dyDescent="0.25">
      <c r="A334" t="s">
        <v>17</v>
      </c>
      <c r="B334" t="s">
        <v>24</v>
      </c>
      <c r="C334" t="s">
        <v>19</v>
      </c>
      <c r="D334" t="s">
        <v>11</v>
      </c>
      <c r="E334" t="s">
        <v>15</v>
      </c>
      <c r="F334">
        <v>62</v>
      </c>
      <c r="G334">
        <f>(StudentsPerformance3[[#This Row],[math score]])*(StudentsPerformance3[[#This Row],[math score]])</f>
        <v>3844</v>
      </c>
      <c r="H334">
        <v>56</v>
      </c>
      <c r="I334">
        <f>StudentsPerformance3[[#This Row],[reading score]]*StudentsPerformance3[[#This Row],[reading score]]</f>
        <v>3136</v>
      </c>
      <c r="J334" t="str">
        <f>IF(StudentsPerformance3[[#This Row],[math score]]&lt;50,"Failed","Passed")</f>
        <v>Passed</v>
      </c>
      <c r="K334" t="s">
        <v>34</v>
      </c>
      <c r="L334" t="s">
        <v>34</v>
      </c>
      <c r="M334">
        <f>StudentsPerformance3[[#This Row],[writing score]]*StudentsPerformance3[[#This Row],[writing score]]</f>
        <v>2809</v>
      </c>
      <c r="N334">
        <v>53</v>
      </c>
    </row>
    <row r="335" spans="1:14" x14ac:dyDescent="0.25">
      <c r="A335" t="s">
        <v>17</v>
      </c>
      <c r="B335" t="s">
        <v>9</v>
      </c>
      <c r="C335" t="s">
        <v>19</v>
      </c>
      <c r="D335" t="s">
        <v>11</v>
      </c>
      <c r="E335" t="s">
        <v>12</v>
      </c>
      <c r="F335">
        <v>90</v>
      </c>
      <c r="G335">
        <f>(StudentsPerformance3[[#This Row],[math score]])*(StudentsPerformance3[[#This Row],[math score]])</f>
        <v>8100</v>
      </c>
      <c r="H335">
        <v>78</v>
      </c>
      <c r="I335">
        <f>StudentsPerformance3[[#This Row],[reading score]]*StudentsPerformance3[[#This Row],[reading score]]</f>
        <v>6084</v>
      </c>
      <c r="J335" t="str">
        <f>IF(StudentsPerformance3[[#This Row],[math score]]&lt;50,"Failed","Passed")</f>
        <v>Passed</v>
      </c>
      <c r="K335" t="s">
        <v>34</v>
      </c>
      <c r="L335" t="s">
        <v>34</v>
      </c>
      <c r="M335">
        <f>StudentsPerformance3[[#This Row],[writing score]]*StudentsPerformance3[[#This Row],[writing score]]</f>
        <v>6561</v>
      </c>
      <c r="N335">
        <v>81</v>
      </c>
    </row>
    <row r="336" spans="1:14" x14ac:dyDescent="0.25">
      <c r="A336" t="s">
        <v>8</v>
      </c>
      <c r="B336" t="s">
        <v>13</v>
      </c>
      <c r="C336" t="s">
        <v>10</v>
      </c>
      <c r="D336" t="s">
        <v>11</v>
      </c>
      <c r="E336" t="s">
        <v>12</v>
      </c>
      <c r="F336">
        <v>83</v>
      </c>
      <c r="G336">
        <f>(StudentsPerformance3[[#This Row],[math score]])*(StudentsPerformance3[[#This Row],[math score]])</f>
        <v>6889</v>
      </c>
      <c r="H336">
        <v>93</v>
      </c>
      <c r="I336">
        <f>StudentsPerformance3[[#This Row],[reading score]]*StudentsPerformance3[[#This Row],[reading score]]</f>
        <v>8649</v>
      </c>
      <c r="J336" t="str">
        <f>IF(StudentsPerformance3[[#This Row],[math score]]&lt;50,"Failed","Passed")</f>
        <v>Passed</v>
      </c>
      <c r="K336" t="s">
        <v>34</v>
      </c>
      <c r="L336" t="s">
        <v>34</v>
      </c>
      <c r="M336">
        <f>StudentsPerformance3[[#This Row],[writing score]]*StudentsPerformance3[[#This Row],[writing score]]</f>
        <v>9025</v>
      </c>
      <c r="N336">
        <v>95</v>
      </c>
    </row>
    <row r="337" spans="1:14" x14ac:dyDescent="0.25">
      <c r="A337" t="s">
        <v>8</v>
      </c>
      <c r="B337" t="s">
        <v>9</v>
      </c>
      <c r="C337" t="s">
        <v>14</v>
      </c>
      <c r="D337" t="s">
        <v>20</v>
      </c>
      <c r="E337" t="s">
        <v>12</v>
      </c>
      <c r="F337">
        <v>61</v>
      </c>
      <c r="G337">
        <f>(StudentsPerformance3[[#This Row],[math score]])*(StudentsPerformance3[[#This Row],[math score]])</f>
        <v>3721</v>
      </c>
      <c r="H337">
        <v>68</v>
      </c>
      <c r="I337">
        <f>StudentsPerformance3[[#This Row],[reading score]]*StudentsPerformance3[[#This Row],[reading score]]</f>
        <v>4624</v>
      </c>
      <c r="J337" t="str">
        <f>IF(StudentsPerformance3[[#This Row],[math score]]&lt;50,"Failed","Passed")</f>
        <v>Passed</v>
      </c>
      <c r="K337" t="s">
        <v>34</v>
      </c>
      <c r="L337" t="s">
        <v>34</v>
      </c>
      <c r="M337">
        <f>StudentsPerformance3[[#This Row],[writing score]]*StudentsPerformance3[[#This Row],[writing score]]</f>
        <v>4356</v>
      </c>
      <c r="N337">
        <v>66</v>
      </c>
    </row>
    <row r="338" spans="1:14" x14ac:dyDescent="0.25">
      <c r="A338" t="s">
        <v>17</v>
      </c>
      <c r="B338" t="s">
        <v>21</v>
      </c>
      <c r="C338" t="s">
        <v>23</v>
      </c>
      <c r="D338" t="s">
        <v>11</v>
      </c>
      <c r="E338" t="s">
        <v>15</v>
      </c>
      <c r="F338">
        <v>76</v>
      </c>
      <c r="G338">
        <f>(StudentsPerformance3[[#This Row],[math score]])*(StudentsPerformance3[[#This Row],[math score]])</f>
        <v>5776</v>
      </c>
      <c r="H338">
        <v>70</v>
      </c>
      <c r="I338">
        <f>StudentsPerformance3[[#This Row],[reading score]]*StudentsPerformance3[[#This Row],[reading score]]</f>
        <v>4900</v>
      </c>
      <c r="J338" t="str">
        <f>IF(StudentsPerformance3[[#This Row],[math score]]&lt;50,"Failed","Passed")</f>
        <v>Passed</v>
      </c>
      <c r="K338" t="s">
        <v>34</v>
      </c>
      <c r="L338" t="s">
        <v>34</v>
      </c>
      <c r="M338">
        <f>StudentsPerformance3[[#This Row],[writing score]]*StudentsPerformance3[[#This Row],[writing score]]</f>
        <v>4761</v>
      </c>
      <c r="N338">
        <v>69</v>
      </c>
    </row>
    <row r="339" spans="1:14" x14ac:dyDescent="0.25">
      <c r="A339" t="s">
        <v>17</v>
      </c>
      <c r="B339" t="s">
        <v>13</v>
      </c>
      <c r="C339" t="s">
        <v>19</v>
      </c>
      <c r="D339" t="s">
        <v>11</v>
      </c>
      <c r="E339" t="s">
        <v>12</v>
      </c>
      <c r="F339">
        <v>49</v>
      </c>
      <c r="G339">
        <f>(StudentsPerformance3[[#This Row],[math score]])*(StudentsPerformance3[[#This Row],[math score]])</f>
        <v>2401</v>
      </c>
      <c r="H339">
        <v>51</v>
      </c>
      <c r="I339">
        <f>StudentsPerformance3[[#This Row],[reading score]]*StudentsPerformance3[[#This Row],[reading score]]</f>
        <v>2601</v>
      </c>
      <c r="J339" t="str">
        <f>IF(StudentsPerformance3[[#This Row],[math score]]&lt;50,"Failed","Passed")</f>
        <v>Failed</v>
      </c>
      <c r="K339" t="s">
        <v>34</v>
      </c>
      <c r="L339" t="s">
        <v>35</v>
      </c>
      <c r="M339">
        <f>StudentsPerformance3[[#This Row],[writing score]]*StudentsPerformance3[[#This Row],[writing score]]</f>
        <v>1849</v>
      </c>
      <c r="N339">
        <v>43</v>
      </c>
    </row>
    <row r="340" spans="1:14" x14ac:dyDescent="0.25">
      <c r="A340" t="s">
        <v>8</v>
      </c>
      <c r="B340" t="s">
        <v>9</v>
      </c>
      <c r="C340" t="s">
        <v>23</v>
      </c>
      <c r="D340" t="s">
        <v>20</v>
      </c>
      <c r="E340" t="s">
        <v>12</v>
      </c>
      <c r="F340">
        <v>24</v>
      </c>
      <c r="G340">
        <f>(StudentsPerformance3[[#This Row],[math score]])*(StudentsPerformance3[[#This Row],[math score]])</f>
        <v>576</v>
      </c>
      <c r="H340">
        <v>38</v>
      </c>
      <c r="I340">
        <f>StudentsPerformance3[[#This Row],[reading score]]*StudentsPerformance3[[#This Row],[reading score]]</f>
        <v>1444</v>
      </c>
      <c r="J340" t="str">
        <f>IF(StudentsPerformance3[[#This Row],[math score]]&lt;50,"Failed","Passed")</f>
        <v>Failed</v>
      </c>
      <c r="K340" t="s">
        <v>35</v>
      </c>
      <c r="L340" t="s">
        <v>35</v>
      </c>
      <c r="M340">
        <f>StudentsPerformance3[[#This Row],[writing score]]*StudentsPerformance3[[#This Row],[writing score]]</f>
        <v>729</v>
      </c>
      <c r="N340">
        <v>27</v>
      </c>
    </row>
    <row r="341" spans="1:14" x14ac:dyDescent="0.25">
      <c r="A341" t="s">
        <v>8</v>
      </c>
      <c r="B341" t="s">
        <v>21</v>
      </c>
      <c r="C341" t="s">
        <v>23</v>
      </c>
      <c r="D341" t="s">
        <v>20</v>
      </c>
      <c r="E341" t="s">
        <v>15</v>
      </c>
      <c r="F341">
        <v>35</v>
      </c>
      <c r="G341">
        <f>(StudentsPerformance3[[#This Row],[math score]])*(StudentsPerformance3[[#This Row],[math score]])</f>
        <v>1225</v>
      </c>
      <c r="H341">
        <v>55</v>
      </c>
      <c r="I341">
        <f>StudentsPerformance3[[#This Row],[reading score]]*StudentsPerformance3[[#This Row],[reading score]]</f>
        <v>3025</v>
      </c>
      <c r="J341" t="str">
        <f>IF(StudentsPerformance3[[#This Row],[math score]]&lt;50,"Failed","Passed")</f>
        <v>Failed</v>
      </c>
      <c r="K341" t="s">
        <v>34</v>
      </c>
      <c r="L341" t="s">
        <v>34</v>
      </c>
      <c r="M341">
        <f>StudentsPerformance3[[#This Row],[writing score]]*StudentsPerformance3[[#This Row],[writing score]]</f>
        <v>3600</v>
      </c>
      <c r="N341">
        <v>60</v>
      </c>
    </row>
    <row r="342" spans="1:14" x14ac:dyDescent="0.25">
      <c r="A342" t="s">
        <v>17</v>
      </c>
      <c r="B342" t="s">
        <v>13</v>
      </c>
      <c r="C342" t="s">
        <v>22</v>
      </c>
      <c r="D342" t="s">
        <v>20</v>
      </c>
      <c r="E342" t="s">
        <v>12</v>
      </c>
      <c r="F342">
        <v>58</v>
      </c>
      <c r="G342">
        <f>(StudentsPerformance3[[#This Row],[math score]])*(StudentsPerformance3[[#This Row],[math score]])</f>
        <v>3364</v>
      </c>
      <c r="H342">
        <v>61</v>
      </c>
      <c r="I342">
        <f>StudentsPerformance3[[#This Row],[reading score]]*StudentsPerformance3[[#This Row],[reading score]]</f>
        <v>3721</v>
      </c>
      <c r="J342" t="str">
        <f>IF(StudentsPerformance3[[#This Row],[math score]]&lt;50,"Failed","Passed")</f>
        <v>Passed</v>
      </c>
      <c r="K342" t="s">
        <v>34</v>
      </c>
      <c r="L342" t="s">
        <v>34</v>
      </c>
      <c r="M342">
        <f>StudentsPerformance3[[#This Row],[writing score]]*StudentsPerformance3[[#This Row],[writing score]]</f>
        <v>2704</v>
      </c>
      <c r="N342">
        <v>52</v>
      </c>
    </row>
    <row r="343" spans="1:14" x14ac:dyDescent="0.25">
      <c r="A343" t="s">
        <v>8</v>
      </c>
      <c r="B343" t="s">
        <v>13</v>
      </c>
      <c r="C343" t="s">
        <v>22</v>
      </c>
      <c r="D343" t="s">
        <v>11</v>
      </c>
      <c r="E343" t="s">
        <v>12</v>
      </c>
      <c r="F343">
        <v>61</v>
      </c>
      <c r="G343">
        <f>(StudentsPerformance3[[#This Row],[math score]])*(StudentsPerformance3[[#This Row],[math score]])</f>
        <v>3721</v>
      </c>
      <c r="H343">
        <v>73</v>
      </c>
      <c r="I343">
        <f>StudentsPerformance3[[#This Row],[reading score]]*StudentsPerformance3[[#This Row],[reading score]]</f>
        <v>5329</v>
      </c>
      <c r="J343" t="str">
        <f>IF(StudentsPerformance3[[#This Row],[math score]]&lt;50,"Failed","Passed")</f>
        <v>Passed</v>
      </c>
      <c r="K343" t="s">
        <v>34</v>
      </c>
      <c r="L343" t="s">
        <v>34</v>
      </c>
      <c r="M343">
        <f>StudentsPerformance3[[#This Row],[writing score]]*StudentsPerformance3[[#This Row],[writing score]]</f>
        <v>3969</v>
      </c>
      <c r="N343">
        <v>63</v>
      </c>
    </row>
    <row r="344" spans="1:14" x14ac:dyDescent="0.25">
      <c r="A344" t="s">
        <v>8</v>
      </c>
      <c r="B344" t="s">
        <v>9</v>
      </c>
      <c r="C344" t="s">
        <v>22</v>
      </c>
      <c r="D344" t="s">
        <v>11</v>
      </c>
      <c r="E344" t="s">
        <v>15</v>
      </c>
      <c r="F344">
        <v>69</v>
      </c>
      <c r="G344">
        <f>(StudentsPerformance3[[#This Row],[math score]])*(StudentsPerformance3[[#This Row],[math score]])</f>
        <v>4761</v>
      </c>
      <c r="H344">
        <v>76</v>
      </c>
      <c r="I344">
        <f>StudentsPerformance3[[#This Row],[reading score]]*StudentsPerformance3[[#This Row],[reading score]]</f>
        <v>5776</v>
      </c>
      <c r="J344" t="str">
        <f>IF(StudentsPerformance3[[#This Row],[math score]]&lt;50,"Failed","Passed")</f>
        <v>Passed</v>
      </c>
      <c r="K344" t="s">
        <v>34</v>
      </c>
      <c r="L344" t="s">
        <v>34</v>
      </c>
      <c r="M344">
        <f>StudentsPerformance3[[#This Row],[writing score]]*StudentsPerformance3[[#This Row],[writing score]]</f>
        <v>5476</v>
      </c>
      <c r="N344">
        <v>74</v>
      </c>
    </row>
    <row r="345" spans="1:14" x14ac:dyDescent="0.25">
      <c r="A345" t="s">
        <v>17</v>
      </c>
      <c r="B345" t="s">
        <v>21</v>
      </c>
      <c r="C345" t="s">
        <v>19</v>
      </c>
      <c r="D345" t="s">
        <v>11</v>
      </c>
      <c r="E345" t="s">
        <v>15</v>
      </c>
      <c r="F345">
        <v>67</v>
      </c>
      <c r="G345">
        <f>(StudentsPerformance3[[#This Row],[math score]])*(StudentsPerformance3[[#This Row],[math score]])</f>
        <v>4489</v>
      </c>
      <c r="H345">
        <v>72</v>
      </c>
      <c r="I345">
        <f>StudentsPerformance3[[#This Row],[reading score]]*StudentsPerformance3[[#This Row],[reading score]]</f>
        <v>5184</v>
      </c>
      <c r="J345" t="str">
        <f>IF(StudentsPerformance3[[#This Row],[math score]]&lt;50,"Failed","Passed")</f>
        <v>Passed</v>
      </c>
      <c r="K345" t="s">
        <v>34</v>
      </c>
      <c r="L345" t="s">
        <v>34</v>
      </c>
      <c r="M345">
        <f>StudentsPerformance3[[#This Row],[writing score]]*StudentsPerformance3[[#This Row],[writing score]]</f>
        <v>4489</v>
      </c>
      <c r="N345">
        <v>67</v>
      </c>
    </row>
    <row r="346" spans="1:14" x14ac:dyDescent="0.25">
      <c r="A346" t="s">
        <v>17</v>
      </c>
      <c r="B346" t="s">
        <v>21</v>
      </c>
      <c r="C346" t="s">
        <v>14</v>
      </c>
      <c r="D346" t="s">
        <v>11</v>
      </c>
      <c r="E346" t="s">
        <v>12</v>
      </c>
      <c r="F346">
        <v>79</v>
      </c>
      <c r="G346">
        <f>(StudentsPerformance3[[#This Row],[math score]])*(StudentsPerformance3[[#This Row],[math score]])</f>
        <v>6241</v>
      </c>
      <c r="H346">
        <v>73</v>
      </c>
      <c r="I346">
        <f>StudentsPerformance3[[#This Row],[reading score]]*StudentsPerformance3[[#This Row],[reading score]]</f>
        <v>5329</v>
      </c>
      <c r="J346" t="str">
        <f>IF(StudentsPerformance3[[#This Row],[math score]]&lt;50,"Failed","Passed")</f>
        <v>Passed</v>
      </c>
      <c r="K346" t="s">
        <v>34</v>
      </c>
      <c r="L346" t="s">
        <v>34</v>
      </c>
      <c r="M346">
        <f>StudentsPerformance3[[#This Row],[writing score]]*StudentsPerformance3[[#This Row],[writing score]]</f>
        <v>4489</v>
      </c>
      <c r="N346">
        <v>67</v>
      </c>
    </row>
    <row r="347" spans="1:14" x14ac:dyDescent="0.25">
      <c r="A347" t="s">
        <v>8</v>
      </c>
      <c r="B347" t="s">
        <v>13</v>
      </c>
      <c r="C347" t="s">
        <v>22</v>
      </c>
      <c r="D347" t="s">
        <v>11</v>
      </c>
      <c r="E347" t="s">
        <v>12</v>
      </c>
      <c r="F347">
        <v>72</v>
      </c>
      <c r="G347">
        <f>(StudentsPerformance3[[#This Row],[math score]])*(StudentsPerformance3[[#This Row],[math score]])</f>
        <v>5184</v>
      </c>
      <c r="H347">
        <v>80</v>
      </c>
      <c r="I347">
        <f>StudentsPerformance3[[#This Row],[reading score]]*StudentsPerformance3[[#This Row],[reading score]]</f>
        <v>6400</v>
      </c>
      <c r="J347" t="str">
        <f>IF(StudentsPerformance3[[#This Row],[math score]]&lt;50,"Failed","Passed")</f>
        <v>Passed</v>
      </c>
      <c r="K347" t="s">
        <v>34</v>
      </c>
      <c r="L347" t="s">
        <v>34</v>
      </c>
      <c r="M347">
        <f>StudentsPerformance3[[#This Row],[writing score]]*StudentsPerformance3[[#This Row],[writing score]]</f>
        <v>5625</v>
      </c>
      <c r="N347">
        <v>75</v>
      </c>
    </row>
    <row r="348" spans="1:14" x14ac:dyDescent="0.25">
      <c r="A348" t="s">
        <v>17</v>
      </c>
      <c r="B348" t="s">
        <v>9</v>
      </c>
      <c r="C348" t="s">
        <v>14</v>
      </c>
      <c r="D348" t="s">
        <v>11</v>
      </c>
      <c r="E348" t="s">
        <v>12</v>
      </c>
      <c r="F348">
        <v>62</v>
      </c>
      <c r="G348">
        <f>(StudentsPerformance3[[#This Row],[math score]])*(StudentsPerformance3[[#This Row],[math score]])</f>
        <v>3844</v>
      </c>
      <c r="H348">
        <v>61</v>
      </c>
      <c r="I348">
        <f>StudentsPerformance3[[#This Row],[reading score]]*StudentsPerformance3[[#This Row],[reading score]]</f>
        <v>3721</v>
      </c>
      <c r="J348" t="str">
        <f>IF(StudentsPerformance3[[#This Row],[math score]]&lt;50,"Failed","Passed")</f>
        <v>Passed</v>
      </c>
      <c r="K348" t="s">
        <v>34</v>
      </c>
      <c r="L348" t="s">
        <v>34</v>
      </c>
      <c r="M348">
        <f>StudentsPerformance3[[#This Row],[writing score]]*StudentsPerformance3[[#This Row],[writing score]]</f>
        <v>3249</v>
      </c>
      <c r="N348">
        <v>57</v>
      </c>
    </row>
    <row r="349" spans="1:14" x14ac:dyDescent="0.25">
      <c r="A349" t="s">
        <v>8</v>
      </c>
      <c r="B349" t="s">
        <v>13</v>
      </c>
      <c r="C349" t="s">
        <v>10</v>
      </c>
      <c r="D349" t="s">
        <v>11</v>
      </c>
      <c r="E349" t="s">
        <v>15</v>
      </c>
      <c r="F349">
        <v>77</v>
      </c>
      <c r="G349">
        <f>(StudentsPerformance3[[#This Row],[math score]])*(StudentsPerformance3[[#This Row],[math score]])</f>
        <v>5929</v>
      </c>
      <c r="H349">
        <v>94</v>
      </c>
      <c r="I349">
        <f>StudentsPerformance3[[#This Row],[reading score]]*StudentsPerformance3[[#This Row],[reading score]]</f>
        <v>8836</v>
      </c>
      <c r="J349" t="str">
        <f>IF(StudentsPerformance3[[#This Row],[math score]]&lt;50,"Failed","Passed")</f>
        <v>Passed</v>
      </c>
      <c r="K349" t="s">
        <v>34</v>
      </c>
      <c r="L349" t="s">
        <v>34</v>
      </c>
      <c r="M349">
        <f>StudentsPerformance3[[#This Row],[writing score]]*StudentsPerformance3[[#This Row],[writing score]]</f>
        <v>9025</v>
      </c>
      <c r="N349">
        <v>95</v>
      </c>
    </row>
    <row r="350" spans="1:14" x14ac:dyDescent="0.25">
      <c r="A350" t="s">
        <v>17</v>
      </c>
      <c r="B350" t="s">
        <v>21</v>
      </c>
      <c r="C350" t="s">
        <v>22</v>
      </c>
      <c r="D350" t="s">
        <v>20</v>
      </c>
      <c r="E350" t="s">
        <v>12</v>
      </c>
      <c r="F350">
        <v>75</v>
      </c>
      <c r="G350">
        <f>(StudentsPerformance3[[#This Row],[math score]])*(StudentsPerformance3[[#This Row],[math score]])</f>
        <v>5625</v>
      </c>
      <c r="H350">
        <v>74</v>
      </c>
      <c r="I350">
        <f>StudentsPerformance3[[#This Row],[reading score]]*StudentsPerformance3[[#This Row],[reading score]]</f>
        <v>5476</v>
      </c>
      <c r="J350" t="str">
        <f>IF(StudentsPerformance3[[#This Row],[math score]]&lt;50,"Failed","Passed")</f>
        <v>Passed</v>
      </c>
      <c r="K350" t="s">
        <v>34</v>
      </c>
      <c r="L350" t="s">
        <v>34</v>
      </c>
      <c r="M350">
        <f>StudentsPerformance3[[#This Row],[writing score]]*StudentsPerformance3[[#This Row],[writing score]]</f>
        <v>4356</v>
      </c>
      <c r="N350">
        <v>66</v>
      </c>
    </row>
    <row r="351" spans="1:14" x14ac:dyDescent="0.25">
      <c r="A351" t="s">
        <v>17</v>
      </c>
      <c r="B351" t="s">
        <v>24</v>
      </c>
      <c r="C351" t="s">
        <v>19</v>
      </c>
      <c r="D351" t="s">
        <v>11</v>
      </c>
      <c r="E351" t="s">
        <v>12</v>
      </c>
      <c r="F351">
        <v>87</v>
      </c>
      <c r="G351">
        <f>(StudentsPerformance3[[#This Row],[math score]])*(StudentsPerformance3[[#This Row],[math score]])</f>
        <v>7569</v>
      </c>
      <c r="H351">
        <v>74</v>
      </c>
      <c r="I351">
        <f>StudentsPerformance3[[#This Row],[reading score]]*StudentsPerformance3[[#This Row],[reading score]]</f>
        <v>5476</v>
      </c>
      <c r="J351" t="str">
        <f>IF(StudentsPerformance3[[#This Row],[math score]]&lt;50,"Failed","Passed")</f>
        <v>Passed</v>
      </c>
      <c r="K351" t="s">
        <v>34</v>
      </c>
      <c r="L351" t="s">
        <v>34</v>
      </c>
      <c r="M351">
        <f>StudentsPerformance3[[#This Row],[writing score]]*StudentsPerformance3[[#This Row],[writing score]]</f>
        <v>5776</v>
      </c>
      <c r="N351">
        <v>76</v>
      </c>
    </row>
    <row r="352" spans="1:14" x14ac:dyDescent="0.25">
      <c r="A352" t="s">
        <v>8</v>
      </c>
      <c r="B352" t="s">
        <v>9</v>
      </c>
      <c r="C352" t="s">
        <v>10</v>
      </c>
      <c r="D352" t="s">
        <v>11</v>
      </c>
      <c r="E352" t="s">
        <v>12</v>
      </c>
      <c r="F352">
        <v>52</v>
      </c>
      <c r="G352">
        <f>(StudentsPerformance3[[#This Row],[math score]])*(StudentsPerformance3[[#This Row],[math score]])</f>
        <v>2704</v>
      </c>
      <c r="H352">
        <v>65</v>
      </c>
      <c r="I352">
        <f>StudentsPerformance3[[#This Row],[reading score]]*StudentsPerformance3[[#This Row],[reading score]]</f>
        <v>4225</v>
      </c>
      <c r="J352" t="str">
        <f>IF(StudentsPerformance3[[#This Row],[math score]]&lt;50,"Failed","Passed")</f>
        <v>Passed</v>
      </c>
      <c r="K352" t="s">
        <v>34</v>
      </c>
      <c r="L352" t="s">
        <v>34</v>
      </c>
      <c r="M352">
        <f>StudentsPerformance3[[#This Row],[writing score]]*StudentsPerformance3[[#This Row],[writing score]]</f>
        <v>4761</v>
      </c>
      <c r="N352">
        <v>69</v>
      </c>
    </row>
    <row r="353" spans="1:14" x14ac:dyDescent="0.25">
      <c r="A353" t="s">
        <v>17</v>
      </c>
      <c r="B353" t="s">
        <v>24</v>
      </c>
      <c r="C353" t="s">
        <v>14</v>
      </c>
      <c r="D353" t="s">
        <v>11</v>
      </c>
      <c r="E353" t="s">
        <v>12</v>
      </c>
      <c r="F353">
        <v>66</v>
      </c>
      <c r="G353">
        <f>(StudentsPerformance3[[#This Row],[math score]])*(StudentsPerformance3[[#This Row],[math score]])</f>
        <v>4356</v>
      </c>
      <c r="H353">
        <v>57</v>
      </c>
      <c r="I353">
        <f>StudentsPerformance3[[#This Row],[reading score]]*StudentsPerformance3[[#This Row],[reading score]]</f>
        <v>3249</v>
      </c>
      <c r="J353" t="str">
        <f>IF(StudentsPerformance3[[#This Row],[math score]]&lt;50,"Failed","Passed")</f>
        <v>Passed</v>
      </c>
      <c r="K353" t="s">
        <v>34</v>
      </c>
      <c r="L353" t="s">
        <v>34</v>
      </c>
      <c r="M353">
        <f>StudentsPerformance3[[#This Row],[writing score]]*StudentsPerformance3[[#This Row],[writing score]]</f>
        <v>2704</v>
      </c>
      <c r="N353">
        <v>52</v>
      </c>
    </row>
    <row r="354" spans="1:14" x14ac:dyDescent="0.25">
      <c r="A354" t="s">
        <v>8</v>
      </c>
      <c r="B354" t="s">
        <v>13</v>
      </c>
      <c r="C354" t="s">
        <v>14</v>
      </c>
      <c r="D354" t="s">
        <v>11</v>
      </c>
      <c r="E354" t="s">
        <v>15</v>
      </c>
      <c r="F354">
        <v>63</v>
      </c>
      <c r="G354">
        <f>(StudentsPerformance3[[#This Row],[math score]])*(StudentsPerformance3[[#This Row],[math score]])</f>
        <v>3969</v>
      </c>
      <c r="H354">
        <v>78</v>
      </c>
      <c r="I354">
        <f>StudentsPerformance3[[#This Row],[reading score]]*StudentsPerformance3[[#This Row],[reading score]]</f>
        <v>6084</v>
      </c>
      <c r="J354" t="str">
        <f>IF(StudentsPerformance3[[#This Row],[math score]]&lt;50,"Failed","Passed")</f>
        <v>Passed</v>
      </c>
      <c r="K354" t="s">
        <v>34</v>
      </c>
      <c r="L354" t="s">
        <v>34</v>
      </c>
      <c r="M354">
        <f>StudentsPerformance3[[#This Row],[writing score]]*StudentsPerformance3[[#This Row],[writing score]]</f>
        <v>6400</v>
      </c>
      <c r="N354">
        <v>80</v>
      </c>
    </row>
    <row r="355" spans="1:14" x14ac:dyDescent="0.25">
      <c r="A355" t="s">
        <v>8</v>
      </c>
      <c r="B355" t="s">
        <v>13</v>
      </c>
      <c r="C355" t="s">
        <v>19</v>
      </c>
      <c r="D355" t="s">
        <v>11</v>
      </c>
      <c r="E355" t="s">
        <v>12</v>
      </c>
      <c r="F355">
        <v>46</v>
      </c>
      <c r="G355">
        <f>(StudentsPerformance3[[#This Row],[math score]])*(StudentsPerformance3[[#This Row],[math score]])</f>
        <v>2116</v>
      </c>
      <c r="H355">
        <v>58</v>
      </c>
      <c r="I355">
        <f>StudentsPerformance3[[#This Row],[reading score]]*StudentsPerformance3[[#This Row],[reading score]]</f>
        <v>3364</v>
      </c>
      <c r="J355" t="str">
        <f>IF(StudentsPerformance3[[#This Row],[math score]]&lt;50,"Failed","Passed")</f>
        <v>Failed</v>
      </c>
      <c r="K355" t="s">
        <v>34</v>
      </c>
      <c r="L355" t="s">
        <v>34</v>
      </c>
      <c r="M355">
        <f>StudentsPerformance3[[#This Row],[writing score]]*StudentsPerformance3[[#This Row],[writing score]]</f>
        <v>3249</v>
      </c>
      <c r="N355">
        <v>57</v>
      </c>
    </row>
    <row r="356" spans="1:14" x14ac:dyDescent="0.25">
      <c r="A356" t="s">
        <v>8</v>
      </c>
      <c r="B356" t="s">
        <v>13</v>
      </c>
      <c r="C356" t="s">
        <v>14</v>
      </c>
      <c r="D356" t="s">
        <v>11</v>
      </c>
      <c r="E356" t="s">
        <v>12</v>
      </c>
      <c r="F356">
        <v>59</v>
      </c>
      <c r="G356">
        <f>(StudentsPerformance3[[#This Row],[math score]])*(StudentsPerformance3[[#This Row],[math score]])</f>
        <v>3481</v>
      </c>
      <c r="H356">
        <v>71</v>
      </c>
      <c r="I356">
        <f>StudentsPerformance3[[#This Row],[reading score]]*StudentsPerformance3[[#This Row],[reading score]]</f>
        <v>5041</v>
      </c>
      <c r="J356" t="str">
        <f>IF(StudentsPerformance3[[#This Row],[math score]]&lt;50,"Failed","Passed")</f>
        <v>Passed</v>
      </c>
      <c r="K356" t="s">
        <v>34</v>
      </c>
      <c r="L356" t="s">
        <v>34</v>
      </c>
      <c r="M356">
        <f>StudentsPerformance3[[#This Row],[writing score]]*StudentsPerformance3[[#This Row],[writing score]]</f>
        <v>4900</v>
      </c>
      <c r="N356">
        <v>70</v>
      </c>
    </row>
    <row r="357" spans="1:14" x14ac:dyDescent="0.25">
      <c r="A357" t="s">
        <v>8</v>
      </c>
      <c r="B357" t="s">
        <v>9</v>
      </c>
      <c r="C357" t="s">
        <v>10</v>
      </c>
      <c r="D357" t="s">
        <v>11</v>
      </c>
      <c r="E357" t="s">
        <v>12</v>
      </c>
      <c r="F357">
        <v>61</v>
      </c>
      <c r="G357">
        <f>(StudentsPerformance3[[#This Row],[math score]])*(StudentsPerformance3[[#This Row],[math score]])</f>
        <v>3721</v>
      </c>
      <c r="H357">
        <v>72</v>
      </c>
      <c r="I357">
        <f>StudentsPerformance3[[#This Row],[reading score]]*StudentsPerformance3[[#This Row],[reading score]]</f>
        <v>5184</v>
      </c>
      <c r="J357" t="str">
        <f>IF(StudentsPerformance3[[#This Row],[math score]]&lt;50,"Failed","Passed")</f>
        <v>Passed</v>
      </c>
      <c r="K357" t="s">
        <v>34</v>
      </c>
      <c r="L357" t="s">
        <v>34</v>
      </c>
      <c r="M357">
        <f>StudentsPerformance3[[#This Row],[writing score]]*StudentsPerformance3[[#This Row],[writing score]]</f>
        <v>4900</v>
      </c>
      <c r="N357">
        <v>70</v>
      </c>
    </row>
    <row r="358" spans="1:14" x14ac:dyDescent="0.25">
      <c r="A358" t="s">
        <v>17</v>
      </c>
      <c r="B358" t="s">
        <v>18</v>
      </c>
      <c r="C358" t="s">
        <v>19</v>
      </c>
      <c r="D358" t="s">
        <v>11</v>
      </c>
      <c r="E358" t="s">
        <v>12</v>
      </c>
      <c r="F358">
        <v>63</v>
      </c>
      <c r="G358">
        <f>(StudentsPerformance3[[#This Row],[math score]])*(StudentsPerformance3[[#This Row],[math score]])</f>
        <v>3969</v>
      </c>
      <c r="H358">
        <v>61</v>
      </c>
      <c r="I358">
        <f>StudentsPerformance3[[#This Row],[reading score]]*StudentsPerformance3[[#This Row],[reading score]]</f>
        <v>3721</v>
      </c>
      <c r="J358" t="str">
        <f>IF(StudentsPerformance3[[#This Row],[math score]]&lt;50,"Failed","Passed")</f>
        <v>Passed</v>
      </c>
      <c r="K358" t="s">
        <v>34</v>
      </c>
      <c r="L358" t="s">
        <v>34</v>
      </c>
      <c r="M358">
        <f>StudentsPerformance3[[#This Row],[writing score]]*StudentsPerformance3[[#This Row],[writing score]]</f>
        <v>3721</v>
      </c>
      <c r="N358">
        <v>61</v>
      </c>
    </row>
    <row r="359" spans="1:14" x14ac:dyDescent="0.25">
      <c r="A359" t="s">
        <v>8</v>
      </c>
      <c r="B359" t="s">
        <v>13</v>
      </c>
      <c r="C359" t="s">
        <v>14</v>
      </c>
      <c r="D359" t="s">
        <v>20</v>
      </c>
      <c r="E359" t="s">
        <v>15</v>
      </c>
      <c r="F359">
        <v>42</v>
      </c>
      <c r="G359">
        <f>(StudentsPerformance3[[#This Row],[math score]])*(StudentsPerformance3[[#This Row],[math score]])</f>
        <v>1764</v>
      </c>
      <c r="H359">
        <v>66</v>
      </c>
      <c r="I359">
        <f>StudentsPerformance3[[#This Row],[reading score]]*StudentsPerformance3[[#This Row],[reading score]]</f>
        <v>4356</v>
      </c>
      <c r="J359" t="str">
        <f>IF(StudentsPerformance3[[#This Row],[math score]]&lt;50,"Failed","Passed")</f>
        <v>Failed</v>
      </c>
      <c r="K359" t="s">
        <v>34</v>
      </c>
      <c r="L359" t="s">
        <v>34</v>
      </c>
      <c r="M359">
        <f>StudentsPerformance3[[#This Row],[writing score]]*StudentsPerformance3[[#This Row],[writing score]]</f>
        <v>4761</v>
      </c>
      <c r="N359">
        <v>69</v>
      </c>
    </row>
    <row r="360" spans="1:14" x14ac:dyDescent="0.25">
      <c r="A360" t="s">
        <v>17</v>
      </c>
      <c r="B360" t="s">
        <v>21</v>
      </c>
      <c r="C360" t="s">
        <v>14</v>
      </c>
      <c r="D360" t="s">
        <v>20</v>
      </c>
      <c r="E360" t="s">
        <v>12</v>
      </c>
      <c r="F360">
        <v>59</v>
      </c>
      <c r="G360">
        <f>(StudentsPerformance3[[#This Row],[math score]])*(StudentsPerformance3[[#This Row],[math score]])</f>
        <v>3481</v>
      </c>
      <c r="H360">
        <v>62</v>
      </c>
      <c r="I360">
        <f>StudentsPerformance3[[#This Row],[reading score]]*StudentsPerformance3[[#This Row],[reading score]]</f>
        <v>3844</v>
      </c>
      <c r="J360" t="str">
        <f>IF(StudentsPerformance3[[#This Row],[math score]]&lt;50,"Failed","Passed")</f>
        <v>Passed</v>
      </c>
      <c r="K360" t="s">
        <v>34</v>
      </c>
      <c r="L360" t="s">
        <v>34</v>
      </c>
      <c r="M360">
        <f>StudentsPerformance3[[#This Row],[writing score]]*StudentsPerformance3[[#This Row],[writing score]]</f>
        <v>3721</v>
      </c>
      <c r="N360">
        <v>61</v>
      </c>
    </row>
    <row r="361" spans="1:14" x14ac:dyDescent="0.25">
      <c r="A361" t="s">
        <v>8</v>
      </c>
      <c r="B361" t="s">
        <v>21</v>
      </c>
      <c r="C361" t="s">
        <v>14</v>
      </c>
      <c r="D361" t="s">
        <v>11</v>
      </c>
      <c r="E361" t="s">
        <v>12</v>
      </c>
      <c r="F361">
        <v>80</v>
      </c>
      <c r="G361">
        <f>(StudentsPerformance3[[#This Row],[math score]])*(StudentsPerformance3[[#This Row],[math score]])</f>
        <v>6400</v>
      </c>
      <c r="H361">
        <v>90</v>
      </c>
      <c r="I361">
        <f>StudentsPerformance3[[#This Row],[reading score]]*StudentsPerformance3[[#This Row],[reading score]]</f>
        <v>8100</v>
      </c>
      <c r="J361" t="str">
        <f>IF(StudentsPerformance3[[#This Row],[math score]]&lt;50,"Failed","Passed")</f>
        <v>Passed</v>
      </c>
      <c r="K361" t="s">
        <v>34</v>
      </c>
      <c r="L361" t="s">
        <v>34</v>
      </c>
      <c r="M361">
        <f>StudentsPerformance3[[#This Row],[writing score]]*StudentsPerformance3[[#This Row],[writing score]]</f>
        <v>7921</v>
      </c>
      <c r="N361">
        <v>89</v>
      </c>
    </row>
    <row r="362" spans="1:14" x14ac:dyDescent="0.25">
      <c r="A362" t="s">
        <v>8</v>
      </c>
      <c r="B362" t="s">
        <v>9</v>
      </c>
      <c r="C362" t="s">
        <v>22</v>
      </c>
      <c r="D362" t="s">
        <v>11</v>
      </c>
      <c r="E362" t="s">
        <v>12</v>
      </c>
      <c r="F362">
        <v>58</v>
      </c>
      <c r="G362">
        <f>(StudentsPerformance3[[#This Row],[math score]])*(StudentsPerformance3[[#This Row],[math score]])</f>
        <v>3364</v>
      </c>
      <c r="H362">
        <v>62</v>
      </c>
      <c r="I362">
        <f>StudentsPerformance3[[#This Row],[reading score]]*StudentsPerformance3[[#This Row],[reading score]]</f>
        <v>3844</v>
      </c>
      <c r="J362" t="str">
        <f>IF(StudentsPerformance3[[#This Row],[math score]]&lt;50,"Failed","Passed")</f>
        <v>Passed</v>
      </c>
      <c r="K362" t="s">
        <v>34</v>
      </c>
      <c r="L362" t="s">
        <v>34</v>
      </c>
      <c r="M362">
        <f>StudentsPerformance3[[#This Row],[writing score]]*StudentsPerformance3[[#This Row],[writing score]]</f>
        <v>3481</v>
      </c>
      <c r="N362">
        <v>59</v>
      </c>
    </row>
    <row r="363" spans="1:14" x14ac:dyDescent="0.25">
      <c r="A363" t="s">
        <v>17</v>
      </c>
      <c r="B363" t="s">
        <v>9</v>
      </c>
      <c r="C363" t="s">
        <v>23</v>
      </c>
      <c r="D363" t="s">
        <v>11</v>
      </c>
      <c r="E363" t="s">
        <v>15</v>
      </c>
      <c r="F363">
        <v>85</v>
      </c>
      <c r="G363">
        <f>(StudentsPerformance3[[#This Row],[math score]])*(StudentsPerformance3[[#This Row],[math score]])</f>
        <v>7225</v>
      </c>
      <c r="H363">
        <v>84</v>
      </c>
      <c r="I363">
        <f>StudentsPerformance3[[#This Row],[reading score]]*StudentsPerformance3[[#This Row],[reading score]]</f>
        <v>7056</v>
      </c>
      <c r="J363" t="str">
        <f>IF(StudentsPerformance3[[#This Row],[math score]]&lt;50,"Failed","Passed")</f>
        <v>Passed</v>
      </c>
      <c r="K363" t="s">
        <v>34</v>
      </c>
      <c r="L363" t="s">
        <v>34</v>
      </c>
      <c r="M363">
        <f>StudentsPerformance3[[#This Row],[writing score]]*StudentsPerformance3[[#This Row],[writing score]]</f>
        <v>6084</v>
      </c>
      <c r="N363">
        <v>78</v>
      </c>
    </row>
    <row r="364" spans="1:14" x14ac:dyDescent="0.25">
      <c r="A364" t="s">
        <v>8</v>
      </c>
      <c r="B364" t="s">
        <v>13</v>
      </c>
      <c r="C364" t="s">
        <v>14</v>
      </c>
      <c r="D364" t="s">
        <v>11</v>
      </c>
      <c r="E364" t="s">
        <v>12</v>
      </c>
      <c r="F364">
        <v>52</v>
      </c>
      <c r="G364">
        <f>(StudentsPerformance3[[#This Row],[math score]])*(StudentsPerformance3[[#This Row],[math score]])</f>
        <v>2704</v>
      </c>
      <c r="H364">
        <v>58</v>
      </c>
      <c r="I364">
        <f>StudentsPerformance3[[#This Row],[reading score]]*StudentsPerformance3[[#This Row],[reading score]]</f>
        <v>3364</v>
      </c>
      <c r="J364" t="str">
        <f>IF(StudentsPerformance3[[#This Row],[math score]]&lt;50,"Failed","Passed")</f>
        <v>Passed</v>
      </c>
      <c r="K364" t="s">
        <v>34</v>
      </c>
      <c r="L364" t="s">
        <v>34</v>
      </c>
      <c r="M364">
        <f>StudentsPerformance3[[#This Row],[writing score]]*StudentsPerformance3[[#This Row],[writing score]]</f>
        <v>3364</v>
      </c>
      <c r="N364">
        <v>58</v>
      </c>
    </row>
    <row r="365" spans="1:14" x14ac:dyDescent="0.25">
      <c r="A365" t="s">
        <v>8</v>
      </c>
      <c r="B365" t="s">
        <v>21</v>
      </c>
      <c r="C365" t="s">
        <v>23</v>
      </c>
      <c r="D365" t="s">
        <v>20</v>
      </c>
      <c r="E365" t="s">
        <v>12</v>
      </c>
      <c r="F365">
        <v>27</v>
      </c>
      <c r="G365">
        <f>(StudentsPerformance3[[#This Row],[math score]])*(StudentsPerformance3[[#This Row],[math score]])</f>
        <v>729</v>
      </c>
      <c r="H365">
        <v>34</v>
      </c>
      <c r="I365">
        <f>StudentsPerformance3[[#This Row],[reading score]]*StudentsPerformance3[[#This Row],[reading score]]</f>
        <v>1156</v>
      </c>
      <c r="J365" t="str">
        <f>IF(StudentsPerformance3[[#This Row],[math score]]&lt;50,"Failed","Passed")</f>
        <v>Failed</v>
      </c>
      <c r="K365" t="s">
        <v>35</v>
      </c>
      <c r="L365" t="s">
        <v>35</v>
      </c>
      <c r="M365">
        <f>StudentsPerformance3[[#This Row],[writing score]]*StudentsPerformance3[[#This Row],[writing score]]</f>
        <v>1024</v>
      </c>
      <c r="N365">
        <v>32</v>
      </c>
    </row>
    <row r="366" spans="1:14" x14ac:dyDescent="0.25">
      <c r="A366" t="s">
        <v>17</v>
      </c>
      <c r="B366" t="s">
        <v>13</v>
      </c>
      <c r="C366" t="s">
        <v>14</v>
      </c>
      <c r="D366" t="s">
        <v>11</v>
      </c>
      <c r="E366" t="s">
        <v>12</v>
      </c>
      <c r="F366">
        <v>59</v>
      </c>
      <c r="G366">
        <f>(StudentsPerformance3[[#This Row],[math score]])*(StudentsPerformance3[[#This Row],[math score]])</f>
        <v>3481</v>
      </c>
      <c r="H366">
        <v>60</v>
      </c>
      <c r="I366">
        <f>StudentsPerformance3[[#This Row],[reading score]]*StudentsPerformance3[[#This Row],[reading score]]</f>
        <v>3600</v>
      </c>
      <c r="J366" t="str">
        <f>IF(StudentsPerformance3[[#This Row],[math score]]&lt;50,"Failed","Passed")</f>
        <v>Passed</v>
      </c>
      <c r="K366" t="s">
        <v>34</v>
      </c>
      <c r="L366" t="s">
        <v>34</v>
      </c>
      <c r="M366">
        <f>StudentsPerformance3[[#This Row],[writing score]]*StudentsPerformance3[[#This Row],[writing score]]</f>
        <v>3364</v>
      </c>
      <c r="N366">
        <v>58</v>
      </c>
    </row>
    <row r="367" spans="1:14" x14ac:dyDescent="0.25">
      <c r="A367" t="s">
        <v>17</v>
      </c>
      <c r="B367" t="s">
        <v>18</v>
      </c>
      <c r="C367" t="s">
        <v>10</v>
      </c>
      <c r="D367" t="s">
        <v>20</v>
      </c>
      <c r="E367" t="s">
        <v>15</v>
      </c>
      <c r="F367">
        <v>49</v>
      </c>
      <c r="G367">
        <f>(StudentsPerformance3[[#This Row],[math score]])*(StudentsPerformance3[[#This Row],[math score]])</f>
        <v>2401</v>
      </c>
      <c r="H367">
        <v>58</v>
      </c>
      <c r="I367">
        <f>StudentsPerformance3[[#This Row],[reading score]]*StudentsPerformance3[[#This Row],[reading score]]</f>
        <v>3364</v>
      </c>
      <c r="J367" t="str">
        <f>IF(StudentsPerformance3[[#This Row],[math score]]&lt;50,"Failed","Passed")</f>
        <v>Failed</v>
      </c>
      <c r="K367" t="s">
        <v>34</v>
      </c>
      <c r="L367" t="s">
        <v>34</v>
      </c>
      <c r="M367">
        <f>StudentsPerformance3[[#This Row],[writing score]]*StudentsPerformance3[[#This Row],[writing score]]</f>
        <v>3600</v>
      </c>
      <c r="N367">
        <v>60</v>
      </c>
    </row>
    <row r="368" spans="1:14" x14ac:dyDescent="0.25">
      <c r="A368" t="s">
        <v>17</v>
      </c>
      <c r="B368" t="s">
        <v>13</v>
      </c>
      <c r="C368" t="s">
        <v>22</v>
      </c>
      <c r="D368" t="s">
        <v>11</v>
      </c>
      <c r="E368" t="s">
        <v>15</v>
      </c>
      <c r="F368">
        <v>69</v>
      </c>
      <c r="G368">
        <f>(StudentsPerformance3[[#This Row],[math score]])*(StudentsPerformance3[[#This Row],[math score]])</f>
        <v>4761</v>
      </c>
      <c r="H368">
        <v>58</v>
      </c>
      <c r="I368">
        <f>StudentsPerformance3[[#This Row],[reading score]]*StudentsPerformance3[[#This Row],[reading score]]</f>
        <v>3364</v>
      </c>
      <c r="J368" t="str">
        <f>IF(StudentsPerformance3[[#This Row],[math score]]&lt;50,"Failed","Passed")</f>
        <v>Passed</v>
      </c>
      <c r="K368" t="s">
        <v>34</v>
      </c>
      <c r="L368" t="s">
        <v>34</v>
      </c>
      <c r="M368">
        <f>StudentsPerformance3[[#This Row],[writing score]]*StudentsPerformance3[[#This Row],[writing score]]</f>
        <v>2809</v>
      </c>
      <c r="N368">
        <v>53</v>
      </c>
    </row>
    <row r="369" spans="1:14" x14ac:dyDescent="0.25">
      <c r="A369" t="s">
        <v>17</v>
      </c>
      <c r="B369" t="s">
        <v>13</v>
      </c>
      <c r="C369" t="s">
        <v>10</v>
      </c>
      <c r="D369" t="s">
        <v>20</v>
      </c>
      <c r="E369" t="s">
        <v>12</v>
      </c>
      <c r="F369">
        <v>61</v>
      </c>
      <c r="G369">
        <f>(StudentsPerformance3[[#This Row],[math score]])*(StudentsPerformance3[[#This Row],[math score]])</f>
        <v>3721</v>
      </c>
      <c r="H369">
        <v>66</v>
      </c>
      <c r="I369">
        <f>StudentsPerformance3[[#This Row],[reading score]]*StudentsPerformance3[[#This Row],[reading score]]</f>
        <v>4356</v>
      </c>
      <c r="J369" t="str">
        <f>IF(StudentsPerformance3[[#This Row],[math score]]&lt;50,"Failed","Passed")</f>
        <v>Passed</v>
      </c>
      <c r="K369" t="s">
        <v>34</v>
      </c>
      <c r="L369" t="s">
        <v>34</v>
      </c>
      <c r="M369">
        <f>StudentsPerformance3[[#This Row],[writing score]]*StudentsPerformance3[[#This Row],[writing score]]</f>
        <v>3721</v>
      </c>
      <c r="N369">
        <v>61</v>
      </c>
    </row>
    <row r="370" spans="1:14" x14ac:dyDescent="0.25">
      <c r="A370" t="s">
        <v>8</v>
      </c>
      <c r="B370" t="s">
        <v>18</v>
      </c>
      <c r="C370" t="s">
        <v>23</v>
      </c>
      <c r="D370" t="s">
        <v>20</v>
      </c>
      <c r="E370" t="s">
        <v>12</v>
      </c>
      <c r="F370">
        <v>44</v>
      </c>
      <c r="G370">
        <f>(StudentsPerformance3[[#This Row],[math score]])*(StudentsPerformance3[[#This Row],[math score]])</f>
        <v>1936</v>
      </c>
      <c r="H370">
        <v>64</v>
      </c>
      <c r="I370">
        <f>StudentsPerformance3[[#This Row],[reading score]]*StudentsPerformance3[[#This Row],[reading score]]</f>
        <v>4096</v>
      </c>
      <c r="J370" t="str">
        <f>IF(StudentsPerformance3[[#This Row],[math score]]&lt;50,"Failed","Passed")</f>
        <v>Failed</v>
      </c>
      <c r="K370" t="s">
        <v>34</v>
      </c>
      <c r="L370" t="s">
        <v>34</v>
      </c>
      <c r="M370">
        <f>StudentsPerformance3[[#This Row],[writing score]]*StudentsPerformance3[[#This Row],[writing score]]</f>
        <v>3364</v>
      </c>
      <c r="N370">
        <v>58</v>
      </c>
    </row>
    <row r="371" spans="1:14" x14ac:dyDescent="0.25">
      <c r="A371" t="s">
        <v>8</v>
      </c>
      <c r="B371" t="s">
        <v>21</v>
      </c>
      <c r="C371" t="s">
        <v>23</v>
      </c>
      <c r="D371" t="s">
        <v>11</v>
      </c>
      <c r="E371" t="s">
        <v>12</v>
      </c>
      <c r="F371">
        <v>73</v>
      </c>
      <c r="G371">
        <f>(StudentsPerformance3[[#This Row],[math score]])*(StudentsPerformance3[[#This Row],[math score]])</f>
        <v>5329</v>
      </c>
      <c r="H371">
        <v>84</v>
      </c>
      <c r="I371">
        <f>StudentsPerformance3[[#This Row],[reading score]]*StudentsPerformance3[[#This Row],[reading score]]</f>
        <v>7056</v>
      </c>
      <c r="J371" t="str">
        <f>IF(StudentsPerformance3[[#This Row],[math score]]&lt;50,"Failed","Passed")</f>
        <v>Passed</v>
      </c>
      <c r="K371" t="s">
        <v>34</v>
      </c>
      <c r="L371" t="s">
        <v>34</v>
      </c>
      <c r="M371">
        <f>StudentsPerformance3[[#This Row],[writing score]]*StudentsPerformance3[[#This Row],[writing score]]</f>
        <v>7225</v>
      </c>
      <c r="N371">
        <v>85</v>
      </c>
    </row>
    <row r="372" spans="1:14" x14ac:dyDescent="0.25">
      <c r="A372" t="s">
        <v>17</v>
      </c>
      <c r="B372" t="s">
        <v>24</v>
      </c>
      <c r="C372" t="s">
        <v>14</v>
      </c>
      <c r="D372" t="s">
        <v>11</v>
      </c>
      <c r="E372" t="s">
        <v>12</v>
      </c>
      <c r="F372">
        <v>84</v>
      </c>
      <c r="G372">
        <f>(StudentsPerformance3[[#This Row],[math score]])*(StudentsPerformance3[[#This Row],[math score]])</f>
        <v>7056</v>
      </c>
      <c r="H372">
        <v>77</v>
      </c>
      <c r="I372">
        <f>StudentsPerformance3[[#This Row],[reading score]]*StudentsPerformance3[[#This Row],[reading score]]</f>
        <v>5929</v>
      </c>
      <c r="J372" t="str">
        <f>IF(StudentsPerformance3[[#This Row],[math score]]&lt;50,"Failed","Passed")</f>
        <v>Passed</v>
      </c>
      <c r="K372" t="s">
        <v>34</v>
      </c>
      <c r="L372" t="s">
        <v>34</v>
      </c>
      <c r="M372">
        <f>StudentsPerformance3[[#This Row],[writing score]]*StudentsPerformance3[[#This Row],[writing score]]</f>
        <v>5041</v>
      </c>
      <c r="N372">
        <v>71</v>
      </c>
    </row>
    <row r="373" spans="1:14" x14ac:dyDescent="0.25">
      <c r="A373" t="s">
        <v>8</v>
      </c>
      <c r="B373" t="s">
        <v>13</v>
      </c>
      <c r="C373" t="s">
        <v>14</v>
      </c>
      <c r="D373" t="s">
        <v>20</v>
      </c>
      <c r="E373" t="s">
        <v>15</v>
      </c>
      <c r="F373">
        <v>45</v>
      </c>
      <c r="G373">
        <f>(StudentsPerformance3[[#This Row],[math score]])*(StudentsPerformance3[[#This Row],[math score]])</f>
        <v>2025</v>
      </c>
      <c r="H373">
        <v>73</v>
      </c>
      <c r="I373">
        <f>StudentsPerformance3[[#This Row],[reading score]]*StudentsPerformance3[[#This Row],[reading score]]</f>
        <v>5329</v>
      </c>
      <c r="J373" t="str">
        <f>IF(StudentsPerformance3[[#This Row],[math score]]&lt;50,"Failed","Passed")</f>
        <v>Failed</v>
      </c>
      <c r="K373" t="s">
        <v>34</v>
      </c>
      <c r="L373" t="s">
        <v>34</v>
      </c>
      <c r="M373">
        <f>StudentsPerformance3[[#This Row],[writing score]]*StudentsPerformance3[[#This Row],[writing score]]</f>
        <v>4900</v>
      </c>
      <c r="N373">
        <v>70</v>
      </c>
    </row>
    <row r="374" spans="1:14" x14ac:dyDescent="0.25">
      <c r="A374" t="s">
        <v>17</v>
      </c>
      <c r="B374" t="s">
        <v>21</v>
      </c>
      <c r="C374" t="s">
        <v>23</v>
      </c>
      <c r="D374" t="s">
        <v>11</v>
      </c>
      <c r="E374" t="s">
        <v>12</v>
      </c>
      <c r="F374">
        <v>74</v>
      </c>
      <c r="G374">
        <f>(StudentsPerformance3[[#This Row],[math score]])*(StudentsPerformance3[[#This Row],[math score]])</f>
        <v>5476</v>
      </c>
      <c r="H374">
        <v>74</v>
      </c>
      <c r="I374">
        <f>StudentsPerformance3[[#This Row],[reading score]]*StudentsPerformance3[[#This Row],[reading score]]</f>
        <v>5476</v>
      </c>
      <c r="J374" t="str">
        <f>IF(StudentsPerformance3[[#This Row],[math score]]&lt;50,"Failed","Passed")</f>
        <v>Passed</v>
      </c>
      <c r="K374" t="s">
        <v>34</v>
      </c>
      <c r="L374" t="s">
        <v>34</v>
      </c>
      <c r="M374">
        <f>StudentsPerformance3[[#This Row],[writing score]]*StudentsPerformance3[[#This Row],[writing score]]</f>
        <v>5184</v>
      </c>
      <c r="N374">
        <v>72</v>
      </c>
    </row>
    <row r="375" spans="1:14" x14ac:dyDescent="0.25">
      <c r="A375" t="s">
        <v>8</v>
      </c>
      <c r="B375" t="s">
        <v>21</v>
      </c>
      <c r="C375" t="s">
        <v>14</v>
      </c>
      <c r="D375" t="s">
        <v>11</v>
      </c>
      <c r="E375" t="s">
        <v>15</v>
      </c>
      <c r="F375">
        <v>82</v>
      </c>
      <c r="G375">
        <f>(StudentsPerformance3[[#This Row],[math score]])*(StudentsPerformance3[[#This Row],[math score]])</f>
        <v>6724</v>
      </c>
      <c r="H375">
        <v>97</v>
      </c>
      <c r="I375">
        <f>StudentsPerformance3[[#This Row],[reading score]]*StudentsPerformance3[[#This Row],[reading score]]</f>
        <v>9409</v>
      </c>
      <c r="J375" t="str">
        <f>IF(StudentsPerformance3[[#This Row],[math score]]&lt;50,"Failed","Passed")</f>
        <v>Passed</v>
      </c>
      <c r="K375" t="s">
        <v>34</v>
      </c>
      <c r="L375" t="s">
        <v>34</v>
      </c>
      <c r="M375">
        <f>StudentsPerformance3[[#This Row],[writing score]]*StudentsPerformance3[[#This Row],[writing score]]</f>
        <v>9216</v>
      </c>
      <c r="N375">
        <v>96</v>
      </c>
    </row>
    <row r="376" spans="1:14" x14ac:dyDescent="0.25">
      <c r="A376" t="s">
        <v>8</v>
      </c>
      <c r="B376" t="s">
        <v>21</v>
      </c>
      <c r="C376" t="s">
        <v>10</v>
      </c>
      <c r="D376" t="s">
        <v>11</v>
      </c>
      <c r="E376" t="s">
        <v>12</v>
      </c>
      <c r="F376">
        <v>59</v>
      </c>
      <c r="G376">
        <f>(StudentsPerformance3[[#This Row],[math score]])*(StudentsPerformance3[[#This Row],[math score]])</f>
        <v>3481</v>
      </c>
      <c r="H376">
        <v>70</v>
      </c>
      <c r="I376">
        <f>StudentsPerformance3[[#This Row],[reading score]]*StudentsPerformance3[[#This Row],[reading score]]</f>
        <v>4900</v>
      </c>
      <c r="J376" t="str">
        <f>IF(StudentsPerformance3[[#This Row],[math score]]&lt;50,"Failed","Passed")</f>
        <v>Passed</v>
      </c>
      <c r="K376" t="s">
        <v>34</v>
      </c>
      <c r="L376" t="s">
        <v>34</v>
      </c>
      <c r="M376">
        <f>StudentsPerformance3[[#This Row],[writing score]]*StudentsPerformance3[[#This Row],[writing score]]</f>
        <v>5329</v>
      </c>
      <c r="N376">
        <v>73</v>
      </c>
    </row>
    <row r="377" spans="1:14" x14ac:dyDescent="0.25">
      <c r="A377" t="s">
        <v>17</v>
      </c>
      <c r="B377" t="s">
        <v>24</v>
      </c>
      <c r="C377" t="s">
        <v>19</v>
      </c>
      <c r="D377" t="s">
        <v>20</v>
      </c>
      <c r="E377" t="s">
        <v>12</v>
      </c>
      <c r="F377">
        <v>46</v>
      </c>
      <c r="G377">
        <f>(StudentsPerformance3[[#This Row],[math score]])*(StudentsPerformance3[[#This Row],[math score]])</f>
        <v>2116</v>
      </c>
      <c r="H377">
        <v>43</v>
      </c>
      <c r="I377">
        <f>StudentsPerformance3[[#This Row],[reading score]]*StudentsPerformance3[[#This Row],[reading score]]</f>
        <v>1849</v>
      </c>
      <c r="J377" t="str">
        <f>IF(StudentsPerformance3[[#This Row],[math score]]&lt;50,"Failed","Passed")</f>
        <v>Failed</v>
      </c>
      <c r="K377" t="s">
        <v>35</v>
      </c>
      <c r="L377" t="s">
        <v>35</v>
      </c>
      <c r="M377">
        <f>StudentsPerformance3[[#This Row],[writing score]]*StudentsPerformance3[[#This Row],[writing score]]</f>
        <v>1681</v>
      </c>
      <c r="N377">
        <v>41</v>
      </c>
    </row>
    <row r="378" spans="1:14" x14ac:dyDescent="0.25">
      <c r="A378" t="s">
        <v>8</v>
      </c>
      <c r="B378" t="s">
        <v>21</v>
      </c>
      <c r="C378" t="s">
        <v>23</v>
      </c>
      <c r="D378" t="s">
        <v>11</v>
      </c>
      <c r="E378" t="s">
        <v>12</v>
      </c>
      <c r="F378">
        <v>80</v>
      </c>
      <c r="G378">
        <f>(StudentsPerformance3[[#This Row],[math score]])*(StudentsPerformance3[[#This Row],[math score]])</f>
        <v>6400</v>
      </c>
      <c r="H378">
        <v>90</v>
      </c>
      <c r="I378">
        <f>StudentsPerformance3[[#This Row],[reading score]]*StudentsPerformance3[[#This Row],[reading score]]</f>
        <v>8100</v>
      </c>
      <c r="J378" t="str">
        <f>IF(StudentsPerformance3[[#This Row],[math score]]&lt;50,"Failed","Passed")</f>
        <v>Passed</v>
      </c>
      <c r="K378" t="s">
        <v>34</v>
      </c>
      <c r="L378" t="s">
        <v>34</v>
      </c>
      <c r="M378">
        <f>StudentsPerformance3[[#This Row],[writing score]]*StudentsPerformance3[[#This Row],[writing score]]</f>
        <v>6724</v>
      </c>
      <c r="N378">
        <v>82</v>
      </c>
    </row>
    <row r="379" spans="1:14" x14ac:dyDescent="0.25">
      <c r="A379" t="s">
        <v>8</v>
      </c>
      <c r="B379" t="s">
        <v>21</v>
      </c>
      <c r="C379" t="s">
        <v>16</v>
      </c>
      <c r="D379" t="s">
        <v>20</v>
      </c>
      <c r="E379" t="s">
        <v>15</v>
      </c>
      <c r="F379">
        <v>85</v>
      </c>
      <c r="G379">
        <f>(StudentsPerformance3[[#This Row],[math score]])*(StudentsPerformance3[[#This Row],[math score]])</f>
        <v>7225</v>
      </c>
      <c r="H379">
        <v>95</v>
      </c>
      <c r="I379">
        <f>StudentsPerformance3[[#This Row],[reading score]]*StudentsPerformance3[[#This Row],[reading score]]</f>
        <v>9025</v>
      </c>
      <c r="J379" t="str">
        <f>IF(StudentsPerformance3[[#This Row],[math score]]&lt;50,"Failed","Passed")</f>
        <v>Passed</v>
      </c>
      <c r="K379" t="s">
        <v>34</v>
      </c>
      <c r="L379" t="s">
        <v>34</v>
      </c>
      <c r="M379">
        <f>StudentsPerformance3[[#This Row],[writing score]]*StudentsPerformance3[[#This Row],[writing score]]</f>
        <v>10000</v>
      </c>
      <c r="N379">
        <v>100</v>
      </c>
    </row>
    <row r="380" spans="1:14" x14ac:dyDescent="0.25">
      <c r="A380" t="s">
        <v>8</v>
      </c>
      <c r="B380" t="s">
        <v>18</v>
      </c>
      <c r="C380" t="s">
        <v>23</v>
      </c>
      <c r="D380" t="s">
        <v>11</v>
      </c>
      <c r="E380" t="s">
        <v>12</v>
      </c>
      <c r="F380">
        <v>71</v>
      </c>
      <c r="G380">
        <f>(StudentsPerformance3[[#This Row],[math score]])*(StudentsPerformance3[[#This Row],[math score]])</f>
        <v>5041</v>
      </c>
      <c r="H380">
        <v>83</v>
      </c>
      <c r="I380">
        <f>StudentsPerformance3[[#This Row],[reading score]]*StudentsPerformance3[[#This Row],[reading score]]</f>
        <v>6889</v>
      </c>
      <c r="J380" t="str">
        <f>IF(StudentsPerformance3[[#This Row],[math score]]&lt;50,"Failed","Passed")</f>
        <v>Passed</v>
      </c>
      <c r="K380" t="s">
        <v>34</v>
      </c>
      <c r="L380" t="s">
        <v>34</v>
      </c>
      <c r="M380">
        <f>StudentsPerformance3[[#This Row],[writing score]]*StudentsPerformance3[[#This Row],[writing score]]</f>
        <v>5929</v>
      </c>
      <c r="N380">
        <v>77</v>
      </c>
    </row>
    <row r="381" spans="1:14" x14ac:dyDescent="0.25">
      <c r="A381" t="s">
        <v>17</v>
      </c>
      <c r="B381" t="s">
        <v>18</v>
      </c>
      <c r="C381" t="s">
        <v>10</v>
      </c>
      <c r="D381" t="s">
        <v>11</v>
      </c>
      <c r="E381" t="s">
        <v>12</v>
      </c>
      <c r="F381">
        <v>66</v>
      </c>
      <c r="G381">
        <f>(StudentsPerformance3[[#This Row],[math score]])*(StudentsPerformance3[[#This Row],[math score]])</f>
        <v>4356</v>
      </c>
      <c r="H381">
        <v>64</v>
      </c>
      <c r="I381">
        <f>StudentsPerformance3[[#This Row],[reading score]]*StudentsPerformance3[[#This Row],[reading score]]</f>
        <v>4096</v>
      </c>
      <c r="J381" t="str">
        <f>IF(StudentsPerformance3[[#This Row],[math score]]&lt;50,"Failed","Passed")</f>
        <v>Passed</v>
      </c>
      <c r="K381" t="s">
        <v>34</v>
      </c>
      <c r="L381" t="s">
        <v>34</v>
      </c>
      <c r="M381">
        <f>StudentsPerformance3[[#This Row],[writing score]]*StudentsPerformance3[[#This Row],[writing score]]</f>
        <v>3844</v>
      </c>
      <c r="N381">
        <v>62</v>
      </c>
    </row>
    <row r="382" spans="1:14" x14ac:dyDescent="0.25">
      <c r="A382" t="s">
        <v>8</v>
      </c>
      <c r="B382" t="s">
        <v>9</v>
      </c>
      <c r="C382" t="s">
        <v>19</v>
      </c>
      <c r="D382" t="s">
        <v>11</v>
      </c>
      <c r="E382" t="s">
        <v>12</v>
      </c>
      <c r="F382">
        <v>80</v>
      </c>
      <c r="G382">
        <f>(StudentsPerformance3[[#This Row],[math score]])*(StudentsPerformance3[[#This Row],[math score]])</f>
        <v>6400</v>
      </c>
      <c r="H382">
        <v>86</v>
      </c>
      <c r="I382">
        <f>StudentsPerformance3[[#This Row],[reading score]]*StudentsPerformance3[[#This Row],[reading score]]</f>
        <v>7396</v>
      </c>
      <c r="J382" t="str">
        <f>IF(StudentsPerformance3[[#This Row],[math score]]&lt;50,"Failed","Passed")</f>
        <v>Passed</v>
      </c>
      <c r="K382" t="s">
        <v>34</v>
      </c>
      <c r="L382" t="s">
        <v>34</v>
      </c>
      <c r="M382">
        <f>StudentsPerformance3[[#This Row],[writing score]]*StudentsPerformance3[[#This Row],[writing score]]</f>
        <v>6889</v>
      </c>
      <c r="N382">
        <v>83</v>
      </c>
    </row>
    <row r="383" spans="1:14" x14ac:dyDescent="0.25">
      <c r="A383" t="s">
        <v>17</v>
      </c>
      <c r="B383" t="s">
        <v>13</v>
      </c>
      <c r="C383" t="s">
        <v>19</v>
      </c>
      <c r="D383" t="s">
        <v>11</v>
      </c>
      <c r="E383" t="s">
        <v>15</v>
      </c>
      <c r="F383">
        <v>87</v>
      </c>
      <c r="G383">
        <f>(StudentsPerformance3[[#This Row],[math score]])*(StudentsPerformance3[[#This Row],[math score]])</f>
        <v>7569</v>
      </c>
      <c r="H383">
        <v>100</v>
      </c>
      <c r="I383">
        <f>StudentsPerformance3[[#This Row],[reading score]]*StudentsPerformance3[[#This Row],[reading score]]</f>
        <v>10000</v>
      </c>
      <c r="J383" t="str">
        <f>IF(StudentsPerformance3[[#This Row],[math score]]&lt;50,"Failed","Passed")</f>
        <v>Passed</v>
      </c>
      <c r="K383" t="s">
        <v>34</v>
      </c>
      <c r="L383" t="s">
        <v>34</v>
      </c>
      <c r="M383">
        <f>StudentsPerformance3[[#This Row],[writing score]]*StudentsPerformance3[[#This Row],[writing score]]</f>
        <v>9025</v>
      </c>
      <c r="N383">
        <v>95</v>
      </c>
    </row>
    <row r="384" spans="1:14" x14ac:dyDescent="0.25">
      <c r="A384" t="s">
        <v>17</v>
      </c>
      <c r="B384" t="s">
        <v>13</v>
      </c>
      <c r="C384" t="s">
        <v>16</v>
      </c>
      <c r="D384" t="s">
        <v>20</v>
      </c>
      <c r="E384" t="s">
        <v>12</v>
      </c>
      <c r="F384">
        <v>79</v>
      </c>
      <c r="G384">
        <f>(StudentsPerformance3[[#This Row],[math score]])*(StudentsPerformance3[[#This Row],[math score]])</f>
        <v>6241</v>
      </c>
      <c r="H384">
        <v>81</v>
      </c>
      <c r="I384">
        <f>StudentsPerformance3[[#This Row],[reading score]]*StudentsPerformance3[[#This Row],[reading score]]</f>
        <v>6561</v>
      </c>
      <c r="J384" t="str">
        <f>IF(StudentsPerformance3[[#This Row],[math score]]&lt;50,"Failed","Passed")</f>
        <v>Passed</v>
      </c>
      <c r="K384" t="s">
        <v>34</v>
      </c>
      <c r="L384" t="s">
        <v>34</v>
      </c>
      <c r="M384">
        <f>StudentsPerformance3[[#This Row],[writing score]]*StudentsPerformance3[[#This Row],[writing score]]</f>
        <v>5041</v>
      </c>
      <c r="N384">
        <v>71</v>
      </c>
    </row>
    <row r="385" spans="1:14" x14ac:dyDescent="0.25">
      <c r="A385" t="s">
        <v>8</v>
      </c>
      <c r="B385" t="s">
        <v>24</v>
      </c>
      <c r="C385" t="s">
        <v>23</v>
      </c>
      <c r="D385" t="s">
        <v>20</v>
      </c>
      <c r="E385" t="s">
        <v>12</v>
      </c>
      <c r="F385">
        <v>38</v>
      </c>
      <c r="G385">
        <f>(StudentsPerformance3[[#This Row],[math score]])*(StudentsPerformance3[[#This Row],[math score]])</f>
        <v>1444</v>
      </c>
      <c r="H385">
        <v>49</v>
      </c>
      <c r="I385">
        <f>StudentsPerformance3[[#This Row],[reading score]]*StudentsPerformance3[[#This Row],[reading score]]</f>
        <v>2401</v>
      </c>
      <c r="J385" t="str">
        <f>IF(StudentsPerformance3[[#This Row],[math score]]&lt;50,"Failed","Passed")</f>
        <v>Failed</v>
      </c>
      <c r="K385" t="s">
        <v>35</v>
      </c>
      <c r="L385" t="s">
        <v>35</v>
      </c>
      <c r="M385">
        <f>StudentsPerformance3[[#This Row],[writing score]]*StudentsPerformance3[[#This Row],[writing score]]</f>
        <v>2025</v>
      </c>
      <c r="N385">
        <v>45</v>
      </c>
    </row>
    <row r="386" spans="1:14" x14ac:dyDescent="0.25">
      <c r="A386" t="s">
        <v>8</v>
      </c>
      <c r="B386" t="s">
        <v>18</v>
      </c>
      <c r="C386" t="s">
        <v>23</v>
      </c>
      <c r="D386" t="s">
        <v>20</v>
      </c>
      <c r="E386" t="s">
        <v>12</v>
      </c>
      <c r="F386">
        <v>38</v>
      </c>
      <c r="G386">
        <f>(StudentsPerformance3[[#This Row],[math score]])*(StudentsPerformance3[[#This Row],[math score]])</f>
        <v>1444</v>
      </c>
      <c r="H386">
        <v>43</v>
      </c>
      <c r="I386">
        <f>StudentsPerformance3[[#This Row],[reading score]]*StudentsPerformance3[[#This Row],[reading score]]</f>
        <v>1849</v>
      </c>
      <c r="J386" t="str">
        <f>IF(StudentsPerformance3[[#This Row],[math score]]&lt;50,"Failed","Passed")</f>
        <v>Failed</v>
      </c>
      <c r="K386" t="s">
        <v>35</v>
      </c>
      <c r="L386" t="s">
        <v>35</v>
      </c>
      <c r="M386">
        <f>StudentsPerformance3[[#This Row],[writing score]]*StudentsPerformance3[[#This Row],[writing score]]</f>
        <v>1849</v>
      </c>
      <c r="N386">
        <v>43</v>
      </c>
    </row>
    <row r="387" spans="1:14" x14ac:dyDescent="0.25">
      <c r="A387" t="s">
        <v>8</v>
      </c>
      <c r="B387" t="s">
        <v>24</v>
      </c>
      <c r="C387" t="s">
        <v>14</v>
      </c>
      <c r="D387" t="s">
        <v>11</v>
      </c>
      <c r="E387" t="s">
        <v>12</v>
      </c>
      <c r="F387">
        <v>67</v>
      </c>
      <c r="G387">
        <f>(StudentsPerformance3[[#This Row],[math score]])*(StudentsPerformance3[[#This Row],[math score]])</f>
        <v>4489</v>
      </c>
      <c r="H387">
        <v>76</v>
      </c>
      <c r="I387">
        <f>StudentsPerformance3[[#This Row],[reading score]]*StudentsPerformance3[[#This Row],[reading score]]</f>
        <v>5776</v>
      </c>
      <c r="J387" t="str">
        <f>IF(StudentsPerformance3[[#This Row],[math score]]&lt;50,"Failed","Passed")</f>
        <v>Passed</v>
      </c>
      <c r="K387" t="s">
        <v>34</v>
      </c>
      <c r="L387" t="s">
        <v>34</v>
      </c>
      <c r="M387">
        <f>StudentsPerformance3[[#This Row],[writing score]]*StudentsPerformance3[[#This Row],[writing score]]</f>
        <v>5625</v>
      </c>
      <c r="N387">
        <v>75</v>
      </c>
    </row>
    <row r="388" spans="1:14" x14ac:dyDescent="0.25">
      <c r="A388" t="s">
        <v>8</v>
      </c>
      <c r="B388" t="s">
        <v>24</v>
      </c>
      <c r="C388" t="s">
        <v>10</v>
      </c>
      <c r="D388" t="s">
        <v>11</v>
      </c>
      <c r="E388" t="s">
        <v>12</v>
      </c>
      <c r="F388">
        <v>64</v>
      </c>
      <c r="G388">
        <f>(StudentsPerformance3[[#This Row],[math score]])*(StudentsPerformance3[[#This Row],[math score]])</f>
        <v>4096</v>
      </c>
      <c r="H388">
        <v>73</v>
      </c>
      <c r="I388">
        <f>StudentsPerformance3[[#This Row],[reading score]]*StudentsPerformance3[[#This Row],[reading score]]</f>
        <v>5329</v>
      </c>
      <c r="J388" t="str">
        <f>IF(StudentsPerformance3[[#This Row],[math score]]&lt;50,"Failed","Passed")</f>
        <v>Passed</v>
      </c>
      <c r="K388" t="s">
        <v>34</v>
      </c>
      <c r="L388" t="s">
        <v>34</v>
      </c>
      <c r="M388">
        <f>StudentsPerformance3[[#This Row],[writing score]]*StudentsPerformance3[[#This Row],[writing score]]</f>
        <v>4900</v>
      </c>
      <c r="N388">
        <v>70</v>
      </c>
    </row>
    <row r="389" spans="1:14" x14ac:dyDescent="0.25">
      <c r="A389" t="s">
        <v>8</v>
      </c>
      <c r="B389" t="s">
        <v>13</v>
      </c>
      <c r="C389" t="s">
        <v>19</v>
      </c>
      <c r="D389" t="s">
        <v>20</v>
      </c>
      <c r="E389" t="s">
        <v>12</v>
      </c>
      <c r="F389">
        <v>57</v>
      </c>
      <c r="G389">
        <f>(StudentsPerformance3[[#This Row],[math score]])*(StudentsPerformance3[[#This Row],[math score]])</f>
        <v>3249</v>
      </c>
      <c r="H389">
        <v>78</v>
      </c>
      <c r="I389">
        <f>StudentsPerformance3[[#This Row],[reading score]]*StudentsPerformance3[[#This Row],[reading score]]</f>
        <v>6084</v>
      </c>
      <c r="J389" t="str">
        <f>IF(StudentsPerformance3[[#This Row],[math score]]&lt;50,"Failed","Passed")</f>
        <v>Passed</v>
      </c>
      <c r="K389" t="s">
        <v>34</v>
      </c>
      <c r="L389" t="s">
        <v>34</v>
      </c>
      <c r="M389">
        <f>StudentsPerformance3[[#This Row],[writing score]]*StudentsPerformance3[[#This Row],[writing score]]</f>
        <v>4489</v>
      </c>
      <c r="N389">
        <v>67</v>
      </c>
    </row>
    <row r="390" spans="1:14" x14ac:dyDescent="0.25">
      <c r="A390" t="s">
        <v>8</v>
      </c>
      <c r="B390" t="s">
        <v>21</v>
      </c>
      <c r="C390" t="s">
        <v>22</v>
      </c>
      <c r="D390" t="s">
        <v>11</v>
      </c>
      <c r="E390" t="s">
        <v>12</v>
      </c>
      <c r="F390">
        <v>62</v>
      </c>
      <c r="G390">
        <f>(StudentsPerformance3[[#This Row],[math score]])*(StudentsPerformance3[[#This Row],[math score]])</f>
        <v>3844</v>
      </c>
      <c r="H390">
        <v>64</v>
      </c>
      <c r="I390">
        <f>StudentsPerformance3[[#This Row],[reading score]]*StudentsPerformance3[[#This Row],[reading score]]</f>
        <v>4096</v>
      </c>
      <c r="J390" t="str">
        <f>IF(StudentsPerformance3[[#This Row],[math score]]&lt;50,"Failed","Passed")</f>
        <v>Passed</v>
      </c>
      <c r="K390" t="s">
        <v>34</v>
      </c>
      <c r="L390" t="s">
        <v>34</v>
      </c>
      <c r="M390">
        <f>StudentsPerformance3[[#This Row],[writing score]]*StudentsPerformance3[[#This Row],[writing score]]</f>
        <v>4096</v>
      </c>
      <c r="N390">
        <v>64</v>
      </c>
    </row>
    <row r="391" spans="1:14" x14ac:dyDescent="0.25">
      <c r="A391" t="s">
        <v>17</v>
      </c>
      <c r="B391" t="s">
        <v>21</v>
      </c>
      <c r="C391" t="s">
        <v>16</v>
      </c>
      <c r="D391" t="s">
        <v>11</v>
      </c>
      <c r="E391" t="s">
        <v>12</v>
      </c>
      <c r="F391">
        <v>73</v>
      </c>
      <c r="G391">
        <f>(StudentsPerformance3[[#This Row],[math score]])*(StudentsPerformance3[[#This Row],[math score]])</f>
        <v>5329</v>
      </c>
      <c r="H391">
        <v>70</v>
      </c>
      <c r="I391">
        <f>StudentsPerformance3[[#This Row],[reading score]]*StudentsPerformance3[[#This Row],[reading score]]</f>
        <v>4900</v>
      </c>
      <c r="J391" t="str">
        <f>IF(StudentsPerformance3[[#This Row],[math score]]&lt;50,"Failed","Passed")</f>
        <v>Passed</v>
      </c>
      <c r="K391" t="s">
        <v>34</v>
      </c>
      <c r="L391" t="s">
        <v>34</v>
      </c>
      <c r="M391">
        <f>StudentsPerformance3[[#This Row],[writing score]]*StudentsPerformance3[[#This Row],[writing score]]</f>
        <v>5625</v>
      </c>
      <c r="N391">
        <v>75</v>
      </c>
    </row>
    <row r="392" spans="1:14" x14ac:dyDescent="0.25">
      <c r="A392" t="s">
        <v>17</v>
      </c>
      <c r="B392" t="s">
        <v>24</v>
      </c>
      <c r="C392" t="s">
        <v>23</v>
      </c>
      <c r="D392" t="s">
        <v>20</v>
      </c>
      <c r="E392" t="s">
        <v>15</v>
      </c>
      <c r="F392">
        <v>73</v>
      </c>
      <c r="G392">
        <f>(StudentsPerformance3[[#This Row],[math score]])*(StudentsPerformance3[[#This Row],[math score]])</f>
        <v>5329</v>
      </c>
      <c r="H392">
        <v>67</v>
      </c>
      <c r="I392">
        <f>StudentsPerformance3[[#This Row],[reading score]]*StudentsPerformance3[[#This Row],[reading score]]</f>
        <v>4489</v>
      </c>
      <c r="J392" t="str">
        <f>IF(StudentsPerformance3[[#This Row],[math score]]&lt;50,"Failed","Passed")</f>
        <v>Passed</v>
      </c>
      <c r="K392" t="s">
        <v>34</v>
      </c>
      <c r="L392" t="s">
        <v>34</v>
      </c>
      <c r="M392">
        <f>StudentsPerformance3[[#This Row],[writing score]]*StudentsPerformance3[[#This Row],[writing score]]</f>
        <v>3481</v>
      </c>
      <c r="N392">
        <v>59</v>
      </c>
    </row>
    <row r="393" spans="1:14" x14ac:dyDescent="0.25">
      <c r="A393" t="s">
        <v>8</v>
      </c>
      <c r="B393" t="s">
        <v>21</v>
      </c>
      <c r="C393" t="s">
        <v>14</v>
      </c>
      <c r="D393" t="s">
        <v>11</v>
      </c>
      <c r="E393" t="s">
        <v>12</v>
      </c>
      <c r="F393">
        <v>77</v>
      </c>
      <c r="G393">
        <f>(StudentsPerformance3[[#This Row],[math score]])*(StudentsPerformance3[[#This Row],[math score]])</f>
        <v>5929</v>
      </c>
      <c r="H393">
        <v>68</v>
      </c>
      <c r="I393">
        <f>StudentsPerformance3[[#This Row],[reading score]]*StudentsPerformance3[[#This Row],[reading score]]</f>
        <v>4624</v>
      </c>
      <c r="J393" t="str">
        <f>IF(StudentsPerformance3[[#This Row],[math score]]&lt;50,"Failed","Passed")</f>
        <v>Passed</v>
      </c>
      <c r="K393" t="s">
        <v>34</v>
      </c>
      <c r="L393" t="s">
        <v>34</v>
      </c>
      <c r="M393">
        <f>StudentsPerformance3[[#This Row],[writing score]]*StudentsPerformance3[[#This Row],[writing score]]</f>
        <v>5929</v>
      </c>
      <c r="N393">
        <v>77</v>
      </c>
    </row>
    <row r="394" spans="1:14" x14ac:dyDescent="0.25">
      <c r="A394" t="s">
        <v>17</v>
      </c>
      <c r="B394" t="s">
        <v>24</v>
      </c>
      <c r="C394" t="s">
        <v>14</v>
      </c>
      <c r="D394" t="s">
        <v>11</v>
      </c>
      <c r="E394" t="s">
        <v>12</v>
      </c>
      <c r="F394">
        <v>76</v>
      </c>
      <c r="G394">
        <f>(StudentsPerformance3[[#This Row],[math score]])*(StudentsPerformance3[[#This Row],[math score]])</f>
        <v>5776</v>
      </c>
      <c r="H394">
        <v>67</v>
      </c>
      <c r="I394">
        <f>StudentsPerformance3[[#This Row],[reading score]]*StudentsPerformance3[[#This Row],[reading score]]</f>
        <v>4489</v>
      </c>
      <c r="J394" t="str">
        <f>IF(StudentsPerformance3[[#This Row],[math score]]&lt;50,"Failed","Passed")</f>
        <v>Passed</v>
      </c>
      <c r="K394" t="s">
        <v>34</v>
      </c>
      <c r="L394" t="s">
        <v>34</v>
      </c>
      <c r="M394">
        <f>StudentsPerformance3[[#This Row],[writing score]]*StudentsPerformance3[[#This Row],[writing score]]</f>
        <v>4489</v>
      </c>
      <c r="N394">
        <v>67</v>
      </c>
    </row>
    <row r="395" spans="1:14" x14ac:dyDescent="0.25">
      <c r="A395" t="s">
        <v>17</v>
      </c>
      <c r="B395" t="s">
        <v>13</v>
      </c>
      <c r="C395" t="s">
        <v>19</v>
      </c>
      <c r="D395" t="s">
        <v>11</v>
      </c>
      <c r="E395" t="s">
        <v>15</v>
      </c>
      <c r="F395">
        <v>57</v>
      </c>
      <c r="G395">
        <f>(StudentsPerformance3[[#This Row],[math score]])*(StudentsPerformance3[[#This Row],[math score]])</f>
        <v>3249</v>
      </c>
      <c r="H395">
        <v>54</v>
      </c>
      <c r="I395">
        <f>StudentsPerformance3[[#This Row],[reading score]]*StudentsPerformance3[[#This Row],[reading score]]</f>
        <v>2916</v>
      </c>
      <c r="J395" t="str">
        <f>IF(StudentsPerformance3[[#This Row],[math score]]&lt;50,"Failed","Passed")</f>
        <v>Passed</v>
      </c>
      <c r="K395" t="s">
        <v>34</v>
      </c>
      <c r="L395" t="s">
        <v>34</v>
      </c>
      <c r="M395">
        <f>StudentsPerformance3[[#This Row],[writing score]]*StudentsPerformance3[[#This Row],[writing score]]</f>
        <v>3136</v>
      </c>
      <c r="N395">
        <v>56</v>
      </c>
    </row>
    <row r="396" spans="1:14" x14ac:dyDescent="0.25">
      <c r="A396" t="s">
        <v>8</v>
      </c>
      <c r="B396" t="s">
        <v>13</v>
      </c>
      <c r="C396" t="s">
        <v>23</v>
      </c>
      <c r="D396" t="s">
        <v>11</v>
      </c>
      <c r="E396" t="s">
        <v>15</v>
      </c>
      <c r="F396">
        <v>65</v>
      </c>
      <c r="G396">
        <f>(StudentsPerformance3[[#This Row],[math score]])*(StudentsPerformance3[[#This Row],[math score]])</f>
        <v>4225</v>
      </c>
      <c r="H396">
        <v>74</v>
      </c>
      <c r="I396">
        <f>StudentsPerformance3[[#This Row],[reading score]]*StudentsPerformance3[[#This Row],[reading score]]</f>
        <v>5476</v>
      </c>
      <c r="J396" t="str">
        <f>IF(StudentsPerformance3[[#This Row],[math score]]&lt;50,"Failed","Passed")</f>
        <v>Passed</v>
      </c>
      <c r="K396" t="s">
        <v>34</v>
      </c>
      <c r="L396" t="s">
        <v>34</v>
      </c>
      <c r="M396">
        <f>StudentsPerformance3[[#This Row],[writing score]]*StudentsPerformance3[[#This Row],[writing score]]</f>
        <v>5929</v>
      </c>
      <c r="N396">
        <v>77</v>
      </c>
    </row>
    <row r="397" spans="1:14" x14ac:dyDescent="0.25">
      <c r="A397" t="s">
        <v>17</v>
      </c>
      <c r="B397" t="s">
        <v>18</v>
      </c>
      <c r="C397" t="s">
        <v>22</v>
      </c>
      <c r="D397" t="s">
        <v>20</v>
      </c>
      <c r="E397" t="s">
        <v>12</v>
      </c>
      <c r="F397">
        <v>48</v>
      </c>
      <c r="G397">
        <f>(StudentsPerformance3[[#This Row],[math score]])*(StudentsPerformance3[[#This Row],[math score]])</f>
        <v>2304</v>
      </c>
      <c r="H397">
        <v>45</v>
      </c>
      <c r="I397">
        <f>StudentsPerformance3[[#This Row],[reading score]]*StudentsPerformance3[[#This Row],[reading score]]</f>
        <v>2025</v>
      </c>
      <c r="J397" t="str">
        <f>IF(StudentsPerformance3[[#This Row],[math score]]&lt;50,"Failed","Passed")</f>
        <v>Failed</v>
      </c>
      <c r="K397" t="s">
        <v>35</v>
      </c>
      <c r="L397" t="s">
        <v>35</v>
      </c>
      <c r="M397">
        <f>StudentsPerformance3[[#This Row],[writing score]]*StudentsPerformance3[[#This Row],[writing score]]</f>
        <v>1681</v>
      </c>
      <c r="N397">
        <v>41</v>
      </c>
    </row>
    <row r="398" spans="1:14" x14ac:dyDescent="0.25">
      <c r="A398" t="s">
        <v>8</v>
      </c>
      <c r="B398" t="s">
        <v>9</v>
      </c>
      <c r="C398" t="s">
        <v>22</v>
      </c>
      <c r="D398" t="s">
        <v>20</v>
      </c>
      <c r="E398" t="s">
        <v>12</v>
      </c>
      <c r="F398">
        <v>50</v>
      </c>
      <c r="G398">
        <f>(StudentsPerformance3[[#This Row],[math score]])*(StudentsPerformance3[[#This Row],[math score]])</f>
        <v>2500</v>
      </c>
      <c r="H398">
        <v>67</v>
      </c>
      <c r="I398">
        <f>StudentsPerformance3[[#This Row],[reading score]]*StudentsPerformance3[[#This Row],[reading score]]</f>
        <v>4489</v>
      </c>
      <c r="J398" t="str">
        <f>IF(StudentsPerformance3[[#This Row],[math score]]&lt;50,"Failed","Passed")</f>
        <v>Passed</v>
      </c>
      <c r="K398" t="s">
        <v>34</v>
      </c>
      <c r="L398" t="s">
        <v>34</v>
      </c>
      <c r="M398">
        <f>StudentsPerformance3[[#This Row],[writing score]]*StudentsPerformance3[[#This Row],[writing score]]</f>
        <v>3969</v>
      </c>
      <c r="N398">
        <v>63</v>
      </c>
    </row>
    <row r="399" spans="1:14" x14ac:dyDescent="0.25">
      <c r="A399" t="s">
        <v>8</v>
      </c>
      <c r="B399" t="s">
        <v>13</v>
      </c>
      <c r="C399" t="s">
        <v>19</v>
      </c>
      <c r="D399" t="s">
        <v>11</v>
      </c>
      <c r="E399" t="s">
        <v>12</v>
      </c>
      <c r="F399">
        <v>85</v>
      </c>
      <c r="G399">
        <f>(StudentsPerformance3[[#This Row],[math score]])*(StudentsPerformance3[[#This Row],[math score]])</f>
        <v>7225</v>
      </c>
      <c r="H399">
        <v>89</v>
      </c>
      <c r="I399">
        <f>StudentsPerformance3[[#This Row],[reading score]]*StudentsPerformance3[[#This Row],[reading score]]</f>
        <v>7921</v>
      </c>
      <c r="J399" t="str">
        <f>IF(StudentsPerformance3[[#This Row],[math score]]&lt;50,"Failed","Passed")</f>
        <v>Passed</v>
      </c>
      <c r="K399" t="s">
        <v>34</v>
      </c>
      <c r="L399" t="s">
        <v>34</v>
      </c>
      <c r="M399">
        <f>StudentsPerformance3[[#This Row],[writing score]]*StudentsPerformance3[[#This Row],[writing score]]</f>
        <v>9025</v>
      </c>
      <c r="N399">
        <v>95</v>
      </c>
    </row>
    <row r="400" spans="1:14" x14ac:dyDescent="0.25">
      <c r="A400" t="s">
        <v>17</v>
      </c>
      <c r="B400" t="s">
        <v>9</v>
      </c>
      <c r="C400" t="s">
        <v>23</v>
      </c>
      <c r="D400" t="s">
        <v>11</v>
      </c>
      <c r="E400" t="s">
        <v>12</v>
      </c>
      <c r="F400">
        <v>74</v>
      </c>
      <c r="G400">
        <f>(StudentsPerformance3[[#This Row],[math score]])*(StudentsPerformance3[[#This Row],[math score]])</f>
        <v>5476</v>
      </c>
      <c r="H400">
        <v>63</v>
      </c>
      <c r="I400">
        <f>StudentsPerformance3[[#This Row],[reading score]]*StudentsPerformance3[[#This Row],[reading score]]</f>
        <v>3969</v>
      </c>
      <c r="J400" t="str">
        <f>IF(StudentsPerformance3[[#This Row],[math score]]&lt;50,"Failed","Passed")</f>
        <v>Passed</v>
      </c>
      <c r="K400" t="s">
        <v>34</v>
      </c>
      <c r="L400" t="s">
        <v>34</v>
      </c>
      <c r="M400">
        <f>StudentsPerformance3[[#This Row],[writing score]]*StudentsPerformance3[[#This Row],[writing score]]</f>
        <v>3249</v>
      </c>
      <c r="N400">
        <v>57</v>
      </c>
    </row>
    <row r="401" spans="1:14" x14ac:dyDescent="0.25">
      <c r="A401" t="s">
        <v>17</v>
      </c>
      <c r="B401" t="s">
        <v>21</v>
      </c>
      <c r="C401" t="s">
        <v>23</v>
      </c>
      <c r="D401" t="s">
        <v>11</v>
      </c>
      <c r="E401" t="s">
        <v>12</v>
      </c>
      <c r="F401">
        <v>60</v>
      </c>
      <c r="G401">
        <f>(StudentsPerformance3[[#This Row],[math score]])*(StudentsPerformance3[[#This Row],[math score]])</f>
        <v>3600</v>
      </c>
      <c r="H401">
        <v>59</v>
      </c>
      <c r="I401">
        <f>StudentsPerformance3[[#This Row],[reading score]]*StudentsPerformance3[[#This Row],[reading score]]</f>
        <v>3481</v>
      </c>
      <c r="J401" t="str">
        <f>IF(StudentsPerformance3[[#This Row],[math score]]&lt;50,"Failed","Passed")</f>
        <v>Passed</v>
      </c>
      <c r="K401" t="s">
        <v>34</v>
      </c>
      <c r="L401" t="s">
        <v>34</v>
      </c>
      <c r="M401">
        <f>StudentsPerformance3[[#This Row],[writing score]]*StudentsPerformance3[[#This Row],[writing score]]</f>
        <v>2916</v>
      </c>
      <c r="N401">
        <v>54</v>
      </c>
    </row>
    <row r="402" spans="1:14" x14ac:dyDescent="0.25">
      <c r="A402" t="s">
        <v>8</v>
      </c>
      <c r="B402" t="s">
        <v>13</v>
      </c>
      <c r="C402" t="s">
        <v>23</v>
      </c>
      <c r="D402" t="s">
        <v>11</v>
      </c>
      <c r="E402" t="s">
        <v>15</v>
      </c>
      <c r="F402">
        <v>59</v>
      </c>
      <c r="G402">
        <f>(StudentsPerformance3[[#This Row],[math score]])*(StudentsPerformance3[[#This Row],[math score]])</f>
        <v>3481</v>
      </c>
      <c r="H402">
        <v>54</v>
      </c>
      <c r="I402">
        <f>StudentsPerformance3[[#This Row],[reading score]]*StudentsPerformance3[[#This Row],[reading score]]</f>
        <v>2916</v>
      </c>
      <c r="J402" t="str">
        <f>IF(StudentsPerformance3[[#This Row],[math score]]&lt;50,"Failed","Passed")</f>
        <v>Passed</v>
      </c>
      <c r="K402" t="s">
        <v>34</v>
      </c>
      <c r="L402" t="s">
        <v>34</v>
      </c>
      <c r="M402">
        <f>StudentsPerformance3[[#This Row],[writing score]]*StudentsPerformance3[[#This Row],[writing score]]</f>
        <v>4489</v>
      </c>
      <c r="N402">
        <v>67</v>
      </c>
    </row>
    <row r="403" spans="1:14" x14ac:dyDescent="0.25">
      <c r="A403" t="s">
        <v>17</v>
      </c>
      <c r="B403" t="s">
        <v>18</v>
      </c>
      <c r="C403" t="s">
        <v>14</v>
      </c>
      <c r="D403" t="s">
        <v>11</v>
      </c>
      <c r="E403" t="s">
        <v>12</v>
      </c>
      <c r="F403">
        <v>53</v>
      </c>
      <c r="G403">
        <f>(StudentsPerformance3[[#This Row],[math score]])*(StudentsPerformance3[[#This Row],[math score]])</f>
        <v>2809</v>
      </c>
      <c r="H403">
        <v>43</v>
      </c>
      <c r="I403">
        <f>StudentsPerformance3[[#This Row],[reading score]]*StudentsPerformance3[[#This Row],[reading score]]</f>
        <v>1849</v>
      </c>
      <c r="J403" t="str">
        <f>IF(StudentsPerformance3[[#This Row],[math score]]&lt;50,"Failed","Passed")</f>
        <v>Passed</v>
      </c>
      <c r="K403" t="s">
        <v>35</v>
      </c>
      <c r="L403" t="s">
        <v>35</v>
      </c>
      <c r="M403">
        <f>StudentsPerformance3[[#This Row],[writing score]]*StudentsPerformance3[[#This Row],[writing score]]</f>
        <v>1849</v>
      </c>
      <c r="N403">
        <v>43</v>
      </c>
    </row>
    <row r="404" spans="1:14" x14ac:dyDescent="0.25">
      <c r="A404" t="s">
        <v>8</v>
      </c>
      <c r="B404" t="s">
        <v>18</v>
      </c>
      <c r="C404" t="s">
        <v>14</v>
      </c>
      <c r="D404" t="s">
        <v>20</v>
      </c>
      <c r="E404" t="s">
        <v>12</v>
      </c>
      <c r="F404">
        <v>49</v>
      </c>
      <c r="G404">
        <f>(StudentsPerformance3[[#This Row],[math score]])*(StudentsPerformance3[[#This Row],[math score]])</f>
        <v>2401</v>
      </c>
      <c r="H404">
        <v>65</v>
      </c>
      <c r="I404">
        <f>StudentsPerformance3[[#This Row],[reading score]]*StudentsPerformance3[[#This Row],[reading score]]</f>
        <v>4225</v>
      </c>
      <c r="J404" t="str">
        <f>IF(StudentsPerformance3[[#This Row],[math score]]&lt;50,"Failed","Passed")</f>
        <v>Failed</v>
      </c>
      <c r="K404" t="s">
        <v>34</v>
      </c>
      <c r="L404" t="s">
        <v>34</v>
      </c>
      <c r="M404">
        <f>StudentsPerformance3[[#This Row],[writing score]]*StudentsPerformance3[[#This Row],[writing score]]</f>
        <v>3025</v>
      </c>
      <c r="N404">
        <v>55</v>
      </c>
    </row>
    <row r="405" spans="1:14" x14ac:dyDescent="0.25">
      <c r="A405" t="s">
        <v>8</v>
      </c>
      <c r="B405" t="s">
        <v>21</v>
      </c>
      <c r="C405" t="s">
        <v>22</v>
      </c>
      <c r="D405" t="s">
        <v>11</v>
      </c>
      <c r="E405" t="s">
        <v>15</v>
      </c>
      <c r="F405">
        <v>88</v>
      </c>
      <c r="G405">
        <f>(StudentsPerformance3[[#This Row],[math score]])*(StudentsPerformance3[[#This Row],[math score]])</f>
        <v>7744</v>
      </c>
      <c r="H405">
        <v>99</v>
      </c>
      <c r="I405">
        <f>StudentsPerformance3[[#This Row],[reading score]]*StudentsPerformance3[[#This Row],[reading score]]</f>
        <v>9801</v>
      </c>
      <c r="J405" t="str">
        <f>IF(StudentsPerformance3[[#This Row],[math score]]&lt;50,"Failed","Passed")</f>
        <v>Passed</v>
      </c>
      <c r="K405" t="s">
        <v>34</v>
      </c>
      <c r="L405" t="s">
        <v>34</v>
      </c>
      <c r="M405">
        <f>StudentsPerformance3[[#This Row],[writing score]]*StudentsPerformance3[[#This Row],[writing score]]</f>
        <v>10000</v>
      </c>
      <c r="N405">
        <v>100</v>
      </c>
    </row>
    <row r="406" spans="1:14" x14ac:dyDescent="0.25">
      <c r="A406" t="s">
        <v>8</v>
      </c>
      <c r="B406" t="s">
        <v>13</v>
      </c>
      <c r="C406" t="s">
        <v>22</v>
      </c>
      <c r="D406" t="s">
        <v>11</v>
      </c>
      <c r="E406" t="s">
        <v>12</v>
      </c>
      <c r="F406">
        <v>54</v>
      </c>
      <c r="G406">
        <f>(StudentsPerformance3[[#This Row],[math score]])*(StudentsPerformance3[[#This Row],[math score]])</f>
        <v>2916</v>
      </c>
      <c r="H406">
        <v>59</v>
      </c>
      <c r="I406">
        <f>StudentsPerformance3[[#This Row],[reading score]]*StudentsPerformance3[[#This Row],[reading score]]</f>
        <v>3481</v>
      </c>
      <c r="J406" t="str">
        <f>IF(StudentsPerformance3[[#This Row],[math score]]&lt;50,"Failed","Passed")</f>
        <v>Passed</v>
      </c>
      <c r="K406" t="s">
        <v>34</v>
      </c>
      <c r="L406" t="s">
        <v>34</v>
      </c>
      <c r="M406">
        <f>StudentsPerformance3[[#This Row],[writing score]]*StudentsPerformance3[[#This Row],[writing score]]</f>
        <v>3844</v>
      </c>
      <c r="N406">
        <v>62</v>
      </c>
    </row>
    <row r="407" spans="1:14" x14ac:dyDescent="0.25">
      <c r="A407" t="s">
        <v>8</v>
      </c>
      <c r="B407" t="s">
        <v>13</v>
      </c>
      <c r="C407" t="s">
        <v>23</v>
      </c>
      <c r="D407" t="s">
        <v>11</v>
      </c>
      <c r="E407" t="s">
        <v>12</v>
      </c>
      <c r="F407">
        <v>63</v>
      </c>
      <c r="G407">
        <f>(StudentsPerformance3[[#This Row],[math score]])*(StudentsPerformance3[[#This Row],[math score]])</f>
        <v>3969</v>
      </c>
      <c r="H407">
        <v>73</v>
      </c>
      <c r="I407">
        <f>StudentsPerformance3[[#This Row],[reading score]]*StudentsPerformance3[[#This Row],[reading score]]</f>
        <v>5329</v>
      </c>
      <c r="J407" t="str">
        <f>IF(StudentsPerformance3[[#This Row],[math score]]&lt;50,"Failed","Passed")</f>
        <v>Passed</v>
      </c>
      <c r="K407" t="s">
        <v>34</v>
      </c>
      <c r="L407" t="s">
        <v>34</v>
      </c>
      <c r="M407">
        <f>StudentsPerformance3[[#This Row],[writing score]]*StudentsPerformance3[[#This Row],[writing score]]</f>
        <v>4624</v>
      </c>
      <c r="N407">
        <v>68</v>
      </c>
    </row>
    <row r="408" spans="1:14" x14ac:dyDescent="0.25">
      <c r="A408" t="s">
        <v>17</v>
      </c>
      <c r="B408" t="s">
        <v>9</v>
      </c>
      <c r="C408" t="s">
        <v>19</v>
      </c>
      <c r="D408" t="s">
        <v>11</v>
      </c>
      <c r="E408" t="s">
        <v>15</v>
      </c>
      <c r="F408">
        <v>65</v>
      </c>
      <c r="G408">
        <f>(StudentsPerformance3[[#This Row],[math score]])*(StudentsPerformance3[[#This Row],[math score]])</f>
        <v>4225</v>
      </c>
      <c r="H408">
        <v>65</v>
      </c>
      <c r="I408">
        <f>StudentsPerformance3[[#This Row],[reading score]]*StudentsPerformance3[[#This Row],[reading score]]</f>
        <v>4225</v>
      </c>
      <c r="J408" t="str">
        <f>IF(StudentsPerformance3[[#This Row],[math score]]&lt;50,"Failed","Passed")</f>
        <v>Passed</v>
      </c>
      <c r="K408" t="s">
        <v>34</v>
      </c>
      <c r="L408" t="s">
        <v>34</v>
      </c>
      <c r="M408">
        <f>StudentsPerformance3[[#This Row],[writing score]]*StudentsPerformance3[[#This Row],[writing score]]</f>
        <v>3969</v>
      </c>
      <c r="N408">
        <v>63</v>
      </c>
    </row>
    <row r="409" spans="1:14" x14ac:dyDescent="0.25">
      <c r="A409" t="s">
        <v>8</v>
      </c>
      <c r="B409" t="s">
        <v>9</v>
      </c>
      <c r="C409" t="s">
        <v>19</v>
      </c>
      <c r="D409" t="s">
        <v>11</v>
      </c>
      <c r="E409" t="s">
        <v>12</v>
      </c>
      <c r="F409">
        <v>82</v>
      </c>
      <c r="G409">
        <f>(StudentsPerformance3[[#This Row],[math score]])*(StudentsPerformance3[[#This Row],[math score]])</f>
        <v>6724</v>
      </c>
      <c r="H409">
        <v>80</v>
      </c>
      <c r="I409">
        <f>StudentsPerformance3[[#This Row],[reading score]]*StudentsPerformance3[[#This Row],[reading score]]</f>
        <v>6400</v>
      </c>
      <c r="J409" t="str">
        <f>IF(StudentsPerformance3[[#This Row],[math score]]&lt;50,"Failed","Passed")</f>
        <v>Passed</v>
      </c>
      <c r="K409" t="s">
        <v>34</v>
      </c>
      <c r="L409" t="s">
        <v>34</v>
      </c>
      <c r="M409">
        <f>StudentsPerformance3[[#This Row],[writing score]]*StudentsPerformance3[[#This Row],[writing score]]</f>
        <v>5929</v>
      </c>
      <c r="N409">
        <v>77</v>
      </c>
    </row>
    <row r="410" spans="1:14" x14ac:dyDescent="0.25">
      <c r="A410" t="s">
        <v>8</v>
      </c>
      <c r="B410" t="s">
        <v>21</v>
      </c>
      <c r="C410" t="s">
        <v>22</v>
      </c>
      <c r="D410" t="s">
        <v>20</v>
      </c>
      <c r="E410" t="s">
        <v>15</v>
      </c>
      <c r="F410">
        <v>52</v>
      </c>
      <c r="G410">
        <f>(StudentsPerformance3[[#This Row],[math score]])*(StudentsPerformance3[[#This Row],[math score]])</f>
        <v>2704</v>
      </c>
      <c r="H410">
        <v>57</v>
      </c>
      <c r="I410">
        <f>StudentsPerformance3[[#This Row],[reading score]]*StudentsPerformance3[[#This Row],[reading score]]</f>
        <v>3249</v>
      </c>
      <c r="J410" t="str">
        <f>IF(StudentsPerformance3[[#This Row],[math score]]&lt;50,"Failed","Passed")</f>
        <v>Passed</v>
      </c>
      <c r="K410" t="s">
        <v>34</v>
      </c>
      <c r="L410" t="s">
        <v>34</v>
      </c>
      <c r="M410">
        <f>StudentsPerformance3[[#This Row],[writing score]]*StudentsPerformance3[[#This Row],[writing score]]</f>
        <v>3136</v>
      </c>
      <c r="N410">
        <v>56</v>
      </c>
    </row>
    <row r="411" spans="1:14" x14ac:dyDescent="0.25">
      <c r="A411" t="s">
        <v>17</v>
      </c>
      <c r="B411" t="s">
        <v>21</v>
      </c>
      <c r="C411" t="s">
        <v>19</v>
      </c>
      <c r="D411" t="s">
        <v>11</v>
      </c>
      <c r="E411" t="s">
        <v>15</v>
      </c>
      <c r="F411">
        <v>87</v>
      </c>
      <c r="G411">
        <f>(StudentsPerformance3[[#This Row],[math score]])*(StudentsPerformance3[[#This Row],[math score]])</f>
        <v>7569</v>
      </c>
      <c r="H411">
        <v>84</v>
      </c>
      <c r="I411">
        <f>StudentsPerformance3[[#This Row],[reading score]]*StudentsPerformance3[[#This Row],[reading score]]</f>
        <v>7056</v>
      </c>
      <c r="J411" t="str">
        <f>IF(StudentsPerformance3[[#This Row],[math score]]&lt;50,"Failed","Passed")</f>
        <v>Passed</v>
      </c>
      <c r="K411" t="s">
        <v>34</v>
      </c>
      <c r="L411" t="s">
        <v>34</v>
      </c>
      <c r="M411">
        <f>StudentsPerformance3[[#This Row],[writing score]]*StudentsPerformance3[[#This Row],[writing score]]</f>
        <v>7225</v>
      </c>
      <c r="N411">
        <v>85</v>
      </c>
    </row>
    <row r="412" spans="1:14" x14ac:dyDescent="0.25">
      <c r="A412" t="s">
        <v>8</v>
      </c>
      <c r="B412" t="s">
        <v>21</v>
      </c>
      <c r="C412" t="s">
        <v>16</v>
      </c>
      <c r="D412" t="s">
        <v>11</v>
      </c>
      <c r="E412" t="s">
        <v>15</v>
      </c>
      <c r="F412">
        <v>70</v>
      </c>
      <c r="G412">
        <f>(StudentsPerformance3[[#This Row],[math score]])*(StudentsPerformance3[[#This Row],[math score]])</f>
        <v>4900</v>
      </c>
      <c r="H412">
        <v>71</v>
      </c>
      <c r="I412">
        <f>StudentsPerformance3[[#This Row],[reading score]]*StudentsPerformance3[[#This Row],[reading score]]</f>
        <v>5041</v>
      </c>
      <c r="J412" t="str">
        <f>IF(StudentsPerformance3[[#This Row],[math score]]&lt;50,"Failed","Passed")</f>
        <v>Passed</v>
      </c>
      <c r="K412" t="s">
        <v>34</v>
      </c>
      <c r="L412" t="s">
        <v>34</v>
      </c>
      <c r="M412">
        <f>StudentsPerformance3[[#This Row],[writing score]]*StudentsPerformance3[[#This Row],[writing score]]</f>
        <v>5476</v>
      </c>
      <c r="N412">
        <v>74</v>
      </c>
    </row>
    <row r="413" spans="1:14" x14ac:dyDescent="0.25">
      <c r="A413" t="s">
        <v>17</v>
      </c>
      <c r="B413" t="s">
        <v>24</v>
      </c>
      <c r="C413" t="s">
        <v>14</v>
      </c>
      <c r="D413" t="s">
        <v>11</v>
      </c>
      <c r="E413" t="s">
        <v>15</v>
      </c>
      <c r="F413">
        <v>84</v>
      </c>
      <c r="G413">
        <f>(StudentsPerformance3[[#This Row],[math score]])*(StudentsPerformance3[[#This Row],[math score]])</f>
        <v>7056</v>
      </c>
      <c r="H413">
        <v>83</v>
      </c>
      <c r="I413">
        <f>StudentsPerformance3[[#This Row],[reading score]]*StudentsPerformance3[[#This Row],[reading score]]</f>
        <v>6889</v>
      </c>
      <c r="J413" t="str">
        <f>IF(StudentsPerformance3[[#This Row],[math score]]&lt;50,"Failed","Passed")</f>
        <v>Passed</v>
      </c>
      <c r="K413" t="s">
        <v>34</v>
      </c>
      <c r="L413" t="s">
        <v>34</v>
      </c>
      <c r="M413">
        <f>StudentsPerformance3[[#This Row],[writing score]]*StudentsPerformance3[[#This Row],[writing score]]</f>
        <v>6084</v>
      </c>
      <c r="N413">
        <v>78</v>
      </c>
    </row>
    <row r="414" spans="1:14" x14ac:dyDescent="0.25">
      <c r="A414" t="s">
        <v>17</v>
      </c>
      <c r="B414" t="s">
        <v>21</v>
      </c>
      <c r="C414" t="s">
        <v>19</v>
      </c>
      <c r="D414" t="s">
        <v>11</v>
      </c>
      <c r="E414" t="s">
        <v>12</v>
      </c>
      <c r="F414">
        <v>71</v>
      </c>
      <c r="G414">
        <f>(StudentsPerformance3[[#This Row],[math score]])*(StudentsPerformance3[[#This Row],[math score]])</f>
        <v>5041</v>
      </c>
      <c r="H414">
        <v>66</v>
      </c>
      <c r="I414">
        <f>StudentsPerformance3[[#This Row],[reading score]]*StudentsPerformance3[[#This Row],[reading score]]</f>
        <v>4356</v>
      </c>
      <c r="J414" t="str">
        <f>IF(StudentsPerformance3[[#This Row],[math score]]&lt;50,"Failed","Passed")</f>
        <v>Passed</v>
      </c>
      <c r="K414" t="s">
        <v>34</v>
      </c>
      <c r="L414" t="s">
        <v>34</v>
      </c>
      <c r="M414">
        <f>StudentsPerformance3[[#This Row],[writing score]]*StudentsPerformance3[[#This Row],[writing score]]</f>
        <v>3600</v>
      </c>
      <c r="N414">
        <v>60</v>
      </c>
    </row>
    <row r="415" spans="1:14" x14ac:dyDescent="0.25">
      <c r="A415" t="s">
        <v>17</v>
      </c>
      <c r="B415" t="s">
        <v>9</v>
      </c>
      <c r="C415" t="s">
        <v>23</v>
      </c>
      <c r="D415" t="s">
        <v>11</v>
      </c>
      <c r="E415" t="s">
        <v>15</v>
      </c>
      <c r="F415">
        <v>63</v>
      </c>
      <c r="G415">
        <f>(StudentsPerformance3[[#This Row],[math score]])*(StudentsPerformance3[[#This Row],[math score]])</f>
        <v>3969</v>
      </c>
      <c r="H415">
        <v>67</v>
      </c>
      <c r="I415">
        <f>StudentsPerformance3[[#This Row],[reading score]]*StudentsPerformance3[[#This Row],[reading score]]</f>
        <v>4489</v>
      </c>
      <c r="J415" t="str">
        <f>IF(StudentsPerformance3[[#This Row],[math score]]&lt;50,"Failed","Passed")</f>
        <v>Passed</v>
      </c>
      <c r="K415" t="s">
        <v>34</v>
      </c>
      <c r="L415" t="s">
        <v>34</v>
      </c>
      <c r="M415">
        <f>StudentsPerformance3[[#This Row],[writing score]]*StudentsPerformance3[[#This Row],[writing score]]</f>
        <v>4489</v>
      </c>
      <c r="N415">
        <v>67</v>
      </c>
    </row>
    <row r="416" spans="1:14" x14ac:dyDescent="0.25">
      <c r="A416" t="s">
        <v>8</v>
      </c>
      <c r="B416" t="s">
        <v>13</v>
      </c>
      <c r="C416" t="s">
        <v>10</v>
      </c>
      <c r="D416" t="s">
        <v>20</v>
      </c>
      <c r="E416" t="s">
        <v>15</v>
      </c>
      <c r="F416">
        <v>51</v>
      </c>
      <c r="G416">
        <f>(StudentsPerformance3[[#This Row],[math score]])*(StudentsPerformance3[[#This Row],[math score]])</f>
        <v>2601</v>
      </c>
      <c r="H416">
        <v>72</v>
      </c>
      <c r="I416">
        <f>StudentsPerformance3[[#This Row],[reading score]]*StudentsPerformance3[[#This Row],[reading score]]</f>
        <v>5184</v>
      </c>
      <c r="J416" t="str">
        <f>IF(StudentsPerformance3[[#This Row],[math score]]&lt;50,"Failed","Passed")</f>
        <v>Passed</v>
      </c>
      <c r="K416" t="s">
        <v>34</v>
      </c>
      <c r="L416" t="s">
        <v>34</v>
      </c>
      <c r="M416">
        <f>StudentsPerformance3[[#This Row],[writing score]]*StudentsPerformance3[[#This Row],[writing score]]</f>
        <v>6241</v>
      </c>
      <c r="N416">
        <v>79</v>
      </c>
    </row>
    <row r="417" spans="1:14" x14ac:dyDescent="0.25">
      <c r="A417" t="s">
        <v>17</v>
      </c>
      <c r="B417" t="s">
        <v>24</v>
      </c>
      <c r="C417" t="s">
        <v>22</v>
      </c>
      <c r="D417" t="s">
        <v>11</v>
      </c>
      <c r="E417" t="s">
        <v>12</v>
      </c>
      <c r="F417">
        <v>84</v>
      </c>
      <c r="G417">
        <f>(StudentsPerformance3[[#This Row],[math score]])*(StudentsPerformance3[[#This Row],[math score]])</f>
        <v>7056</v>
      </c>
      <c r="H417">
        <v>73</v>
      </c>
      <c r="I417">
        <f>StudentsPerformance3[[#This Row],[reading score]]*StudentsPerformance3[[#This Row],[reading score]]</f>
        <v>5329</v>
      </c>
      <c r="J417" t="str">
        <f>IF(StudentsPerformance3[[#This Row],[math score]]&lt;50,"Failed","Passed")</f>
        <v>Passed</v>
      </c>
      <c r="K417" t="s">
        <v>34</v>
      </c>
      <c r="L417" t="s">
        <v>34</v>
      </c>
      <c r="M417">
        <f>StudentsPerformance3[[#This Row],[writing score]]*StudentsPerformance3[[#This Row],[writing score]]</f>
        <v>4761</v>
      </c>
      <c r="N417">
        <v>69</v>
      </c>
    </row>
    <row r="418" spans="1:14" x14ac:dyDescent="0.25">
      <c r="A418" t="s">
        <v>17</v>
      </c>
      <c r="B418" t="s">
        <v>13</v>
      </c>
      <c r="C418" t="s">
        <v>10</v>
      </c>
      <c r="D418" t="s">
        <v>11</v>
      </c>
      <c r="E418" t="s">
        <v>15</v>
      </c>
      <c r="F418">
        <v>71</v>
      </c>
      <c r="G418">
        <f>(StudentsPerformance3[[#This Row],[math score]])*(StudentsPerformance3[[#This Row],[math score]])</f>
        <v>5041</v>
      </c>
      <c r="H418">
        <v>74</v>
      </c>
      <c r="I418">
        <f>StudentsPerformance3[[#This Row],[reading score]]*StudentsPerformance3[[#This Row],[reading score]]</f>
        <v>5476</v>
      </c>
      <c r="J418" t="str">
        <f>IF(StudentsPerformance3[[#This Row],[math score]]&lt;50,"Failed","Passed")</f>
        <v>Passed</v>
      </c>
      <c r="K418" t="s">
        <v>34</v>
      </c>
      <c r="L418" t="s">
        <v>34</v>
      </c>
      <c r="M418">
        <f>StudentsPerformance3[[#This Row],[writing score]]*StudentsPerformance3[[#This Row],[writing score]]</f>
        <v>4624</v>
      </c>
      <c r="N418">
        <v>68</v>
      </c>
    </row>
    <row r="419" spans="1:14" x14ac:dyDescent="0.25">
      <c r="A419" t="s">
        <v>17</v>
      </c>
      <c r="B419" t="s">
        <v>13</v>
      </c>
      <c r="C419" t="s">
        <v>19</v>
      </c>
      <c r="D419" t="s">
        <v>11</v>
      </c>
      <c r="E419" t="s">
        <v>12</v>
      </c>
      <c r="F419">
        <v>74</v>
      </c>
      <c r="G419">
        <f>(StudentsPerformance3[[#This Row],[math score]])*(StudentsPerformance3[[#This Row],[math score]])</f>
        <v>5476</v>
      </c>
      <c r="H419">
        <v>73</v>
      </c>
      <c r="I419">
        <f>StudentsPerformance3[[#This Row],[reading score]]*StudentsPerformance3[[#This Row],[reading score]]</f>
        <v>5329</v>
      </c>
      <c r="J419" t="str">
        <f>IF(StudentsPerformance3[[#This Row],[math score]]&lt;50,"Failed","Passed")</f>
        <v>Passed</v>
      </c>
      <c r="K419" t="s">
        <v>34</v>
      </c>
      <c r="L419" t="s">
        <v>34</v>
      </c>
      <c r="M419">
        <f>StudentsPerformance3[[#This Row],[writing score]]*StudentsPerformance3[[#This Row],[writing score]]</f>
        <v>4489</v>
      </c>
      <c r="N419">
        <v>67</v>
      </c>
    </row>
    <row r="420" spans="1:14" x14ac:dyDescent="0.25">
      <c r="A420" t="s">
        <v>17</v>
      </c>
      <c r="B420" t="s">
        <v>21</v>
      </c>
      <c r="C420" t="s">
        <v>14</v>
      </c>
      <c r="D420" t="s">
        <v>11</v>
      </c>
      <c r="E420" t="s">
        <v>12</v>
      </c>
      <c r="F420">
        <v>68</v>
      </c>
      <c r="G420">
        <f>(StudentsPerformance3[[#This Row],[math score]])*(StudentsPerformance3[[#This Row],[math score]])</f>
        <v>4624</v>
      </c>
      <c r="H420">
        <v>59</v>
      </c>
      <c r="I420">
        <f>StudentsPerformance3[[#This Row],[reading score]]*StudentsPerformance3[[#This Row],[reading score]]</f>
        <v>3481</v>
      </c>
      <c r="J420" t="str">
        <f>IF(StudentsPerformance3[[#This Row],[math score]]&lt;50,"Failed","Passed")</f>
        <v>Passed</v>
      </c>
      <c r="K420" t="s">
        <v>34</v>
      </c>
      <c r="L420" t="s">
        <v>34</v>
      </c>
      <c r="M420">
        <f>StudentsPerformance3[[#This Row],[writing score]]*StudentsPerformance3[[#This Row],[writing score]]</f>
        <v>3844</v>
      </c>
      <c r="N420">
        <v>62</v>
      </c>
    </row>
    <row r="421" spans="1:14" x14ac:dyDescent="0.25">
      <c r="A421" t="s">
        <v>17</v>
      </c>
      <c r="B421" t="s">
        <v>24</v>
      </c>
      <c r="C421" t="s">
        <v>22</v>
      </c>
      <c r="D421" t="s">
        <v>20</v>
      </c>
      <c r="E421" t="s">
        <v>15</v>
      </c>
      <c r="F421">
        <v>57</v>
      </c>
      <c r="G421">
        <f>(StudentsPerformance3[[#This Row],[math score]])*(StudentsPerformance3[[#This Row],[math score]])</f>
        <v>3249</v>
      </c>
      <c r="H421">
        <v>56</v>
      </c>
      <c r="I421">
        <f>StudentsPerformance3[[#This Row],[reading score]]*StudentsPerformance3[[#This Row],[reading score]]</f>
        <v>3136</v>
      </c>
      <c r="J421" t="str">
        <f>IF(StudentsPerformance3[[#This Row],[math score]]&lt;50,"Failed","Passed")</f>
        <v>Passed</v>
      </c>
      <c r="K421" t="s">
        <v>34</v>
      </c>
      <c r="L421" t="s">
        <v>34</v>
      </c>
      <c r="M421">
        <f>StudentsPerformance3[[#This Row],[writing score]]*StudentsPerformance3[[#This Row],[writing score]]</f>
        <v>2916</v>
      </c>
      <c r="N421">
        <v>54</v>
      </c>
    </row>
    <row r="422" spans="1:14" x14ac:dyDescent="0.25">
      <c r="A422" t="s">
        <v>8</v>
      </c>
      <c r="B422" t="s">
        <v>13</v>
      </c>
      <c r="C422" t="s">
        <v>19</v>
      </c>
      <c r="D422" t="s">
        <v>20</v>
      </c>
      <c r="E422" t="s">
        <v>15</v>
      </c>
      <c r="F422">
        <v>82</v>
      </c>
      <c r="G422">
        <f>(StudentsPerformance3[[#This Row],[math score]])*(StudentsPerformance3[[#This Row],[math score]])</f>
        <v>6724</v>
      </c>
      <c r="H422">
        <v>93</v>
      </c>
      <c r="I422">
        <f>StudentsPerformance3[[#This Row],[reading score]]*StudentsPerformance3[[#This Row],[reading score]]</f>
        <v>8649</v>
      </c>
      <c r="J422" t="str">
        <f>IF(StudentsPerformance3[[#This Row],[math score]]&lt;50,"Failed","Passed")</f>
        <v>Passed</v>
      </c>
      <c r="K422" t="s">
        <v>34</v>
      </c>
      <c r="L422" t="s">
        <v>34</v>
      </c>
      <c r="M422">
        <f>StudentsPerformance3[[#This Row],[writing score]]*StudentsPerformance3[[#This Row],[writing score]]</f>
        <v>8649</v>
      </c>
      <c r="N422">
        <v>93</v>
      </c>
    </row>
    <row r="423" spans="1:14" x14ac:dyDescent="0.25">
      <c r="A423" t="s">
        <v>8</v>
      </c>
      <c r="B423" t="s">
        <v>21</v>
      </c>
      <c r="C423" t="s">
        <v>22</v>
      </c>
      <c r="D423" t="s">
        <v>11</v>
      </c>
      <c r="E423" t="s">
        <v>15</v>
      </c>
      <c r="F423">
        <v>57</v>
      </c>
      <c r="G423">
        <f>(StudentsPerformance3[[#This Row],[math score]])*(StudentsPerformance3[[#This Row],[math score]])</f>
        <v>3249</v>
      </c>
      <c r="H423">
        <v>58</v>
      </c>
      <c r="I423">
        <f>StudentsPerformance3[[#This Row],[reading score]]*StudentsPerformance3[[#This Row],[reading score]]</f>
        <v>3364</v>
      </c>
      <c r="J423" t="str">
        <f>IF(StudentsPerformance3[[#This Row],[math score]]&lt;50,"Failed","Passed")</f>
        <v>Passed</v>
      </c>
      <c r="K423" t="s">
        <v>34</v>
      </c>
      <c r="L423" t="s">
        <v>34</v>
      </c>
      <c r="M423">
        <f>StudentsPerformance3[[#This Row],[writing score]]*StudentsPerformance3[[#This Row],[writing score]]</f>
        <v>4096</v>
      </c>
      <c r="N423">
        <v>64</v>
      </c>
    </row>
    <row r="424" spans="1:14" x14ac:dyDescent="0.25">
      <c r="A424" t="s">
        <v>8</v>
      </c>
      <c r="B424" t="s">
        <v>21</v>
      </c>
      <c r="C424" t="s">
        <v>16</v>
      </c>
      <c r="D424" t="s">
        <v>20</v>
      </c>
      <c r="E424" t="s">
        <v>15</v>
      </c>
      <c r="F424">
        <v>47</v>
      </c>
      <c r="G424">
        <f>(StudentsPerformance3[[#This Row],[math score]])*(StudentsPerformance3[[#This Row],[math score]])</f>
        <v>2209</v>
      </c>
      <c r="H424">
        <v>58</v>
      </c>
      <c r="I424">
        <f>StudentsPerformance3[[#This Row],[reading score]]*StudentsPerformance3[[#This Row],[reading score]]</f>
        <v>3364</v>
      </c>
      <c r="J424" t="str">
        <f>IF(StudentsPerformance3[[#This Row],[math score]]&lt;50,"Failed","Passed")</f>
        <v>Failed</v>
      </c>
      <c r="K424" t="s">
        <v>34</v>
      </c>
      <c r="L424" t="s">
        <v>34</v>
      </c>
      <c r="M424">
        <f>StudentsPerformance3[[#This Row],[writing score]]*StudentsPerformance3[[#This Row],[writing score]]</f>
        <v>4489</v>
      </c>
      <c r="N424">
        <v>67</v>
      </c>
    </row>
    <row r="425" spans="1:14" x14ac:dyDescent="0.25">
      <c r="A425" t="s">
        <v>8</v>
      </c>
      <c r="B425" t="s">
        <v>18</v>
      </c>
      <c r="C425" t="s">
        <v>23</v>
      </c>
      <c r="D425" t="s">
        <v>11</v>
      </c>
      <c r="E425" t="s">
        <v>15</v>
      </c>
      <c r="F425">
        <v>59</v>
      </c>
      <c r="G425">
        <f>(StudentsPerformance3[[#This Row],[math score]])*(StudentsPerformance3[[#This Row],[math score]])</f>
        <v>3481</v>
      </c>
      <c r="H425">
        <v>85</v>
      </c>
      <c r="I425">
        <f>StudentsPerformance3[[#This Row],[reading score]]*StudentsPerformance3[[#This Row],[reading score]]</f>
        <v>7225</v>
      </c>
      <c r="J425" t="str">
        <f>IF(StudentsPerformance3[[#This Row],[math score]]&lt;50,"Failed","Passed")</f>
        <v>Passed</v>
      </c>
      <c r="K425" t="s">
        <v>34</v>
      </c>
      <c r="L425" t="s">
        <v>34</v>
      </c>
      <c r="M425">
        <f>StudentsPerformance3[[#This Row],[writing score]]*StudentsPerformance3[[#This Row],[writing score]]</f>
        <v>6400</v>
      </c>
      <c r="N425">
        <v>80</v>
      </c>
    </row>
    <row r="426" spans="1:14" x14ac:dyDescent="0.25">
      <c r="A426" t="s">
        <v>17</v>
      </c>
      <c r="B426" t="s">
        <v>9</v>
      </c>
      <c r="C426" t="s">
        <v>14</v>
      </c>
      <c r="D426" t="s">
        <v>20</v>
      </c>
      <c r="E426" t="s">
        <v>12</v>
      </c>
      <c r="F426">
        <v>41</v>
      </c>
      <c r="G426">
        <f>(StudentsPerformance3[[#This Row],[math score]])*(StudentsPerformance3[[#This Row],[math score]])</f>
        <v>1681</v>
      </c>
      <c r="H426">
        <v>39</v>
      </c>
      <c r="I426">
        <f>StudentsPerformance3[[#This Row],[reading score]]*StudentsPerformance3[[#This Row],[reading score]]</f>
        <v>1521</v>
      </c>
      <c r="J426" t="str">
        <f>IF(StudentsPerformance3[[#This Row],[math score]]&lt;50,"Failed","Passed")</f>
        <v>Failed</v>
      </c>
      <c r="K426" t="s">
        <v>35</v>
      </c>
      <c r="L426" t="s">
        <v>35</v>
      </c>
      <c r="M426">
        <f>StudentsPerformance3[[#This Row],[writing score]]*StudentsPerformance3[[#This Row],[writing score]]</f>
        <v>1156</v>
      </c>
      <c r="N426">
        <v>34</v>
      </c>
    </row>
    <row r="427" spans="1:14" x14ac:dyDescent="0.25">
      <c r="A427" t="s">
        <v>8</v>
      </c>
      <c r="B427" t="s">
        <v>13</v>
      </c>
      <c r="C427" t="s">
        <v>14</v>
      </c>
      <c r="D427" t="s">
        <v>20</v>
      </c>
      <c r="E427" t="s">
        <v>12</v>
      </c>
      <c r="F427">
        <v>62</v>
      </c>
      <c r="G427">
        <f>(StudentsPerformance3[[#This Row],[math score]])*(StudentsPerformance3[[#This Row],[math score]])</f>
        <v>3844</v>
      </c>
      <c r="H427">
        <v>67</v>
      </c>
      <c r="I427">
        <f>StudentsPerformance3[[#This Row],[reading score]]*StudentsPerformance3[[#This Row],[reading score]]</f>
        <v>4489</v>
      </c>
      <c r="J427" t="str">
        <f>IF(StudentsPerformance3[[#This Row],[math score]]&lt;50,"Failed","Passed")</f>
        <v>Passed</v>
      </c>
      <c r="K427" t="s">
        <v>34</v>
      </c>
      <c r="L427" t="s">
        <v>34</v>
      </c>
      <c r="M427">
        <f>StudentsPerformance3[[#This Row],[writing score]]*StudentsPerformance3[[#This Row],[writing score]]</f>
        <v>3844</v>
      </c>
      <c r="N427">
        <v>62</v>
      </c>
    </row>
    <row r="428" spans="1:14" x14ac:dyDescent="0.25">
      <c r="A428" t="s">
        <v>17</v>
      </c>
      <c r="B428" t="s">
        <v>13</v>
      </c>
      <c r="C428" t="s">
        <v>10</v>
      </c>
      <c r="D428" t="s">
        <v>11</v>
      </c>
      <c r="E428" t="s">
        <v>12</v>
      </c>
      <c r="F428">
        <v>86</v>
      </c>
      <c r="G428">
        <f>(StudentsPerformance3[[#This Row],[math score]])*(StudentsPerformance3[[#This Row],[math score]])</f>
        <v>7396</v>
      </c>
      <c r="H428">
        <v>83</v>
      </c>
      <c r="I428">
        <f>StudentsPerformance3[[#This Row],[reading score]]*StudentsPerformance3[[#This Row],[reading score]]</f>
        <v>6889</v>
      </c>
      <c r="J428" t="str">
        <f>IF(StudentsPerformance3[[#This Row],[math score]]&lt;50,"Failed","Passed")</f>
        <v>Passed</v>
      </c>
      <c r="K428" t="s">
        <v>34</v>
      </c>
      <c r="L428" t="s">
        <v>34</v>
      </c>
      <c r="M428">
        <f>StudentsPerformance3[[#This Row],[writing score]]*StudentsPerformance3[[#This Row],[writing score]]</f>
        <v>7396</v>
      </c>
      <c r="N428">
        <v>86</v>
      </c>
    </row>
    <row r="429" spans="1:14" x14ac:dyDescent="0.25">
      <c r="A429" t="s">
        <v>17</v>
      </c>
      <c r="B429" t="s">
        <v>13</v>
      </c>
      <c r="C429" t="s">
        <v>23</v>
      </c>
      <c r="D429" t="s">
        <v>20</v>
      </c>
      <c r="E429" t="s">
        <v>12</v>
      </c>
      <c r="F429">
        <v>69</v>
      </c>
      <c r="G429">
        <f>(StudentsPerformance3[[#This Row],[math score]])*(StudentsPerformance3[[#This Row],[math score]])</f>
        <v>4761</v>
      </c>
      <c r="H429">
        <v>71</v>
      </c>
      <c r="I429">
        <f>StudentsPerformance3[[#This Row],[reading score]]*StudentsPerformance3[[#This Row],[reading score]]</f>
        <v>5041</v>
      </c>
      <c r="J429" t="str">
        <f>IF(StudentsPerformance3[[#This Row],[math score]]&lt;50,"Failed","Passed")</f>
        <v>Passed</v>
      </c>
      <c r="K429" t="s">
        <v>34</v>
      </c>
      <c r="L429" t="s">
        <v>34</v>
      </c>
      <c r="M429">
        <f>StudentsPerformance3[[#This Row],[writing score]]*StudentsPerformance3[[#This Row],[writing score]]</f>
        <v>4225</v>
      </c>
      <c r="N429">
        <v>65</v>
      </c>
    </row>
    <row r="430" spans="1:14" x14ac:dyDescent="0.25">
      <c r="A430" t="s">
        <v>17</v>
      </c>
      <c r="B430" t="s">
        <v>18</v>
      </c>
      <c r="C430" t="s">
        <v>23</v>
      </c>
      <c r="D430" t="s">
        <v>20</v>
      </c>
      <c r="E430" t="s">
        <v>12</v>
      </c>
      <c r="F430">
        <v>65</v>
      </c>
      <c r="G430">
        <f>(StudentsPerformance3[[#This Row],[math score]])*(StudentsPerformance3[[#This Row],[math score]])</f>
        <v>4225</v>
      </c>
      <c r="H430">
        <v>59</v>
      </c>
      <c r="I430">
        <f>StudentsPerformance3[[#This Row],[reading score]]*StudentsPerformance3[[#This Row],[reading score]]</f>
        <v>3481</v>
      </c>
      <c r="J430" t="str">
        <f>IF(StudentsPerformance3[[#This Row],[math score]]&lt;50,"Failed","Passed")</f>
        <v>Passed</v>
      </c>
      <c r="K430" t="s">
        <v>34</v>
      </c>
      <c r="L430" t="s">
        <v>34</v>
      </c>
      <c r="M430">
        <f>StudentsPerformance3[[#This Row],[writing score]]*StudentsPerformance3[[#This Row],[writing score]]</f>
        <v>2809</v>
      </c>
      <c r="N430">
        <v>53</v>
      </c>
    </row>
    <row r="431" spans="1:14" x14ac:dyDescent="0.25">
      <c r="A431" t="s">
        <v>17</v>
      </c>
      <c r="B431" t="s">
        <v>13</v>
      </c>
      <c r="C431" t="s">
        <v>23</v>
      </c>
      <c r="D431" t="s">
        <v>20</v>
      </c>
      <c r="E431" t="s">
        <v>12</v>
      </c>
      <c r="F431">
        <v>68</v>
      </c>
      <c r="G431">
        <f>(StudentsPerformance3[[#This Row],[math score]])*(StudentsPerformance3[[#This Row],[math score]])</f>
        <v>4624</v>
      </c>
      <c r="H431">
        <v>63</v>
      </c>
      <c r="I431">
        <f>StudentsPerformance3[[#This Row],[reading score]]*StudentsPerformance3[[#This Row],[reading score]]</f>
        <v>3969</v>
      </c>
      <c r="J431" t="str">
        <f>IF(StudentsPerformance3[[#This Row],[math score]]&lt;50,"Failed","Passed")</f>
        <v>Passed</v>
      </c>
      <c r="K431" t="s">
        <v>34</v>
      </c>
      <c r="L431" t="s">
        <v>34</v>
      </c>
      <c r="M431">
        <f>StudentsPerformance3[[#This Row],[writing score]]*StudentsPerformance3[[#This Row],[writing score]]</f>
        <v>2916</v>
      </c>
      <c r="N431">
        <v>54</v>
      </c>
    </row>
    <row r="432" spans="1:14" x14ac:dyDescent="0.25">
      <c r="A432" t="s">
        <v>17</v>
      </c>
      <c r="B432" t="s">
        <v>13</v>
      </c>
      <c r="C432" t="s">
        <v>19</v>
      </c>
      <c r="D432" t="s">
        <v>20</v>
      </c>
      <c r="E432" t="s">
        <v>12</v>
      </c>
      <c r="F432">
        <v>64</v>
      </c>
      <c r="G432">
        <f>(StudentsPerformance3[[#This Row],[math score]])*(StudentsPerformance3[[#This Row],[math score]])</f>
        <v>4096</v>
      </c>
      <c r="H432">
        <v>66</v>
      </c>
      <c r="I432">
        <f>StudentsPerformance3[[#This Row],[reading score]]*StudentsPerformance3[[#This Row],[reading score]]</f>
        <v>4356</v>
      </c>
      <c r="J432" t="str">
        <f>IF(StudentsPerformance3[[#This Row],[math score]]&lt;50,"Failed","Passed")</f>
        <v>Passed</v>
      </c>
      <c r="K432" t="s">
        <v>34</v>
      </c>
      <c r="L432" t="s">
        <v>34</v>
      </c>
      <c r="M432">
        <f>StudentsPerformance3[[#This Row],[writing score]]*StudentsPerformance3[[#This Row],[writing score]]</f>
        <v>3481</v>
      </c>
      <c r="N432">
        <v>59</v>
      </c>
    </row>
    <row r="433" spans="1:14" x14ac:dyDescent="0.25">
      <c r="A433" t="s">
        <v>8</v>
      </c>
      <c r="B433" t="s">
        <v>13</v>
      </c>
      <c r="C433" t="s">
        <v>22</v>
      </c>
      <c r="D433" t="s">
        <v>11</v>
      </c>
      <c r="E433" t="s">
        <v>12</v>
      </c>
      <c r="F433">
        <v>61</v>
      </c>
      <c r="G433">
        <f>(StudentsPerformance3[[#This Row],[math score]])*(StudentsPerformance3[[#This Row],[math score]])</f>
        <v>3721</v>
      </c>
      <c r="H433">
        <v>72</v>
      </c>
      <c r="I433">
        <f>StudentsPerformance3[[#This Row],[reading score]]*StudentsPerformance3[[#This Row],[reading score]]</f>
        <v>5184</v>
      </c>
      <c r="J433" t="str">
        <f>IF(StudentsPerformance3[[#This Row],[math score]]&lt;50,"Failed","Passed")</f>
        <v>Passed</v>
      </c>
      <c r="K433" t="s">
        <v>34</v>
      </c>
      <c r="L433" t="s">
        <v>34</v>
      </c>
      <c r="M433">
        <f>StudentsPerformance3[[#This Row],[writing score]]*StudentsPerformance3[[#This Row],[writing score]]</f>
        <v>4900</v>
      </c>
      <c r="N433">
        <v>70</v>
      </c>
    </row>
    <row r="434" spans="1:14" x14ac:dyDescent="0.25">
      <c r="A434" t="s">
        <v>17</v>
      </c>
      <c r="B434" t="s">
        <v>13</v>
      </c>
      <c r="C434" t="s">
        <v>22</v>
      </c>
      <c r="D434" t="s">
        <v>11</v>
      </c>
      <c r="E434" t="s">
        <v>12</v>
      </c>
      <c r="F434">
        <v>61</v>
      </c>
      <c r="G434">
        <f>(StudentsPerformance3[[#This Row],[math score]])*(StudentsPerformance3[[#This Row],[math score]])</f>
        <v>3721</v>
      </c>
      <c r="H434">
        <v>56</v>
      </c>
      <c r="I434">
        <f>StudentsPerformance3[[#This Row],[reading score]]*StudentsPerformance3[[#This Row],[reading score]]</f>
        <v>3136</v>
      </c>
      <c r="J434" t="str">
        <f>IF(StudentsPerformance3[[#This Row],[math score]]&lt;50,"Failed","Passed")</f>
        <v>Passed</v>
      </c>
      <c r="K434" t="s">
        <v>34</v>
      </c>
      <c r="L434" t="s">
        <v>34</v>
      </c>
      <c r="M434">
        <f>StudentsPerformance3[[#This Row],[writing score]]*StudentsPerformance3[[#This Row],[writing score]]</f>
        <v>3025</v>
      </c>
      <c r="N434">
        <v>55</v>
      </c>
    </row>
    <row r="435" spans="1:14" x14ac:dyDescent="0.25">
      <c r="A435" t="s">
        <v>8</v>
      </c>
      <c r="B435" t="s">
        <v>18</v>
      </c>
      <c r="C435" t="s">
        <v>23</v>
      </c>
      <c r="D435" t="s">
        <v>20</v>
      </c>
      <c r="E435" t="s">
        <v>12</v>
      </c>
      <c r="F435">
        <v>47</v>
      </c>
      <c r="G435">
        <f>(StudentsPerformance3[[#This Row],[math score]])*(StudentsPerformance3[[#This Row],[math score]])</f>
        <v>2209</v>
      </c>
      <c r="H435">
        <v>59</v>
      </c>
      <c r="I435">
        <f>StudentsPerformance3[[#This Row],[reading score]]*StudentsPerformance3[[#This Row],[reading score]]</f>
        <v>3481</v>
      </c>
      <c r="J435" t="str">
        <f>IF(StudentsPerformance3[[#This Row],[math score]]&lt;50,"Failed","Passed")</f>
        <v>Failed</v>
      </c>
      <c r="K435" t="s">
        <v>34</v>
      </c>
      <c r="L435" t="s">
        <v>34</v>
      </c>
      <c r="M435">
        <f>StudentsPerformance3[[#This Row],[writing score]]*StudentsPerformance3[[#This Row],[writing score]]</f>
        <v>2500</v>
      </c>
      <c r="N435">
        <v>50</v>
      </c>
    </row>
    <row r="436" spans="1:14" x14ac:dyDescent="0.25">
      <c r="A436" t="s">
        <v>17</v>
      </c>
      <c r="B436" t="s">
        <v>13</v>
      </c>
      <c r="C436" t="s">
        <v>23</v>
      </c>
      <c r="D436" t="s">
        <v>11</v>
      </c>
      <c r="E436" t="s">
        <v>12</v>
      </c>
      <c r="F436">
        <v>73</v>
      </c>
      <c r="G436">
        <f>(StudentsPerformance3[[#This Row],[math score]])*(StudentsPerformance3[[#This Row],[math score]])</f>
        <v>5329</v>
      </c>
      <c r="H436">
        <v>66</v>
      </c>
      <c r="I436">
        <f>StudentsPerformance3[[#This Row],[reading score]]*StudentsPerformance3[[#This Row],[reading score]]</f>
        <v>4356</v>
      </c>
      <c r="J436" t="str">
        <f>IF(StudentsPerformance3[[#This Row],[math score]]&lt;50,"Failed","Passed")</f>
        <v>Passed</v>
      </c>
      <c r="K436" t="s">
        <v>34</v>
      </c>
      <c r="L436" t="s">
        <v>34</v>
      </c>
      <c r="M436">
        <f>StudentsPerformance3[[#This Row],[writing score]]*StudentsPerformance3[[#This Row],[writing score]]</f>
        <v>4356</v>
      </c>
      <c r="N436">
        <v>66</v>
      </c>
    </row>
    <row r="437" spans="1:14" x14ac:dyDescent="0.25">
      <c r="A437" t="s">
        <v>17</v>
      </c>
      <c r="B437" t="s">
        <v>13</v>
      </c>
      <c r="C437" t="s">
        <v>14</v>
      </c>
      <c r="D437" t="s">
        <v>20</v>
      </c>
      <c r="E437" t="s">
        <v>15</v>
      </c>
      <c r="F437">
        <v>50</v>
      </c>
      <c r="G437">
        <f>(StudentsPerformance3[[#This Row],[math score]])*(StudentsPerformance3[[#This Row],[math score]])</f>
        <v>2500</v>
      </c>
      <c r="H437">
        <v>48</v>
      </c>
      <c r="I437">
        <f>StudentsPerformance3[[#This Row],[reading score]]*StudentsPerformance3[[#This Row],[reading score]]</f>
        <v>2304</v>
      </c>
      <c r="J437" t="str">
        <f>IF(StudentsPerformance3[[#This Row],[math score]]&lt;50,"Failed","Passed")</f>
        <v>Passed</v>
      </c>
      <c r="K437" t="s">
        <v>35</v>
      </c>
      <c r="L437" t="s">
        <v>34</v>
      </c>
      <c r="M437">
        <f>StudentsPerformance3[[#This Row],[writing score]]*StudentsPerformance3[[#This Row],[writing score]]</f>
        <v>2809</v>
      </c>
      <c r="N437">
        <v>53</v>
      </c>
    </row>
    <row r="438" spans="1:14" x14ac:dyDescent="0.25">
      <c r="A438" t="s">
        <v>17</v>
      </c>
      <c r="B438" t="s">
        <v>21</v>
      </c>
      <c r="C438" t="s">
        <v>19</v>
      </c>
      <c r="D438" t="s">
        <v>11</v>
      </c>
      <c r="E438" t="s">
        <v>12</v>
      </c>
      <c r="F438">
        <v>75</v>
      </c>
      <c r="G438">
        <f>(StudentsPerformance3[[#This Row],[math score]])*(StudentsPerformance3[[#This Row],[math score]])</f>
        <v>5625</v>
      </c>
      <c r="H438">
        <v>68</v>
      </c>
      <c r="I438">
        <f>StudentsPerformance3[[#This Row],[reading score]]*StudentsPerformance3[[#This Row],[reading score]]</f>
        <v>4624</v>
      </c>
      <c r="J438" t="str">
        <f>IF(StudentsPerformance3[[#This Row],[math score]]&lt;50,"Failed","Passed")</f>
        <v>Passed</v>
      </c>
      <c r="K438" t="s">
        <v>34</v>
      </c>
      <c r="L438" t="s">
        <v>34</v>
      </c>
      <c r="M438">
        <f>StudentsPerformance3[[#This Row],[writing score]]*StudentsPerformance3[[#This Row],[writing score]]</f>
        <v>4096</v>
      </c>
      <c r="N438">
        <v>64</v>
      </c>
    </row>
    <row r="439" spans="1:14" x14ac:dyDescent="0.25">
      <c r="A439" t="s">
        <v>17</v>
      </c>
      <c r="B439" t="s">
        <v>21</v>
      </c>
      <c r="C439" t="s">
        <v>19</v>
      </c>
      <c r="D439" t="s">
        <v>20</v>
      </c>
      <c r="E439" t="s">
        <v>12</v>
      </c>
      <c r="F439">
        <v>75</v>
      </c>
      <c r="G439">
        <f>(StudentsPerformance3[[#This Row],[math score]])*(StudentsPerformance3[[#This Row],[math score]])</f>
        <v>5625</v>
      </c>
      <c r="H439">
        <v>66</v>
      </c>
      <c r="I439">
        <f>StudentsPerformance3[[#This Row],[reading score]]*StudentsPerformance3[[#This Row],[reading score]]</f>
        <v>4356</v>
      </c>
      <c r="J439" t="str">
        <f>IF(StudentsPerformance3[[#This Row],[math score]]&lt;50,"Failed","Passed")</f>
        <v>Passed</v>
      </c>
      <c r="K439" t="s">
        <v>34</v>
      </c>
      <c r="L439" t="s">
        <v>34</v>
      </c>
      <c r="M439">
        <f>StudentsPerformance3[[#This Row],[writing score]]*StudentsPerformance3[[#This Row],[writing score]]</f>
        <v>5329</v>
      </c>
      <c r="N439">
        <v>73</v>
      </c>
    </row>
    <row r="440" spans="1:14" x14ac:dyDescent="0.25">
      <c r="A440" t="s">
        <v>17</v>
      </c>
      <c r="B440" t="s">
        <v>13</v>
      </c>
      <c r="C440" t="s">
        <v>22</v>
      </c>
      <c r="D440" t="s">
        <v>11</v>
      </c>
      <c r="E440" t="s">
        <v>12</v>
      </c>
      <c r="F440">
        <v>70</v>
      </c>
      <c r="G440">
        <f>(StudentsPerformance3[[#This Row],[math score]])*(StudentsPerformance3[[#This Row],[math score]])</f>
        <v>4900</v>
      </c>
      <c r="H440">
        <v>56</v>
      </c>
      <c r="I440">
        <f>StudentsPerformance3[[#This Row],[reading score]]*StudentsPerformance3[[#This Row],[reading score]]</f>
        <v>3136</v>
      </c>
      <c r="J440" t="str">
        <f>IF(StudentsPerformance3[[#This Row],[math score]]&lt;50,"Failed","Passed")</f>
        <v>Passed</v>
      </c>
      <c r="K440" t="s">
        <v>34</v>
      </c>
      <c r="L440" t="s">
        <v>34</v>
      </c>
      <c r="M440">
        <f>StudentsPerformance3[[#This Row],[writing score]]*StudentsPerformance3[[#This Row],[writing score]]</f>
        <v>2601</v>
      </c>
      <c r="N440">
        <v>51</v>
      </c>
    </row>
    <row r="441" spans="1:14" x14ac:dyDescent="0.25">
      <c r="A441" t="s">
        <v>17</v>
      </c>
      <c r="B441" t="s">
        <v>21</v>
      </c>
      <c r="C441" t="s">
        <v>23</v>
      </c>
      <c r="D441" t="s">
        <v>11</v>
      </c>
      <c r="E441" t="s">
        <v>15</v>
      </c>
      <c r="F441">
        <v>89</v>
      </c>
      <c r="G441">
        <f>(StudentsPerformance3[[#This Row],[math score]])*(StudentsPerformance3[[#This Row],[math score]])</f>
        <v>7921</v>
      </c>
      <c r="H441">
        <v>88</v>
      </c>
      <c r="I441">
        <f>StudentsPerformance3[[#This Row],[reading score]]*StudentsPerformance3[[#This Row],[reading score]]</f>
        <v>7744</v>
      </c>
      <c r="J441" t="str">
        <f>IF(StudentsPerformance3[[#This Row],[math score]]&lt;50,"Failed","Passed")</f>
        <v>Passed</v>
      </c>
      <c r="K441" t="s">
        <v>34</v>
      </c>
      <c r="L441" t="s">
        <v>34</v>
      </c>
      <c r="M441">
        <f>StudentsPerformance3[[#This Row],[writing score]]*StudentsPerformance3[[#This Row],[writing score]]</f>
        <v>6724</v>
      </c>
      <c r="N441">
        <v>82</v>
      </c>
    </row>
    <row r="442" spans="1:14" x14ac:dyDescent="0.25">
      <c r="A442" t="s">
        <v>8</v>
      </c>
      <c r="B442" t="s">
        <v>13</v>
      </c>
      <c r="C442" t="s">
        <v>14</v>
      </c>
      <c r="D442" t="s">
        <v>11</v>
      </c>
      <c r="E442" t="s">
        <v>15</v>
      </c>
      <c r="F442">
        <v>67</v>
      </c>
      <c r="G442">
        <f>(StudentsPerformance3[[#This Row],[math score]])*(StudentsPerformance3[[#This Row],[math score]])</f>
        <v>4489</v>
      </c>
      <c r="H442">
        <v>81</v>
      </c>
      <c r="I442">
        <f>StudentsPerformance3[[#This Row],[reading score]]*StudentsPerformance3[[#This Row],[reading score]]</f>
        <v>6561</v>
      </c>
      <c r="J442" t="str">
        <f>IF(StudentsPerformance3[[#This Row],[math score]]&lt;50,"Failed","Passed")</f>
        <v>Passed</v>
      </c>
      <c r="K442" t="s">
        <v>34</v>
      </c>
      <c r="L442" t="s">
        <v>34</v>
      </c>
      <c r="M442">
        <f>StudentsPerformance3[[#This Row],[writing score]]*StudentsPerformance3[[#This Row],[writing score]]</f>
        <v>6241</v>
      </c>
      <c r="N442">
        <v>79</v>
      </c>
    </row>
    <row r="443" spans="1:14" x14ac:dyDescent="0.25">
      <c r="A443" t="s">
        <v>8</v>
      </c>
      <c r="B443" t="s">
        <v>21</v>
      </c>
      <c r="C443" t="s">
        <v>22</v>
      </c>
      <c r="D443" t="s">
        <v>11</v>
      </c>
      <c r="E443" t="s">
        <v>12</v>
      </c>
      <c r="F443">
        <v>78</v>
      </c>
      <c r="G443">
        <f>(StudentsPerformance3[[#This Row],[math score]])*(StudentsPerformance3[[#This Row],[math score]])</f>
        <v>6084</v>
      </c>
      <c r="H443">
        <v>81</v>
      </c>
      <c r="I443">
        <f>StudentsPerformance3[[#This Row],[reading score]]*StudentsPerformance3[[#This Row],[reading score]]</f>
        <v>6561</v>
      </c>
      <c r="J443" t="str">
        <f>IF(StudentsPerformance3[[#This Row],[math score]]&lt;50,"Failed","Passed")</f>
        <v>Passed</v>
      </c>
      <c r="K443" t="s">
        <v>34</v>
      </c>
      <c r="L443" t="s">
        <v>34</v>
      </c>
      <c r="M443">
        <f>StudentsPerformance3[[#This Row],[writing score]]*StudentsPerformance3[[#This Row],[writing score]]</f>
        <v>6400</v>
      </c>
      <c r="N443">
        <v>80</v>
      </c>
    </row>
    <row r="444" spans="1:14" x14ac:dyDescent="0.25">
      <c r="A444" t="s">
        <v>8</v>
      </c>
      <c r="B444" t="s">
        <v>18</v>
      </c>
      <c r="C444" t="s">
        <v>23</v>
      </c>
      <c r="D444" t="s">
        <v>20</v>
      </c>
      <c r="E444" t="s">
        <v>12</v>
      </c>
      <c r="F444">
        <v>59</v>
      </c>
      <c r="G444">
        <f>(StudentsPerformance3[[#This Row],[math score]])*(StudentsPerformance3[[#This Row],[math score]])</f>
        <v>3481</v>
      </c>
      <c r="H444">
        <v>73</v>
      </c>
      <c r="I444">
        <f>StudentsPerformance3[[#This Row],[reading score]]*StudentsPerformance3[[#This Row],[reading score]]</f>
        <v>5329</v>
      </c>
      <c r="J444" t="str">
        <f>IF(StudentsPerformance3[[#This Row],[math score]]&lt;50,"Failed","Passed")</f>
        <v>Passed</v>
      </c>
      <c r="K444" t="s">
        <v>34</v>
      </c>
      <c r="L444" t="s">
        <v>34</v>
      </c>
      <c r="M444">
        <f>StudentsPerformance3[[#This Row],[writing score]]*StudentsPerformance3[[#This Row],[writing score]]</f>
        <v>4761</v>
      </c>
      <c r="N444">
        <v>69</v>
      </c>
    </row>
    <row r="445" spans="1:14" x14ac:dyDescent="0.25">
      <c r="A445" t="s">
        <v>8</v>
      </c>
      <c r="B445" t="s">
        <v>9</v>
      </c>
      <c r="C445" t="s">
        <v>19</v>
      </c>
      <c r="D445" t="s">
        <v>11</v>
      </c>
      <c r="E445" t="s">
        <v>12</v>
      </c>
      <c r="F445">
        <v>73</v>
      </c>
      <c r="G445">
        <f>(StudentsPerformance3[[#This Row],[math score]])*(StudentsPerformance3[[#This Row],[math score]])</f>
        <v>5329</v>
      </c>
      <c r="H445">
        <v>83</v>
      </c>
      <c r="I445">
        <f>StudentsPerformance3[[#This Row],[reading score]]*StudentsPerformance3[[#This Row],[reading score]]</f>
        <v>6889</v>
      </c>
      <c r="J445" t="str">
        <f>IF(StudentsPerformance3[[#This Row],[math score]]&lt;50,"Failed","Passed")</f>
        <v>Passed</v>
      </c>
      <c r="K445" t="s">
        <v>34</v>
      </c>
      <c r="L445" t="s">
        <v>34</v>
      </c>
      <c r="M445">
        <f>StudentsPerformance3[[#This Row],[writing score]]*StudentsPerformance3[[#This Row],[writing score]]</f>
        <v>5776</v>
      </c>
      <c r="N445">
        <v>76</v>
      </c>
    </row>
    <row r="446" spans="1:14" x14ac:dyDescent="0.25">
      <c r="A446" t="s">
        <v>17</v>
      </c>
      <c r="B446" t="s">
        <v>18</v>
      </c>
      <c r="C446" t="s">
        <v>23</v>
      </c>
      <c r="D446" t="s">
        <v>20</v>
      </c>
      <c r="E446" t="s">
        <v>12</v>
      </c>
      <c r="F446">
        <v>79</v>
      </c>
      <c r="G446">
        <f>(StudentsPerformance3[[#This Row],[math score]])*(StudentsPerformance3[[#This Row],[math score]])</f>
        <v>6241</v>
      </c>
      <c r="H446">
        <v>82</v>
      </c>
      <c r="I446">
        <f>StudentsPerformance3[[#This Row],[reading score]]*StudentsPerformance3[[#This Row],[reading score]]</f>
        <v>6724</v>
      </c>
      <c r="J446" t="str">
        <f>IF(StudentsPerformance3[[#This Row],[math score]]&lt;50,"Failed","Passed")</f>
        <v>Passed</v>
      </c>
      <c r="K446" t="s">
        <v>34</v>
      </c>
      <c r="L446" t="s">
        <v>34</v>
      </c>
      <c r="M446">
        <f>StudentsPerformance3[[#This Row],[writing score]]*StudentsPerformance3[[#This Row],[writing score]]</f>
        <v>5329</v>
      </c>
      <c r="N446">
        <v>73</v>
      </c>
    </row>
    <row r="447" spans="1:14" x14ac:dyDescent="0.25">
      <c r="A447" t="s">
        <v>8</v>
      </c>
      <c r="B447" t="s">
        <v>13</v>
      </c>
      <c r="C447" t="s">
        <v>23</v>
      </c>
      <c r="D447" t="s">
        <v>11</v>
      </c>
      <c r="E447" t="s">
        <v>15</v>
      </c>
      <c r="F447">
        <v>67</v>
      </c>
      <c r="G447">
        <f>(StudentsPerformance3[[#This Row],[math score]])*(StudentsPerformance3[[#This Row],[math score]])</f>
        <v>4489</v>
      </c>
      <c r="H447">
        <v>74</v>
      </c>
      <c r="I447">
        <f>StudentsPerformance3[[#This Row],[reading score]]*StudentsPerformance3[[#This Row],[reading score]]</f>
        <v>5476</v>
      </c>
      <c r="J447" t="str">
        <f>IF(StudentsPerformance3[[#This Row],[math score]]&lt;50,"Failed","Passed")</f>
        <v>Passed</v>
      </c>
      <c r="K447" t="s">
        <v>34</v>
      </c>
      <c r="L447" t="s">
        <v>34</v>
      </c>
      <c r="M447">
        <f>StudentsPerformance3[[#This Row],[writing score]]*StudentsPerformance3[[#This Row],[writing score]]</f>
        <v>5929</v>
      </c>
      <c r="N447">
        <v>77</v>
      </c>
    </row>
    <row r="448" spans="1:14" x14ac:dyDescent="0.25">
      <c r="A448" t="s">
        <v>17</v>
      </c>
      <c r="B448" t="s">
        <v>21</v>
      </c>
      <c r="C448" t="s">
        <v>14</v>
      </c>
      <c r="D448" t="s">
        <v>20</v>
      </c>
      <c r="E448" t="s">
        <v>12</v>
      </c>
      <c r="F448">
        <v>69</v>
      </c>
      <c r="G448">
        <f>(StudentsPerformance3[[#This Row],[math score]])*(StudentsPerformance3[[#This Row],[math score]])</f>
        <v>4761</v>
      </c>
      <c r="H448">
        <v>66</v>
      </c>
      <c r="I448">
        <f>StudentsPerformance3[[#This Row],[reading score]]*StudentsPerformance3[[#This Row],[reading score]]</f>
        <v>4356</v>
      </c>
      <c r="J448" t="str">
        <f>IF(StudentsPerformance3[[#This Row],[math score]]&lt;50,"Failed","Passed")</f>
        <v>Passed</v>
      </c>
      <c r="K448" t="s">
        <v>34</v>
      </c>
      <c r="L448" t="s">
        <v>34</v>
      </c>
      <c r="M448">
        <f>StudentsPerformance3[[#This Row],[writing score]]*StudentsPerformance3[[#This Row],[writing score]]</f>
        <v>3600</v>
      </c>
      <c r="N448">
        <v>60</v>
      </c>
    </row>
    <row r="449" spans="1:14" x14ac:dyDescent="0.25">
      <c r="A449" t="s">
        <v>17</v>
      </c>
      <c r="B449" t="s">
        <v>13</v>
      </c>
      <c r="C449" t="s">
        <v>22</v>
      </c>
      <c r="D449" t="s">
        <v>11</v>
      </c>
      <c r="E449" t="s">
        <v>15</v>
      </c>
      <c r="F449">
        <v>86</v>
      </c>
      <c r="G449">
        <f>(StudentsPerformance3[[#This Row],[math score]])*(StudentsPerformance3[[#This Row],[math score]])</f>
        <v>7396</v>
      </c>
      <c r="H449">
        <v>81</v>
      </c>
      <c r="I449">
        <f>StudentsPerformance3[[#This Row],[reading score]]*StudentsPerformance3[[#This Row],[reading score]]</f>
        <v>6561</v>
      </c>
      <c r="J449" t="str">
        <f>IF(StudentsPerformance3[[#This Row],[math score]]&lt;50,"Failed","Passed")</f>
        <v>Passed</v>
      </c>
      <c r="K449" t="s">
        <v>34</v>
      </c>
      <c r="L449" t="s">
        <v>34</v>
      </c>
      <c r="M449">
        <f>StudentsPerformance3[[#This Row],[writing score]]*StudentsPerformance3[[#This Row],[writing score]]</f>
        <v>6400</v>
      </c>
      <c r="N449">
        <v>80</v>
      </c>
    </row>
    <row r="450" spans="1:14" x14ac:dyDescent="0.25">
      <c r="A450" t="s">
        <v>17</v>
      </c>
      <c r="B450" t="s">
        <v>9</v>
      </c>
      <c r="C450" t="s">
        <v>22</v>
      </c>
      <c r="D450" t="s">
        <v>11</v>
      </c>
      <c r="E450" t="s">
        <v>12</v>
      </c>
      <c r="F450">
        <v>47</v>
      </c>
      <c r="G450">
        <f>(StudentsPerformance3[[#This Row],[math score]])*(StudentsPerformance3[[#This Row],[math score]])</f>
        <v>2209</v>
      </c>
      <c r="H450">
        <v>46</v>
      </c>
      <c r="I450">
        <f>StudentsPerformance3[[#This Row],[reading score]]*StudentsPerformance3[[#This Row],[reading score]]</f>
        <v>2116</v>
      </c>
      <c r="J450" t="str">
        <f>IF(StudentsPerformance3[[#This Row],[math score]]&lt;50,"Failed","Passed")</f>
        <v>Failed</v>
      </c>
      <c r="K450" t="s">
        <v>35</v>
      </c>
      <c r="L450" t="s">
        <v>35</v>
      </c>
      <c r="M450">
        <f>StudentsPerformance3[[#This Row],[writing score]]*StudentsPerformance3[[#This Row],[writing score]]</f>
        <v>1764</v>
      </c>
      <c r="N450">
        <v>42</v>
      </c>
    </row>
    <row r="451" spans="1:14" x14ac:dyDescent="0.25">
      <c r="A451" t="s">
        <v>17</v>
      </c>
      <c r="B451" t="s">
        <v>9</v>
      </c>
      <c r="C451" t="s">
        <v>19</v>
      </c>
      <c r="D451" t="s">
        <v>11</v>
      </c>
      <c r="E451" t="s">
        <v>12</v>
      </c>
      <c r="F451">
        <v>81</v>
      </c>
      <c r="G451">
        <f>(StudentsPerformance3[[#This Row],[math score]])*(StudentsPerformance3[[#This Row],[math score]])</f>
        <v>6561</v>
      </c>
      <c r="H451">
        <v>73</v>
      </c>
      <c r="I451">
        <f>StudentsPerformance3[[#This Row],[reading score]]*StudentsPerformance3[[#This Row],[reading score]]</f>
        <v>5329</v>
      </c>
      <c r="J451" t="str">
        <f>IF(StudentsPerformance3[[#This Row],[math score]]&lt;50,"Failed","Passed")</f>
        <v>Passed</v>
      </c>
      <c r="K451" t="s">
        <v>34</v>
      </c>
      <c r="L451" t="s">
        <v>34</v>
      </c>
      <c r="M451">
        <f>StudentsPerformance3[[#This Row],[writing score]]*StudentsPerformance3[[#This Row],[writing score]]</f>
        <v>5184</v>
      </c>
      <c r="N451">
        <v>72</v>
      </c>
    </row>
    <row r="452" spans="1:14" x14ac:dyDescent="0.25">
      <c r="A452" t="s">
        <v>8</v>
      </c>
      <c r="B452" t="s">
        <v>13</v>
      </c>
      <c r="C452" t="s">
        <v>14</v>
      </c>
      <c r="D452" t="s">
        <v>20</v>
      </c>
      <c r="E452" t="s">
        <v>15</v>
      </c>
      <c r="F452">
        <v>64</v>
      </c>
      <c r="G452">
        <f>(StudentsPerformance3[[#This Row],[math score]])*(StudentsPerformance3[[#This Row],[math score]])</f>
        <v>4096</v>
      </c>
      <c r="H452">
        <v>85</v>
      </c>
      <c r="I452">
        <f>StudentsPerformance3[[#This Row],[reading score]]*StudentsPerformance3[[#This Row],[reading score]]</f>
        <v>7225</v>
      </c>
      <c r="J452" t="str">
        <f>IF(StudentsPerformance3[[#This Row],[math score]]&lt;50,"Failed","Passed")</f>
        <v>Passed</v>
      </c>
      <c r="K452" t="s">
        <v>34</v>
      </c>
      <c r="L452" t="s">
        <v>34</v>
      </c>
      <c r="M452">
        <f>StudentsPerformance3[[#This Row],[writing score]]*StudentsPerformance3[[#This Row],[writing score]]</f>
        <v>7225</v>
      </c>
      <c r="N452">
        <v>85</v>
      </c>
    </row>
    <row r="453" spans="1:14" x14ac:dyDescent="0.25">
      <c r="A453" t="s">
        <v>8</v>
      </c>
      <c r="B453" t="s">
        <v>24</v>
      </c>
      <c r="C453" t="s">
        <v>14</v>
      </c>
      <c r="D453" t="s">
        <v>11</v>
      </c>
      <c r="E453" t="s">
        <v>12</v>
      </c>
      <c r="F453">
        <v>100</v>
      </c>
      <c r="G453">
        <f>(StudentsPerformance3[[#This Row],[math score]])*(StudentsPerformance3[[#This Row],[math score]])</f>
        <v>10000</v>
      </c>
      <c r="H453">
        <v>92</v>
      </c>
      <c r="I453">
        <f>StudentsPerformance3[[#This Row],[reading score]]*StudentsPerformance3[[#This Row],[reading score]]</f>
        <v>8464</v>
      </c>
      <c r="J453" t="str">
        <f>IF(StudentsPerformance3[[#This Row],[math score]]&lt;50,"Failed","Passed")</f>
        <v>Passed</v>
      </c>
      <c r="K453" t="s">
        <v>34</v>
      </c>
      <c r="L453" t="s">
        <v>34</v>
      </c>
      <c r="M453">
        <f>StudentsPerformance3[[#This Row],[writing score]]*StudentsPerformance3[[#This Row],[writing score]]</f>
        <v>9409</v>
      </c>
      <c r="N453">
        <v>97</v>
      </c>
    </row>
    <row r="454" spans="1:14" x14ac:dyDescent="0.25">
      <c r="A454" t="s">
        <v>8</v>
      </c>
      <c r="B454" t="s">
        <v>13</v>
      </c>
      <c r="C454" t="s">
        <v>19</v>
      </c>
      <c r="D454" t="s">
        <v>20</v>
      </c>
      <c r="E454" t="s">
        <v>12</v>
      </c>
      <c r="F454">
        <v>65</v>
      </c>
      <c r="G454">
        <f>(StudentsPerformance3[[#This Row],[math score]])*(StudentsPerformance3[[#This Row],[math score]])</f>
        <v>4225</v>
      </c>
      <c r="H454">
        <v>77</v>
      </c>
      <c r="I454">
        <f>StudentsPerformance3[[#This Row],[reading score]]*StudentsPerformance3[[#This Row],[reading score]]</f>
        <v>5929</v>
      </c>
      <c r="J454" t="str">
        <f>IF(StudentsPerformance3[[#This Row],[math score]]&lt;50,"Failed","Passed")</f>
        <v>Passed</v>
      </c>
      <c r="K454" t="s">
        <v>34</v>
      </c>
      <c r="L454" t="s">
        <v>34</v>
      </c>
      <c r="M454">
        <f>StudentsPerformance3[[#This Row],[writing score]]*StudentsPerformance3[[#This Row],[writing score]]</f>
        <v>5476</v>
      </c>
      <c r="N454">
        <v>74</v>
      </c>
    </row>
    <row r="455" spans="1:14" x14ac:dyDescent="0.25">
      <c r="A455" t="s">
        <v>17</v>
      </c>
      <c r="B455" t="s">
        <v>13</v>
      </c>
      <c r="C455" t="s">
        <v>14</v>
      </c>
      <c r="D455" t="s">
        <v>20</v>
      </c>
      <c r="E455" t="s">
        <v>12</v>
      </c>
      <c r="F455">
        <v>65</v>
      </c>
      <c r="G455">
        <f>(StudentsPerformance3[[#This Row],[math score]])*(StudentsPerformance3[[#This Row],[math score]])</f>
        <v>4225</v>
      </c>
      <c r="H455">
        <v>58</v>
      </c>
      <c r="I455">
        <f>StudentsPerformance3[[#This Row],[reading score]]*StudentsPerformance3[[#This Row],[reading score]]</f>
        <v>3364</v>
      </c>
      <c r="J455" t="str">
        <f>IF(StudentsPerformance3[[#This Row],[math score]]&lt;50,"Failed","Passed")</f>
        <v>Passed</v>
      </c>
      <c r="K455" t="s">
        <v>34</v>
      </c>
      <c r="L455" t="s">
        <v>35</v>
      </c>
      <c r="M455">
        <f>StudentsPerformance3[[#This Row],[writing score]]*StudentsPerformance3[[#This Row],[writing score]]</f>
        <v>2401</v>
      </c>
      <c r="N455">
        <v>49</v>
      </c>
    </row>
    <row r="456" spans="1:14" x14ac:dyDescent="0.25">
      <c r="A456" t="s">
        <v>8</v>
      </c>
      <c r="B456" t="s">
        <v>13</v>
      </c>
      <c r="C456" t="s">
        <v>19</v>
      </c>
      <c r="D456" t="s">
        <v>20</v>
      </c>
      <c r="E456" t="s">
        <v>12</v>
      </c>
      <c r="F456">
        <v>53</v>
      </c>
      <c r="G456">
        <f>(StudentsPerformance3[[#This Row],[math score]])*(StudentsPerformance3[[#This Row],[math score]])</f>
        <v>2809</v>
      </c>
      <c r="H456">
        <v>61</v>
      </c>
      <c r="I456">
        <f>StudentsPerformance3[[#This Row],[reading score]]*StudentsPerformance3[[#This Row],[reading score]]</f>
        <v>3721</v>
      </c>
      <c r="J456" t="str">
        <f>IF(StudentsPerformance3[[#This Row],[math score]]&lt;50,"Failed","Passed")</f>
        <v>Passed</v>
      </c>
      <c r="K456" t="s">
        <v>34</v>
      </c>
      <c r="L456" t="s">
        <v>34</v>
      </c>
      <c r="M456">
        <f>StudentsPerformance3[[#This Row],[writing score]]*StudentsPerformance3[[#This Row],[writing score]]</f>
        <v>3844</v>
      </c>
      <c r="N456">
        <v>62</v>
      </c>
    </row>
    <row r="457" spans="1:14" x14ac:dyDescent="0.25">
      <c r="A457" t="s">
        <v>17</v>
      </c>
      <c r="B457" t="s">
        <v>13</v>
      </c>
      <c r="C457" t="s">
        <v>10</v>
      </c>
      <c r="D457" t="s">
        <v>20</v>
      </c>
      <c r="E457" t="s">
        <v>12</v>
      </c>
      <c r="F457">
        <v>37</v>
      </c>
      <c r="G457">
        <f>(StudentsPerformance3[[#This Row],[math score]])*(StudentsPerformance3[[#This Row],[math score]])</f>
        <v>1369</v>
      </c>
      <c r="H457">
        <v>56</v>
      </c>
      <c r="I457">
        <f>StudentsPerformance3[[#This Row],[reading score]]*StudentsPerformance3[[#This Row],[reading score]]</f>
        <v>3136</v>
      </c>
      <c r="J457" t="str">
        <f>IF(StudentsPerformance3[[#This Row],[math score]]&lt;50,"Failed","Passed")</f>
        <v>Failed</v>
      </c>
      <c r="K457" t="s">
        <v>34</v>
      </c>
      <c r="L457" t="s">
        <v>35</v>
      </c>
      <c r="M457">
        <f>StudentsPerformance3[[#This Row],[writing score]]*StudentsPerformance3[[#This Row],[writing score]]</f>
        <v>2209</v>
      </c>
      <c r="N457">
        <v>47</v>
      </c>
    </row>
    <row r="458" spans="1:14" x14ac:dyDescent="0.25">
      <c r="A458" t="s">
        <v>8</v>
      </c>
      <c r="B458" t="s">
        <v>21</v>
      </c>
      <c r="C458" t="s">
        <v>10</v>
      </c>
      <c r="D458" t="s">
        <v>11</v>
      </c>
      <c r="E458" t="s">
        <v>12</v>
      </c>
      <c r="F458">
        <v>79</v>
      </c>
      <c r="G458">
        <f>(StudentsPerformance3[[#This Row],[math score]])*(StudentsPerformance3[[#This Row],[math score]])</f>
        <v>6241</v>
      </c>
      <c r="H458">
        <v>89</v>
      </c>
      <c r="I458">
        <f>StudentsPerformance3[[#This Row],[reading score]]*StudentsPerformance3[[#This Row],[reading score]]</f>
        <v>7921</v>
      </c>
      <c r="J458" t="str">
        <f>IF(StudentsPerformance3[[#This Row],[math score]]&lt;50,"Failed","Passed")</f>
        <v>Passed</v>
      </c>
      <c r="K458" t="s">
        <v>34</v>
      </c>
      <c r="L458" t="s">
        <v>34</v>
      </c>
      <c r="M458">
        <f>StudentsPerformance3[[#This Row],[writing score]]*StudentsPerformance3[[#This Row],[writing score]]</f>
        <v>7921</v>
      </c>
      <c r="N458">
        <v>89</v>
      </c>
    </row>
    <row r="459" spans="1:14" x14ac:dyDescent="0.25">
      <c r="A459" t="s">
        <v>17</v>
      </c>
      <c r="B459" t="s">
        <v>21</v>
      </c>
      <c r="C459" t="s">
        <v>19</v>
      </c>
      <c r="D459" t="s">
        <v>20</v>
      </c>
      <c r="E459" t="s">
        <v>12</v>
      </c>
      <c r="F459">
        <v>53</v>
      </c>
      <c r="G459">
        <f>(StudentsPerformance3[[#This Row],[math score]])*(StudentsPerformance3[[#This Row],[math score]])</f>
        <v>2809</v>
      </c>
      <c r="H459">
        <v>54</v>
      </c>
      <c r="I459">
        <f>StudentsPerformance3[[#This Row],[reading score]]*StudentsPerformance3[[#This Row],[reading score]]</f>
        <v>2916</v>
      </c>
      <c r="J459" t="str">
        <f>IF(StudentsPerformance3[[#This Row],[math score]]&lt;50,"Failed","Passed")</f>
        <v>Passed</v>
      </c>
      <c r="K459" t="s">
        <v>34</v>
      </c>
      <c r="L459" t="s">
        <v>35</v>
      </c>
      <c r="M459">
        <f>StudentsPerformance3[[#This Row],[writing score]]*StudentsPerformance3[[#This Row],[writing score]]</f>
        <v>2304</v>
      </c>
      <c r="N459">
        <v>48</v>
      </c>
    </row>
    <row r="460" spans="1:14" x14ac:dyDescent="0.25">
      <c r="A460" t="s">
        <v>8</v>
      </c>
      <c r="B460" t="s">
        <v>24</v>
      </c>
      <c r="C460" t="s">
        <v>10</v>
      </c>
      <c r="D460" t="s">
        <v>11</v>
      </c>
      <c r="E460" t="s">
        <v>12</v>
      </c>
      <c r="F460">
        <v>100</v>
      </c>
      <c r="G460">
        <f>(StudentsPerformance3[[#This Row],[math score]])*(StudentsPerformance3[[#This Row],[math score]])</f>
        <v>10000</v>
      </c>
      <c r="H460">
        <v>100</v>
      </c>
      <c r="I460">
        <f>StudentsPerformance3[[#This Row],[reading score]]*StudentsPerformance3[[#This Row],[reading score]]</f>
        <v>10000</v>
      </c>
      <c r="J460" t="str">
        <f>IF(StudentsPerformance3[[#This Row],[math score]]&lt;50,"Failed","Passed")</f>
        <v>Passed</v>
      </c>
      <c r="K460" t="s">
        <v>34</v>
      </c>
      <c r="L460" t="s">
        <v>34</v>
      </c>
      <c r="M460">
        <f>StudentsPerformance3[[#This Row],[writing score]]*StudentsPerformance3[[#This Row],[writing score]]</f>
        <v>10000</v>
      </c>
      <c r="N460">
        <v>100</v>
      </c>
    </row>
    <row r="461" spans="1:14" x14ac:dyDescent="0.25">
      <c r="A461" t="s">
        <v>17</v>
      </c>
      <c r="B461" t="s">
        <v>9</v>
      </c>
      <c r="C461" t="s">
        <v>22</v>
      </c>
      <c r="D461" t="s">
        <v>11</v>
      </c>
      <c r="E461" t="s">
        <v>15</v>
      </c>
      <c r="F461">
        <v>72</v>
      </c>
      <c r="G461">
        <f>(StudentsPerformance3[[#This Row],[math score]])*(StudentsPerformance3[[#This Row],[math score]])</f>
        <v>5184</v>
      </c>
      <c r="H461">
        <v>65</v>
      </c>
      <c r="I461">
        <f>StudentsPerformance3[[#This Row],[reading score]]*StudentsPerformance3[[#This Row],[reading score]]</f>
        <v>4225</v>
      </c>
      <c r="J461" t="str">
        <f>IF(StudentsPerformance3[[#This Row],[math score]]&lt;50,"Failed","Passed")</f>
        <v>Passed</v>
      </c>
      <c r="K461" t="s">
        <v>34</v>
      </c>
      <c r="L461" t="s">
        <v>34</v>
      </c>
      <c r="M461">
        <f>StudentsPerformance3[[#This Row],[writing score]]*StudentsPerformance3[[#This Row],[writing score]]</f>
        <v>4624</v>
      </c>
      <c r="N461">
        <v>68</v>
      </c>
    </row>
    <row r="462" spans="1:14" x14ac:dyDescent="0.25">
      <c r="A462" t="s">
        <v>17</v>
      </c>
      <c r="B462" t="s">
        <v>13</v>
      </c>
      <c r="C462" t="s">
        <v>10</v>
      </c>
      <c r="D462" t="s">
        <v>20</v>
      </c>
      <c r="E462" t="s">
        <v>12</v>
      </c>
      <c r="F462">
        <v>53</v>
      </c>
      <c r="G462">
        <f>(StudentsPerformance3[[#This Row],[math score]])*(StudentsPerformance3[[#This Row],[math score]])</f>
        <v>2809</v>
      </c>
      <c r="H462">
        <v>58</v>
      </c>
      <c r="I462">
        <f>StudentsPerformance3[[#This Row],[reading score]]*StudentsPerformance3[[#This Row],[reading score]]</f>
        <v>3364</v>
      </c>
      <c r="J462" t="str">
        <f>IF(StudentsPerformance3[[#This Row],[math score]]&lt;50,"Failed","Passed")</f>
        <v>Passed</v>
      </c>
      <c r="K462" t="s">
        <v>34</v>
      </c>
      <c r="L462" t="s">
        <v>34</v>
      </c>
      <c r="M462">
        <f>StudentsPerformance3[[#This Row],[writing score]]*StudentsPerformance3[[#This Row],[writing score]]</f>
        <v>3025</v>
      </c>
      <c r="N462">
        <v>55</v>
      </c>
    </row>
    <row r="463" spans="1:14" x14ac:dyDescent="0.25">
      <c r="A463" t="s">
        <v>17</v>
      </c>
      <c r="B463" t="s">
        <v>9</v>
      </c>
      <c r="C463" t="s">
        <v>14</v>
      </c>
      <c r="D463" t="s">
        <v>20</v>
      </c>
      <c r="E463" t="s">
        <v>12</v>
      </c>
      <c r="F463">
        <v>54</v>
      </c>
      <c r="G463">
        <f>(StudentsPerformance3[[#This Row],[math score]])*(StudentsPerformance3[[#This Row],[math score]])</f>
        <v>2916</v>
      </c>
      <c r="H463">
        <v>54</v>
      </c>
      <c r="I463">
        <f>StudentsPerformance3[[#This Row],[reading score]]*StudentsPerformance3[[#This Row],[reading score]]</f>
        <v>2916</v>
      </c>
      <c r="J463" t="str">
        <f>IF(StudentsPerformance3[[#This Row],[math score]]&lt;50,"Failed","Passed")</f>
        <v>Passed</v>
      </c>
      <c r="K463" t="s">
        <v>34</v>
      </c>
      <c r="L463" t="s">
        <v>35</v>
      </c>
      <c r="M463">
        <f>StudentsPerformance3[[#This Row],[writing score]]*StudentsPerformance3[[#This Row],[writing score]]</f>
        <v>2025</v>
      </c>
      <c r="N463">
        <v>45</v>
      </c>
    </row>
    <row r="464" spans="1:14" x14ac:dyDescent="0.25">
      <c r="A464" t="s">
        <v>8</v>
      </c>
      <c r="B464" t="s">
        <v>24</v>
      </c>
      <c r="C464" t="s">
        <v>14</v>
      </c>
      <c r="D464" t="s">
        <v>11</v>
      </c>
      <c r="E464" t="s">
        <v>12</v>
      </c>
      <c r="F464">
        <v>71</v>
      </c>
      <c r="G464">
        <f>(StudentsPerformance3[[#This Row],[math score]])*(StudentsPerformance3[[#This Row],[math score]])</f>
        <v>5041</v>
      </c>
      <c r="H464">
        <v>70</v>
      </c>
      <c r="I464">
        <f>StudentsPerformance3[[#This Row],[reading score]]*StudentsPerformance3[[#This Row],[reading score]]</f>
        <v>4900</v>
      </c>
      <c r="J464" t="str">
        <f>IF(StudentsPerformance3[[#This Row],[math score]]&lt;50,"Failed","Passed")</f>
        <v>Passed</v>
      </c>
      <c r="K464" t="s">
        <v>34</v>
      </c>
      <c r="L464" t="s">
        <v>34</v>
      </c>
      <c r="M464">
        <f>StudentsPerformance3[[#This Row],[writing score]]*StudentsPerformance3[[#This Row],[writing score]]</f>
        <v>5776</v>
      </c>
      <c r="N464">
        <v>76</v>
      </c>
    </row>
    <row r="465" spans="1:14" x14ac:dyDescent="0.25">
      <c r="A465" t="s">
        <v>8</v>
      </c>
      <c r="B465" t="s">
        <v>13</v>
      </c>
      <c r="C465" t="s">
        <v>14</v>
      </c>
      <c r="D465" t="s">
        <v>20</v>
      </c>
      <c r="E465" t="s">
        <v>12</v>
      </c>
      <c r="F465">
        <v>77</v>
      </c>
      <c r="G465">
        <f>(StudentsPerformance3[[#This Row],[math score]])*(StudentsPerformance3[[#This Row],[math score]])</f>
        <v>5929</v>
      </c>
      <c r="H465">
        <v>90</v>
      </c>
      <c r="I465">
        <f>StudentsPerformance3[[#This Row],[reading score]]*StudentsPerformance3[[#This Row],[reading score]]</f>
        <v>8100</v>
      </c>
      <c r="J465" t="str">
        <f>IF(StudentsPerformance3[[#This Row],[math score]]&lt;50,"Failed","Passed")</f>
        <v>Passed</v>
      </c>
      <c r="K465" t="s">
        <v>34</v>
      </c>
      <c r="L465" t="s">
        <v>34</v>
      </c>
      <c r="M465">
        <f>StudentsPerformance3[[#This Row],[writing score]]*StudentsPerformance3[[#This Row],[writing score]]</f>
        <v>8281</v>
      </c>
      <c r="N465">
        <v>91</v>
      </c>
    </row>
    <row r="466" spans="1:14" x14ac:dyDescent="0.25">
      <c r="A466" t="s">
        <v>17</v>
      </c>
      <c r="B466" t="s">
        <v>18</v>
      </c>
      <c r="C466" t="s">
        <v>10</v>
      </c>
      <c r="D466" t="s">
        <v>11</v>
      </c>
      <c r="E466" t="s">
        <v>15</v>
      </c>
      <c r="F466">
        <v>75</v>
      </c>
      <c r="G466">
        <f>(StudentsPerformance3[[#This Row],[math score]])*(StudentsPerformance3[[#This Row],[math score]])</f>
        <v>5625</v>
      </c>
      <c r="H466">
        <v>58</v>
      </c>
      <c r="I466">
        <f>StudentsPerformance3[[#This Row],[reading score]]*StudentsPerformance3[[#This Row],[reading score]]</f>
        <v>3364</v>
      </c>
      <c r="J466" t="str">
        <f>IF(StudentsPerformance3[[#This Row],[math score]]&lt;50,"Failed","Passed")</f>
        <v>Passed</v>
      </c>
      <c r="K466" t="s">
        <v>34</v>
      </c>
      <c r="L466" t="s">
        <v>34</v>
      </c>
      <c r="M466">
        <f>StudentsPerformance3[[#This Row],[writing score]]*StudentsPerformance3[[#This Row],[writing score]]</f>
        <v>3844</v>
      </c>
      <c r="N466">
        <v>62</v>
      </c>
    </row>
    <row r="467" spans="1:14" x14ac:dyDescent="0.25">
      <c r="A467" t="s">
        <v>8</v>
      </c>
      <c r="B467" t="s">
        <v>13</v>
      </c>
      <c r="C467" t="s">
        <v>14</v>
      </c>
      <c r="D467" t="s">
        <v>11</v>
      </c>
      <c r="E467" t="s">
        <v>12</v>
      </c>
      <c r="F467">
        <v>84</v>
      </c>
      <c r="G467">
        <f>(StudentsPerformance3[[#This Row],[math score]])*(StudentsPerformance3[[#This Row],[math score]])</f>
        <v>7056</v>
      </c>
      <c r="H467">
        <v>87</v>
      </c>
      <c r="I467">
        <f>StudentsPerformance3[[#This Row],[reading score]]*StudentsPerformance3[[#This Row],[reading score]]</f>
        <v>7569</v>
      </c>
      <c r="J467" t="str">
        <f>IF(StudentsPerformance3[[#This Row],[math score]]&lt;50,"Failed","Passed")</f>
        <v>Passed</v>
      </c>
      <c r="K467" t="s">
        <v>34</v>
      </c>
      <c r="L467" t="s">
        <v>34</v>
      </c>
      <c r="M467">
        <f>StudentsPerformance3[[#This Row],[writing score]]*StudentsPerformance3[[#This Row],[writing score]]</f>
        <v>8281</v>
      </c>
      <c r="N467">
        <v>91</v>
      </c>
    </row>
    <row r="468" spans="1:14" x14ac:dyDescent="0.25">
      <c r="A468" t="s">
        <v>8</v>
      </c>
      <c r="B468" t="s">
        <v>21</v>
      </c>
      <c r="C468" t="s">
        <v>19</v>
      </c>
      <c r="D468" t="s">
        <v>20</v>
      </c>
      <c r="E468" t="s">
        <v>12</v>
      </c>
      <c r="F468">
        <v>26</v>
      </c>
      <c r="G468">
        <f>(StudentsPerformance3[[#This Row],[math score]])*(StudentsPerformance3[[#This Row],[math score]])</f>
        <v>676</v>
      </c>
      <c r="H468">
        <v>31</v>
      </c>
      <c r="I468">
        <f>StudentsPerformance3[[#This Row],[reading score]]*StudentsPerformance3[[#This Row],[reading score]]</f>
        <v>961</v>
      </c>
      <c r="J468" t="str">
        <f>IF(StudentsPerformance3[[#This Row],[math score]]&lt;50,"Failed","Passed")</f>
        <v>Failed</v>
      </c>
      <c r="K468" t="s">
        <v>35</v>
      </c>
      <c r="L468" t="s">
        <v>35</v>
      </c>
      <c r="M468">
        <f>StudentsPerformance3[[#This Row],[writing score]]*StudentsPerformance3[[#This Row],[writing score]]</f>
        <v>1444</v>
      </c>
      <c r="N468">
        <v>38</v>
      </c>
    </row>
    <row r="469" spans="1:14" x14ac:dyDescent="0.25">
      <c r="A469" t="s">
        <v>17</v>
      </c>
      <c r="B469" t="s">
        <v>18</v>
      </c>
      <c r="C469" t="s">
        <v>22</v>
      </c>
      <c r="D469" t="s">
        <v>20</v>
      </c>
      <c r="E469" t="s">
        <v>15</v>
      </c>
      <c r="F469">
        <v>72</v>
      </c>
      <c r="G469">
        <f>(StudentsPerformance3[[#This Row],[math score]])*(StudentsPerformance3[[#This Row],[math score]])</f>
        <v>5184</v>
      </c>
      <c r="H469">
        <v>67</v>
      </c>
      <c r="I469">
        <f>StudentsPerformance3[[#This Row],[reading score]]*StudentsPerformance3[[#This Row],[reading score]]</f>
        <v>4489</v>
      </c>
      <c r="J469" t="str">
        <f>IF(StudentsPerformance3[[#This Row],[math score]]&lt;50,"Failed","Passed")</f>
        <v>Passed</v>
      </c>
      <c r="K469" t="s">
        <v>34</v>
      </c>
      <c r="L469" t="s">
        <v>34</v>
      </c>
      <c r="M469">
        <f>StudentsPerformance3[[#This Row],[writing score]]*StudentsPerformance3[[#This Row],[writing score]]</f>
        <v>4225</v>
      </c>
      <c r="N469">
        <v>65</v>
      </c>
    </row>
    <row r="470" spans="1:14" x14ac:dyDescent="0.25">
      <c r="A470" t="s">
        <v>8</v>
      </c>
      <c r="B470" t="s">
        <v>18</v>
      </c>
      <c r="C470" t="s">
        <v>22</v>
      </c>
      <c r="D470" t="s">
        <v>20</v>
      </c>
      <c r="E470" t="s">
        <v>15</v>
      </c>
      <c r="F470">
        <v>77</v>
      </c>
      <c r="G470">
        <f>(StudentsPerformance3[[#This Row],[math score]])*(StudentsPerformance3[[#This Row],[math score]])</f>
        <v>5929</v>
      </c>
      <c r="H470">
        <v>88</v>
      </c>
      <c r="I470">
        <f>StudentsPerformance3[[#This Row],[reading score]]*StudentsPerformance3[[#This Row],[reading score]]</f>
        <v>7744</v>
      </c>
      <c r="J470" t="str">
        <f>IF(StudentsPerformance3[[#This Row],[math score]]&lt;50,"Failed","Passed")</f>
        <v>Passed</v>
      </c>
      <c r="K470" t="s">
        <v>34</v>
      </c>
      <c r="L470" t="s">
        <v>34</v>
      </c>
      <c r="M470">
        <f>StudentsPerformance3[[#This Row],[writing score]]*StudentsPerformance3[[#This Row],[writing score]]</f>
        <v>7225</v>
      </c>
      <c r="N470">
        <v>85</v>
      </c>
    </row>
    <row r="471" spans="1:14" x14ac:dyDescent="0.25">
      <c r="A471" t="s">
        <v>17</v>
      </c>
      <c r="B471" t="s">
        <v>13</v>
      </c>
      <c r="C471" t="s">
        <v>14</v>
      </c>
      <c r="D471" t="s">
        <v>11</v>
      </c>
      <c r="E471" t="s">
        <v>12</v>
      </c>
      <c r="F471">
        <v>91</v>
      </c>
      <c r="G471">
        <f>(StudentsPerformance3[[#This Row],[math score]])*(StudentsPerformance3[[#This Row],[math score]])</f>
        <v>8281</v>
      </c>
      <c r="H471">
        <v>74</v>
      </c>
      <c r="I471">
        <f>StudentsPerformance3[[#This Row],[reading score]]*StudentsPerformance3[[#This Row],[reading score]]</f>
        <v>5476</v>
      </c>
      <c r="J471" t="str">
        <f>IF(StudentsPerformance3[[#This Row],[math score]]&lt;50,"Failed","Passed")</f>
        <v>Passed</v>
      </c>
      <c r="K471" t="s">
        <v>34</v>
      </c>
      <c r="L471" t="s">
        <v>34</v>
      </c>
      <c r="M471">
        <f>StudentsPerformance3[[#This Row],[writing score]]*StudentsPerformance3[[#This Row],[writing score]]</f>
        <v>5776</v>
      </c>
      <c r="N471">
        <v>76</v>
      </c>
    </row>
    <row r="472" spans="1:14" x14ac:dyDescent="0.25">
      <c r="A472" t="s">
        <v>8</v>
      </c>
      <c r="B472" t="s">
        <v>13</v>
      </c>
      <c r="C472" t="s">
        <v>19</v>
      </c>
      <c r="D472" t="s">
        <v>11</v>
      </c>
      <c r="E472" t="s">
        <v>15</v>
      </c>
      <c r="F472">
        <v>83</v>
      </c>
      <c r="G472">
        <f>(StudentsPerformance3[[#This Row],[math score]])*(StudentsPerformance3[[#This Row],[math score]])</f>
        <v>6889</v>
      </c>
      <c r="H472">
        <v>85</v>
      </c>
      <c r="I472">
        <f>StudentsPerformance3[[#This Row],[reading score]]*StudentsPerformance3[[#This Row],[reading score]]</f>
        <v>7225</v>
      </c>
      <c r="J472" t="str">
        <f>IF(StudentsPerformance3[[#This Row],[math score]]&lt;50,"Failed","Passed")</f>
        <v>Passed</v>
      </c>
      <c r="K472" t="s">
        <v>34</v>
      </c>
      <c r="L472" t="s">
        <v>34</v>
      </c>
      <c r="M472">
        <f>StudentsPerformance3[[#This Row],[writing score]]*StudentsPerformance3[[#This Row],[writing score]]</f>
        <v>8100</v>
      </c>
      <c r="N472">
        <v>90</v>
      </c>
    </row>
    <row r="473" spans="1:14" x14ac:dyDescent="0.25">
      <c r="A473" t="s">
        <v>8</v>
      </c>
      <c r="B473" t="s">
        <v>13</v>
      </c>
      <c r="C473" t="s">
        <v>22</v>
      </c>
      <c r="D473" t="s">
        <v>11</v>
      </c>
      <c r="E473" t="s">
        <v>12</v>
      </c>
      <c r="F473">
        <v>63</v>
      </c>
      <c r="G473">
        <f>(StudentsPerformance3[[#This Row],[math score]])*(StudentsPerformance3[[#This Row],[math score]])</f>
        <v>3969</v>
      </c>
      <c r="H473">
        <v>69</v>
      </c>
      <c r="I473">
        <f>StudentsPerformance3[[#This Row],[reading score]]*StudentsPerformance3[[#This Row],[reading score]]</f>
        <v>4761</v>
      </c>
      <c r="J473" t="str">
        <f>IF(StudentsPerformance3[[#This Row],[math score]]&lt;50,"Failed","Passed")</f>
        <v>Passed</v>
      </c>
      <c r="K473" t="s">
        <v>34</v>
      </c>
      <c r="L473" t="s">
        <v>34</v>
      </c>
      <c r="M473">
        <f>StudentsPerformance3[[#This Row],[writing score]]*StudentsPerformance3[[#This Row],[writing score]]</f>
        <v>5476</v>
      </c>
      <c r="N473">
        <v>74</v>
      </c>
    </row>
    <row r="474" spans="1:14" x14ac:dyDescent="0.25">
      <c r="A474" t="s">
        <v>8</v>
      </c>
      <c r="B474" t="s">
        <v>13</v>
      </c>
      <c r="C474" t="s">
        <v>19</v>
      </c>
      <c r="D474" t="s">
        <v>11</v>
      </c>
      <c r="E474" t="s">
        <v>15</v>
      </c>
      <c r="F474">
        <v>68</v>
      </c>
      <c r="G474">
        <f>(StudentsPerformance3[[#This Row],[math score]])*(StudentsPerformance3[[#This Row],[math score]])</f>
        <v>4624</v>
      </c>
      <c r="H474">
        <v>86</v>
      </c>
      <c r="I474">
        <f>StudentsPerformance3[[#This Row],[reading score]]*StudentsPerformance3[[#This Row],[reading score]]</f>
        <v>7396</v>
      </c>
      <c r="J474" t="str">
        <f>IF(StudentsPerformance3[[#This Row],[math score]]&lt;50,"Failed","Passed")</f>
        <v>Passed</v>
      </c>
      <c r="K474" t="s">
        <v>34</v>
      </c>
      <c r="L474" t="s">
        <v>34</v>
      </c>
      <c r="M474">
        <f>StudentsPerformance3[[#This Row],[writing score]]*StudentsPerformance3[[#This Row],[writing score]]</f>
        <v>7056</v>
      </c>
      <c r="N474">
        <v>84</v>
      </c>
    </row>
    <row r="475" spans="1:14" x14ac:dyDescent="0.25">
      <c r="A475" t="s">
        <v>8</v>
      </c>
      <c r="B475" t="s">
        <v>21</v>
      </c>
      <c r="C475" t="s">
        <v>23</v>
      </c>
      <c r="D475" t="s">
        <v>11</v>
      </c>
      <c r="E475" t="s">
        <v>12</v>
      </c>
      <c r="F475">
        <v>59</v>
      </c>
      <c r="G475">
        <f>(StudentsPerformance3[[#This Row],[math score]])*(StudentsPerformance3[[#This Row],[math score]])</f>
        <v>3481</v>
      </c>
      <c r="H475">
        <v>67</v>
      </c>
      <c r="I475">
        <f>StudentsPerformance3[[#This Row],[reading score]]*StudentsPerformance3[[#This Row],[reading score]]</f>
        <v>4489</v>
      </c>
      <c r="J475" t="str">
        <f>IF(StudentsPerformance3[[#This Row],[math score]]&lt;50,"Failed","Passed")</f>
        <v>Passed</v>
      </c>
      <c r="K475" t="s">
        <v>34</v>
      </c>
      <c r="L475" t="s">
        <v>34</v>
      </c>
      <c r="M475">
        <f>StudentsPerformance3[[#This Row],[writing score]]*StudentsPerformance3[[#This Row],[writing score]]</f>
        <v>3721</v>
      </c>
      <c r="N475">
        <v>61</v>
      </c>
    </row>
    <row r="476" spans="1:14" x14ac:dyDescent="0.25">
      <c r="A476" t="s">
        <v>8</v>
      </c>
      <c r="B476" t="s">
        <v>9</v>
      </c>
      <c r="C476" t="s">
        <v>19</v>
      </c>
      <c r="D476" t="s">
        <v>11</v>
      </c>
      <c r="E476" t="s">
        <v>15</v>
      </c>
      <c r="F476">
        <v>90</v>
      </c>
      <c r="G476">
        <f>(StudentsPerformance3[[#This Row],[math score]])*(StudentsPerformance3[[#This Row],[math score]])</f>
        <v>8100</v>
      </c>
      <c r="H476">
        <v>90</v>
      </c>
      <c r="I476">
        <f>StudentsPerformance3[[#This Row],[reading score]]*StudentsPerformance3[[#This Row],[reading score]]</f>
        <v>8100</v>
      </c>
      <c r="J476" t="str">
        <f>IF(StudentsPerformance3[[#This Row],[math score]]&lt;50,"Failed","Passed")</f>
        <v>Passed</v>
      </c>
      <c r="K476" t="s">
        <v>34</v>
      </c>
      <c r="L476" t="s">
        <v>34</v>
      </c>
      <c r="M476">
        <f>StudentsPerformance3[[#This Row],[writing score]]*StudentsPerformance3[[#This Row],[writing score]]</f>
        <v>8281</v>
      </c>
      <c r="N476">
        <v>91</v>
      </c>
    </row>
    <row r="477" spans="1:14" x14ac:dyDescent="0.25">
      <c r="A477" t="s">
        <v>8</v>
      </c>
      <c r="B477" t="s">
        <v>21</v>
      </c>
      <c r="C477" t="s">
        <v>10</v>
      </c>
      <c r="D477" t="s">
        <v>11</v>
      </c>
      <c r="E477" t="s">
        <v>15</v>
      </c>
      <c r="F477">
        <v>71</v>
      </c>
      <c r="G477">
        <f>(StudentsPerformance3[[#This Row],[math score]])*(StudentsPerformance3[[#This Row],[math score]])</f>
        <v>5041</v>
      </c>
      <c r="H477">
        <v>76</v>
      </c>
      <c r="I477">
        <f>StudentsPerformance3[[#This Row],[reading score]]*StudentsPerformance3[[#This Row],[reading score]]</f>
        <v>5776</v>
      </c>
      <c r="J477" t="str">
        <f>IF(StudentsPerformance3[[#This Row],[math score]]&lt;50,"Failed","Passed")</f>
        <v>Passed</v>
      </c>
      <c r="K477" t="s">
        <v>34</v>
      </c>
      <c r="L477" t="s">
        <v>34</v>
      </c>
      <c r="M477">
        <f>StudentsPerformance3[[#This Row],[writing score]]*StudentsPerformance3[[#This Row],[writing score]]</f>
        <v>6889</v>
      </c>
      <c r="N477">
        <v>83</v>
      </c>
    </row>
    <row r="478" spans="1:14" x14ac:dyDescent="0.25">
      <c r="A478" t="s">
        <v>17</v>
      </c>
      <c r="B478" t="s">
        <v>24</v>
      </c>
      <c r="C478" t="s">
        <v>10</v>
      </c>
      <c r="D478" t="s">
        <v>11</v>
      </c>
      <c r="E478" t="s">
        <v>15</v>
      </c>
      <c r="F478">
        <v>76</v>
      </c>
      <c r="G478">
        <f>(StudentsPerformance3[[#This Row],[math score]])*(StudentsPerformance3[[#This Row],[math score]])</f>
        <v>5776</v>
      </c>
      <c r="H478">
        <v>62</v>
      </c>
      <c r="I478">
        <f>StudentsPerformance3[[#This Row],[reading score]]*StudentsPerformance3[[#This Row],[reading score]]</f>
        <v>3844</v>
      </c>
      <c r="J478" t="str">
        <f>IF(StudentsPerformance3[[#This Row],[math score]]&lt;50,"Failed","Passed")</f>
        <v>Passed</v>
      </c>
      <c r="K478" t="s">
        <v>34</v>
      </c>
      <c r="L478" t="s">
        <v>34</v>
      </c>
      <c r="M478">
        <f>StudentsPerformance3[[#This Row],[writing score]]*StudentsPerformance3[[#This Row],[writing score]]</f>
        <v>4356</v>
      </c>
      <c r="N478">
        <v>66</v>
      </c>
    </row>
    <row r="479" spans="1:14" x14ac:dyDescent="0.25">
      <c r="A479" t="s">
        <v>17</v>
      </c>
      <c r="B479" t="s">
        <v>21</v>
      </c>
      <c r="C479" t="s">
        <v>19</v>
      </c>
      <c r="D479" t="s">
        <v>11</v>
      </c>
      <c r="E479" t="s">
        <v>12</v>
      </c>
      <c r="F479">
        <v>80</v>
      </c>
      <c r="G479">
        <f>(StudentsPerformance3[[#This Row],[math score]])*(StudentsPerformance3[[#This Row],[math score]])</f>
        <v>6400</v>
      </c>
      <c r="H479">
        <v>68</v>
      </c>
      <c r="I479">
        <f>StudentsPerformance3[[#This Row],[reading score]]*StudentsPerformance3[[#This Row],[reading score]]</f>
        <v>4624</v>
      </c>
      <c r="J479" t="str">
        <f>IF(StudentsPerformance3[[#This Row],[math score]]&lt;50,"Failed","Passed")</f>
        <v>Passed</v>
      </c>
      <c r="K479" t="s">
        <v>34</v>
      </c>
      <c r="L479" t="s">
        <v>34</v>
      </c>
      <c r="M479">
        <f>StudentsPerformance3[[#This Row],[writing score]]*StudentsPerformance3[[#This Row],[writing score]]</f>
        <v>5184</v>
      </c>
      <c r="N479">
        <v>72</v>
      </c>
    </row>
    <row r="480" spans="1:14" x14ac:dyDescent="0.25">
      <c r="A480" t="s">
        <v>8</v>
      </c>
      <c r="B480" t="s">
        <v>21</v>
      </c>
      <c r="C480" t="s">
        <v>16</v>
      </c>
      <c r="D480" t="s">
        <v>11</v>
      </c>
      <c r="E480" t="s">
        <v>12</v>
      </c>
      <c r="F480">
        <v>55</v>
      </c>
      <c r="G480">
        <f>(StudentsPerformance3[[#This Row],[math score]])*(StudentsPerformance3[[#This Row],[math score]])</f>
        <v>3025</v>
      </c>
      <c r="H480">
        <v>64</v>
      </c>
      <c r="I480">
        <f>StudentsPerformance3[[#This Row],[reading score]]*StudentsPerformance3[[#This Row],[reading score]]</f>
        <v>4096</v>
      </c>
      <c r="J480" t="str">
        <f>IF(StudentsPerformance3[[#This Row],[math score]]&lt;50,"Failed","Passed")</f>
        <v>Passed</v>
      </c>
      <c r="K480" t="s">
        <v>34</v>
      </c>
      <c r="L480" t="s">
        <v>34</v>
      </c>
      <c r="M480">
        <f>StudentsPerformance3[[#This Row],[writing score]]*StudentsPerformance3[[#This Row],[writing score]]</f>
        <v>4900</v>
      </c>
      <c r="N480">
        <v>70</v>
      </c>
    </row>
    <row r="481" spans="1:14" x14ac:dyDescent="0.25">
      <c r="A481" t="s">
        <v>17</v>
      </c>
      <c r="B481" t="s">
        <v>24</v>
      </c>
      <c r="C481" t="s">
        <v>19</v>
      </c>
      <c r="D481" t="s">
        <v>11</v>
      </c>
      <c r="E481" t="s">
        <v>12</v>
      </c>
      <c r="F481">
        <v>76</v>
      </c>
      <c r="G481">
        <f>(StudentsPerformance3[[#This Row],[math score]])*(StudentsPerformance3[[#This Row],[math score]])</f>
        <v>5776</v>
      </c>
      <c r="H481">
        <v>71</v>
      </c>
      <c r="I481">
        <f>StudentsPerformance3[[#This Row],[reading score]]*StudentsPerformance3[[#This Row],[reading score]]</f>
        <v>5041</v>
      </c>
      <c r="J481" t="str">
        <f>IF(StudentsPerformance3[[#This Row],[math score]]&lt;50,"Failed","Passed")</f>
        <v>Passed</v>
      </c>
      <c r="K481" t="s">
        <v>34</v>
      </c>
      <c r="L481" t="s">
        <v>34</v>
      </c>
      <c r="M481">
        <f>StudentsPerformance3[[#This Row],[writing score]]*StudentsPerformance3[[#This Row],[writing score]]</f>
        <v>4489</v>
      </c>
      <c r="N481">
        <v>67</v>
      </c>
    </row>
    <row r="482" spans="1:14" x14ac:dyDescent="0.25">
      <c r="A482" t="s">
        <v>17</v>
      </c>
      <c r="B482" t="s">
        <v>9</v>
      </c>
      <c r="C482" t="s">
        <v>22</v>
      </c>
      <c r="D482" t="s">
        <v>11</v>
      </c>
      <c r="E482" t="s">
        <v>15</v>
      </c>
      <c r="F482">
        <v>73</v>
      </c>
      <c r="G482">
        <f>(StudentsPerformance3[[#This Row],[math score]])*(StudentsPerformance3[[#This Row],[math score]])</f>
        <v>5329</v>
      </c>
      <c r="H482">
        <v>71</v>
      </c>
      <c r="I482">
        <f>StudentsPerformance3[[#This Row],[reading score]]*StudentsPerformance3[[#This Row],[reading score]]</f>
        <v>5041</v>
      </c>
      <c r="J482" t="str">
        <f>IF(StudentsPerformance3[[#This Row],[math score]]&lt;50,"Failed","Passed")</f>
        <v>Passed</v>
      </c>
      <c r="K482" t="s">
        <v>34</v>
      </c>
      <c r="L482" t="s">
        <v>34</v>
      </c>
      <c r="M482">
        <f>StudentsPerformance3[[#This Row],[writing score]]*StudentsPerformance3[[#This Row],[writing score]]</f>
        <v>4624</v>
      </c>
      <c r="N482">
        <v>68</v>
      </c>
    </row>
    <row r="483" spans="1:14" x14ac:dyDescent="0.25">
      <c r="A483" t="s">
        <v>8</v>
      </c>
      <c r="B483" t="s">
        <v>21</v>
      </c>
      <c r="C483" t="s">
        <v>19</v>
      </c>
      <c r="D483" t="s">
        <v>20</v>
      </c>
      <c r="E483" t="s">
        <v>12</v>
      </c>
      <c r="F483">
        <v>52</v>
      </c>
      <c r="G483">
        <f>(StudentsPerformance3[[#This Row],[math score]])*(StudentsPerformance3[[#This Row],[math score]])</f>
        <v>2704</v>
      </c>
      <c r="H483">
        <v>59</v>
      </c>
      <c r="I483">
        <f>StudentsPerformance3[[#This Row],[reading score]]*StudentsPerformance3[[#This Row],[reading score]]</f>
        <v>3481</v>
      </c>
      <c r="J483" t="str">
        <f>IF(StudentsPerformance3[[#This Row],[math score]]&lt;50,"Failed","Passed")</f>
        <v>Passed</v>
      </c>
      <c r="K483" t="s">
        <v>34</v>
      </c>
      <c r="L483" t="s">
        <v>34</v>
      </c>
      <c r="M483">
        <f>StudentsPerformance3[[#This Row],[writing score]]*StudentsPerformance3[[#This Row],[writing score]]</f>
        <v>3136</v>
      </c>
      <c r="N483">
        <v>56</v>
      </c>
    </row>
    <row r="484" spans="1:14" x14ac:dyDescent="0.25">
      <c r="A484" t="s">
        <v>17</v>
      </c>
      <c r="B484" t="s">
        <v>13</v>
      </c>
      <c r="C484" t="s">
        <v>14</v>
      </c>
      <c r="D484" t="s">
        <v>20</v>
      </c>
      <c r="E484" t="s">
        <v>12</v>
      </c>
      <c r="F484">
        <v>68</v>
      </c>
      <c r="G484">
        <f>(StudentsPerformance3[[#This Row],[math score]])*(StudentsPerformance3[[#This Row],[math score]])</f>
        <v>4624</v>
      </c>
      <c r="H484">
        <v>68</v>
      </c>
      <c r="I484">
        <f>StudentsPerformance3[[#This Row],[reading score]]*StudentsPerformance3[[#This Row],[reading score]]</f>
        <v>4624</v>
      </c>
      <c r="J484" t="str">
        <f>IF(StudentsPerformance3[[#This Row],[math score]]&lt;50,"Failed","Passed")</f>
        <v>Passed</v>
      </c>
      <c r="K484" t="s">
        <v>34</v>
      </c>
      <c r="L484" t="s">
        <v>34</v>
      </c>
      <c r="M484">
        <f>StudentsPerformance3[[#This Row],[writing score]]*StudentsPerformance3[[#This Row],[writing score]]</f>
        <v>3721</v>
      </c>
      <c r="N484">
        <v>61</v>
      </c>
    </row>
    <row r="485" spans="1:14" x14ac:dyDescent="0.25">
      <c r="A485" t="s">
        <v>17</v>
      </c>
      <c r="B485" t="s">
        <v>18</v>
      </c>
      <c r="C485" t="s">
        <v>22</v>
      </c>
      <c r="D485" t="s">
        <v>11</v>
      </c>
      <c r="E485" t="s">
        <v>12</v>
      </c>
      <c r="F485">
        <v>59</v>
      </c>
      <c r="G485">
        <f>(StudentsPerformance3[[#This Row],[math score]])*(StudentsPerformance3[[#This Row],[math score]])</f>
        <v>3481</v>
      </c>
      <c r="H485">
        <v>52</v>
      </c>
      <c r="I485">
        <f>StudentsPerformance3[[#This Row],[reading score]]*StudentsPerformance3[[#This Row],[reading score]]</f>
        <v>2704</v>
      </c>
      <c r="J485" t="str">
        <f>IF(StudentsPerformance3[[#This Row],[math score]]&lt;50,"Failed","Passed")</f>
        <v>Passed</v>
      </c>
      <c r="K485" t="s">
        <v>34</v>
      </c>
      <c r="L485" t="s">
        <v>35</v>
      </c>
      <c r="M485">
        <f>StudentsPerformance3[[#This Row],[writing score]]*StudentsPerformance3[[#This Row],[writing score]]</f>
        <v>2116</v>
      </c>
      <c r="N485">
        <v>46</v>
      </c>
    </row>
    <row r="486" spans="1:14" x14ac:dyDescent="0.25">
      <c r="A486" t="s">
        <v>8</v>
      </c>
      <c r="B486" t="s">
        <v>9</v>
      </c>
      <c r="C486" t="s">
        <v>19</v>
      </c>
      <c r="D486" t="s">
        <v>11</v>
      </c>
      <c r="E486" t="s">
        <v>12</v>
      </c>
      <c r="F486">
        <v>49</v>
      </c>
      <c r="G486">
        <f>(StudentsPerformance3[[#This Row],[math score]])*(StudentsPerformance3[[#This Row],[math score]])</f>
        <v>2401</v>
      </c>
      <c r="H486">
        <v>52</v>
      </c>
      <c r="I486">
        <f>StudentsPerformance3[[#This Row],[reading score]]*StudentsPerformance3[[#This Row],[reading score]]</f>
        <v>2704</v>
      </c>
      <c r="J486" t="str">
        <f>IF(StudentsPerformance3[[#This Row],[math score]]&lt;50,"Failed","Passed")</f>
        <v>Failed</v>
      </c>
      <c r="K486" t="s">
        <v>34</v>
      </c>
      <c r="L486" t="s">
        <v>34</v>
      </c>
      <c r="M486">
        <f>StudentsPerformance3[[#This Row],[writing score]]*StudentsPerformance3[[#This Row],[writing score]]</f>
        <v>2916</v>
      </c>
      <c r="N486">
        <v>54</v>
      </c>
    </row>
    <row r="487" spans="1:14" x14ac:dyDescent="0.25">
      <c r="A487" t="s">
        <v>17</v>
      </c>
      <c r="B487" t="s">
        <v>13</v>
      </c>
      <c r="C487" t="s">
        <v>22</v>
      </c>
      <c r="D487" t="s">
        <v>11</v>
      </c>
      <c r="E487" t="s">
        <v>12</v>
      </c>
      <c r="F487">
        <v>70</v>
      </c>
      <c r="G487">
        <f>(StudentsPerformance3[[#This Row],[math score]])*(StudentsPerformance3[[#This Row],[math score]])</f>
        <v>4900</v>
      </c>
      <c r="H487">
        <v>74</v>
      </c>
      <c r="I487">
        <f>StudentsPerformance3[[#This Row],[reading score]]*StudentsPerformance3[[#This Row],[reading score]]</f>
        <v>5476</v>
      </c>
      <c r="J487" t="str">
        <f>IF(StudentsPerformance3[[#This Row],[math score]]&lt;50,"Failed","Passed")</f>
        <v>Passed</v>
      </c>
      <c r="K487" t="s">
        <v>34</v>
      </c>
      <c r="L487" t="s">
        <v>34</v>
      </c>
      <c r="M487">
        <f>StudentsPerformance3[[#This Row],[writing score]]*StudentsPerformance3[[#This Row],[writing score]]</f>
        <v>5041</v>
      </c>
      <c r="N487">
        <v>71</v>
      </c>
    </row>
    <row r="488" spans="1:14" x14ac:dyDescent="0.25">
      <c r="A488" t="s">
        <v>17</v>
      </c>
      <c r="B488" t="s">
        <v>21</v>
      </c>
      <c r="C488" t="s">
        <v>14</v>
      </c>
      <c r="D488" t="s">
        <v>20</v>
      </c>
      <c r="E488" t="s">
        <v>12</v>
      </c>
      <c r="F488">
        <v>61</v>
      </c>
      <c r="G488">
        <f>(StudentsPerformance3[[#This Row],[math score]])*(StudentsPerformance3[[#This Row],[math score]])</f>
        <v>3721</v>
      </c>
      <c r="H488">
        <v>47</v>
      </c>
      <c r="I488">
        <f>StudentsPerformance3[[#This Row],[reading score]]*StudentsPerformance3[[#This Row],[reading score]]</f>
        <v>2209</v>
      </c>
      <c r="J488" t="str">
        <f>IF(StudentsPerformance3[[#This Row],[math score]]&lt;50,"Failed","Passed")</f>
        <v>Passed</v>
      </c>
      <c r="K488" t="s">
        <v>35</v>
      </c>
      <c r="L488" t="s">
        <v>34</v>
      </c>
      <c r="M488">
        <f>StudentsPerformance3[[#This Row],[writing score]]*StudentsPerformance3[[#This Row],[writing score]]</f>
        <v>3136</v>
      </c>
      <c r="N488">
        <v>56</v>
      </c>
    </row>
    <row r="489" spans="1:14" x14ac:dyDescent="0.25">
      <c r="A489" t="s">
        <v>8</v>
      </c>
      <c r="B489" t="s">
        <v>13</v>
      </c>
      <c r="C489" t="s">
        <v>19</v>
      </c>
      <c r="D489" t="s">
        <v>20</v>
      </c>
      <c r="E489" t="s">
        <v>12</v>
      </c>
      <c r="F489">
        <v>60</v>
      </c>
      <c r="G489">
        <f>(StudentsPerformance3[[#This Row],[math score]])*(StudentsPerformance3[[#This Row],[math score]])</f>
        <v>3600</v>
      </c>
      <c r="H489">
        <v>75</v>
      </c>
      <c r="I489">
        <f>StudentsPerformance3[[#This Row],[reading score]]*StudentsPerformance3[[#This Row],[reading score]]</f>
        <v>5625</v>
      </c>
      <c r="J489" t="str">
        <f>IF(StudentsPerformance3[[#This Row],[math score]]&lt;50,"Failed","Passed")</f>
        <v>Passed</v>
      </c>
      <c r="K489" t="s">
        <v>34</v>
      </c>
      <c r="L489" t="s">
        <v>34</v>
      </c>
      <c r="M489">
        <f>StudentsPerformance3[[#This Row],[writing score]]*StudentsPerformance3[[#This Row],[writing score]]</f>
        <v>5476</v>
      </c>
      <c r="N489">
        <v>74</v>
      </c>
    </row>
    <row r="490" spans="1:14" x14ac:dyDescent="0.25">
      <c r="A490" t="s">
        <v>17</v>
      </c>
      <c r="B490" t="s">
        <v>9</v>
      </c>
      <c r="C490" t="s">
        <v>23</v>
      </c>
      <c r="D490" t="s">
        <v>11</v>
      </c>
      <c r="E490" t="s">
        <v>15</v>
      </c>
      <c r="F490">
        <v>64</v>
      </c>
      <c r="G490">
        <f>(StudentsPerformance3[[#This Row],[math score]])*(StudentsPerformance3[[#This Row],[math score]])</f>
        <v>4096</v>
      </c>
      <c r="H490">
        <v>53</v>
      </c>
      <c r="I490">
        <f>StudentsPerformance3[[#This Row],[reading score]]*StudentsPerformance3[[#This Row],[reading score]]</f>
        <v>2809</v>
      </c>
      <c r="J490" t="str">
        <f>IF(StudentsPerformance3[[#This Row],[math score]]&lt;50,"Failed","Passed")</f>
        <v>Passed</v>
      </c>
      <c r="K490" t="s">
        <v>34</v>
      </c>
      <c r="L490" t="s">
        <v>34</v>
      </c>
      <c r="M490">
        <f>StudentsPerformance3[[#This Row],[writing score]]*StudentsPerformance3[[#This Row],[writing score]]</f>
        <v>3249</v>
      </c>
      <c r="N490">
        <v>57</v>
      </c>
    </row>
    <row r="491" spans="1:14" x14ac:dyDescent="0.25">
      <c r="A491" t="s">
        <v>17</v>
      </c>
      <c r="B491" t="s">
        <v>18</v>
      </c>
      <c r="C491" t="s">
        <v>19</v>
      </c>
      <c r="D491" t="s">
        <v>20</v>
      </c>
      <c r="E491" t="s">
        <v>15</v>
      </c>
      <c r="F491">
        <v>79</v>
      </c>
      <c r="G491">
        <f>(StudentsPerformance3[[#This Row],[math score]])*(StudentsPerformance3[[#This Row],[math score]])</f>
        <v>6241</v>
      </c>
      <c r="H491">
        <v>82</v>
      </c>
      <c r="I491">
        <f>StudentsPerformance3[[#This Row],[reading score]]*StudentsPerformance3[[#This Row],[reading score]]</f>
        <v>6724</v>
      </c>
      <c r="J491" t="str">
        <f>IF(StudentsPerformance3[[#This Row],[math score]]&lt;50,"Failed","Passed")</f>
        <v>Passed</v>
      </c>
      <c r="K491" t="s">
        <v>34</v>
      </c>
      <c r="L491" t="s">
        <v>34</v>
      </c>
      <c r="M491">
        <f>StudentsPerformance3[[#This Row],[writing score]]*StudentsPerformance3[[#This Row],[writing score]]</f>
        <v>6724</v>
      </c>
      <c r="N491">
        <v>82</v>
      </c>
    </row>
    <row r="492" spans="1:14" x14ac:dyDescent="0.25">
      <c r="A492" t="s">
        <v>8</v>
      </c>
      <c r="B492" t="s">
        <v>18</v>
      </c>
      <c r="C492" t="s">
        <v>19</v>
      </c>
      <c r="D492" t="s">
        <v>20</v>
      </c>
      <c r="E492" t="s">
        <v>12</v>
      </c>
      <c r="F492">
        <v>65</v>
      </c>
      <c r="G492">
        <f>(StudentsPerformance3[[#This Row],[math score]])*(StudentsPerformance3[[#This Row],[math score]])</f>
        <v>4225</v>
      </c>
      <c r="H492">
        <v>85</v>
      </c>
      <c r="I492">
        <f>StudentsPerformance3[[#This Row],[reading score]]*StudentsPerformance3[[#This Row],[reading score]]</f>
        <v>7225</v>
      </c>
      <c r="J492" t="str">
        <f>IF(StudentsPerformance3[[#This Row],[math score]]&lt;50,"Failed","Passed")</f>
        <v>Passed</v>
      </c>
      <c r="K492" t="s">
        <v>34</v>
      </c>
      <c r="L492" t="s">
        <v>34</v>
      </c>
      <c r="M492">
        <f>StudentsPerformance3[[#This Row],[writing score]]*StudentsPerformance3[[#This Row],[writing score]]</f>
        <v>5776</v>
      </c>
      <c r="N492">
        <v>76</v>
      </c>
    </row>
    <row r="493" spans="1:14" x14ac:dyDescent="0.25">
      <c r="A493" t="s">
        <v>8</v>
      </c>
      <c r="B493" t="s">
        <v>13</v>
      </c>
      <c r="C493" t="s">
        <v>19</v>
      </c>
      <c r="D493" t="s">
        <v>11</v>
      </c>
      <c r="E493" t="s">
        <v>12</v>
      </c>
      <c r="F493">
        <v>64</v>
      </c>
      <c r="G493">
        <f>(StudentsPerformance3[[#This Row],[math score]])*(StudentsPerformance3[[#This Row],[math score]])</f>
        <v>4096</v>
      </c>
      <c r="H493">
        <v>64</v>
      </c>
      <c r="I493">
        <f>StudentsPerformance3[[#This Row],[reading score]]*StudentsPerformance3[[#This Row],[reading score]]</f>
        <v>4096</v>
      </c>
      <c r="J493" t="str">
        <f>IF(StudentsPerformance3[[#This Row],[math score]]&lt;50,"Failed","Passed")</f>
        <v>Passed</v>
      </c>
      <c r="K493" t="s">
        <v>34</v>
      </c>
      <c r="L493" t="s">
        <v>34</v>
      </c>
      <c r="M493">
        <f>StudentsPerformance3[[#This Row],[writing score]]*StudentsPerformance3[[#This Row],[writing score]]</f>
        <v>4900</v>
      </c>
      <c r="N493">
        <v>70</v>
      </c>
    </row>
    <row r="494" spans="1:14" x14ac:dyDescent="0.25">
      <c r="A494" t="s">
        <v>8</v>
      </c>
      <c r="B494" t="s">
        <v>13</v>
      </c>
      <c r="C494" t="s">
        <v>14</v>
      </c>
      <c r="D494" t="s">
        <v>11</v>
      </c>
      <c r="E494" t="s">
        <v>12</v>
      </c>
      <c r="F494">
        <v>83</v>
      </c>
      <c r="G494">
        <f>(StudentsPerformance3[[#This Row],[math score]])*(StudentsPerformance3[[#This Row],[math score]])</f>
        <v>6889</v>
      </c>
      <c r="H494">
        <v>83</v>
      </c>
      <c r="I494">
        <f>StudentsPerformance3[[#This Row],[reading score]]*StudentsPerformance3[[#This Row],[reading score]]</f>
        <v>6889</v>
      </c>
      <c r="J494" t="str">
        <f>IF(StudentsPerformance3[[#This Row],[math score]]&lt;50,"Failed","Passed")</f>
        <v>Passed</v>
      </c>
      <c r="K494" t="s">
        <v>34</v>
      </c>
      <c r="L494" t="s">
        <v>34</v>
      </c>
      <c r="M494">
        <f>StudentsPerformance3[[#This Row],[writing score]]*StudentsPerformance3[[#This Row],[writing score]]</f>
        <v>8100</v>
      </c>
      <c r="N494">
        <v>90</v>
      </c>
    </row>
    <row r="495" spans="1:14" x14ac:dyDescent="0.25">
      <c r="A495" t="s">
        <v>8</v>
      </c>
      <c r="B495" t="s">
        <v>13</v>
      </c>
      <c r="C495" t="s">
        <v>10</v>
      </c>
      <c r="D495" t="s">
        <v>11</v>
      </c>
      <c r="E495" t="s">
        <v>12</v>
      </c>
      <c r="F495">
        <v>81</v>
      </c>
      <c r="G495">
        <f>(StudentsPerformance3[[#This Row],[math score]])*(StudentsPerformance3[[#This Row],[math score]])</f>
        <v>6561</v>
      </c>
      <c r="H495">
        <v>88</v>
      </c>
      <c r="I495">
        <f>StudentsPerformance3[[#This Row],[reading score]]*StudentsPerformance3[[#This Row],[reading score]]</f>
        <v>7744</v>
      </c>
      <c r="J495" t="str">
        <f>IF(StudentsPerformance3[[#This Row],[math score]]&lt;50,"Failed","Passed")</f>
        <v>Passed</v>
      </c>
      <c r="K495" t="s">
        <v>34</v>
      </c>
      <c r="L495" t="s">
        <v>34</v>
      </c>
      <c r="M495">
        <f>StudentsPerformance3[[#This Row],[writing score]]*StudentsPerformance3[[#This Row],[writing score]]</f>
        <v>8100</v>
      </c>
      <c r="N495">
        <v>90</v>
      </c>
    </row>
    <row r="496" spans="1:14" x14ac:dyDescent="0.25">
      <c r="A496" t="s">
        <v>8</v>
      </c>
      <c r="B496" t="s">
        <v>9</v>
      </c>
      <c r="C496" t="s">
        <v>22</v>
      </c>
      <c r="D496" t="s">
        <v>11</v>
      </c>
      <c r="E496" t="s">
        <v>12</v>
      </c>
      <c r="F496">
        <v>54</v>
      </c>
      <c r="G496">
        <f>(StudentsPerformance3[[#This Row],[math score]])*(StudentsPerformance3[[#This Row],[math score]])</f>
        <v>2916</v>
      </c>
      <c r="H496">
        <v>64</v>
      </c>
      <c r="I496">
        <f>StudentsPerformance3[[#This Row],[reading score]]*StudentsPerformance3[[#This Row],[reading score]]</f>
        <v>4096</v>
      </c>
      <c r="J496" t="str">
        <f>IF(StudentsPerformance3[[#This Row],[math score]]&lt;50,"Failed","Passed")</f>
        <v>Passed</v>
      </c>
      <c r="K496" t="s">
        <v>34</v>
      </c>
      <c r="L496" t="s">
        <v>34</v>
      </c>
      <c r="M496">
        <f>StudentsPerformance3[[#This Row],[writing score]]*StudentsPerformance3[[#This Row],[writing score]]</f>
        <v>4624</v>
      </c>
      <c r="N496">
        <v>68</v>
      </c>
    </row>
    <row r="497" spans="1:14" x14ac:dyDescent="0.25">
      <c r="A497" t="s">
        <v>17</v>
      </c>
      <c r="B497" t="s">
        <v>21</v>
      </c>
      <c r="C497" t="s">
        <v>22</v>
      </c>
      <c r="D497" t="s">
        <v>11</v>
      </c>
      <c r="E497" t="s">
        <v>15</v>
      </c>
      <c r="F497">
        <v>68</v>
      </c>
      <c r="G497">
        <f>(StudentsPerformance3[[#This Row],[math score]])*(StudentsPerformance3[[#This Row],[math score]])</f>
        <v>4624</v>
      </c>
      <c r="H497">
        <v>64</v>
      </c>
      <c r="I497">
        <f>StudentsPerformance3[[#This Row],[reading score]]*StudentsPerformance3[[#This Row],[reading score]]</f>
        <v>4096</v>
      </c>
      <c r="J497" t="str">
        <f>IF(StudentsPerformance3[[#This Row],[math score]]&lt;50,"Failed","Passed")</f>
        <v>Passed</v>
      </c>
      <c r="K497" t="s">
        <v>34</v>
      </c>
      <c r="L497" t="s">
        <v>34</v>
      </c>
      <c r="M497">
        <f>StudentsPerformance3[[#This Row],[writing score]]*StudentsPerformance3[[#This Row],[writing score]]</f>
        <v>4356</v>
      </c>
      <c r="N497">
        <v>66</v>
      </c>
    </row>
    <row r="498" spans="1:14" x14ac:dyDescent="0.25">
      <c r="A498" t="s">
        <v>8</v>
      </c>
      <c r="B498" t="s">
        <v>13</v>
      </c>
      <c r="C498" t="s">
        <v>14</v>
      </c>
      <c r="D498" t="s">
        <v>11</v>
      </c>
      <c r="E498" t="s">
        <v>12</v>
      </c>
      <c r="F498">
        <v>54</v>
      </c>
      <c r="G498">
        <f>(StudentsPerformance3[[#This Row],[math score]])*(StudentsPerformance3[[#This Row],[math score]])</f>
        <v>2916</v>
      </c>
      <c r="H498">
        <v>48</v>
      </c>
      <c r="I498">
        <f>StudentsPerformance3[[#This Row],[reading score]]*StudentsPerformance3[[#This Row],[reading score]]</f>
        <v>2304</v>
      </c>
      <c r="J498" t="str">
        <f>IF(StudentsPerformance3[[#This Row],[math score]]&lt;50,"Failed","Passed")</f>
        <v>Passed</v>
      </c>
      <c r="K498" t="s">
        <v>35</v>
      </c>
      <c r="L498" t="s">
        <v>34</v>
      </c>
      <c r="M498">
        <f>StudentsPerformance3[[#This Row],[writing score]]*StudentsPerformance3[[#This Row],[writing score]]</f>
        <v>2704</v>
      </c>
      <c r="N498">
        <v>52</v>
      </c>
    </row>
    <row r="499" spans="1:14" x14ac:dyDescent="0.25">
      <c r="A499" t="s">
        <v>8</v>
      </c>
      <c r="B499" t="s">
        <v>21</v>
      </c>
      <c r="C499" t="s">
        <v>14</v>
      </c>
      <c r="D499" t="s">
        <v>20</v>
      </c>
      <c r="E499" t="s">
        <v>15</v>
      </c>
      <c r="F499">
        <v>59</v>
      </c>
      <c r="G499">
        <f>(StudentsPerformance3[[#This Row],[math score]])*(StudentsPerformance3[[#This Row],[math score]])</f>
        <v>3481</v>
      </c>
      <c r="H499">
        <v>78</v>
      </c>
      <c r="I499">
        <f>StudentsPerformance3[[#This Row],[reading score]]*StudentsPerformance3[[#This Row],[reading score]]</f>
        <v>6084</v>
      </c>
      <c r="J499" t="str">
        <f>IF(StudentsPerformance3[[#This Row],[math score]]&lt;50,"Failed","Passed")</f>
        <v>Passed</v>
      </c>
      <c r="K499" t="s">
        <v>34</v>
      </c>
      <c r="L499" t="s">
        <v>34</v>
      </c>
      <c r="M499">
        <f>StudentsPerformance3[[#This Row],[writing score]]*StudentsPerformance3[[#This Row],[writing score]]</f>
        <v>5776</v>
      </c>
      <c r="N499">
        <v>76</v>
      </c>
    </row>
    <row r="500" spans="1:14" x14ac:dyDescent="0.25">
      <c r="A500" t="s">
        <v>8</v>
      </c>
      <c r="B500" t="s">
        <v>9</v>
      </c>
      <c r="C500" t="s">
        <v>23</v>
      </c>
      <c r="D500" t="s">
        <v>11</v>
      </c>
      <c r="E500" t="s">
        <v>12</v>
      </c>
      <c r="F500">
        <v>66</v>
      </c>
      <c r="G500">
        <f>(StudentsPerformance3[[#This Row],[math score]])*(StudentsPerformance3[[#This Row],[math score]])</f>
        <v>4356</v>
      </c>
      <c r="H500">
        <v>69</v>
      </c>
      <c r="I500">
        <f>StudentsPerformance3[[#This Row],[reading score]]*StudentsPerformance3[[#This Row],[reading score]]</f>
        <v>4761</v>
      </c>
      <c r="J500" t="str">
        <f>IF(StudentsPerformance3[[#This Row],[math score]]&lt;50,"Failed","Passed")</f>
        <v>Passed</v>
      </c>
      <c r="K500" t="s">
        <v>34</v>
      </c>
      <c r="L500" t="s">
        <v>34</v>
      </c>
      <c r="M500">
        <f>StudentsPerformance3[[#This Row],[writing score]]*StudentsPerformance3[[#This Row],[writing score]]</f>
        <v>4624</v>
      </c>
      <c r="N500">
        <v>68</v>
      </c>
    </row>
    <row r="501" spans="1:14" x14ac:dyDescent="0.25">
      <c r="A501" t="s">
        <v>17</v>
      </c>
      <c r="B501" t="s">
        <v>24</v>
      </c>
      <c r="C501" t="s">
        <v>14</v>
      </c>
      <c r="D501" t="s">
        <v>11</v>
      </c>
      <c r="E501" t="s">
        <v>12</v>
      </c>
      <c r="F501">
        <v>76</v>
      </c>
      <c r="G501">
        <f>(StudentsPerformance3[[#This Row],[math score]])*(StudentsPerformance3[[#This Row],[math score]])</f>
        <v>5776</v>
      </c>
      <c r="H501">
        <v>71</v>
      </c>
      <c r="I501">
        <f>StudentsPerformance3[[#This Row],[reading score]]*StudentsPerformance3[[#This Row],[reading score]]</f>
        <v>5041</v>
      </c>
      <c r="J501" t="str">
        <f>IF(StudentsPerformance3[[#This Row],[math score]]&lt;50,"Failed","Passed")</f>
        <v>Passed</v>
      </c>
      <c r="K501" t="s">
        <v>34</v>
      </c>
      <c r="L501" t="s">
        <v>34</v>
      </c>
      <c r="M501">
        <f>StudentsPerformance3[[#This Row],[writing score]]*StudentsPerformance3[[#This Row],[writing score]]</f>
        <v>5184</v>
      </c>
      <c r="N501">
        <v>72</v>
      </c>
    </row>
    <row r="502" spans="1:14" x14ac:dyDescent="0.25">
      <c r="A502" t="s">
        <v>8</v>
      </c>
      <c r="B502" t="s">
        <v>21</v>
      </c>
      <c r="C502" t="s">
        <v>16</v>
      </c>
      <c r="D502" t="s">
        <v>11</v>
      </c>
      <c r="E502" t="s">
        <v>12</v>
      </c>
      <c r="F502">
        <v>74</v>
      </c>
      <c r="G502">
        <f>(StudentsPerformance3[[#This Row],[math score]])*(StudentsPerformance3[[#This Row],[math score]])</f>
        <v>5476</v>
      </c>
      <c r="H502">
        <v>79</v>
      </c>
      <c r="I502">
        <f>StudentsPerformance3[[#This Row],[reading score]]*StudentsPerformance3[[#This Row],[reading score]]</f>
        <v>6241</v>
      </c>
      <c r="J502" t="str">
        <f>IF(StudentsPerformance3[[#This Row],[math score]]&lt;50,"Failed","Passed")</f>
        <v>Passed</v>
      </c>
      <c r="K502" t="s">
        <v>34</v>
      </c>
      <c r="L502" t="s">
        <v>34</v>
      </c>
      <c r="M502">
        <f>StudentsPerformance3[[#This Row],[writing score]]*StudentsPerformance3[[#This Row],[writing score]]</f>
        <v>6724</v>
      </c>
      <c r="N502">
        <v>82</v>
      </c>
    </row>
    <row r="503" spans="1:14" x14ac:dyDescent="0.25">
      <c r="A503" t="s">
        <v>8</v>
      </c>
      <c r="B503" t="s">
        <v>9</v>
      </c>
      <c r="C503" t="s">
        <v>19</v>
      </c>
      <c r="D503" t="s">
        <v>11</v>
      </c>
      <c r="E503" t="s">
        <v>15</v>
      </c>
      <c r="F503">
        <v>94</v>
      </c>
      <c r="G503">
        <f>(StudentsPerformance3[[#This Row],[math score]])*(StudentsPerformance3[[#This Row],[math score]])</f>
        <v>8836</v>
      </c>
      <c r="H503">
        <v>87</v>
      </c>
      <c r="I503">
        <f>StudentsPerformance3[[#This Row],[reading score]]*StudentsPerformance3[[#This Row],[reading score]]</f>
        <v>7569</v>
      </c>
      <c r="J503" t="str">
        <f>IF(StudentsPerformance3[[#This Row],[math score]]&lt;50,"Failed","Passed")</f>
        <v>Passed</v>
      </c>
      <c r="K503" t="s">
        <v>34</v>
      </c>
      <c r="L503" t="s">
        <v>34</v>
      </c>
      <c r="M503">
        <f>StudentsPerformance3[[#This Row],[writing score]]*StudentsPerformance3[[#This Row],[writing score]]</f>
        <v>8464</v>
      </c>
      <c r="N503">
        <v>92</v>
      </c>
    </row>
    <row r="504" spans="1:14" x14ac:dyDescent="0.25">
      <c r="A504" t="s">
        <v>17</v>
      </c>
      <c r="B504" t="s">
        <v>13</v>
      </c>
      <c r="C504" t="s">
        <v>14</v>
      </c>
      <c r="D504" t="s">
        <v>20</v>
      </c>
      <c r="E504" t="s">
        <v>12</v>
      </c>
      <c r="F504">
        <v>63</v>
      </c>
      <c r="G504">
        <f>(StudentsPerformance3[[#This Row],[math score]])*(StudentsPerformance3[[#This Row],[math score]])</f>
        <v>3969</v>
      </c>
      <c r="H504">
        <v>61</v>
      </c>
      <c r="I504">
        <f>StudentsPerformance3[[#This Row],[reading score]]*StudentsPerformance3[[#This Row],[reading score]]</f>
        <v>3721</v>
      </c>
      <c r="J504" t="str">
        <f>IF(StudentsPerformance3[[#This Row],[math score]]&lt;50,"Failed","Passed")</f>
        <v>Passed</v>
      </c>
      <c r="K504" t="s">
        <v>34</v>
      </c>
      <c r="L504" t="s">
        <v>34</v>
      </c>
      <c r="M504">
        <f>StudentsPerformance3[[#This Row],[writing score]]*StudentsPerformance3[[#This Row],[writing score]]</f>
        <v>2916</v>
      </c>
      <c r="N504">
        <v>54</v>
      </c>
    </row>
    <row r="505" spans="1:14" x14ac:dyDescent="0.25">
      <c r="A505" t="s">
        <v>8</v>
      </c>
      <c r="B505" t="s">
        <v>24</v>
      </c>
      <c r="C505" t="s">
        <v>19</v>
      </c>
      <c r="D505" t="s">
        <v>11</v>
      </c>
      <c r="E505" t="s">
        <v>15</v>
      </c>
      <c r="F505">
        <v>95</v>
      </c>
      <c r="G505">
        <f>(StudentsPerformance3[[#This Row],[math score]])*(StudentsPerformance3[[#This Row],[math score]])</f>
        <v>9025</v>
      </c>
      <c r="H505">
        <v>89</v>
      </c>
      <c r="I505">
        <f>StudentsPerformance3[[#This Row],[reading score]]*StudentsPerformance3[[#This Row],[reading score]]</f>
        <v>7921</v>
      </c>
      <c r="J505" t="str">
        <f>IF(StudentsPerformance3[[#This Row],[math score]]&lt;50,"Failed","Passed")</f>
        <v>Passed</v>
      </c>
      <c r="K505" t="s">
        <v>34</v>
      </c>
      <c r="L505" t="s">
        <v>34</v>
      </c>
      <c r="M505">
        <f>StudentsPerformance3[[#This Row],[writing score]]*StudentsPerformance3[[#This Row],[writing score]]</f>
        <v>8464</v>
      </c>
      <c r="N505">
        <v>92</v>
      </c>
    </row>
    <row r="506" spans="1:14" x14ac:dyDescent="0.25">
      <c r="A506" t="s">
        <v>8</v>
      </c>
      <c r="B506" t="s">
        <v>21</v>
      </c>
      <c r="C506" t="s">
        <v>16</v>
      </c>
      <c r="D506" t="s">
        <v>20</v>
      </c>
      <c r="E506" t="s">
        <v>12</v>
      </c>
      <c r="F506">
        <v>40</v>
      </c>
      <c r="G506">
        <f>(StudentsPerformance3[[#This Row],[math score]])*(StudentsPerformance3[[#This Row],[math score]])</f>
        <v>1600</v>
      </c>
      <c r="H506">
        <v>59</v>
      </c>
      <c r="I506">
        <f>StudentsPerformance3[[#This Row],[reading score]]*StudentsPerformance3[[#This Row],[reading score]]</f>
        <v>3481</v>
      </c>
      <c r="J506" t="str">
        <f>IF(StudentsPerformance3[[#This Row],[math score]]&lt;50,"Failed","Passed")</f>
        <v>Failed</v>
      </c>
      <c r="K506" t="s">
        <v>34</v>
      </c>
      <c r="L506" t="s">
        <v>34</v>
      </c>
      <c r="M506">
        <f>StudentsPerformance3[[#This Row],[writing score]]*StudentsPerformance3[[#This Row],[writing score]]</f>
        <v>2916</v>
      </c>
      <c r="N506">
        <v>54</v>
      </c>
    </row>
    <row r="507" spans="1:14" x14ac:dyDescent="0.25">
      <c r="A507" t="s">
        <v>8</v>
      </c>
      <c r="B507" t="s">
        <v>9</v>
      </c>
      <c r="C507" t="s">
        <v>23</v>
      </c>
      <c r="D507" t="s">
        <v>11</v>
      </c>
      <c r="E507" t="s">
        <v>12</v>
      </c>
      <c r="F507">
        <v>82</v>
      </c>
      <c r="G507">
        <f>(StudentsPerformance3[[#This Row],[math score]])*(StudentsPerformance3[[#This Row],[math score]])</f>
        <v>6724</v>
      </c>
      <c r="H507">
        <v>82</v>
      </c>
      <c r="I507">
        <f>StudentsPerformance3[[#This Row],[reading score]]*StudentsPerformance3[[#This Row],[reading score]]</f>
        <v>6724</v>
      </c>
      <c r="J507" t="str">
        <f>IF(StudentsPerformance3[[#This Row],[math score]]&lt;50,"Failed","Passed")</f>
        <v>Passed</v>
      </c>
      <c r="K507" t="s">
        <v>34</v>
      </c>
      <c r="L507" t="s">
        <v>34</v>
      </c>
      <c r="M507">
        <f>StudentsPerformance3[[#This Row],[writing score]]*StudentsPerformance3[[#This Row],[writing score]]</f>
        <v>6400</v>
      </c>
      <c r="N507">
        <v>80</v>
      </c>
    </row>
    <row r="508" spans="1:14" x14ac:dyDescent="0.25">
      <c r="A508" t="s">
        <v>17</v>
      </c>
      <c r="B508" t="s">
        <v>18</v>
      </c>
      <c r="C508" t="s">
        <v>22</v>
      </c>
      <c r="D508" t="s">
        <v>11</v>
      </c>
      <c r="E508" t="s">
        <v>12</v>
      </c>
      <c r="F508">
        <v>68</v>
      </c>
      <c r="G508">
        <f>(StudentsPerformance3[[#This Row],[math score]])*(StudentsPerformance3[[#This Row],[math score]])</f>
        <v>4624</v>
      </c>
      <c r="H508">
        <v>70</v>
      </c>
      <c r="I508">
        <f>StudentsPerformance3[[#This Row],[reading score]]*StudentsPerformance3[[#This Row],[reading score]]</f>
        <v>4900</v>
      </c>
      <c r="J508" t="str">
        <f>IF(StudentsPerformance3[[#This Row],[math score]]&lt;50,"Failed","Passed")</f>
        <v>Passed</v>
      </c>
      <c r="K508" t="s">
        <v>34</v>
      </c>
      <c r="L508" t="s">
        <v>34</v>
      </c>
      <c r="M508">
        <f>StudentsPerformance3[[#This Row],[writing score]]*StudentsPerformance3[[#This Row],[writing score]]</f>
        <v>4356</v>
      </c>
      <c r="N508">
        <v>66</v>
      </c>
    </row>
    <row r="509" spans="1:14" x14ac:dyDescent="0.25">
      <c r="A509" t="s">
        <v>17</v>
      </c>
      <c r="B509" t="s">
        <v>9</v>
      </c>
      <c r="C509" t="s">
        <v>10</v>
      </c>
      <c r="D509" t="s">
        <v>20</v>
      </c>
      <c r="E509" t="s">
        <v>12</v>
      </c>
      <c r="F509">
        <v>55</v>
      </c>
      <c r="G509">
        <f>(StudentsPerformance3[[#This Row],[math score]])*(StudentsPerformance3[[#This Row],[math score]])</f>
        <v>3025</v>
      </c>
      <c r="H509">
        <v>59</v>
      </c>
      <c r="I509">
        <f>StudentsPerformance3[[#This Row],[reading score]]*StudentsPerformance3[[#This Row],[reading score]]</f>
        <v>3481</v>
      </c>
      <c r="J509" t="str">
        <f>IF(StudentsPerformance3[[#This Row],[math score]]&lt;50,"Failed","Passed")</f>
        <v>Passed</v>
      </c>
      <c r="K509" t="s">
        <v>34</v>
      </c>
      <c r="L509" t="s">
        <v>34</v>
      </c>
      <c r="M509">
        <f>StudentsPerformance3[[#This Row],[writing score]]*StudentsPerformance3[[#This Row],[writing score]]</f>
        <v>2916</v>
      </c>
      <c r="N509">
        <v>54</v>
      </c>
    </row>
    <row r="510" spans="1:14" x14ac:dyDescent="0.25">
      <c r="A510" t="s">
        <v>17</v>
      </c>
      <c r="B510" t="s">
        <v>13</v>
      </c>
      <c r="C510" t="s">
        <v>16</v>
      </c>
      <c r="D510" t="s">
        <v>11</v>
      </c>
      <c r="E510" t="s">
        <v>12</v>
      </c>
      <c r="F510">
        <v>79</v>
      </c>
      <c r="G510">
        <f>(StudentsPerformance3[[#This Row],[math score]])*(StudentsPerformance3[[#This Row],[math score]])</f>
        <v>6241</v>
      </c>
      <c r="H510">
        <v>78</v>
      </c>
      <c r="I510">
        <f>StudentsPerformance3[[#This Row],[reading score]]*StudentsPerformance3[[#This Row],[reading score]]</f>
        <v>6084</v>
      </c>
      <c r="J510" t="str">
        <f>IF(StudentsPerformance3[[#This Row],[math score]]&lt;50,"Failed","Passed")</f>
        <v>Passed</v>
      </c>
      <c r="K510" t="s">
        <v>34</v>
      </c>
      <c r="L510" t="s">
        <v>34</v>
      </c>
      <c r="M510">
        <f>StudentsPerformance3[[#This Row],[writing score]]*StudentsPerformance3[[#This Row],[writing score]]</f>
        <v>5929</v>
      </c>
      <c r="N510">
        <v>77</v>
      </c>
    </row>
    <row r="511" spans="1:14" x14ac:dyDescent="0.25">
      <c r="A511" t="s">
        <v>8</v>
      </c>
      <c r="B511" t="s">
        <v>13</v>
      </c>
      <c r="C511" t="s">
        <v>10</v>
      </c>
      <c r="D511" t="s">
        <v>11</v>
      </c>
      <c r="E511" t="s">
        <v>12</v>
      </c>
      <c r="F511">
        <v>86</v>
      </c>
      <c r="G511">
        <f>(StudentsPerformance3[[#This Row],[math score]])*(StudentsPerformance3[[#This Row],[math score]])</f>
        <v>7396</v>
      </c>
      <c r="H511">
        <v>92</v>
      </c>
      <c r="I511">
        <f>StudentsPerformance3[[#This Row],[reading score]]*StudentsPerformance3[[#This Row],[reading score]]</f>
        <v>8464</v>
      </c>
      <c r="J511" t="str">
        <f>IF(StudentsPerformance3[[#This Row],[math score]]&lt;50,"Failed","Passed")</f>
        <v>Passed</v>
      </c>
      <c r="K511" t="s">
        <v>34</v>
      </c>
      <c r="L511" t="s">
        <v>34</v>
      </c>
      <c r="M511">
        <f>StudentsPerformance3[[#This Row],[writing score]]*StudentsPerformance3[[#This Row],[writing score]]</f>
        <v>7569</v>
      </c>
      <c r="N511">
        <v>87</v>
      </c>
    </row>
    <row r="512" spans="1:14" x14ac:dyDescent="0.25">
      <c r="A512" t="s">
        <v>17</v>
      </c>
      <c r="B512" t="s">
        <v>21</v>
      </c>
      <c r="C512" t="s">
        <v>14</v>
      </c>
      <c r="D512" t="s">
        <v>11</v>
      </c>
      <c r="E512" t="s">
        <v>12</v>
      </c>
      <c r="F512">
        <v>76</v>
      </c>
      <c r="G512">
        <f>(StudentsPerformance3[[#This Row],[math score]])*(StudentsPerformance3[[#This Row],[math score]])</f>
        <v>5776</v>
      </c>
      <c r="H512">
        <v>71</v>
      </c>
      <c r="I512">
        <f>StudentsPerformance3[[#This Row],[reading score]]*StudentsPerformance3[[#This Row],[reading score]]</f>
        <v>5041</v>
      </c>
      <c r="J512" t="str">
        <f>IF(StudentsPerformance3[[#This Row],[math score]]&lt;50,"Failed","Passed")</f>
        <v>Passed</v>
      </c>
      <c r="K512" t="s">
        <v>34</v>
      </c>
      <c r="L512" t="s">
        <v>34</v>
      </c>
      <c r="M512">
        <f>StudentsPerformance3[[#This Row],[writing score]]*StudentsPerformance3[[#This Row],[writing score]]</f>
        <v>5329</v>
      </c>
      <c r="N512">
        <v>73</v>
      </c>
    </row>
    <row r="513" spans="1:14" x14ac:dyDescent="0.25">
      <c r="A513" t="s">
        <v>17</v>
      </c>
      <c r="B513" t="s">
        <v>18</v>
      </c>
      <c r="C513" t="s">
        <v>23</v>
      </c>
      <c r="D513" t="s">
        <v>11</v>
      </c>
      <c r="E513" t="s">
        <v>12</v>
      </c>
      <c r="F513">
        <v>64</v>
      </c>
      <c r="G513">
        <f>(StudentsPerformance3[[#This Row],[math score]])*(StudentsPerformance3[[#This Row],[math score]])</f>
        <v>4096</v>
      </c>
      <c r="H513">
        <v>50</v>
      </c>
      <c r="I513">
        <f>StudentsPerformance3[[#This Row],[reading score]]*StudentsPerformance3[[#This Row],[reading score]]</f>
        <v>2500</v>
      </c>
      <c r="J513" t="str">
        <f>IF(StudentsPerformance3[[#This Row],[math score]]&lt;50,"Failed","Passed")</f>
        <v>Passed</v>
      </c>
      <c r="K513" t="s">
        <v>34</v>
      </c>
      <c r="L513" t="s">
        <v>35</v>
      </c>
      <c r="M513">
        <f>StudentsPerformance3[[#This Row],[writing score]]*StudentsPerformance3[[#This Row],[writing score]]</f>
        <v>1849</v>
      </c>
      <c r="N513">
        <v>43</v>
      </c>
    </row>
    <row r="514" spans="1:14" x14ac:dyDescent="0.25">
      <c r="A514" t="s">
        <v>17</v>
      </c>
      <c r="B514" t="s">
        <v>21</v>
      </c>
      <c r="C514" t="s">
        <v>23</v>
      </c>
      <c r="D514" t="s">
        <v>20</v>
      </c>
      <c r="E514" t="s">
        <v>12</v>
      </c>
      <c r="F514">
        <v>62</v>
      </c>
      <c r="G514">
        <f>(StudentsPerformance3[[#This Row],[math score]])*(StudentsPerformance3[[#This Row],[math score]])</f>
        <v>3844</v>
      </c>
      <c r="H514">
        <v>49</v>
      </c>
      <c r="I514">
        <f>StudentsPerformance3[[#This Row],[reading score]]*StudentsPerformance3[[#This Row],[reading score]]</f>
        <v>2401</v>
      </c>
      <c r="J514" t="str">
        <f>IF(StudentsPerformance3[[#This Row],[math score]]&lt;50,"Failed","Passed")</f>
        <v>Passed</v>
      </c>
      <c r="K514" t="s">
        <v>35</v>
      </c>
      <c r="L514" t="s">
        <v>34</v>
      </c>
      <c r="M514">
        <f>StudentsPerformance3[[#This Row],[writing score]]*StudentsPerformance3[[#This Row],[writing score]]</f>
        <v>2704</v>
      </c>
      <c r="N514">
        <v>52</v>
      </c>
    </row>
    <row r="515" spans="1:14" x14ac:dyDescent="0.25">
      <c r="A515" t="s">
        <v>8</v>
      </c>
      <c r="B515" t="s">
        <v>9</v>
      </c>
      <c r="C515" t="s">
        <v>23</v>
      </c>
      <c r="D515" t="s">
        <v>11</v>
      </c>
      <c r="E515" t="s">
        <v>15</v>
      </c>
      <c r="F515">
        <v>54</v>
      </c>
      <c r="G515">
        <f>(StudentsPerformance3[[#This Row],[math score]])*(StudentsPerformance3[[#This Row],[math score]])</f>
        <v>2916</v>
      </c>
      <c r="H515">
        <v>61</v>
      </c>
      <c r="I515">
        <f>StudentsPerformance3[[#This Row],[reading score]]*StudentsPerformance3[[#This Row],[reading score]]</f>
        <v>3721</v>
      </c>
      <c r="J515" t="str">
        <f>IF(StudentsPerformance3[[#This Row],[math score]]&lt;50,"Failed","Passed")</f>
        <v>Passed</v>
      </c>
      <c r="K515" t="s">
        <v>34</v>
      </c>
      <c r="L515" t="s">
        <v>34</v>
      </c>
      <c r="M515">
        <f>StudentsPerformance3[[#This Row],[writing score]]*StudentsPerformance3[[#This Row],[writing score]]</f>
        <v>3844</v>
      </c>
      <c r="N515">
        <v>62</v>
      </c>
    </row>
    <row r="516" spans="1:14" x14ac:dyDescent="0.25">
      <c r="A516" t="s">
        <v>8</v>
      </c>
      <c r="B516" t="s">
        <v>9</v>
      </c>
      <c r="C516" t="s">
        <v>16</v>
      </c>
      <c r="D516" t="s">
        <v>20</v>
      </c>
      <c r="E516" t="s">
        <v>15</v>
      </c>
      <c r="F516">
        <v>77</v>
      </c>
      <c r="G516">
        <f>(StudentsPerformance3[[#This Row],[math score]])*(StudentsPerformance3[[#This Row],[math score]])</f>
        <v>5929</v>
      </c>
      <c r="H516">
        <v>97</v>
      </c>
      <c r="I516">
        <f>StudentsPerformance3[[#This Row],[reading score]]*StudentsPerformance3[[#This Row],[reading score]]</f>
        <v>9409</v>
      </c>
      <c r="J516" t="str">
        <f>IF(StudentsPerformance3[[#This Row],[math score]]&lt;50,"Failed","Passed")</f>
        <v>Passed</v>
      </c>
      <c r="K516" t="s">
        <v>34</v>
      </c>
      <c r="L516" t="s">
        <v>34</v>
      </c>
      <c r="M516">
        <f>StudentsPerformance3[[#This Row],[writing score]]*StudentsPerformance3[[#This Row],[writing score]]</f>
        <v>8836</v>
      </c>
      <c r="N516">
        <v>94</v>
      </c>
    </row>
    <row r="517" spans="1:14" x14ac:dyDescent="0.25">
      <c r="A517" t="s">
        <v>8</v>
      </c>
      <c r="B517" t="s">
        <v>13</v>
      </c>
      <c r="C517" t="s">
        <v>23</v>
      </c>
      <c r="D517" t="s">
        <v>11</v>
      </c>
      <c r="E517" t="s">
        <v>15</v>
      </c>
      <c r="F517">
        <v>76</v>
      </c>
      <c r="G517">
        <f>(StudentsPerformance3[[#This Row],[math score]])*(StudentsPerformance3[[#This Row],[math score]])</f>
        <v>5776</v>
      </c>
      <c r="H517">
        <v>87</v>
      </c>
      <c r="I517">
        <f>StudentsPerformance3[[#This Row],[reading score]]*StudentsPerformance3[[#This Row],[reading score]]</f>
        <v>7569</v>
      </c>
      <c r="J517" t="str">
        <f>IF(StudentsPerformance3[[#This Row],[math score]]&lt;50,"Failed","Passed")</f>
        <v>Passed</v>
      </c>
      <c r="K517" t="s">
        <v>34</v>
      </c>
      <c r="L517" t="s">
        <v>34</v>
      </c>
      <c r="M517">
        <f>StudentsPerformance3[[#This Row],[writing score]]*StudentsPerformance3[[#This Row],[writing score]]</f>
        <v>7225</v>
      </c>
      <c r="N517">
        <v>85</v>
      </c>
    </row>
    <row r="518" spans="1:14" x14ac:dyDescent="0.25">
      <c r="A518" t="s">
        <v>8</v>
      </c>
      <c r="B518" t="s">
        <v>21</v>
      </c>
      <c r="C518" t="s">
        <v>14</v>
      </c>
      <c r="D518" t="s">
        <v>11</v>
      </c>
      <c r="E518" t="s">
        <v>12</v>
      </c>
      <c r="F518">
        <v>74</v>
      </c>
      <c r="G518">
        <f>(StudentsPerformance3[[#This Row],[math score]])*(StudentsPerformance3[[#This Row],[math score]])</f>
        <v>5476</v>
      </c>
      <c r="H518">
        <v>89</v>
      </c>
      <c r="I518">
        <f>StudentsPerformance3[[#This Row],[reading score]]*StudentsPerformance3[[#This Row],[reading score]]</f>
        <v>7921</v>
      </c>
      <c r="J518" t="str">
        <f>IF(StudentsPerformance3[[#This Row],[math score]]&lt;50,"Failed","Passed")</f>
        <v>Passed</v>
      </c>
      <c r="K518" t="s">
        <v>34</v>
      </c>
      <c r="L518" t="s">
        <v>34</v>
      </c>
      <c r="M518">
        <f>StudentsPerformance3[[#This Row],[writing score]]*StudentsPerformance3[[#This Row],[writing score]]</f>
        <v>7056</v>
      </c>
      <c r="N518">
        <v>84</v>
      </c>
    </row>
    <row r="519" spans="1:14" x14ac:dyDescent="0.25">
      <c r="A519" t="s">
        <v>8</v>
      </c>
      <c r="B519" t="s">
        <v>24</v>
      </c>
      <c r="C519" t="s">
        <v>14</v>
      </c>
      <c r="D519" t="s">
        <v>11</v>
      </c>
      <c r="E519" t="s">
        <v>15</v>
      </c>
      <c r="F519">
        <v>66</v>
      </c>
      <c r="G519">
        <f>(StudentsPerformance3[[#This Row],[math score]])*(StudentsPerformance3[[#This Row],[math score]])</f>
        <v>4356</v>
      </c>
      <c r="H519">
        <v>74</v>
      </c>
      <c r="I519">
        <f>StudentsPerformance3[[#This Row],[reading score]]*StudentsPerformance3[[#This Row],[reading score]]</f>
        <v>5476</v>
      </c>
      <c r="J519" t="str">
        <f>IF(StudentsPerformance3[[#This Row],[math score]]&lt;50,"Failed","Passed")</f>
        <v>Passed</v>
      </c>
      <c r="K519" t="s">
        <v>34</v>
      </c>
      <c r="L519" t="s">
        <v>34</v>
      </c>
      <c r="M519">
        <f>StudentsPerformance3[[#This Row],[writing score]]*StudentsPerformance3[[#This Row],[writing score]]</f>
        <v>5329</v>
      </c>
      <c r="N519">
        <v>73</v>
      </c>
    </row>
    <row r="520" spans="1:14" x14ac:dyDescent="0.25">
      <c r="A520" t="s">
        <v>8</v>
      </c>
      <c r="B520" t="s">
        <v>21</v>
      </c>
      <c r="C520" t="s">
        <v>23</v>
      </c>
      <c r="D520" t="s">
        <v>11</v>
      </c>
      <c r="E520" t="s">
        <v>15</v>
      </c>
      <c r="F520">
        <v>66</v>
      </c>
      <c r="G520">
        <f>(StudentsPerformance3[[#This Row],[math score]])*(StudentsPerformance3[[#This Row],[math score]])</f>
        <v>4356</v>
      </c>
      <c r="H520">
        <v>78</v>
      </c>
      <c r="I520">
        <f>StudentsPerformance3[[#This Row],[reading score]]*StudentsPerformance3[[#This Row],[reading score]]</f>
        <v>6084</v>
      </c>
      <c r="J520" t="str">
        <f>IF(StudentsPerformance3[[#This Row],[math score]]&lt;50,"Failed","Passed")</f>
        <v>Passed</v>
      </c>
      <c r="K520" t="s">
        <v>34</v>
      </c>
      <c r="L520" t="s">
        <v>34</v>
      </c>
      <c r="M520">
        <f>StudentsPerformance3[[#This Row],[writing score]]*StudentsPerformance3[[#This Row],[writing score]]</f>
        <v>6084</v>
      </c>
      <c r="N520">
        <v>78</v>
      </c>
    </row>
    <row r="521" spans="1:14" x14ac:dyDescent="0.25">
      <c r="A521" t="s">
        <v>8</v>
      </c>
      <c r="B521" t="s">
        <v>9</v>
      </c>
      <c r="C521" t="s">
        <v>22</v>
      </c>
      <c r="D521" t="s">
        <v>20</v>
      </c>
      <c r="E521" t="s">
        <v>15</v>
      </c>
      <c r="F521">
        <v>67</v>
      </c>
      <c r="G521">
        <f>(StudentsPerformance3[[#This Row],[math score]])*(StudentsPerformance3[[#This Row],[math score]])</f>
        <v>4489</v>
      </c>
      <c r="H521">
        <v>78</v>
      </c>
      <c r="I521">
        <f>StudentsPerformance3[[#This Row],[reading score]]*StudentsPerformance3[[#This Row],[reading score]]</f>
        <v>6084</v>
      </c>
      <c r="J521" t="str">
        <f>IF(StudentsPerformance3[[#This Row],[math score]]&lt;50,"Failed","Passed")</f>
        <v>Passed</v>
      </c>
      <c r="K521" t="s">
        <v>34</v>
      </c>
      <c r="L521" t="s">
        <v>34</v>
      </c>
      <c r="M521">
        <f>StudentsPerformance3[[#This Row],[writing score]]*StudentsPerformance3[[#This Row],[writing score]]</f>
        <v>6241</v>
      </c>
      <c r="N521">
        <v>79</v>
      </c>
    </row>
    <row r="522" spans="1:14" x14ac:dyDescent="0.25">
      <c r="A522" t="s">
        <v>17</v>
      </c>
      <c r="B522" t="s">
        <v>21</v>
      </c>
      <c r="C522" t="s">
        <v>14</v>
      </c>
      <c r="D522" t="s">
        <v>11</v>
      </c>
      <c r="E522" t="s">
        <v>12</v>
      </c>
      <c r="F522">
        <v>71</v>
      </c>
      <c r="G522">
        <f>(StudentsPerformance3[[#This Row],[math score]])*(StudentsPerformance3[[#This Row],[math score]])</f>
        <v>5041</v>
      </c>
      <c r="H522">
        <v>49</v>
      </c>
      <c r="I522">
        <f>StudentsPerformance3[[#This Row],[reading score]]*StudentsPerformance3[[#This Row],[reading score]]</f>
        <v>2401</v>
      </c>
      <c r="J522" t="str">
        <f>IF(StudentsPerformance3[[#This Row],[math score]]&lt;50,"Failed","Passed")</f>
        <v>Passed</v>
      </c>
      <c r="K522" t="s">
        <v>35</v>
      </c>
      <c r="L522" t="s">
        <v>34</v>
      </c>
      <c r="M522">
        <f>StudentsPerformance3[[#This Row],[writing score]]*StudentsPerformance3[[#This Row],[writing score]]</f>
        <v>2704</v>
      </c>
      <c r="N522">
        <v>52</v>
      </c>
    </row>
    <row r="523" spans="1:14" x14ac:dyDescent="0.25">
      <c r="A523" t="s">
        <v>8</v>
      </c>
      <c r="B523" t="s">
        <v>13</v>
      </c>
      <c r="C523" t="s">
        <v>19</v>
      </c>
      <c r="D523" t="s">
        <v>11</v>
      </c>
      <c r="E523" t="s">
        <v>12</v>
      </c>
      <c r="F523">
        <v>91</v>
      </c>
      <c r="G523">
        <f>(StudentsPerformance3[[#This Row],[math score]])*(StudentsPerformance3[[#This Row],[math score]])</f>
        <v>8281</v>
      </c>
      <c r="H523">
        <v>86</v>
      </c>
      <c r="I523">
        <f>StudentsPerformance3[[#This Row],[reading score]]*StudentsPerformance3[[#This Row],[reading score]]</f>
        <v>7396</v>
      </c>
      <c r="J523" t="str">
        <f>IF(StudentsPerformance3[[#This Row],[math score]]&lt;50,"Failed","Passed")</f>
        <v>Passed</v>
      </c>
      <c r="K523" t="s">
        <v>34</v>
      </c>
      <c r="L523" t="s">
        <v>34</v>
      </c>
      <c r="M523">
        <f>StudentsPerformance3[[#This Row],[writing score]]*StudentsPerformance3[[#This Row],[writing score]]</f>
        <v>7056</v>
      </c>
      <c r="N523">
        <v>84</v>
      </c>
    </row>
    <row r="524" spans="1:14" x14ac:dyDescent="0.25">
      <c r="A524" t="s">
        <v>17</v>
      </c>
      <c r="B524" t="s">
        <v>21</v>
      </c>
      <c r="C524" t="s">
        <v>10</v>
      </c>
      <c r="D524" t="s">
        <v>11</v>
      </c>
      <c r="E524" t="s">
        <v>12</v>
      </c>
      <c r="F524">
        <v>69</v>
      </c>
      <c r="G524">
        <f>(StudentsPerformance3[[#This Row],[math score]])*(StudentsPerformance3[[#This Row],[math score]])</f>
        <v>4761</v>
      </c>
      <c r="H524">
        <v>58</v>
      </c>
      <c r="I524">
        <f>StudentsPerformance3[[#This Row],[reading score]]*StudentsPerformance3[[#This Row],[reading score]]</f>
        <v>3364</v>
      </c>
      <c r="J524" t="str">
        <f>IF(StudentsPerformance3[[#This Row],[math score]]&lt;50,"Failed","Passed")</f>
        <v>Passed</v>
      </c>
      <c r="K524" t="s">
        <v>34</v>
      </c>
      <c r="L524" t="s">
        <v>34</v>
      </c>
      <c r="M524">
        <f>StudentsPerformance3[[#This Row],[writing score]]*StudentsPerformance3[[#This Row],[writing score]]</f>
        <v>3249</v>
      </c>
      <c r="N524">
        <v>57</v>
      </c>
    </row>
    <row r="525" spans="1:14" x14ac:dyDescent="0.25">
      <c r="A525" t="s">
        <v>17</v>
      </c>
      <c r="B525" t="s">
        <v>13</v>
      </c>
      <c r="C525" t="s">
        <v>16</v>
      </c>
      <c r="D525" t="s">
        <v>20</v>
      </c>
      <c r="E525" t="s">
        <v>12</v>
      </c>
      <c r="F525">
        <v>54</v>
      </c>
      <c r="G525">
        <f>(StudentsPerformance3[[#This Row],[math score]])*(StudentsPerformance3[[#This Row],[math score]])</f>
        <v>2916</v>
      </c>
      <c r="H525">
        <v>59</v>
      </c>
      <c r="I525">
        <f>StudentsPerformance3[[#This Row],[reading score]]*StudentsPerformance3[[#This Row],[reading score]]</f>
        <v>3481</v>
      </c>
      <c r="J525" t="str">
        <f>IF(StudentsPerformance3[[#This Row],[math score]]&lt;50,"Failed","Passed")</f>
        <v>Passed</v>
      </c>
      <c r="K525" t="s">
        <v>34</v>
      </c>
      <c r="L525" t="s">
        <v>34</v>
      </c>
      <c r="M525">
        <f>StudentsPerformance3[[#This Row],[writing score]]*StudentsPerformance3[[#This Row],[writing score]]</f>
        <v>2500</v>
      </c>
      <c r="N525">
        <v>50</v>
      </c>
    </row>
    <row r="526" spans="1:14" x14ac:dyDescent="0.25">
      <c r="A526" t="s">
        <v>17</v>
      </c>
      <c r="B526" t="s">
        <v>13</v>
      </c>
      <c r="C526" t="s">
        <v>22</v>
      </c>
      <c r="D526" t="s">
        <v>11</v>
      </c>
      <c r="E526" t="s">
        <v>15</v>
      </c>
      <c r="F526">
        <v>53</v>
      </c>
      <c r="G526">
        <f>(StudentsPerformance3[[#This Row],[math score]])*(StudentsPerformance3[[#This Row],[math score]])</f>
        <v>2809</v>
      </c>
      <c r="H526">
        <v>52</v>
      </c>
      <c r="I526">
        <f>StudentsPerformance3[[#This Row],[reading score]]*StudentsPerformance3[[#This Row],[reading score]]</f>
        <v>2704</v>
      </c>
      <c r="J526" t="str">
        <f>IF(StudentsPerformance3[[#This Row],[math score]]&lt;50,"Failed","Passed")</f>
        <v>Passed</v>
      </c>
      <c r="K526" t="s">
        <v>34</v>
      </c>
      <c r="L526" t="s">
        <v>35</v>
      </c>
      <c r="M526">
        <f>StudentsPerformance3[[#This Row],[writing score]]*StudentsPerformance3[[#This Row],[writing score]]</f>
        <v>2401</v>
      </c>
      <c r="N526">
        <v>49</v>
      </c>
    </row>
    <row r="527" spans="1:14" x14ac:dyDescent="0.25">
      <c r="A527" t="s">
        <v>17</v>
      </c>
      <c r="B527" t="s">
        <v>24</v>
      </c>
      <c r="C527" t="s">
        <v>14</v>
      </c>
      <c r="D527" t="s">
        <v>11</v>
      </c>
      <c r="E527" t="s">
        <v>12</v>
      </c>
      <c r="F527">
        <v>68</v>
      </c>
      <c r="G527">
        <f>(StudentsPerformance3[[#This Row],[math score]])*(StudentsPerformance3[[#This Row],[math score]])</f>
        <v>4624</v>
      </c>
      <c r="H527">
        <v>60</v>
      </c>
      <c r="I527">
        <f>StudentsPerformance3[[#This Row],[reading score]]*StudentsPerformance3[[#This Row],[reading score]]</f>
        <v>3600</v>
      </c>
      <c r="J527" t="str">
        <f>IF(StudentsPerformance3[[#This Row],[math score]]&lt;50,"Failed","Passed")</f>
        <v>Passed</v>
      </c>
      <c r="K527" t="s">
        <v>34</v>
      </c>
      <c r="L527" t="s">
        <v>34</v>
      </c>
      <c r="M527">
        <f>StudentsPerformance3[[#This Row],[writing score]]*StudentsPerformance3[[#This Row],[writing score]]</f>
        <v>3481</v>
      </c>
      <c r="N527">
        <v>59</v>
      </c>
    </row>
    <row r="528" spans="1:14" x14ac:dyDescent="0.25">
      <c r="A528" t="s">
        <v>17</v>
      </c>
      <c r="B528" t="s">
        <v>13</v>
      </c>
      <c r="C528" t="s">
        <v>23</v>
      </c>
      <c r="D528" t="s">
        <v>20</v>
      </c>
      <c r="E528" t="s">
        <v>15</v>
      </c>
      <c r="F528">
        <v>56</v>
      </c>
      <c r="G528">
        <f>(StudentsPerformance3[[#This Row],[math score]])*(StudentsPerformance3[[#This Row],[math score]])</f>
        <v>3136</v>
      </c>
      <c r="H528">
        <v>61</v>
      </c>
      <c r="I528">
        <f>StudentsPerformance3[[#This Row],[reading score]]*StudentsPerformance3[[#This Row],[reading score]]</f>
        <v>3721</v>
      </c>
      <c r="J528" t="str">
        <f>IF(StudentsPerformance3[[#This Row],[math score]]&lt;50,"Failed","Passed")</f>
        <v>Passed</v>
      </c>
      <c r="K528" t="s">
        <v>34</v>
      </c>
      <c r="L528" t="s">
        <v>34</v>
      </c>
      <c r="M528">
        <f>StudentsPerformance3[[#This Row],[writing score]]*StudentsPerformance3[[#This Row],[writing score]]</f>
        <v>3600</v>
      </c>
      <c r="N528">
        <v>60</v>
      </c>
    </row>
    <row r="529" spans="1:14" x14ac:dyDescent="0.25">
      <c r="A529" t="s">
        <v>8</v>
      </c>
      <c r="B529" t="s">
        <v>13</v>
      </c>
      <c r="C529" t="s">
        <v>22</v>
      </c>
      <c r="D529" t="s">
        <v>20</v>
      </c>
      <c r="E529" t="s">
        <v>12</v>
      </c>
      <c r="F529">
        <v>36</v>
      </c>
      <c r="G529">
        <f>(StudentsPerformance3[[#This Row],[math score]])*(StudentsPerformance3[[#This Row],[math score]])</f>
        <v>1296</v>
      </c>
      <c r="H529">
        <v>53</v>
      </c>
      <c r="I529">
        <f>StudentsPerformance3[[#This Row],[reading score]]*StudentsPerformance3[[#This Row],[reading score]]</f>
        <v>2809</v>
      </c>
      <c r="J529" t="str">
        <f>IF(StudentsPerformance3[[#This Row],[math score]]&lt;50,"Failed","Passed")</f>
        <v>Failed</v>
      </c>
      <c r="K529" t="s">
        <v>34</v>
      </c>
      <c r="L529" t="s">
        <v>35</v>
      </c>
      <c r="M529">
        <f>StudentsPerformance3[[#This Row],[writing score]]*StudentsPerformance3[[#This Row],[writing score]]</f>
        <v>1849</v>
      </c>
      <c r="N529">
        <v>43</v>
      </c>
    </row>
    <row r="530" spans="1:14" x14ac:dyDescent="0.25">
      <c r="A530" t="s">
        <v>8</v>
      </c>
      <c r="B530" t="s">
        <v>21</v>
      </c>
      <c r="C530" t="s">
        <v>10</v>
      </c>
      <c r="D530" t="s">
        <v>20</v>
      </c>
      <c r="E530" t="s">
        <v>12</v>
      </c>
      <c r="F530">
        <v>29</v>
      </c>
      <c r="G530">
        <f>(StudentsPerformance3[[#This Row],[math score]])*(StudentsPerformance3[[#This Row],[math score]])</f>
        <v>841</v>
      </c>
      <c r="H530">
        <v>41</v>
      </c>
      <c r="I530">
        <f>StudentsPerformance3[[#This Row],[reading score]]*StudentsPerformance3[[#This Row],[reading score]]</f>
        <v>1681</v>
      </c>
      <c r="J530" t="str">
        <f>IF(StudentsPerformance3[[#This Row],[math score]]&lt;50,"Failed","Passed")</f>
        <v>Failed</v>
      </c>
      <c r="K530" t="s">
        <v>35</v>
      </c>
      <c r="L530" t="s">
        <v>35</v>
      </c>
      <c r="M530">
        <f>StudentsPerformance3[[#This Row],[writing score]]*StudentsPerformance3[[#This Row],[writing score]]</f>
        <v>2209</v>
      </c>
      <c r="N530">
        <v>47</v>
      </c>
    </row>
    <row r="531" spans="1:14" x14ac:dyDescent="0.25">
      <c r="A531" t="s">
        <v>8</v>
      </c>
      <c r="B531" t="s">
        <v>13</v>
      </c>
      <c r="C531" t="s">
        <v>19</v>
      </c>
      <c r="D531" t="s">
        <v>11</v>
      </c>
      <c r="E531" t="s">
        <v>12</v>
      </c>
      <c r="F531">
        <v>62</v>
      </c>
      <c r="G531">
        <f>(StudentsPerformance3[[#This Row],[math score]])*(StudentsPerformance3[[#This Row],[math score]])</f>
        <v>3844</v>
      </c>
      <c r="H531">
        <v>74</v>
      </c>
      <c r="I531">
        <f>StudentsPerformance3[[#This Row],[reading score]]*StudentsPerformance3[[#This Row],[reading score]]</f>
        <v>5476</v>
      </c>
      <c r="J531" t="str">
        <f>IF(StudentsPerformance3[[#This Row],[math score]]&lt;50,"Failed","Passed")</f>
        <v>Passed</v>
      </c>
      <c r="K531" t="s">
        <v>34</v>
      </c>
      <c r="L531" t="s">
        <v>34</v>
      </c>
      <c r="M531">
        <f>StudentsPerformance3[[#This Row],[writing score]]*StudentsPerformance3[[#This Row],[writing score]]</f>
        <v>4900</v>
      </c>
      <c r="N531">
        <v>70</v>
      </c>
    </row>
    <row r="532" spans="1:14" x14ac:dyDescent="0.25">
      <c r="A532" t="s">
        <v>8</v>
      </c>
      <c r="B532" t="s">
        <v>13</v>
      </c>
      <c r="C532" t="s">
        <v>19</v>
      </c>
      <c r="D532" t="s">
        <v>11</v>
      </c>
      <c r="E532" t="s">
        <v>15</v>
      </c>
      <c r="F532">
        <v>68</v>
      </c>
      <c r="G532">
        <f>(StudentsPerformance3[[#This Row],[math score]])*(StudentsPerformance3[[#This Row],[math score]])</f>
        <v>4624</v>
      </c>
      <c r="H532">
        <v>67</v>
      </c>
      <c r="I532">
        <f>StudentsPerformance3[[#This Row],[reading score]]*StudentsPerformance3[[#This Row],[reading score]]</f>
        <v>4489</v>
      </c>
      <c r="J532" t="str">
        <f>IF(StudentsPerformance3[[#This Row],[math score]]&lt;50,"Failed","Passed")</f>
        <v>Passed</v>
      </c>
      <c r="K532" t="s">
        <v>34</v>
      </c>
      <c r="L532" t="s">
        <v>34</v>
      </c>
      <c r="M532">
        <f>StudentsPerformance3[[#This Row],[writing score]]*StudentsPerformance3[[#This Row],[writing score]]</f>
        <v>5329</v>
      </c>
      <c r="N532">
        <v>73</v>
      </c>
    </row>
    <row r="533" spans="1:14" x14ac:dyDescent="0.25">
      <c r="A533" t="s">
        <v>8</v>
      </c>
      <c r="B533" t="s">
        <v>13</v>
      </c>
      <c r="C533" t="s">
        <v>23</v>
      </c>
      <c r="D533" t="s">
        <v>11</v>
      </c>
      <c r="E533" t="s">
        <v>12</v>
      </c>
      <c r="F533">
        <v>47</v>
      </c>
      <c r="G533">
        <f>(StudentsPerformance3[[#This Row],[math score]])*(StudentsPerformance3[[#This Row],[math score]])</f>
        <v>2209</v>
      </c>
      <c r="H533">
        <v>54</v>
      </c>
      <c r="I533">
        <f>StudentsPerformance3[[#This Row],[reading score]]*StudentsPerformance3[[#This Row],[reading score]]</f>
        <v>2916</v>
      </c>
      <c r="J533" t="str">
        <f>IF(StudentsPerformance3[[#This Row],[math score]]&lt;50,"Failed","Passed")</f>
        <v>Failed</v>
      </c>
      <c r="K533" t="s">
        <v>34</v>
      </c>
      <c r="L533" t="s">
        <v>34</v>
      </c>
      <c r="M533">
        <f>StudentsPerformance3[[#This Row],[writing score]]*StudentsPerformance3[[#This Row],[writing score]]</f>
        <v>2809</v>
      </c>
      <c r="N533">
        <v>53</v>
      </c>
    </row>
    <row r="534" spans="1:14" x14ac:dyDescent="0.25">
      <c r="A534" t="s">
        <v>17</v>
      </c>
      <c r="B534" t="s">
        <v>24</v>
      </c>
      <c r="C534" t="s">
        <v>19</v>
      </c>
      <c r="D534" t="s">
        <v>11</v>
      </c>
      <c r="E534" t="s">
        <v>15</v>
      </c>
      <c r="F534">
        <v>62</v>
      </c>
      <c r="G534">
        <f>(StudentsPerformance3[[#This Row],[math score]])*(StudentsPerformance3[[#This Row],[math score]])</f>
        <v>3844</v>
      </c>
      <c r="H534">
        <v>61</v>
      </c>
      <c r="I534">
        <f>StudentsPerformance3[[#This Row],[reading score]]*StudentsPerformance3[[#This Row],[reading score]]</f>
        <v>3721</v>
      </c>
      <c r="J534" t="str">
        <f>IF(StudentsPerformance3[[#This Row],[math score]]&lt;50,"Failed","Passed")</f>
        <v>Passed</v>
      </c>
      <c r="K534" t="s">
        <v>34</v>
      </c>
      <c r="L534" t="s">
        <v>34</v>
      </c>
      <c r="M534">
        <f>StudentsPerformance3[[#This Row],[writing score]]*StudentsPerformance3[[#This Row],[writing score]]</f>
        <v>3364</v>
      </c>
      <c r="N534">
        <v>58</v>
      </c>
    </row>
    <row r="535" spans="1:14" x14ac:dyDescent="0.25">
      <c r="A535" t="s">
        <v>8</v>
      </c>
      <c r="B535" t="s">
        <v>24</v>
      </c>
      <c r="C535" t="s">
        <v>19</v>
      </c>
      <c r="D535" t="s">
        <v>11</v>
      </c>
      <c r="E535" t="s">
        <v>15</v>
      </c>
      <c r="F535">
        <v>79</v>
      </c>
      <c r="G535">
        <f>(StudentsPerformance3[[#This Row],[math score]])*(StudentsPerformance3[[#This Row],[math score]])</f>
        <v>6241</v>
      </c>
      <c r="H535">
        <v>88</v>
      </c>
      <c r="I535">
        <f>StudentsPerformance3[[#This Row],[reading score]]*StudentsPerformance3[[#This Row],[reading score]]</f>
        <v>7744</v>
      </c>
      <c r="J535" t="str">
        <f>IF(StudentsPerformance3[[#This Row],[math score]]&lt;50,"Failed","Passed")</f>
        <v>Passed</v>
      </c>
      <c r="K535" t="s">
        <v>34</v>
      </c>
      <c r="L535" t="s">
        <v>34</v>
      </c>
      <c r="M535">
        <f>StudentsPerformance3[[#This Row],[writing score]]*StudentsPerformance3[[#This Row],[writing score]]</f>
        <v>8836</v>
      </c>
      <c r="N535">
        <v>94</v>
      </c>
    </row>
    <row r="536" spans="1:14" x14ac:dyDescent="0.25">
      <c r="A536" t="s">
        <v>17</v>
      </c>
      <c r="B536" t="s">
        <v>9</v>
      </c>
      <c r="C536" t="s">
        <v>22</v>
      </c>
      <c r="D536" t="s">
        <v>11</v>
      </c>
      <c r="E536" t="s">
        <v>15</v>
      </c>
      <c r="F536">
        <v>73</v>
      </c>
      <c r="G536">
        <f>(StudentsPerformance3[[#This Row],[math score]])*(StudentsPerformance3[[#This Row],[math score]])</f>
        <v>5329</v>
      </c>
      <c r="H536">
        <v>69</v>
      </c>
      <c r="I536">
        <f>StudentsPerformance3[[#This Row],[reading score]]*StudentsPerformance3[[#This Row],[reading score]]</f>
        <v>4761</v>
      </c>
      <c r="J536" t="str">
        <f>IF(StudentsPerformance3[[#This Row],[math score]]&lt;50,"Failed","Passed")</f>
        <v>Passed</v>
      </c>
      <c r="K536" t="s">
        <v>34</v>
      </c>
      <c r="L536" t="s">
        <v>34</v>
      </c>
      <c r="M536">
        <f>StudentsPerformance3[[#This Row],[writing score]]*StudentsPerformance3[[#This Row],[writing score]]</f>
        <v>4624</v>
      </c>
      <c r="N536">
        <v>68</v>
      </c>
    </row>
    <row r="537" spans="1:14" x14ac:dyDescent="0.25">
      <c r="A537" t="s">
        <v>8</v>
      </c>
      <c r="B537" t="s">
        <v>13</v>
      </c>
      <c r="C537" t="s">
        <v>10</v>
      </c>
      <c r="D537" t="s">
        <v>20</v>
      </c>
      <c r="E537" t="s">
        <v>15</v>
      </c>
      <c r="F537">
        <v>66</v>
      </c>
      <c r="G537">
        <f>(StudentsPerformance3[[#This Row],[math score]])*(StudentsPerformance3[[#This Row],[math score]])</f>
        <v>4356</v>
      </c>
      <c r="H537">
        <v>83</v>
      </c>
      <c r="I537">
        <f>StudentsPerformance3[[#This Row],[reading score]]*StudentsPerformance3[[#This Row],[reading score]]</f>
        <v>6889</v>
      </c>
      <c r="J537" t="str">
        <f>IF(StudentsPerformance3[[#This Row],[math score]]&lt;50,"Failed","Passed")</f>
        <v>Passed</v>
      </c>
      <c r="K537" t="s">
        <v>34</v>
      </c>
      <c r="L537" t="s">
        <v>34</v>
      </c>
      <c r="M537">
        <f>StudentsPerformance3[[#This Row],[writing score]]*StudentsPerformance3[[#This Row],[writing score]]</f>
        <v>6889</v>
      </c>
      <c r="N537">
        <v>83</v>
      </c>
    </row>
    <row r="538" spans="1:14" x14ac:dyDescent="0.25">
      <c r="A538" t="s">
        <v>17</v>
      </c>
      <c r="B538" t="s">
        <v>13</v>
      </c>
      <c r="C538" t="s">
        <v>19</v>
      </c>
      <c r="D538" t="s">
        <v>11</v>
      </c>
      <c r="E538" t="s">
        <v>15</v>
      </c>
      <c r="F538">
        <v>51</v>
      </c>
      <c r="G538">
        <f>(StudentsPerformance3[[#This Row],[math score]])*(StudentsPerformance3[[#This Row],[math score]])</f>
        <v>2601</v>
      </c>
      <c r="H538">
        <v>60</v>
      </c>
      <c r="I538">
        <f>StudentsPerformance3[[#This Row],[reading score]]*StudentsPerformance3[[#This Row],[reading score]]</f>
        <v>3600</v>
      </c>
      <c r="J538" t="str">
        <f>IF(StudentsPerformance3[[#This Row],[math score]]&lt;50,"Failed","Passed")</f>
        <v>Passed</v>
      </c>
      <c r="K538" t="s">
        <v>34</v>
      </c>
      <c r="L538" t="s">
        <v>34</v>
      </c>
      <c r="M538">
        <f>StudentsPerformance3[[#This Row],[writing score]]*StudentsPerformance3[[#This Row],[writing score]]</f>
        <v>3364</v>
      </c>
      <c r="N538">
        <v>58</v>
      </c>
    </row>
    <row r="539" spans="1:14" x14ac:dyDescent="0.25">
      <c r="A539" t="s">
        <v>8</v>
      </c>
      <c r="B539" t="s">
        <v>21</v>
      </c>
      <c r="C539" t="s">
        <v>22</v>
      </c>
      <c r="D539" t="s">
        <v>11</v>
      </c>
      <c r="E539" t="s">
        <v>12</v>
      </c>
      <c r="F539">
        <v>51</v>
      </c>
      <c r="G539">
        <f>(StudentsPerformance3[[#This Row],[math score]])*(StudentsPerformance3[[#This Row],[math score]])</f>
        <v>2601</v>
      </c>
      <c r="H539">
        <v>66</v>
      </c>
      <c r="I539">
        <f>StudentsPerformance3[[#This Row],[reading score]]*StudentsPerformance3[[#This Row],[reading score]]</f>
        <v>4356</v>
      </c>
      <c r="J539" t="str">
        <f>IF(StudentsPerformance3[[#This Row],[math score]]&lt;50,"Failed","Passed")</f>
        <v>Passed</v>
      </c>
      <c r="K539" t="s">
        <v>34</v>
      </c>
      <c r="L539" t="s">
        <v>34</v>
      </c>
      <c r="M539">
        <f>StudentsPerformance3[[#This Row],[writing score]]*StudentsPerformance3[[#This Row],[writing score]]</f>
        <v>3844</v>
      </c>
      <c r="N539">
        <v>62</v>
      </c>
    </row>
    <row r="540" spans="1:14" x14ac:dyDescent="0.25">
      <c r="A540" t="s">
        <v>17</v>
      </c>
      <c r="B540" t="s">
        <v>24</v>
      </c>
      <c r="C540" t="s">
        <v>10</v>
      </c>
      <c r="D540" t="s">
        <v>11</v>
      </c>
      <c r="E540" t="s">
        <v>15</v>
      </c>
      <c r="F540">
        <v>85</v>
      </c>
      <c r="G540">
        <f>(StudentsPerformance3[[#This Row],[math score]])*(StudentsPerformance3[[#This Row],[math score]])</f>
        <v>7225</v>
      </c>
      <c r="H540">
        <v>66</v>
      </c>
      <c r="I540">
        <f>StudentsPerformance3[[#This Row],[reading score]]*StudentsPerformance3[[#This Row],[reading score]]</f>
        <v>4356</v>
      </c>
      <c r="J540" t="str">
        <f>IF(StudentsPerformance3[[#This Row],[math score]]&lt;50,"Failed","Passed")</f>
        <v>Passed</v>
      </c>
      <c r="K540" t="s">
        <v>34</v>
      </c>
      <c r="L540" t="s">
        <v>34</v>
      </c>
      <c r="M540">
        <f>StudentsPerformance3[[#This Row],[writing score]]*StudentsPerformance3[[#This Row],[writing score]]</f>
        <v>5041</v>
      </c>
      <c r="N540">
        <v>71</v>
      </c>
    </row>
    <row r="541" spans="1:14" x14ac:dyDescent="0.25">
      <c r="A541" t="s">
        <v>17</v>
      </c>
      <c r="B541" t="s">
        <v>18</v>
      </c>
      <c r="C541" t="s">
        <v>19</v>
      </c>
      <c r="D541" t="s">
        <v>11</v>
      </c>
      <c r="E541" t="s">
        <v>15</v>
      </c>
      <c r="F541">
        <v>97</v>
      </c>
      <c r="G541">
        <f>(StudentsPerformance3[[#This Row],[math score]])*(StudentsPerformance3[[#This Row],[math score]])</f>
        <v>9409</v>
      </c>
      <c r="H541">
        <v>92</v>
      </c>
      <c r="I541">
        <f>StudentsPerformance3[[#This Row],[reading score]]*StudentsPerformance3[[#This Row],[reading score]]</f>
        <v>8464</v>
      </c>
      <c r="J541" t="str">
        <f>IF(StudentsPerformance3[[#This Row],[math score]]&lt;50,"Failed","Passed")</f>
        <v>Passed</v>
      </c>
      <c r="K541" t="s">
        <v>34</v>
      </c>
      <c r="L541" t="s">
        <v>34</v>
      </c>
      <c r="M541">
        <f>StudentsPerformance3[[#This Row],[writing score]]*StudentsPerformance3[[#This Row],[writing score]]</f>
        <v>7396</v>
      </c>
      <c r="N541">
        <v>86</v>
      </c>
    </row>
    <row r="542" spans="1:14" x14ac:dyDescent="0.25">
      <c r="A542" t="s">
        <v>17</v>
      </c>
      <c r="B542" t="s">
        <v>13</v>
      </c>
      <c r="C542" t="s">
        <v>22</v>
      </c>
      <c r="D542" t="s">
        <v>11</v>
      </c>
      <c r="E542" t="s">
        <v>15</v>
      </c>
      <c r="F542">
        <v>75</v>
      </c>
      <c r="G542">
        <f>(StudentsPerformance3[[#This Row],[math score]])*(StudentsPerformance3[[#This Row],[math score]])</f>
        <v>5625</v>
      </c>
      <c r="H542">
        <v>69</v>
      </c>
      <c r="I542">
        <f>StudentsPerformance3[[#This Row],[reading score]]*StudentsPerformance3[[#This Row],[reading score]]</f>
        <v>4761</v>
      </c>
      <c r="J542" t="str">
        <f>IF(StudentsPerformance3[[#This Row],[math score]]&lt;50,"Failed","Passed")</f>
        <v>Passed</v>
      </c>
      <c r="K542" t="s">
        <v>34</v>
      </c>
      <c r="L542" t="s">
        <v>34</v>
      </c>
      <c r="M542">
        <f>StudentsPerformance3[[#This Row],[writing score]]*StudentsPerformance3[[#This Row],[writing score]]</f>
        <v>4624</v>
      </c>
      <c r="N542">
        <v>68</v>
      </c>
    </row>
    <row r="543" spans="1:14" x14ac:dyDescent="0.25">
      <c r="A543" t="s">
        <v>17</v>
      </c>
      <c r="B543" t="s">
        <v>21</v>
      </c>
      <c r="C543" t="s">
        <v>19</v>
      </c>
      <c r="D543" t="s">
        <v>20</v>
      </c>
      <c r="E543" t="s">
        <v>15</v>
      </c>
      <c r="F543">
        <v>79</v>
      </c>
      <c r="G543">
        <f>(StudentsPerformance3[[#This Row],[math score]])*(StudentsPerformance3[[#This Row],[math score]])</f>
        <v>6241</v>
      </c>
      <c r="H543">
        <v>82</v>
      </c>
      <c r="I543">
        <f>StudentsPerformance3[[#This Row],[reading score]]*StudentsPerformance3[[#This Row],[reading score]]</f>
        <v>6724</v>
      </c>
      <c r="J543" t="str">
        <f>IF(StudentsPerformance3[[#This Row],[math score]]&lt;50,"Failed","Passed")</f>
        <v>Passed</v>
      </c>
      <c r="K543" t="s">
        <v>34</v>
      </c>
      <c r="L543" t="s">
        <v>34</v>
      </c>
      <c r="M543">
        <f>StudentsPerformance3[[#This Row],[writing score]]*StudentsPerformance3[[#This Row],[writing score]]</f>
        <v>6400</v>
      </c>
      <c r="N543">
        <v>80</v>
      </c>
    </row>
    <row r="544" spans="1:14" x14ac:dyDescent="0.25">
      <c r="A544" t="s">
        <v>8</v>
      </c>
      <c r="B544" t="s">
        <v>13</v>
      </c>
      <c r="C544" t="s">
        <v>19</v>
      </c>
      <c r="D544" t="s">
        <v>11</v>
      </c>
      <c r="E544" t="s">
        <v>12</v>
      </c>
      <c r="F544">
        <v>81</v>
      </c>
      <c r="G544">
        <f>(StudentsPerformance3[[#This Row],[math score]])*(StudentsPerformance3[[#This Row],[math score]])</f>
        <v>6561</v>
      </c>
      <c r="H544">
        <v>77</v>
      </c>
      <c r="I544">
        <f>StudentsPerformance3[[#This Row],[reading score]]*StudentsPerformance3[[#This Row],[reading score]]</f>
        <v>5929</v>
      </c>
      <c r="J544" t="str">
        <f>IF(StudentsPerformance3[[#This Row],[math score]]&lt;50,"Failed","Passed")</f>
        <v>Passed</v>
      </c>
      <c r="K544" t="s">
        <v>34</v>
      </c>
      <c r="L544" t="s">
        <v>34</v>
      </c>
      <c r="M544">
        <f>StudentsPerformance3[[#This Row],[writing score]]*StudentsPerformance3[[#This Row],[writing score]]</f>
        <v>6241</v>
      </c>
      <c r="N544">
        <v>79</v>
      </c>
    </row>
    <row r="545" spans="1:14" x14ac:dyDescent="0.25">
      <c r="A545" t="s">
        <v>8</v>
      </c>
      <c r="B545" t="s">
        <v>21</v>
      </c>
      <c r="C545" t="s">
        <v>19</v>
      </c>
      <c r="D545" t="s">
        <v>11</v>
      </c>
      <c r="E545" t="s">
        <v>12</v>
      </c>
      <c r="F545">
        <v>82</v>
      </c>
      <c r="G545">
        <f>(StudentsPerformance3[[#This Row],[math score]])*(StudentsPerformance3[[#This Row],[math score]])</f>
        <v>6724</v>
      </c>
      <c r="H545">
        <v>95</v>
      </c>
      <c r="I545">
        <f>StudentsPerformance3[[#This Row],[reading score]]*StudentsPerformance3[[#This Row],[reading score]]</f>
        <v>9025</v>
      </c>
      <c r="J545" t="str">
        <f>IF(StudentsPerformance3[[#This Row],[math score]]&lt;50,"Failed","Passed")</f>
        <v>Passed</v>
      </c>
      <c r="K545" t="s">
        <v>34</v>
      </c>
      <c r="L545" t="s">
        <v>34</v>
      </c>
      <c r="M545">
        <f>StudentsPerformance3[[#This Row],[writing score]]*StudentsPerformance3[[#This Row],[writing score]]</f>
        <v>7921</v>
      </c>
      <c r="N545">
        <v>89</v>
      </c>
    </row>
    <row r="546" spans="1:14" x14ac:dyDescent="0.25">
      <c r="A546" t="s">
        <v>8</v>
      </c>
      <c r="B546" t="s">
        <v>21</v>
      </c>
      <c r="C546" t="s">
        <v>16</v>
      </c>
      <c r="D546" t="s">
        <v>11</v>
      </c>
      <c r="E546" t="s">
        <v>12</v>
      </c>
      <c r="F546">
        <v>64</v>
      </c>
      <c r="G546">
        <f>(StudentsPerformance3[[#This Row],[math score]])*(StudentsPerformance3[[#This Row],[math score]])</f>
        <v>4096</v>
      </c>
      <c r="H546">
        <v>63</v>
      </c>
      <c r="I546">
        <f>StudentsPerformance3[[#This Row],[reading score]]*StudentsPerformance3[[#This Row],[reading score]]</f>
        <v>3969</v>
      </c>
      <c r="J546" t="str">
        <f>IF(StudentsPerformance3[[#This Row],[math score]]&lt;50,"Failed","Passed")</f>
        <v>Passed</v>
      </c>
      <c r="K546" t="s">
        <v>34</v>
      </c>
      <c r="L546" t="s">
        <v>34</v>
      </c>
      <c r="M546">
        <f>StudentsPerformance3[[#This Row],[writing score]]*StudentsPerformance3[[#This Row],[writing score]]</f>
        <v>4356</v>
      </c>
      <c r="N546">
        <v>66</v>
      </c>
    </row>
    <row r="547" spans="1:14" x14ac:dyDescent="0.25">
      <c r="A547" t="s">
        <v>17</v>
      </c>
      <c r="B547" t="s">
        <v>24</v>
      </c>
      <c r="C547" t="s">
        <v>23</v>
      </c>
      <c r="D547" t="s">
        <v>20</v>
      </c>
      <c r="E547" t="s">
        <v>15</v>
      </c>
      <c r="F547">
        <v>78</v>
      </c>
      <c r="G547">
        <f>(StudentsPerformance3[[#This Row],[math score]])*(StudentsPerformance3[[#This Row],[math score]])</f>
        <v>6084</v>
      </c>
      <c r="H547">
        <v>83</v>
      </c>
      <c r="I547">
        <f>StudentsPerformance3[[#This Row],[reading score]]*StudentsPerformance3[[#This Row],[reading score]]</f>
        <v>6889</v>
      </c>
      <c r="J547" t="str">
        <f>IF(StudentsPerformance3[[#This Row],[math score]]&lt;50,"Failed","Passed")</f>
        <v>Passed</v>
      </c>
      <c r="K547" t="s">
        <v>34</v>
      </c>
      <c r="L547" t="s">
        <v>34</v>
      </c>
      <c r="M547">
        <f>StudentsPerformance3[[#This Row],[writing score]]*StudentsPerformance3[[#This Row],[writing score]]</f>
        <v>6400</v>
      </c>
      <c r="N547">
        <v>80</v>
      </c>
    </row>
    <row r="548" spans="1:14" x14ac:dyDescent="0.25">
      <c r="A548" t="s">
        <v>8</v>
      </c>
      <c r="B548" t="s">
        <v>18</v>
      </c>
      <c r="C548" t="s">
        <v>23</v>
      </c>
      <c r="D548" t="s">
        <v>11</v>
      </c>
      <c r="E548" t="s">
        <v>15</v>
      </c>
      <c r="F548">
        <v>92</v>
      </c>
      <c r="G548">
        <f>(StudentsPerformance3[[#This Row],[math score]])*(StudentsPerformance3[[#This Row],[math score]])</f>
        <v>8464</v>
      </c>
      <c r="H548">
        <v>100</v>
      </c>
      <c r="I548">
        <f>StudentsPerformance3[[#This Row],[reading score]]*StudentsPerformance3[[#This Row],[reading score]]</f>
        <v>10000</v>
      </c>
      <c r="J548" t="str">
        <f>IF(StudentsPerformance3[[#This Row],[math score]]&lt;50,"Failed","Passed")</f>
        <v>Passed</v>
      </c>
      <c r="K548" t="s">
        <v>34</v>
      </c>
      <c r="L548" t="s">
        <v>34</v>
      </c>
      <c r="M548">
        <f>StudentsPerformance3[[#This Row],[writing score]]*StudentsPerformance3[[#This Row],[writing score]]</f>
        <v>9409</v>
      </c>
      <c r="N548">
        <v>97</v>
      </c>
    </row>
    <row r="549" spans="1:14" x14ac:dyDescent="0.25">
      <c r="A549" t="s">
        <v>17</v>
      </c>
      <c r="B549" t="s">
        <v>13</v>
      </c>
      <c r="C549" t="s">
        <v>22</v>
      </c>
      <c r="D549" t="s">
        <v>11</v>
      </c>
      <c r="E549" t="s">
        <v>15</v>
      </c>
      <c r="F549">
        <v>72</v>
      </c>
      <c r="G549">
        <f>(StudentsPerformance3[[#This Row],[math score]])*(StudentsPerformance3[[#This Row],[math score]])</f>
        <v>5184</v>
      </c>
      <c r="H549">
        <v>67</v>
      </c>
      <c r="I549">
        <f>StudentsPerformance3[[#This Row],[reading score]]*StudentsPerformance3[[#This Row],[reading score]]</f>
        <v>4489</v>
      </c>
      <c r="J549" t="str">
        <f>IF(StudentsPerformance3[[#This Row],[math score]]&lt;50,"Failed","Passed")</f>
        <v>Passed</v>
      </c>
      <c r="K549" t="s">
        <v>34</v>
      </c>
      <c r="L549" t="s">
        <v>34</v>
      </c>
      <c r="M549">
        <f>StudentsPerformance3[[#This Row],[writing score]]*StudentsPerformance3[[#This Row],[writing score]]</f>
        <v>4096</v>
      </c>
      <c r="N549">
        <v>64</v>
      </c>
    </row>
    <row r="550" spans="1:14" x14ac:dyDescent="0.25">
      <c r="A550" t="s">
        <v>8</v>
      </c>
      <c r="B550" t="s">
        <v>13</v>
      </c>
      <c r="C550" t="s">
        <v>22</v>
      </c>
      <c r="D550" t="s">
        <v>20</v>
      </c>
      <c r="E550" t="s">
        <v>12</v>
      </c>
      <c r="F550">
        <v>62</v>
      </c>
      <c r="G550">
        <f>(StudentsPerformance3[[#This Row],[math score]])*(StudentsPerformance3[[#This Row],[math score]])</f>
        <v>3844</v>
      </c>
      <c r="H550">
        <v>67</v>
      </c>
      <c r="I550">
        <f>StudentsPerformance3[[#This Row],[reading score]]*StudentsPerformance3[[#This Row],[reading score]]</f>
        <v>4489</v>
      </c>
      <c r="J550" t="str">
        <f>IF(StudentsPerformance3[[#This Row],[math score]]&lt;50,"Failed","Passed")</f>
        <v>Passed</v>
      </c>
      <c r="K550" t="s">
        <v>34</v>
      </c>
      <c r="L550" t="s">
        <v>34</v>
      </c>
      <c r="M550">
        <f>StudentsPerformance3[[#This Row],[writing score]]*StudentsPerformance3[[#This Row],[writing score]]</f>
        <v>4096</v>
      </c>
      <c r="N550">
        <v>64</v>
      </c>
    </row>
    <row r="551" spans="1:14" x14ac:dyDescent="0.25">
      <c r="A551" t="s">
        <v>17</v>
      </c>
      <c r="B551" t="s">
        <v>13</v>
      </c>
      <c r="C551" t="s">
        <v>16</v>
      </c>
      <c r="D551" t="s">
        <v>11</v>
      </c>
      <c r="E551" t="s">
        <v>12</v>
      </c>
      <c r="F551">
        <v>79</v>
      </c>
      <c r="G551">
        <f>(StudentsPerformance3[[#This Row],[math score]])*(StudentsPerformance3[[#This Row],[math score]])</f>
        <v>6241</v>
      </c>
      <c r="H551">
        <v>72</v>
      </c>
      <c r="I551">
        <f>StudentsPerformance3[[#This Row],[reading score]]*StudentsPerformance3[[#This Row],[reading score]]</f>
        <v>5184</v>
      </c>
      <c r="J551" t="str">
        <f>IF(StudentsPerformance3[[#This Row],[math score]]&lt;50,"Failed","Passed")</f>
        <v>Passed</v>
      </c>
      <c r="K551" t="s">
        <v>34</v>
      </c>
      <c r="L551" t="s">
        <v>34</v>
      </c>
      <c r="M551">
        <f>StudentsPerformance3[[#This Row],[writing score]]*StudentsPerformance3[[#This Row],[writing score]]</f>
        <v>4761</v>
      </c>
      <c r="N551">
        <v>69</v>
      </c>
    </row>
    <row r="552" spans="1:14" x14ac:dyDescent="0.25">
      <c r="A552" t="s">
        <v>17</v>
      </c>
      <c r="B552" t="s">
        <v>13</v>
      </c>
      <c r="C552" t="s">
        <v>23</v>
      </c>
      <c r="D552" t="s">
        <v>20</v>
      </c>
      <c r="E552" t="s">
        <v>12</v>
      </c>
      <c r="F552">
        <v>79</v>
      </c>
      <c r="G552">
        <f>(StudentsPerformance3[[#This Row],[math score]])*(StudentsPerformance3[[#This Row],[math score]])</f>
        <v>6241</v>
      </c>
      <c r="H552">
        <v>76</v>
      </c>
      <c r="I552">
        <f>StudentsPerformance3[[#This Row],[reading score]]*StudentsPerformance3[[#This Row],[reading score]]</f>
        <v>5776</v>
      </c>
      <c r="J552" t="str">
        <f>IF(StudentsPerformance3[[#This Row],[math score]]&lt;50,"Failed","Passed")</f>
        <v>Passed</v>
      </c>
      <c r="K552" t="s">
        <v>34</v>
      </c>
      <c r="L552" t="s">
        <v>34</v>
      </c>
      <c r="M552">
        <f>StudentsPerformance3[[#This Row],[writing score]]*StudentsPerformance3[[#This Row],[writing score]]</f>
        <v>4225</v>
      </c>
      <c r="N552">
        <v>65</v>
      </c>
    </row>
    <row r="553" spans="1:14" x14ac:dyDescent="0.25">
      <c r="A553" t="s">
        <v>17</v>
      </c>
      <c r="B553" t="s">
        <v>9</v>
      </c>
      <c r="C553" t="s">
        <v>10</v>
      </c>
      <c r="D553" t="s">
        <v>20</v>
      </c>
      <c r="E553" t="s">
        <v>15</v>
      </c>
      <c r="F553">
        <v>87</v>
      </c>
      <c r="G553">
        <f>(StudentsPerformance3[[#This Row],[math score]])*(StudentsPerformance3[[#This Row],[math score]])</f>
        <v>7569</v>
      </c>
      <c r="H553">
        <v>90</v>
      </c>
      <c r="I553">
        <f>StudentsPerformance3[[#This Row],[reading score]]*StudentsPerformance3[[#This Row],[reading score]]</f>
        <v>8100</v>
      </c>
      <c r="J553" t="str">
        <f>IF(StudentsPerformance3[[#This Row],[math score]]&lt;50,"Failed","Passed")</f>
        <v>Passed</v>
      </c>
      <c r="K553" t="s">
        <v>34</v>
      </c>
      <c r="L553" t="s">
        <v>34</v>
      </c>
      <c r="M553">
        <f>StudentsPerformance3[[#This Row],[writing score]]*StudentsPerformance3[[#This Row],[writing score]]</f>
        <v>7744</v>
      </c>
      <c r="N553">
        <v>88</v>
      </c>
    </row>
    <row r="554" spans="1:14" x14ac:dyDescent="0.25">
      <c r="A554" t="s">
        <v>8</v>
      </c>
      <c r="B554" t="s">
        <v>9</v>
      </c>
      <c r="C554" t="s">
        <v>19</v>
      </c>
      <c r="D554" t="s">
        <v>11</v>
      </c>
      <c r="E554" t="s">
        <v>12</v>
      </c>
      <c r="F554">
        <v>40</v>
      </c>
      <c r="G554">
        <f>(StudentsPerformance3[[#This Row],[math score]])*(StudentsPerformance3[[#This Row],[math score]])</f>
        <v>1600</v>
      </c>
      <c r="H554">
        <v>48</v>
      </c>
      <c r="I554">
        <f>StudentsPerformance3[[#This Row],[reading score]]*StudentsPerformance3[[#This Row],[reading score]]</f>
        <v>2304</v>
      </c>
      <c r="J554" t="str">
        <f>IF(StudentsPerformance3[[#This Row],[math score]]&lt;50,"Failed","Passed")</f>
        <v>Failed</v>
      </c>
      <c r="K554" t="s">
        <v>35</v>
      </c>
      <c r="L554" t="s">
        <v>34</v>
      </c>
      <c r="M554">
        <f>StudentsPerformance3[[#This Row],[writing score]]*StudentsPerformance3[[#This Row],[writing score]]</f>
        <v>2500</v>
      </c>
      <c r="N554">
        <v>50</v>
      </c>
    </row>
    <row r="555" spans="1:14" x14ac:dyDescent="0.25">
      <c r="A555" t="s">
        <v>17</v>
      </c>
      <c r="B555" t="s">
        <v>21</v>
      </c>
      <c r="C555" t="s">
        <v>14</v>
      </c>
      <c r="D555" t="s">
        <v>20</v>
      </c>
      <c r="E555" t="s">
        <v>12</v>
      </c>
      <c r="F555">
        <v>77</v>
      </c>
      <c r="G555">
        <f>(StudentsPerformance3[[#This Row],[math score]])*(StudentsPerformance3[[#This Row],[math score]])</f>
        <v>5929</v>
      </c>
      <c r="H555">
        <v>62</v>
      </c>
      <c r="I555">
        <f>StudentsPerformance3[[#This Row],[reading score]]*StudentsPerformance3[[#This Row],[reading score]]</f>
        <v>3844</v>
      </c>
      <c r="J555" t="str">
        <f>IF(StudentsPerformance3[[#This Row],[math score]]&lt;50,"Failed","Passed")</f>
        <v>Passed</v>
      </c>
      <c r="K555" t="s">
        <v>34</v>
      </c>
      <c r="L555" t="s">
        <v>34</v>
      </c>
      <c r="M555">
        <f>StudentsPerformance3[[#This Row],[writing score]]*StudentsPerformance3[[#This Row],[writing score]]</f>
        <v>4096</v>
      </c>
      <c r="N555">
        <v>64</v>
      </c>
    </row>
    <row r="556" spans="1:14" x14ac:dyDescent="0.25">
      <c r="A556" t="s">
        <v>17</v>
      </c>
      <c r="B556" t="s">
        <v>24</v>
      </c>
      <c r="C556" t="s">
        <v>19</v>
      </c>
      <c r="D556" t="s">
        <v>11</v>
      </c>
      <c r="E556" t="s">
        <v>12</v>
      </c>
      <c r="F556">
        <v>53</v>
      </c>
      <c r="G556">
        <f>(StudentsPerformance3[[#This Row],[math score]])*(StudentsPerformance3[[#This Row],[math score]])</f>
        <v>2809</v>
      </c>
      <c r="H556">
        <v>45</v>
      </c>
      <c r="I556">
        <f>StudentsPerformance3[[#This Row],[reading score]]*StudentsPerformance3[[#This Row],[reading score]]</f>
        <v>2025</v>
      </c>
      <c r="J556" t="str">
        <f>IF(StudentsPerformance3[[#This Row],[math score]]&lt;50,"Failed","Passed")</f>
        <v>Passed</v>
      </c>
      <c r="K556" t="s">
        <v>35</v>
      </c>
      <c r="L556" t="s">
        <v>35</v>
      </c>
      <c r="M556">
        <f>StudentsPerformance3[[#This Row],[writing score]]*StudentsPerformance3[[#This Row],[writing score]]</f>
        <v>1600</v>
      </c>
      <c r="N556">
        <v>40</v>
      </c>
    </row>
    <row r="557" spans="1:14" x14ac:dyDescent="0.25">
      <c r="A557" t="s">
        <v>8</v>
      </c>
      <c r="B557" t="s">
        <v>13</v>
      </c>
      <c r="C557" t="s">
        <v>14</v>
      </c>
      <c r="D557" t="s">
        <v>20</v>
      </c>
      <c r="E557" t="s">
        <v>12</v>
      </c>
      <c r="F557">
        <v>32</v>
      </c>
      <c r="G557">
        <f>(StudentsPerformance3[[#This Row],[math score]])*(StudentsPerformance3[[#This Row],[math score]])</f>
        <v>1024</v>
      </c>
      <c r="H557">
        <v>39</v>
      </c>
      <c r="I557">
        <f>StudentsPerformance3[[#This Row],[reading score]]*StudentsPerformance3[[#This Row],[reading score]]</f>
        <v>1521</v>
      </c>
      <c r="J557" t="str">
        <f>IF(StudentsPerformance3[[#This Row],[math score]]&lt;50,"Failed","Passed")</f>
        <v>Failed</v>
      </c>
      <c r="K557" t="s">
        <v>35</v>
      </c>
      <c r="L557" t="s">
        <v>35</v>
      </c>
      <c r="M557">
        <f>StudentsPerformance3[[#This Row],[writing score]]*StudentsPerformance3[[#This Row],[writing score]]</f>
        <v>1089</v>
      </c>
      <c r="N557">
        <v>33</v>
      </c>
    </row>
    <row r="558" spans="1:14" x14ac:dyDescent="0.25">
      <c r="A558" t="s">
        <v>8</v>
      </c>
      <c r="B558" t="s">
        <v>13</v>
      </c>
      <c r="C558" t="s">
        <v>19</v>
      </c>
      <c r="D558" t="s">
        <v>11</v>
      </c>
      <c r="E558" t="s">
        <v>15</v>
      </c>
      <c r="F558">
        <v>55</v>
      </c>
      <c r="G558">
        <f>(StudentsPerformance3[[#This Row],[math score]])*(StudentsPerformance3[[#This Row],[math score]])</f>
        <v>3025</v>
      </c>
      <c r="H558">
        <v>72</v>
      </c>
      <c r="I558">
        <f>StudentsPerformance3[[#This Row],[reading score]]*StudentsPerformance3[[#This Row],[reading score]]</f>
        <v>5184</v>
      </c>
      <c r="J558" t="str">
        <f>IF(StudentsPerformance3[[#This Row],[math score]]&lt;50,"Failed","Passed")</f>
        <v>Passed</v>
      </c>
      <c r="K558" t="s">
        <v>34</v>
      </c>
      <c r="L558" t="s">
        <v>34</v>
      </c>
      <c r="M558">
        <f>StudentsPerformance3[[#This Row],[writing score]]*StudentsPerformance3[[#This Row],[writing score]]</f>
        <v>6241</v>
      </c>
      <c r="N558">
        <v>79</v>
      </c>
    </row>
    <row r="559" spans="1:14" x14ac:dyDescent="0.25">
      <c r="A559" t="s">
        <v>17</v>
      </c>
      <c r="B559" t="s">
        <v>13</v>
      </c>
      <c r="C559" t="s">
        <v>16</v>
      </c>
      <c r="D559" t="s">
        <v>20</v>
      </c>
      <c r="E559" t="s">
        <v>12</v>
      </c>
      <c r="F559">
        <v>61</v>
      </c>
      <c r="G559">
        <f>(StudentsPerformance3[[#This Row],[math score]])*(StudentsPerformance3[[#This Row],[math score]])</f>
        <v>3721</v>
      </c>
      <c r="H559">
        <v>67</v>
      </c>
      <c r="I559">
        <f>StudentsPerformance3[[#This Row],[reading score]]*StudentsPerformance3[[#This Row],[reading score]]</f>
        <v>4489</v>
      </c>
      <c r="J559" t="str">
        <f>IF(StudentsPerformance3[[#This Row],[math score]]&lt;50,"Failed","Passed")</f>
        <v>Passed</v>
      </c>
      <c r="K559" t="s">
        <v>34</v>
      </c>
      <c r="L559" t="s">
        <v>34</v>
      </c>
      <c r="M559">
        <f>StudentsPerformance3[[#This Row],[writing score]]*StudentsPerformance3[[#This Row],[writing score]]</f>
        <v>4356</v>
      </c>
      <c r="N559">
        <v>66</v>
      </c>
    </row>
    <row r="560" spans="1:14" x14ac:dyDescent="0.25">
      <c r="A560" t="s">
        <v>8</v>
      </c>
      <c r="B560" t="s">
        <v>9</v>
      </c>
      <c r="C560" t="s">
        <v>19</v>
      </c>
      <c r="D560" t="s">
        <v>20</v>
      </c>
      <c r="E560" t="s">
        <v>12</v>
      </c>
      <c r="F560">
        <v>53</v>
      </c>
      <c r="G560">
        <f>(StudentsPerformance3[[#This Row],[math score]])*(StudentsPerformance3[[#This Row],[math score]])</f>
        <v>2809</v>
      </c>
      <c r="H560">
        <v>70</v>
      </c>
      <c r="I560">
        <f>StudentsPerformance3[[#This Row],[reading score]]*StudentsPerformance3[[#This Row],[reading score]]</f>
        <v>4900</v>
      </c>
      <c r="J560" t="str">
        <f>IF(StudentsPerformance3[[#This Row],[math score]]&lt;50,"Failed","Passed")</f>
        <v>Passed</v>
      </c>
      <c r="K560" t="s">
        <v>34</v>
      </c>
      <c r="L560" t="s">
        <v>34</v>
      </c>
      <c r="M560">
        <f>StudentsPerformance3[[#This Row],[writing score]]*StudentsPerformance3[[#This Row],[writing score]]</f>
        <v>4900</v>
      </c>
      <c r="N560">
        <v>70</v>
      </c>
    </row>
    <row r="561" spans="1:14" x14ac:dyDescent="0.25">
      <c r="A561" t="s">
        <v>17</v>
      </c>
      <c r="B561" t="s">
        <v>21</v>
      </c>
      <c r="C561" t="s">
        <v>23</v>
      </c>
      <c r="D561" t="s">
        <v>11</v>
      </c>
      <c r="E561" t="s">
        <v>12</v>
      </c>
      <c r="F561">
        <v>73</v>
      </c>
      <c r="G561">
        <f>(StudentsPerformance3[[#This Row],[math score]])*(StudentsPerformance3[[#This Row],[math score]])</f>
        <v>5329</v>
      </c>
      <c r="H561">
        <v>66</v>
      </c>
      <c r="I561">
        <f>StudentsPerformance3[[#This Row],[reading score]]*StudentsPerformance3[[#This Row],[reading score]]</f>
        <v>4356</v>
      </c>
      <c r="J561" t="str">
        <f>IF(StudentsPerformance3[[#This Row],[math score]]&lt;50,"Failed","Passed")</f>
        <v>Passed</v>
      </c>
      <c r="K561" t="s">
        <v>34</v>
      </c>
      <c r="L561" t="s">
        <v>34</v>
      </c>
      <c r="M561">
        <f>StudentsPerformance3[[#This Row],[writing score]]*StudentsPerformance3[[#This Row],[writing score]]</f>
        <v>3844</v>
      </c>
      <c r="N561">
        <v>62</v>
      </c>
    </row>
    <row r="562" spans="1:14" x14ac:dyDescent="0.25">
      <c r="A562" t="s">
        <v>8</v>
      </c>
      <c r="B562" t="s">
        <v>21</v>
      </c>
      <c r="C562" t="s">
        <v>14</v>
      </c>
      <c r="D562" t="s">
        <v>11</v>
      </c>
      <c r="E562" t="s">
        <v>15</v>
      </c>
      <c r="F562">
        <v>74</v>
      </c>
      <c r="G562">
        <f>(StudentsPerformance3[[#This Row],[math score]])*(StudentsPerformance3[[#This Row],[math score]])</f>
        <v>5476</v>
      </c>
      <c r="H562">
        <v>75</v>
      </c>
      <c r="I562">
        <f>StudentsPerformance3[[#This Row],[reading score]]*StudentsPerformance3[[#This Row],[reading score]]</f>
        <v>5625</v>
      </c>
      <c r="J562" t="str">
        <f>IF(StudentsPerformance3[[#This Row],[math score]]&lt;50,"Failed","Passed")</f>
        <v>Passed</v>
      </c>
      <c r="K562" t="s">
        <v>34</v>
      </c>
      <c r="L562" t="s">
        <v>34</v>
      </c>
      <c r="M562">
        <f>StudentsPerformance3[[#This Row],[writing score]]*StudentsPerformance3[[#This Row],[writing score]]</f>
        <v>6241</v>
      </c>
      <c r="N562">
        <v>79</v>
      </c>
    </row>
    <row r="563" spans="1:14" x14ac:dyDescent="0.25">
      <c r="A563" t="s">
        <v>8</v>
      </c>
      <c r="B563" t="s">
        <v>13</v>
      </c>
      <c r="C563" t="s">
        <v>14</v>
      </c>
      <c r="D563" t="s">
        <v>11</v>
      </c>
      <c r="E563" t="s">
        <v>12</v>
      </c>
      <c r="F563">
        <v>63</v>
      </c>
      <c r="G563">
        <f>(StudentsPerformance3[[#This Row],[math score]])*(StudentsPerformance3[[#This Row],[math score]])</f>
        <v>3969</v>
      </c>
      <c r="H563">
        <v>74</v>
      </c>
      <c r="I563">
        <f>StudentsPerformance3[[#This Row],[reading score]]*StudentsPerformance3[[#This Row],[reading score]]</f>
        <v>5476</v>
      </c>
      <c r="J563" t="str">
        <f>IF(StudentsPerformance3[[#This Row],[math score]]&lt;50,"Failed","Passed")</f>
        <v>Passed</v>
      </c>
      <c r="K563" t="s">
        <v>34</v>
      </c>
      <c r="L563" t="s">
        <v>34</v>
      </c>
      <c r="M563">
        <f>StudentsPerformance3[[#This Row],[writing score]]*StudentsPerformance3[[#This Row],[writing score]]</f>
        <v>5476</v>
      </c>
      <c r="N563">
        <v>74</v>
      </c>
    </row>
    <row r="564" spans="1:14" x14ac:dyDescent="0.25">
      <c r="A564" t="s">
        <v>17</v>
      </c>
      <c r="B564" t="s">
        <v>13</v>
      </c>
      <c r="C564" t="s">
        <v>10</v>
      </c>
      <c r="D564" t="s">
        <v>11</v>
      </c>
      <c r="E564" t="s">
        <v>15</v>
      </c>
      <c r="F564">
        <v>96</v>
      </c>
      <c r="G564">
        <f>(StudentsPerformance3[[#This Row],[math score]])*(StudentsPerformance3[[#This Row],[math score]])</f>
        <v>9216</v>
      </c>
      <c r="H564">
        <v>90</v>
      </c>
      <c r="I564">
        <f>StudentsPerformance3[[#This Row],[reading score]]*StudentsPerformance3[[#This Row],[reading score]]</f>
        <v>8100</v>
      </c>
      <c r="J564" t="str">
        <f>IF(StudentsPerformance3[[#This Row],[math score]]&lt;50,"Failed","Passed")</f>
        <v>Passed</v>
      </c>
      <c r="K564" t="s">
        <v>34</v>
      </c>
      <c r="L564" t="s">
        <v>34</v>
      </c>
      <c r="M564">
        <f>StudentsPerformance3[[#This Row],[writing score]]*StudentsPerformance3[[#This Row],[writing score]]</f>
        <v>8464</v>
      </c>
      <c r="N564">
        <v>92</v>
      </c>
    </row>
    <row r="565" spans="1:14" x14ac:dyDescent="0.25">
      <c r="A565" t="s">
        <v>8</v>
      </c>
      <c r="B565" t="s">
        <v>21</v>
      </c>
      <c r="C565" t="s">
        <v>14</v>
      </c>
      <c r="D565" t="s">
        <v>20</v>
      </c>
      <c r="E565" t="s">
        <v>15</v>
      </c>
      <c r="F565">
        <v>63</v>
      </c>
      <c r="G565">
        <f>(StudentsPerformance3[[#This Row],[math score]])*(StudentsPerformance3[[#This Row],[math score]])</f>
        <v>3969</v>
      </c>
      <c r="H565">
        <v>80</v>
      </c>
      <c r="I565">
        <f>StudentsPerformance3[[#This Row],[reading score]]*StudentsPerformance3[[#This Row],[reading score]]</f>
        <v>6400</v>
      </c>
      <c r="J565" t="str">
        <f>IF(StudentsPerformance3[[#This Row],[math score]]&lt;50,"Failed","Passed")</f>
        <v>Passed</v>
      </c>
      <c r="K565" t="s">
        <v>34</v>
      </c>
      <c r="L565" t="s">
        <v>34</v>
      </c>
      <c r="M565">
        <f>StudentsPerformance3[[#This Row],[writing score]]*StudentsPerformance3[[#This Row],[writing score]]</f>
        <v>6400</v>
      </c>
      <c r="N565">
        <v>80</v>
      </c>
    </row>
    <row r="566" spans="1:14" x14ac:dyDescent="0.25">
      <c r="A566" t="s">
        <v>17</v>
      </c>
      <c r="B566" t="s">
        <v>9</v>
      </c>
      <c r="C566" t="s">
        <v>10</v>
      </c>
      <c r="D566" t="s">
        <v>20</v>
      </c>
      <c r="E566" t="s">
        <v>12</v>
      </c>
      <c r="F566">
        <v>48</v>
      </c>
      <c r="G566">
        <f>(StudentsPerformance3[[#This Row],[math score]])*(StudentsPerformance3[[#This Row],[math score]])</f>
        <v>2304</v>
      </c>
      <c r="H566">
        <v>51</v>
      </c>
      <c r="I566">
        <f>StudentsPerformance3[[#This Row],[reading score]]*StudentsPerformance3[[#This Row],[reading score]]</f>
        <v>2601</v>
      </c>
      <c r="J566" t="str">
        <f>IF(StudentsPerformance3[[#This Row],[math score]]&lt;50,"Failed","Passed")</f>
        <v>Failed</v>
      </c>
      <c r="K566" t="s">
        <v>34</v>
      </c>
      <c r="L566" t="s">
        <v>35</v>
      </c>
      <c r="M566">
        <f>StudentsPerformance3[[#This Row],[writing score]]*StudentsPerformance3[[#This Row],[writing score]]</f>
        <v>2116</v>
      </c>
      <c r="N566">
        <v>46</v>
      </c>
    </row>
    <row r="567" spans="1:14" x14ac:dyDescent="0.25">
      <c r="A567" t="s">
        <v>17</v>
      </c>
      <c r="B567" t="s">
        <v>9</v>
      </c>
      <c r="C567" t="s">
        <v>19</v>
      </c>
      <c r="D567" t="s">
        <v>11</v>
      </c>
      <c r="E567" t="s">
        <v>12</v>
      </c>
      <c r="F567">
        <v>48</v>
      </c>
      <c r="G567">
        <f>(StudentsPerformance3[[#This Row],[math score]])*(StudentsPerformance3[[#This Row],[math score]])</f>
        <v>2304</v>
      </c>
      <c r="H567">
        <v>43</v>
      </c>
      <c r="I567">
        <f>StudentsPerformance3[[#This Row],[reading score]]*StudentsPerformance3[[#This Row],[reading score]]</f>
        <v>1849</v>
      </c>
      <c r="J567" t="str">
        <f>IF(StudentsPerformance3[[#This Row],[math score]]&lt;50,"Failed","Passed")</f>
        <v>Failed</v>
      </c>
      <c r="K567" t="s">
        <v>35</v>
      </c>
      <c r="L567" t="s">
        <v>35</v>
      </c>
      <c r="M567">
        <f>StudentsPerformance3[[#This Row],[writing score]]*StudentsPerformance3[[#This Row],[writing score]]</f>
        <v>2025</v>
      </c>
      <c r="N567">
        <v>45</v>
      </c>
    </row>
    <row r="568" spans="1:14" x14ac:dyDescent="0.25">
      <c r="A568" t="s">
        <v>8</v>
      </c>
      <c r="B568" t="s">
        <v>24</v>
      </c>
      <c r="C568" t="s">
        <v>10</v>
      </c>
      <c r="D568" t="s">
        <v>20</v>
      </c>
      <c r="E568" t="s">
        <v>15</v>
      </c>
      <c r="F568">
        <v>92</v>
      </c>
      <c r="G568">
        <f>(StudentsPerformance3[[#This Row],[math score]])*(StudentsPerformance3[[#This Row],[math score]])</f>
        <v>8464</v>
      </c>
      <c r="H568">
        <v>100</v>
      </c>
      <c r="I568">
        <f>StudentsPerformance3[[#This Row],[reading score]]*StudentsPerformance3[[#This Row],[reading score]]</f>
        <v>10000</v>
      </c>
      <c r="J568" t="str">
        <f>IF(StudentsPerformance3[[#This Row],[math score]]&lt;50,"Failed","Passed")</f>
        <v>Passed</v>
      </c>
      <c r="K568" t="s">
        <v>34</v>
      </c>
      <c r="L568" t="s">
        <v>34</v>
      </c>
      <c r="M568">
        <f>StudentsPerformance3[[#This Row],[writing score]]*StudentsPerformance3[[#This Row],[writing score]]</f>
        <v>10000</v>
      </c>
      <c r="N568">
        <v>100</v>
      </c>
    </row>
    <row r="569" spans="1:14" x14ac:dyDescent="0.25">
      <c r="A569" t="s">
        <v>8</v>
      </c>
      <c r="B569" t="s">
        <v>21</v>
      </c>
      <c r="C569" t="s">
        <v>16</v>
      </c>
      <c r="D569" t="s">
        <v>20</v>
      </c>
      <c r="E569" t="s">
        <v>15</v>
      </c>
      <c r="F569">
        <v>61</v>
      </c>
      <c r="G569">
        <f>(StudentsPerformance3[[#This Row],[math score]])*(StudentsPerformance3[[#This Row],[math score]])</f>
        <v>3721</v>
      </c>
      <c r="H569">
        <v>71</v>
      </c>
      <c r="I569">
        <f>StudentsPerformance3[[#This Row],[reading score]]*StudentsPerformance3[[#This Row],[reading score]]</f>
        <v>5041</v>
      </c>
      <c r="J569" t="str">
        <f>IF(StudentsPerformance3[[#This Row],[math score]]&lt;50,"Failed","Passed")</f>
        <v>Passed</v>
      </c>
      <c r="K569" t="s">
        <v>34</v>
      </c>
      <c r="L569" t="s">
        <v>34</v>
      </c>
      <c r="M569">
        <f>StudentsPerformance3[[#This Row],[writing score]]*StudentsPerformance3[[#This Row],[writing score]]</f>
        <v>6084</v>
      </c>
      <c r="N569">
        <v>78</v>
      </c>
    </row>
    <row r="570" spans="1:14" x14ac:dyDescent="0.25">
      <c r="A570" t="s">
        <v>17</v>
      </c>
      <c r="B570" t="s">
        <v>9</v>
      </c>
      <c r="C570" t="s">
        <v>22</v>
      </c>
      <c r="D570" t="s">
        <v>20</v>
      </c>
      <c r="E570" t="s">
        <v>12</v>
      </c>
      <c r="F570">
        <v>63</v>
      </c>
      <c r="G570">
        <f>(StudentsPerformance3[[#This Row],[math score]])*(StudentsPerformance3[[#This Row],[math score]])</f>
        <v>3969</v>
      </c>
      <c r="H570">
        <v>48</v>
      </c>
      <c r="I570">
        <f>StudentsPerformance3[[#This Row],[reading score]]*StudentsPerformance3[[#This Row],[reading score]]</f>
        <v>2304</v>
      </c>
      <c r="J570" t="str">
        <f>IF(StudentsPerformance3[[#This Row],[math score]]&lt;50,"Failed","Passed")</f>
        <v>Passed</v>
      </c>
      <c r="K570" t="s">
        <v>35</v>
      </c>
      <c r="L570" t="s">
        <v>35</v>
      </c>
      <c r="M570">
        <f>StudentsPerformance3[[#This Row],[writing score]]*StudentsPerformance3[[#This Row],[writing score]]</f>
        <v>2209</v>
      </c>
      <c r="N570">
        <v>47</v>
      </c>
    </row>
    <row r="571" spans="1:14" x14ac:dyDescent="0.25">
      <c r="A571" t="s">
        <v>17</v>
      </c>
      <c r="B571" t="s">
        <v>21</v>
      </c>
      <c r="C571" t="s">
        <v>10</v>
      </c>
      <c r="D571" t="s">
        <v>20</v>
      </c>
      <c r="E571" t="s">
        <v>12</v>
      </c>
      <c r="F571">
        <v>68</v>
      </c>
      <c r="G571">
        <f>(StudentsPerformance3[[#This Row],[math score]])*(StudentsPerformance3[[#This Row],[math score]])</f>
        <v>4624</v>
      </c>
      <c r="H571">
        <v>68</v>
      </c>
      <c r="I571">
        <f>StudentsPerformance3[[#This Row],[reading score]]*StudentsPerformance3[[#This Row],[reading score]]</f>
        <v>4624</v>
      </c>
      <c r="J571" t="str">
        <f>IF(StudentsPerformance3[[#This Row],[math score]]&lt;50,"Failed","Passed")</f>
        <v>Passed</v>
      </c>
      <c r="K571" t="s">
        <v>34</v>
      </c>
      <c r="L571" t="s">
        <v>34</v>
      </c>
      <c r="M571">
        <f>StudentsPerformance3[[#This Row],[writing score]]*StudentsPerformance3[[#This Row],[writing score]]</f>
        <v>4489</v>
      </c>
      <c r="N571">
        <v>67</v>
      </c>
    </row>
    <row r="572" spans="1:14" x14ac:dyDescent="0.25">
      <c r="A572" t="s">
        <v>17</v>
      </c>
      <c r="B572" t="s">
        <v>9</v>
      </c>
      <c r="C572" t="s">
        <v>14</v>
      </c>
      <c r="D572" t="s">
        <v>11</v>
      </c>
      <c r="E572" t="s">
        <v>15</v>
      </c>
      <c r="F572">
        <v>71</v>
      </c>
      <c r="G572">
        <f>(StudentsPerformance3[[#This Row],[math score]])*(StudentsPerformance3[[#This Row],[math score]])</f>
        <v>5041</v>
      </c>
      <c r="H572">
        <v>75</v>
      </c>
      <c r="I572">
        <f>StudentsPerformance3[[#This Row],[reading score]]*StudentsPerformance3[[#This Row],[reading score]]</f>
        <v>5625</v>
      </c>
      <c r="J572" t="str">
        <f>IF(StudentsPerformance3[[#This Row],[math score]]&lt;50,"Failed","Passed")</f>
        <v>Passed</v>
      </c>
      <c r="K572" t="s">
        <v>34</v>
      </c>
      <c r="L572" t="s">
        <v>34</v>
      </c>
      <c r="M572">
        <f>StudentsPerformance3[[#This Row],[writing score]]*StudentsPerformance3[[#This Row],[writing score]]</f>
        <v>4900</v>
      </c>
      <c r="N572">
        <v>70</v>
      </c>
    </row>
    <row r="573" spans="1:14" x14ac:dyDescent="0.25">
      <c r="A573" t="s">
        <v>17</v>
      </c>
      <c r="B573" t="s">
        <v>18</v>
      </c>
      <c r="C573" t="s">
        <v>10</v>
      </c>
      <c r="D573" t="s">
        <v>11</v>
      </c>
      <c r="E573" t="s">
        <v>12</v>
      </c>
      <c r="F573">
        <v>91</v>
      </c>
      <c r="G573">
        <f>(StudentsPerformance3[[#This Row],[math score]])*(StudentsPerformance3[[#This Row],[math score]])</f>
        <v>8281</v>
      </c>
      <c r="H573">
        <v>96</v>
      </c>
      <c r="I573">
        <f>StudentsPerformance3[[#This Row],[reading score]]*StudentsPerformance3[[#This Row],[reading score]]</f>
        <v>9216</v>
      </c>
      <c r="J573" t="str">
        <f>IF(StudentsPerformance3[[#This Row],[math score]]&lt;50,"Failed","Passed")</f>
        <v>Passed</v>
      </c>
      <c r="K573" t="s">
        <v>34</v>
      </c>
      <c r="L573" t="s">
        <v>34</v>
      </c>
      <c r="M573">
        <f>StudentsPerformance3[[#This Row],[writing score]]*StudentsPerformance3[[#This Row],[writing score]]</f>
        <v>8464</v>
      </c>
      <c r="N573">
        <v>92</v>
      </c>
    </row>
    <row r="574" spans="1:14" x14ac:dyDescent="0.25">
      <c r="A574" t="s">
        <v>8</v>
      </c>
      <c r="B574" t="s">
        <v>13</v>
      </c>
      <c r="C574" t="s">
        <v>14</v>
      </c>
      <c r="D574" t="s">
        <v>11</v>
      </c>
      <c r="E574" t="s">
        <v>12</v>
      </c>
      <c r="F574">
        <v>53</v>
      </c>
      <c r="G574">
        <f>(StudentsPerformance3[[#This Row],[math score]])*(StudentsPerformance3[[#This Row],[math score]])</f>
        <v>2809</v>
      </c>
      <c r="H574">
        <v>62</v>
      </c>
      <c r="I574">
        <f>StudentsPerformance3[[#This Row],[reading score]]*StudentsPerformance3[[#This Row],[reading score]]</f>
        <v>3844</v>
      </c>
      <c r="J574" t="str">
        <f>IF(StudentsPerformance3[[#This Row],[math score]]&lt;50,"Failed","Passed")</f>
        <v>Passed</v>
      </c>
      <c r="K574" t="s">
        <v>34</v>
      </c>
      <c r="L574" t="s">
        <v>34</v>
      </c>
      <c r="M574">
        <f>StudentsPerformance3[[#This Row],[writing score]]*StudentsPerformance3[[#This Row],[writing score]]</f>
        <v>3136</v>
      </c>
      <c r="N574">
        <v>56</v>
      </c>
    </row>
    <row r="575" spans="1:14" x14ac:dyDescent="0.25">
      <c r="A575" t="s">
        <v>8</v>
      </c>
      <c r="B575" t="s">
        <v>13</v>
      </c>
      <c r="C575" t="s">
        <v>22</v>
      </c>
      <c r="D575" t="s">
        <v>20</v>
      </c>
      <c r="E575" t="s">
        <v>15</v>
      </c>
      <c r="F575">
        <v>50</v>
      </c>
      <c r="G575">
        <f>(StudentsPerformance3[[#This Row],[math score]])*(StudentsPerformance3[[#This Row],[math score]])</f>
        <v>2500</v>
      </c>
      <c r="H575">
        <v>66</v>
      </c>
      <c r="I575">
        <f>StudentsPerformance3[[#This Row],[reading score]]*StudentsPerformance3[[#This Row],[reading score]]</f>
        <v>4356</v>
      </c>
      <c r="J575" t="str">
        <f>IF(StudentsPerformance3[[#This Row],[math score]]&lt;50,"Failed","Passed")</f>
        <v>Passed</v>
      </c>
      <c r="K575" t="s">
        <v>34</v>
      </c>
      <c r="L575" t="s">
        <v>34</v>
      </c>
      <c r="M575">
        <f>StudentsPerformance3[[#This Row],[writing score]]*StudentsPerformance3[[#This Row],[writing score]]</f>
        <v>4096</v>
      </c>
      <c r="N575">
        <v>64</v>
      </c>
    </row>
    <row r="576" spans="1:14" x14ac:dyDescent="0.25">
      <c r="A576" t="s">
        <v>8</v>
      </c>
      <c r="B576" t="s">
        <v>24</v>
      </c>
      <c r="C576" t="s">
        <v>22</v>
      </c>
      <c r="D576" t="s">
        <v>11</v>
      </c>
      <c r="E576" t="s">
        <v>12</v>
      </c>
      <c r="F576">
        <v>74</v>
      </c>
      <c r="G576">
        <f>(StudentsPerformance3[[#This Row],[math score]])*(StudentsPerformance3[[#This Row],[math score]])</f>
        <v>5476</v>
      </c>
      <c r="H576">
        <v>81</v>
      </c>
      <c r="I576">
        <f>StudentsPerformance3[[#This Row],[reading score]]*StudentsPerformance3[[#This Row],[reading score]]</f>
        <v>6561</v>
      </c>
      <c r="J576" t="str">
        <f>IF(StudentsPerformance3[[#This Row],[math score]]&lt;50,"Failed","Passed")</f>
        <v>Passed</v>
      </c>
      <c r="K576" t="s">
        <v>34</v>
      </c>
      <c r="L576" t="s">
        <v>34</v>
      </c>
      <c r="M576">
        <f>StudentsPerformance3[[#This Row],[writing score]]*StudentsPerformance3[[#This Row],[writing score]]</f>
        <v>5041</v>
      </c>
      <c r="N576">
        <v>71</v>
      </c>
    </row>
    <row r="577" spans="1:14" x14ac:dyDescent="0.25">
      <c r="A577" t="s">
        <v>17</v>
      </c>
      <c r="B577" t="s">
        <v>18</v>
      </c>
      <c r="C577" t="s">
        <v>19</v>
      </c>
      <c r="D577" t="s">
        <v>20</v>
      </c>
      <c r="E577" t="s">
        <v>15</v>
      </c>
      <c r="F577">
        <v>40</v>
      </c>
      <c r="G577">
        <f>(StudentsPerformance3[[#This Row],[math score]])*(StudentsPerformance3[[#This Row],[math score]])</f>
        <v>1600</v>
      </c>
      <c r="H577">
        <v>55</v>
      </c>
      <c r="I577">
        <f>StudentsPerformance3[[#This Row],[reading score]]*StudentsPerformance3[[#This Row],[reading score]]</f>
        <v>3025</v>
      </c>
      <c r="J577" t="str">
        <f>IF(StudentsPerformance3[[#This Row],[math score]]&lt;50,"Failed","Passed")</f>
        <v>Failed</v>
      </c>
      <c r="K577" t="s">
        <v>34</v>
      </c>
      <c r="L577" t="s">
        <v>34</v>
      </c>
      <c r="M577">
        <f>StudentsPerformance3[[#This Row],[writing score]]*StudentsPerformance3[[#This Row],[writing score]]</f>
        <v>2809</v>
      </c>
      <c r="N577">
        <v>53</v>
      </c>
    </row>
    <row r="578" spans="1:14" x14ac:dyDescent="0.25">
      <c r="A578" t="s">
        <v>17</v>
      </c>
      <c r="B578" t="s">
        <v>18</v>
      </c>
      <c r="C578" t="s">
        <v>14</v>
      </c>
      <c r="D578" t="s">
        <v>11</v>
      </c>
      <c r="E578" t="s">
        <v>15</v>
      </c>
      <c r="F578">
        <v>61</v>
      </c>
      <c r="G578">
        <f>(StudentsPerformance3[[#This Row],[math score]])*(StudentsPerformance3[[#This Row],[math score]])</f>
        <v>3721</v>
      </c>
      <c r="H578">
        <v>51</v>
      </c>
      <c r="I578">
        <f>StudentsPerformance3[[#This Row],[reading score]]*StudentsPerformance3[[#This Row],[reading score]]</f>
        <v>2601</v>
      </c>
      <c r="J578" t="str">
        <f>IF(StudentsPerformance3[[#This Row],[math score]]&lt;50,"Failed","Passed")</f>
        <v>Passed</v>
      </c>
      <c r="K578" t="s">
        <v>34</v>
      </c>
      <c r="L578" t="s">
        <v>34</v>
      </c>
      <c r="M578">
        <f>StudentsPerformance3[[#This Row],[writing score]]*StudentsPerformance3[[#This Row],[writing score]]</f>
        <v>2704</v>
      </c>
      <c r="N578">
        <v>52</v>
      </c>
    </row>
    <row r="579" spans="1:14" x14ac:dyDescent="0.25">
      <c r="A579" t="s">
        <v>8</v>
      </c>
      <c r="B579" t="s">
        <v>9</v>
      </c>
      <c r="C579" t="s">
        <v>22</v>
      </c>
      <c r="D579" t="s">
        <v>11</v>
      </c>
      <c r="E579" t="s">
        <v>12</v>
      </c>
      <c r="F579">
        <v>81</v>
      </c>
      <c r="G579">
        <f>(StudentsPerformance3[[#This Row],[math score]])*(StudentsPerformance3[[#This Row],[math score]])</f>
        <v>6561</v>
      </c>
      <c r="H579">
        <v>91</v>
      </c>
      <c r="I579">
        <f>StudentsPerformance3[[#This Row],[reading score]]*StudentsPerformance3[[#This Row],[reading score]]</f>
        <v>8281</v>
      </c>
      <c r="J579" t="str">
        <f>IF(StudentsPerformance3[[#This Row],[math score]]&lt;50,"Failed","Passed")</f>
        <v>Passed</v>
      </c>
      <c r="K579" t="s">
        <v>34</v>
      </c>
      <c r="L579" t="s">
        <v>34</v>
      </c>
      <c r="M579">
        <f>StudentsPerformance3[[#This Row],[writing score]]*StudentsPerformance3[[#This Row],[writing score]]</f>
        <v>7921</v>
      </c>
      <c r="N579">
        <v>89</v>
      </c>
    </row>
    <row r="580" spans="1:14" x14ac:dyDescent="0.25">
      <c r="A580" t="s">
        <v>8</v>
      </c>
      <c r="B580" t="s">
        <v>9</v>
      </c>
      <c r="C580" t="s">
        <v>14</v>
      </c>
      <c r="D580" t="s">
        <v>20</v>
      </c>
      <c r="E580" t="s">
        <v>15</v>
      </c>
      <c r="F580">
        <v>48</v>
      </c>
      <c r="G580">
        <f>(StudentsPerformance3[[#This Row],[math score]])*(StudentsPerformance3[[#This Row],[math score]])</f>
        <v>2304</v>
      </c>
      <c r="H580">
        <v>56</v>
      </c>
      <c r="I580">
        <f>StudentsPerformance3[[#This Row],[reading score]]*StudentsPerformance3[[#This Row],[reading score]]</f>
        <v>3136</v>
      </c>
      <c r="J580" t="str">
        <f>IF(StudentsPerformance3[[#This Row],[math score]]&lt;50,"Failed","Passed")</f>
        <v>Failed</v>
      </c>
      <c r="K580" t="s">
        <v>34</v>
      </c>
      <c r="L580" t="s">
        <v>34</v>
      </c>
      <c r="M580">
        <f>StudentsPerformance3[[#This Row],[writing score]]*StudentsPerformance3[[#This Row],[writing score]]</f>
        <v>3364</v>
      </c>
      <c r="N580">
        <v>58</v>
      </c>
    </row>
    <row r="581" spans="1:14" x14ac:dyDescent="0.25">
      <c r="A581" t="s">
        <v>8</v>
      </c>
      <c r="B581" t="s">
        <v>21</v>
      </c>
      <c r="C581" t="s">
        <v>16</v>
      </c>
      <c r="D581" t="s">
        <v>11</v>
      </c>
      <c r="E581" t="s">
        <v>12</v>
      </c>
      <c r="F581">
        <v>53</v>
      </c>
      <c r="G581">
        <f>(StudentsPerformance3[[#This Row],[math score]])*(StudentsPerformance3[[#This Row],[math score]])</f>
        <v>2809</v>
      </c>
      <c r="H581">
        <v>61</v>
      </c>
      <c r="I581">
        <f>StudentsPerformance3[[#This Row],[reading score]]*StudentsPerformance3[[#This Row],[reading score]]</f>
        <v>3721</v>
      </c>
      <c r="J581" t="str">
        <f>IF(StudentsPerformance3[[#This Row],[math score]]&lt;50,"Failed","Passed")</f>
        <v>Passed</v>
      </c>
      <c r="K581" t="s">
        <v>34</v>
      </c>
      <c r="L581" t="s">
        <v>34</v>
      </c>
      <c r="M581">
        <f>StudentsPerformance3[[#This Row],[writing score]]*StudentsPerformance3[[#This Row],[writing score]]</f>
        <v>4624</v>
      </c>
      <c r="N581">
        <v>68</v>
      </c>
    </row>
    <row r="582" spans="1:14" x14ac:dyDescent="0.25">
      <c r="A582" t="s">
        <v>8</v>
      </c>
      <c r="B582" t="s">
        <v>21</v>
      </c>
      <c r="C582" t="s">
        <v>23</v>
      </c>
      <c r="D582" t="s">
        <v>11</v>
      </c>
      <c r="E582" t="s">
        <v>12</v>
      </c>
      <c r="F582">
        <v>81</v>
      </c>
      <c r="G582">
        <f>(StudentsPerformance3[[#This Row],[math score]])*(StudentsPerformance3[[#This Row],[math score]])</f>
        <v>6561</v>
      </c>
      <c r="H582">
        <v>97</v>
      </c>
      <c r="I582">
        <f>StudentsPerformance3[[#This Row],[reading score]]*StudentsPerformance3[[#This Row],[reading score]]</f>
        <v>9409</v>
      </c>
      <c r="J582" t="str">
        <f>IF(StudentsPerformance3[[#This Row],[math score]]&lt;50,"Failed","Passed")</f>
        <v>Passed</v>
      </c>
      <c r="K582" t="s">
        <v>34</v>
      </c>
      <c r="L582" t="s">
        <v>34</v>
      </c>
      <c r="M582">
        <f>StudentsPerformance3[[#This Row],[writing score]]*StudentsPerformance3[[#This Row],[writing score]]</f>
        <v>9216</v>
      </c>
      <c r="N582">
        <v>96</v>
      </c>
    </row>
    <row r="583" spans="1:14" x14ac:dyDescent="0.25">
      <c r="A583" t="s">
        <v>8</v>
      </c>
      <c r="B583" t="s">
        <v>24</v>
      </c>
      <c r="C583" t="s">
        <v>23</v>
      </c>
      <c r="D583" t="s">
        <v>11</v>
      </c>
      <c r="E583" t="s">
        <v>12</v>
      </c>
      <c r="F583">
        <v>77</v>
      </c>
      <c r="G583">
        <f>(StudentsPerformance3[[#This Row],[math score]])*(StudentsPerformance3[[#This Row],[math score]])</f>
        <v>5929</v>
      </c>
      <c r="H583">
        <v>79</v>
      </c>
      <c r="I583">
        <f>StudentsPerformance3[[#This Row],[reading score]]*StudentsPerformance3[[#This Row],[reading score]]</f>
        <v>6241</v>
      </c>
      <c r="J583" t="str">
        <f>IF(StudentsPerformance3[[#This Row],[math score]]&lt;50,"Failed","Passed")</f>
        <v>Passed</v>
      </c>
      <c r="K583" t="s">
        <v>34</v>
      </c>
      <c r="L583" t="s">
        <v>34</v>
      </c>
      <c r="M583">
        <f>StudentsPerformance3[[#This Row],[writing score]]*StudentsPerformance3[[#This Row],[writing score]]</f>
        <v>6400</v>
      </c>
      <c r="N583">
        <v>80</v>
      </c>
    </row>
    <row r="584" spans="1:14" x14ac:dyDescent="0.25">
      <c r="A584" t="s">
        <v>8</v>
      </c>
      <c r="B584" t="s">
        <v>21</v>
      </c>
      <c r="C584" t="s">
        <v>10</v>
      </c>
      <c r="D584" t="s">
        <v>20</v>
      </c>
      <c r="E584" t="s">
        <v>12</v>
      </c>
      <c r="F584">
        <v>63</v>
      </c>
      <c r="G584">
        <f>(StudentsPerformance3[[#This Row],[math score]])*(StudentsPerformance3[[#This Row],[math score]])</f>
        <v>3969</v>
      </c>
      <c r="H584">
        <v>73</v>
      </c>
      <c r="I584">
        <f>StudentsPerformance3[[#This Row],[reading score]]*StudentsPerformance3[[#This Row],[reading score]]</f>
        <v>5329</v>
      </c>
      <c r="J584" t="str">
        <f>IF(StudentsPerformance3[[#This Row],[math score]]&lt;50,"Failed","Passed")</f>
        <v>Passed</v>
      </c>
      <c r="K584" t="s">
        <v>34</v>
      </c>
      <c r="L584" t="s">
        <v>34</v>
      </c>
      <c r="M584">
        <f>StudentsPerformance3[[#This Row],[writing score]]*StudentsPerformance3[[#This Row],[writing score]]</f>
        <v>6084</v>
      </c>
      <c r="N584">
        <v>78</v>
      </c>
    </row>
    <row r="585" spans="1:14" x14ac:dyDescent="0.25">
      <c r="A585" t="s">
        <v>8</v>
      </c>
      <c r="B585" t="s">
        <v>21</v>
      </c>
      <c r="C585" t="s">
        <v>19</v>
      </c>
      <c r="D585" t="s">
        <v>11</v>
      </c>
      <c r="E585" t="s">
        <v>15</v>
      </c>
      <c r="F585">
        <v>73</v>
      </c>
      <c r="G585">
        <f>(StudentsPerformance3[[#This Row],[math score]])*(StudentsPerformance3[[#This Row],[math score]])</f>
        <v>5329</v>
      </c>
      <c r="H585">
        <v>75</v>
      </c>
      <c r="I585">
        <f>StudentsPerformance3[[#This Row],[reading score]]*StudentsPerformance3[[#This Row],[reading score]]</f>
        <v>5625</v>
      </c>
      <c r="J585" t="str">
        <f>IF(StudentsPerformance3[[#This Row],[math score]]&lt;50,"Failed","Passed")</f>
        <v>Passed</v>
      </c>
      <c r="K585" t="s">
        <v>34</v>
      </c>
      <c r="L585" t="s">
        <v>34</v>
      </c>
      <c r="M585">
        <f>StudentsPerformance3[[#This Row],[writing score]]*StudentsPerformance3[[#This Row],[writing score]]</f>
        <v>6400</v>
      </c>
      <c r="N585">
        <v>80</v>
      </c>
    </row>
    <row r="586" spans="1:14" x14ac:dyDescent="0.25">
      <c r="A586" t="s">
        <v>8</v>
      </c>
      <c r="B586" t="s">
        <v>21</v>
      </c>
      <c r="C586" t="s">
        <v>14</v>
      </c>
      <c r="D586" t="s">
        <v>11</v>
      </c>
      <c r="E586" t="s">
        <v>12</v>
      </c>
      <c r="F586">
        <v>69</v>
      </c>
      <c r="G586">
        <f>(StudentsPerformance3[[#This Row],[math score]])*(StudentsPerformance3[[#This Row],[math score]])</f>
        <v>4761</v>
      </c>
      <c r="H586">
        <v>77</v>
      </c>
      <c r="I586">
        <f>StudentsPerformance3[[#This Row],[reading score]]*StudentsPerformance3[[#This Row],[reading score]]</f>
        <v>5929</v>
      </c>
      <c r="J586" t="str">
        <f>IF(StudentsPerformance3[[#This Row],[math score]]&lt;50,"Failed","Passed")</f>
        <v>Passed</v>
      </c>
      <c r="K586" t="s">
        <v>34</v>
      </c>
      <c r="L586" t="s">
        <v>34</v>
      </c>
      <c r="M586">
        <f>StudentsPerformance3[[#This Row],[writing score]]*StudentsPerformance3[[#This Row],[writing score]]</f>
        <v>5929</v>
      </c>
      <c r="N586">
        <v>77</v>
      </c>
    </row>
    <row r="587" spans="1:14" x14ac:dyDescent="0.25">
      <c r="A587" t="s">
        <v>8</v>
      </c>
      <c r="B587" t="s">
        <v>13</v>
      </c>
      <c r="C587" t="s">
        <v>19</v>
      </c>
      <c r="D587" t="s">
        <v>11</v>
      </c>
      <c r="E587" t="s">
        <v>12</v>
      </c>
      <c r="F587">
        <v>65</v>
      </c>
      <c r="G587">
        <f>(StudentsPerformance3[[#This Row],[math score]])*(StudentsPerformance3[[#This Row],[math score]])</f>
        <v>4225</v>
      </c>
      <c r="H587">
        <v>76</v>
      </c>
      <c r="I587">
        <f>StudentsPerformance3[[#This Row],[reading score]]*StudentsPerformance3[[#This Row],[reading score]]</f>
        <v>5776</v>
      </c>
      <c r="J587" t="str">
        <f>IF(StudentsPerformance3[[#This Row],[math score]]&lt;50,"Failed","Passed")</f>
        <v>Passed</v>
      </c>
      <c r="K587" t="s">
        <v>34</v>
      </c>
      <c r="L587" t="s">
        <v>34</v>
      </c>
      <c r="M587">
        <f>StudentsPerformance3[[#This Row],[writing score]]*StudentsPerformance3[[#This Row],[writing score]]</f>
        <v>5776</v>
      </c>
      <c r="N587">
        <v>76</v>
      </c>
    </row>
    <row r="588" spans="1:14" x14ac:dyDescent="0.25">
      <c r="A588" t="s">
        <v>8</v>
      </c>
      <c r="B588" t="s">
        <v>18</v>
      </c>
      <c r="C588" t="s">
        <v>22</v>
      </c>
      <c r="D588" t="s">
        <v>11</v>
      </c>
      <c r="E588" t="s">
        <v>12</v>
      </c>
      <c r="F588">
        <v>55</v>
      </c>
      <c r="G588">
        <f>(StudentsPerformance3[[#This Row],[math score]])*(StudentsPerformance3[[#This Row],[math score]])</f>
        <v>3025</v>
      </c>
      <c r="H588">
        <v>73</v>
      </c>
      <c r="I588">
        <f>StudentsPerformance3[[#This Row],[reading score]]*StudentsPerformance3[[#This Row],[reading score]]</f>
        <v>5329</v>
      </c>
      <c r="J588" t="str">
        <f>IF(StudentsPerformance3[[#This Row],[math score]]&lt;50,"Failed","Passed")</f>
        <v>Passed</v>
      </c>
      <c r="K588" t="s">
        <v>34</v>
      </c>
      <c r="L588" t="s">
        <v>34</v>
      </c>
      <c r="M588">
        <f>StudentsPerformance3[[#This Row],[writing score]]*StudentsPerformance3[[#This Row],[writing score]]</f>
        <v>5329</v>
      </c>
      <c r="N588">
        <v>73</v>
      </c>
    </row>
    <row r="589" spans="1:14" x14ac:dyDescent="0.25">
      <c r="A589" t="s">
        <v>8</v>
      </c>
      <c r="B589" t="s">
        <v>13</v>
      </c>
      <c r="C589" t="s">
        <v>10</v>
      </c>
      <c r="D589" t="s">
        <v>20</v>
      </c>
      <c r="E589" t="s">
        <v>12</v>
      </c>
      <c r="F589">
        <v>44</v>
      </c>
      <c r="G589">
        <f>(StudentsPerformance3[[#This Row],[math score]])*(StudentsPerformance3[[#This Row],[math score]])</f>
        <v>1936</v>
      </c>
      <c r="H589">
        <v>63</v>
      </c>
      <c r="I589">
        <f>StudentsPerformance3[[#This Row],[reading score]]*StudentsPerformance3[[#This Row],[reading score]]</f>
        <v>3969</v>
      </c>
      <c r="J589" t="str">
        <f>IF(StudentsPerformance3[[#This Row],[math score]]&lt;50,"Failed","Passed")</f>
        <v>Failed</v>
      </c>
      <c r="K589" t="s">
        <v>34</v>
      </c>
      <c r="L589" t="s">
        <v>34</v>
      </c>
      <c r="M589">
        <f>StudentsPerformance3[[#This Row],[writing score]]*StudentsPerformance3[[#This Row],[writing score]]</f>
        <v>3844</v>
      </c>
      <c r="N589">
        <v>62</v>
      </c>
    </row>
    <row r="590" spans="1:14" x14ac:dyDescent="0.25">
      <c r="A590" t="s">
        <v>8</v>
      </c>
      <c r="B590" t="s">
        <v>13</v>
      </c>
      <c r="C590" t="s">
        <v>14</v>
      </c>
      <c r="D590" t="s">
        <v>11</v>
      </c>
      <c r="E590" t="s">
        <v>12</v>
      </c>
      <c r="F590">
        <v>54</v>
      </c>
      <c r="G590">
        <f>(StudentsPerformance3[[#This Row],[math score]])*(StudentsPerformance3[[#This Row],[math score]])</f>
        <v>2916</v>
      </c>
      <c r="H590">
        <v>64</v>
      </c>
      <c r="I590">
        <f>StudentsPerformance3[[#This Row],[reading score]]*StudentsPerformance3[[#This Row],[reading score]]</f>
        <v>4096</v>
      </c>
      <c r="J590" t="str">
        <f>IF(StudentsPerformance3[[#This Row],[math score]]&lt;50,"Failed","Passed")</f>
        <v>Passed</v>
      </c>
      <c r="K590" t="s">
        <v>34</v>
      </c>
      <c r="L590" t="s">
        <v>34</v>
      </c>
      <c r="M590">
        <f>StudentsPerformance3[[#This Row],[writing score]]*StudentsPerformance3[[#This Row],[writing score]]</f>
        <v>4225</v>
      </c>
      <c r="N590">
        <v>65</v>
      </c>
    </row>
    <row r="591" spans="1:14" x14ac:dyDescent="0.25">
      <c r="A591" t="s">
        <v>8</v>
      </c>
      <c r="B591" t="s">
        <v>18</v>
      </c>
      <c r="C591" t="s">
        <v>23</v>
      </c>
      <c r="D591" t="s">
        <v>11</v>
      </c>
      <c r="E591" t="s">
        <v>12</v>
      </c>
      <c r="F591">
        <v>48</v>
      </c>
      <c r="G591">
        <f>(StudentsPerformance3[[#This Row],[math score]])*(StudentsPerformance3[[#This Row],[math score]])</f>
        <v>2304</v>
      </c>
      <c r="H591">
        <v>66</v>
      </c>
      <c r="I591">
        <f>StudentsPerformance3[[#This Row],[reading score]]*StudentsPerformance3[[#This Row],[reading score]]</f>
        <v>4356</v>
      </c>
      <c r="J591" t="str">
        <f>IF(StudentsPerformance3[[#This Row],[math score]]&lt;50,"Failed","Passed")</f>
        <v>Failed</v>
      </c>
      <c r="K591" t="s">
        <v>34</v>
      </c>
      <c r="L591" t="s">
        <v>34</v>
      </c>
      <c r="M591">
        <f>StudentsPerformance3[[#This Row],[writing score]]*StudentsPerformance3[[#This Row],[writing score]]</f>
        <v>4225</v>
      </c>
      <c r="N591">
        <v>65</v>
      </c>
    </row>
    <row r="592" spans="1:14" x14ac:dyDescent="0.25">
      <c r="A592" t="s">
        <v>17</v>
      </c>
      <c r="B592" t="s">
        <v>13</v>
      </c>
      <c r="C592" t="s">
        <v>14</v>
      </c>
      <c r="D592" t="s">
        <v>20</v>
      </c>
      <c r="E592" t="s">
        <v>12</v>
      </c>
      <c r="F592">
        <v>58</v>
      </c>
      <c r="G592">
        <f>(StudentsPerformance3[[#This Row],[math score]])*(StudentsPerformance3[[#This Row],[math score]])</f>
        <v>3364</v>
      </c>
      <c r="H592">
        <v>57</v>
      </c>
      <c r="I592">
        <f>StudentsPerformance3[[#This Row],[reading score]]*StudentsPerformance3[[#This Row],[reading score]]</f>
        <v>3249</v>
      </c>
      <c r="J592" t="str">
        <f>IF(StudentsPerformance3[[#This Row],[math score]]&lt;50,"Failed","Passed")</f>
        <v>Passed</v>
      </c>
      <c r="K592" t="s">
        <v>34</v>
      </c>
      <c r="L592" t="s">
        <v>34</v>
      </c>
      <c r="M592">
        <f>StudentsPerformance3[[#This Row],[writing score]]*StudentsPerformance3[[#This Row],[writing score]]</f>
        <v>2916</v>
      </c>
      <c r="N592">
        <v>54</v>
      </c>
    </row>
    <row r="593" spans="1:14" x14ac:dyDescent="0.25">
      <c r="A593" t="s">
        <v>17</v>
      </c>
      <c r="B593" t="s">
        <v>18</v>
      </c>
      <c r="C593" t="s">
        <v>23</v>
      </c>
      <c r="D593" t="s">
        <v>11</v>
      </c>
      <c r="E593" t="s">
        <v>12</v>
      </c>
      <c r="F593">
        <v>71</v>
      </c>
      <c r="G593">
        <f>(StudentsPerformance3[[#This Row],[math score]])*(StudentsPerformance3[[#This Row],[math score]])</f>
        <v>5041</v>
      </c>
      <c r="H593">
        <v>62</v>
      </c>
      <c r="I593">
        <f>StudentsPerformance3[[#This Row],[reading score]]*StudentsPerformance3[[#This Row],[reading score]]</f>
        <v>3844</v>
      </c>
      <c r="J593" t="str">
        <f>IF(StudentsPerformance3[[#This Row],[math score]]&lt;50,"Failed","Passed")</f>
        <v>Passed</v>
      </c>
      <c r="K593" t="s">
        <v>34</v>
      </c>
      <c r="L593" t="s">
        <v>34</v>
      </c>
      <c r="M593">
        <f>StudentsPerformance3[[#This Row],[writing score]]*StudentsPerformance3[[#This Row],[writing score]]</f>
        <v>2500</v>
      </c>
      <c r="N593">
        <v>50</v>
      </c>
    </row>
    <row r="594" spans="1:14" x14ac:dyDescent="0.25">
      <c r="A594" t="s">
        <v>17</v>
      </c>
      <c r="B594" t="s">
        <v>24</v>
      </c>
      <c r="C594" t="s">
        <v>10</v>
      </c>
      <c r="D594" t="s">
        <v>11</v>
      </c>
      <c r="E594" t="s">
        <v>12</v>
      </c>
      <c r="F594">
        <v>68</v>
      </c>
      <c r="G594">
        <f>(StudentsPerformance3[[#This Row],[math score]])*(StudentsPerformance3[[#This Row],[math score]])</f>
        <v>4624</v>
      </c>
      <c r="H594">
        <v>68</v>
      </c>
      <c r="I594">
        <f>StudentsPerformance3[[#This Row],[reading score]]*StudentsPerformance3[[#This Row],[reading score]]</f>
        <v>4624</v>
      </c>
      <c r="J594" t="str">
        <f>IF(StudentsPerformance3[[#This Row],[math score]]&lt;50,"Failed","Passed")</f>
        <v>Passed</v>
      </c>
      <c r="K594" t="s">
        <v>34</v>
      </c>
      <c r="L594" t="s">
        <v>34</v>
      </c>
      <c r="M594">
        <f>StudentsPerformance3[[#This Row],[writing score]]*StudentsPerformance3[[#This Row],[writing score]]</f>
        <v>4096</v>
      </c>
      <c r="N594">
        <v>64</v>
      </c>
    </row>
    <row r="595" spans="1:14" x14ac:dyDescent="0.25">
      <c r="A595" t="s">
        <v>8</v>
      </c>
      <c r="B595" t="s">
        <v>24</v>
      </c>
      <c r="C595" t="s">
        <v>22</v>
      </c>
      <c r="D595" t="s">
        <v>11</v>
      </c>
      <c r="E595" t="s">
        <v>12</v>
      </c>
      <c r="F595">
        <v>74</v>
      </c>
      <c r="G595">
        <f>(StudentsPerformance3[[#This Row],[math score]])*(StudentsPerformance3[[#This Row],[math score]])</f>
        <v>5476</v>
      </c>
      <c r="H595">
        <v>76</v>
      </c>
      <c r="I595">
        <f>StudentsPerformance3[[#This Row],[reading score]]*StudentsPerformance3[[#This Row],[reading score]]</f>
        <v>5776</v>
      </c>
      <c r="J595" t="str">
        <f>IF(StudentsPerformance3[[#This Row],[math score]]&lt;50,"Failed","Passed")</f>
        <v>Passed</v>
      </c>
      <c r="K595" t="s">
        <v>34</v>
      </c>
      <c r="L595" t="s">
        <v>34</v>
      </c>
      <c r="M595">
        <f>StudentsPerformance3[[#This Row],[writing score]]*StudentsPerformance3[[#This Row],[writing score]]</f>
        <v>5329</v>
      </c>
      <c r="N595">
        <v>73</v>
      </c>
    </row>
    <row r="596" spans="1:14" x14ac:dyDescent="0.25">
      <c r="A596" t="s">
        <v>8</v>
      </c>
      <c r="B596" t="s">
        <v>13</v>
      </c>
      <c r="C596" t="s">
        <v>10</v>
      </c>
      <c r="D596" t="s">
        <v>11</v>
      </c>
      <c r="E596" t="s">
        <v>15</v>
      </c>
      <c r="F596">
        <v>92</v>
      </c>
      <c r="G596">
        <f>(StudentsPerformance3[[#This Row],[math score]])*(StudentsPerformance3[[#This Row],[math score]])</f>
        <v>8464</v>
      </c>
      <c r="H596">
        <v>100</v>
      </c>
      <c r="I596">
        <f>StudentsPerformance3[[#This Row],[reading score]]*StudentsPerformance3[[#This Row],[reading score]]</f>
        <v>10000</v>
      </c>
      <c r="J596" t="str">
        <f>IF(StudentsPerformance3[[#This Row],[math score]]&lt;50,"Failed","Passed")</f>
        <v>Passed</v>
      </c>
      <c r="K596" t="s">
        <v>34</v>
      </c>
      <c r="L596" t="s">
        <v>34</v>
      </c>
      <c r="M596">
        <f>StudentsPerformance3[[#This Row],[writing score]]*StudentsPerformance3[[#This Row],[writing score]]</f>
        <v>9801</v>
      </c>
      <c r="N596">
        <v>99</v>
      </c>
    </row>
    <row r="597" spans="1:14" x14ac:dyDescent="0.25">
      <c r="A597" t="s">
        <v>8</v>
      </c>
      <c r="B597" t="s">
        <v>13</v>
      </c>
      <c r="C597" t="s">
        <v>10</v>
      </c>
      <c r="D597" t="s">
        <v>11</v>
      </c>
      <c r="E597" t="s">
        <v>15</v>
      </c>
      <c r="F597">
        <v>56</v>
      </c>
      <c r="G597">
        <f>(StudentsPerformance3[[#This Row],[math score]])*(StudentsPerformance3[[#This Row],[math score]])</f>
        <v>3136</v>
      </c>
      <c r="H597">
        <v>79</v>
      </c>
      <c r="I597">
        <f>StudentsPerformance3[[#This Row],[reading score]]*StudentsPerformance3[[#This Row],[reading score]]</f>
        <v>6241</v>
      </c>
      <c r="J597" t="str">
        <f>IF(StudentsPerformance3[[#This Row],[math score]]&lt;50,"Failed","Passed")</f>
        <v>Passed</v>
      </c>
      <c r="K597" t="s">
        <v>34</v>
      </c>
      <c r="L597" t="s">
        <v>34</v>
      </c>
      <c r="M597">
        <f>StudentsPerformance3[[#This Row],[writing score]]*StudentsPerformance3[[#This Row],[writing score]]</f>
        <v>5184</v>
      </c>
      <c r="N597">
        <v>72</v>
      </c>
    </row>
    <row r="598" spans="1:14" x14ac:dyDescent="0.25">
      <c r="A598" t="s">
        <v>17</v>
      </c>
      <c r="B598" t="s">
        <v>9</v>
      </c>
      <c r="C598" t="s">
        <v>22</v>
      </c>
      <c r="D598" t="s">
        <v>20</v>
      </c>
      <c r="E598" t="s">
        <v>12</v>
      </c>
      <c r="F598">
        <v>30</v>
      </c>
      <c r="G598">
        <f>(StudentsPerformance3[[#This Row],[math score]])*(StudentsPerformance3[[#This Row],[math score]])</f>
        <v>900</v>
      </c>
      <c r="H598">
        <v>24</v>
      </c>
      <c r="I598">
        <f>StudentsPerformance3[[#This Row],[reading score]]*StudentsPerformance3[[#This Row],[reading score]]</f>
        <v>576</v>
      </c>
      <c r="J598" t="str">
        <f>IF(StudentsPerformance3[[#This Row],[math score]]&lt;50,"Failed","Passed")</f>
        <v>Failed</v>
      </c>
      <c r="K598" t="s">
        <v>35</v>
      </c>
      <c r="L598" t="s">
        <v>35</v>
      </c>
      <c r="M598">
        <f>StudentsPerformance3[[#This Row],[writing score]]*StudentsPerformance3[[#This Row],[writing score]]</f>
        <v>225</v>
      </c>
      <c r="N598">
        <v>15</v>
      </c>
    </row>
    <row r="599" spans="1:14" x14ac:dyDescent="0.25">
      <c r="A599" t="s">
        <v>17</v>
      </c>
      <c r="B599" t="s">
        <v>18</v>
      </c>
      <c r="C599" t="s">
        <v>23</v>
      </c>
      <c r="D599" t="s">
        <v>11</v>
      </c>
      <c r="E599" t="s">
        <v>12</v>
      </c>
      <c r="F599">
        <v>53</v>
      </c>
      <c r="G599">
        <f>(StudentsPerformance3[[#This Row],[math score]])*(StudentsPerformance3[[#This Row],[math score]])</f>
        <v>2809</v>
      </c>
      <c r="H599">
        <v>54</v>
      </c>
      <c r="I599">
        <f>StudentsPerformance3[[#This Row],[reading score]]*StudentsPerformance3[[#This Row],[reading score]]</f>
        <v>2916</v>
      </c>
      <c r="J599" t="str">
        <f>IF(StudentsPerformance3[[#This Row],[math score]]&lt;50,"Failed","Passed")</f>
        <v>Passed</v>
      </c>
      <c r="K599" t="s">
        <v>34</v>
      </c>
      <c r="L599" t="s">
        <v>35</v>
      </c>
      <c r="M599">
        <f>StudentsPerformance3[[#This Row],[writing score]]*StudentsPerformance3[[#This Row],[writing score]]</f>
        <v>2304</v>
      </c>
      <c r="N599">
        <v>48</v>
      </c>
    </row>
    <row r="600" spans="1:14" x14ac:dyDescent="0.25">
      <c r="A600" t="s">
        <v>8</v>
      </c>
      <c r="B600" t="s">
        <v>21</v>
      </c>
      <c r="C600" t="s">
        <v>22</v>
      </c>
      <c r="D600" t="s">
        <v>11</v>
      </c>
      <c r="E600" t="s">
        <v>12</v>
      </c>
      <c r="F600">
        <v>69</v>
      </c>
      <c r="G600">
        <f>(StudentsPerformance3[[#This Row],[math score]])*(StudentsPerformance3[[#This Row],[math score]])</f>
        <v>4761</v>
      </c>
      <c r="H600">
        <v>77</v>
      </c>
      <c r="I600">
        <f>StudentsPerformance3[[#This Row],[reading score]]*StudentsPerformance3[[#This Row],[reading score]]</f>
        <v>5929</v>
      </c>
      <c r="J600" t="str">
        <f>IF(StudentsPerformance3[[#This Row],[math score]]&lt;50,"Failed","Passed")</f>
        <v>Passed</v>
      </c>
      <c r="K600" t="s">
        <v>34</v>
      </c>
      <c r="L600" t="s">
        <v>34</v>
      </c>
      <c r="M600">
        <f>StudentsPerformance3[[#This Row],[writing score]]*StudentsPerformance3[[#This Row],[writing score]]</f>
        <v>5329</v>
      </c>
      <c r="N600">
        <v>73</v>
      </c>
    </row>
    <row r="601" spans="1:14" x14ac:dyDescent="0.25">
      <c r="A601" t="s">
        <v>8</v>
      </c>
      <c r="B601" t="s">
        <v>21</v>
      </c>
      <c r="C601" t="s">
        <v>23</v>
      </c>
      <c r="D601" t="s">
        <v>11</v>
      </c>
      <c r="E601" t="s">
        <v>12</v>
      </c>
      <c r="F601">
        <v>65</v>
      </c>
      <c r="G601">
        <f>(StudentsPerformance3[[#This Row],[math score]])*(StudentsPerformance3[[#This Row],[math score]])</f>
        <v>4225</v>
      </c>
      <c r="H601">
        <v>82</v>
      </c>
      <c r="I601">
        <f>StudentsPerformance3[[#This Row],[reading score]]*StudentsPerformance3[[#This Row],[reading score]]</f>
        <v>6724</v>
      </c>
      <c r="J601" t="str">
        <f>IF(StudentsPerformance3[[#This Row],[math score]]&lt;50,"Failed","Passed")</f>
        <v>Passed</v>
      </c>
      <c r="K601" t="s">
        <v>34</v>
      </c>
      <c r="L601" t="s">
        <v>34</v>
      </c>
      <c r="M601">
        <f>StudentsPerformance3[[#This Row],[writing score]]*StudentsPerformance3[[#This Row],[writing score]]</f>
        <v>6561</v>
      </c>
      <c r="N601">
        <v>81</v>
      </c>
    </row>
    <row r="602" spans="1:14" x14ac:dyDescent="0.25">
      <c r="A602" t="s">
        <v>8</v>
      </c>
      <c r="B602" t="s">
        <v>21</v>
      </c>
      <c r="C602" t="s">
        <v>16</v>
      </c>
      <c r="D602" t="s">
        <v>11</v>
      </c>
      <c r="E602" t="s">
        <v>12</v>
      </c>
      <c r="F602">
        <v>54</v>
      </c>
      <c r="G602">
        <f>(StudentsPerformance3[[#This Row],[math score]])*(StudentsPerformance3[[#This Row],[math score]])</f>
        <v>2916</v>
      </c>
      <c r="H602">
        <v>60</v>
      </c>
      <c r="I602">
        <f>StudentsPerformance3[[#This Row],[reading score]]*StudentsPerformance3[[#This Row],[reading score]]</f>
        <v>3600</v>
      </c>
      <c r="J602" t="str">
        <f>IF(StudentsPerformance3[[#This Row],[math score]]&lt;50,"Failed","Passed")</f>
        <v>Passed</v>
      </c>
      <c r="K602" t="s">
        <v>34</v>
      </c>
      <c r="L602" t="s">
        <v>34</v>
      </c>
      <c r="M602">
        <f>StudentsPerformance3[[#This Row],[writing score]]*StudentsPerformance3[[#This Row],[writing score]]</f>
        <v>3969</v>
      </c>
      <c r="N602">
        <v>63</v>
      </c>
    </row>
    <row r="603" spans="1:14" x14ac:dyDescent="0.25">
      <c r="A603" t="s">
        <v>8</v>
      </c>
      <c r="B603" t="s">
        <v>13</v>
      </c>
      <c r="C603" t="s">
        <v>22</v>
      </c>
      <c r="D603" t="s">
        <v>11</v>
      </c>
      <c r="E603" t="s">
        <v>12</v>
      </c>
      <c r="F603">
        <v>29</v>
      </c>
      <c r="G603">
        <f>(StudentsPerformance3[[#This Row],[math score]])*(StudentsPerformance3[[#This Row],[math score]])</f>
        <v>841</v>
      </c>
      <c r="H603">
        <v>29</v>
      </c>
      <c r="I603">
        <f>StudentsPerformance3[[#This Row],[reading score]]*StudentsPerformance3[[#This Row],[reading score]]</f>
        <v>841</v>
      </c>
      <c r="J603" t="str">
        <f>IF(StudentsPerformance3[[#This Row],[math score]]&lt;50,"Failed","Passed")</f>
        <v>Failed</v>
      </c>
      <c r="K603" t="s">
        <v>35</v>
      </c>
      <c r="L603" t="s">
        <v>35</v>
      </c>
      <c r="M603">
        <f>StudentsPerformance3[[#This Row],[writing score]]*StudentsPerformance3[[#This Row],[writing score]]</f>
        <v>900</v>
      </c>
      <c r="N603">
        <v>30</v>
      </c>
    </row>
    <row r="604" spans="1:14" x14ac:dyDescent="0.25">
      <c r="A604" t="s">
        <v>8</v>
      </c>
      <c r="B604" t="s">
        <v>24</v>
      </c>
      <c r="C604" t="s">
        <v>14</v>
      </c>
      <c r="D604" t="s">
        <v>11</v>
      </c>
      <c r="E604" t="s">
        <v>12</v>
      </c>
      <c r="F604">
        <v>76</v>
      </c>
      <c r="G604">
        <f>(StudentsPerformance3[[#This Row],[math score]])*(StudentsPerformance3[[#This Row],[math score]])</f>
        <v>5776</v>
      </c>
      <c r="H604">
        <v>78</v>
      </c>
      <c r="I604">
        <f>StudentsPerformance3[[#This Row],[reading score]]*StudentsPerformance3[[#This Row],[reading score]]</f>
        <v>6084</v>
      </c>
      <c r="J604" t="str">
        <f>IF(StudentsPerformance3[[#This Row],[math score]]&lt;50,"Failed","Passed")</f>
        <v>Passed</v>
      </c>
      <c r="K604" t="s">
        <v>34</v>
      </c>
      <c r="L604" t="s">
        <v>34</v>
      </c>
      <c r="M604">
        <f>StudentsPerformance3[[#This Row],[writing score]]*StudentsPerformance3[[#This Row],[writing score]]</f>
        <v>6400</v>
      </c>
      <c r="N604">
        <v>80</v>
      </c>
    </row>
    <row r="605" spans="1:14" x14ac:dyDescent="0.25">
      <c r="A605" t="s">
        <v>17</v>
      </c>
      <c r="B605" t="s">
        <v>21</v>
      </c>
      <c r="C605" t="s">
        <v>22</v>
      </c>
      <c r="D605" t="s">
        <v>20</v>
      </c>
      <c r="E605" t="s">
        <v>12</v>
      </c>
      <c r="F605">
        <v>60</v>
      </c>
      <c r="G605">
        <f>(StudentsPerformance3[[#This Row],[math score]])*(StudentsPerformance3[[#This Row],[math score]])</f>
        <v>3600</v>
      </c>
      <c r="H605">
        <v>57</v>
      </c>
      <c r="I605">
        <f>StudentsPerformance3[[#This Row],[reading score]]*StudentsPerformance3[[#This Row],[reading score]]</f>
        <v>3249</v>
      </c>
      <c r="J605" t="str">
        <f>IF(StudentsPerformance3[[#This Row],[math score]]&lt;50,"Failed","Passed")</f>
        <v>Passed</v>
      </c>
      <c r="K605" t="s">
        <v>34</v>
      </c>
      <c r="L605" t="s">
        <v>34</v>
      </c>
      <c r="M605">
        <f>StudentsPerformance3[[#This Row],[writing score]]*StudentsPerformance3[[#This Row],[writing score]]</f>
        <v>2601</v>
      </c>
      <c r="N605">
        <v>51</v>
      </c>
    </row>
    <row r="606" spans="1:14" x14ac:dyDescent="0.25">
      <c r="A606" t="s">
        <v>17</v>
      </c>
      <c r="B606" t="s">
        <v>21</v>
      </c>
      <c r="C606" t="s">
        <v>16</v>
      </c>
      <c r="D606" t="s">
        <v>20</v>
      </c>
      <c r="E606" t="s">
        <v>15</v>
      </c>
      <c r="F606">
        <v>84</v>
      </c>
      <c r="G606">
        <f>(StudentsPerformance3[[#This Row],[math score]])*(StudentsPerformance3[[#This Row],[math score]])</f>
        <v>7056</v>
      </c>
      <c r="H606">
        <v>89</v>
      </c>
      <c r="I606">
        <f>StudentsPerformance3[[#This Row],[reading score]]*StudentsPerformance3[[#This Row],[reading score]]</f>
        <v>7921</v>
      </c>
      <c r="J606" t="str">
        <f>IF(StudentsPerformance3[[#This Row],[math score]]&lt;50,"Failed","Passed")</f>
        <v>Passed</v>
      </c>
      <c r="K606" t="s">
        <v>34</v>
      </c>
      <c r="L606" t="s">
        <v>34</v>
      </c>
      <c r="M606">
        <f>StudentsPerformance3[[#This Row],[writing score]]*StudentsPerformance3[[#This Row],[writing score]]</f>
        <v>8100</v>
      </c>
      <c r="N606">
        <v>90</v>
      </c>
    </row>
    <row r="607" spans="1:14" x14ac:dyDescent="0.25">
      <c r="A607" t="s">
        <v>17</v>
      </c>
      <c r="B607" t="s">
        <v>13</v>
      </c>
      <c r="C607" t="s">
        <v>23</v>
      </c>
      <c r="D607" t="s">
        <v>11</v>
      </c>
      <c r="E607" t="s">
        <v>12</v>
      </c>
      <c r="F607">
        <v>75</v>
      </c>
      <c r="G607">
        <f>(StudentsPerformance3[[#This Row],[math score]])*(StudentsPerformance3[[#This Row],[math score]])</f>
        <v>5625</v>
      </c>
      <c r="H607">
        <v>72</v>
      </c>
      <c r="I607">
        <f>StudentsPerformance3[[#This Row],[reading score]]*StudentsPerformance3[[#This Row],[reading score]]</f>
        <v>5184</v>
      </c>
      <c r="J607" t="str">
        <f>IF(StudentsPerformance3[[#This Row],[math score]]&lt;50,"Failed","Passed")</f>
        <v>Passed</v>
      </c>
      <c r="K607" t="s">
        <v>34</v>
      </c>
      <c r="L607" t="s">
        <v>34</v>
      </c>
      <c r="M607">
        <f>StudentsPerformance3[[#This Row],[writing score]]*StudentsPerformance3[[#This Row],[writing score]]</f>
        <v>3844</v>
      </c>
      <c r="N607">
        <v>62</v>
      </c>
    </row>
    <row r="608" spans="1:14" x14ac:dyDescent="0.25">
      <c r="A608" t="s">
        <v>8</v>
      </c>
      <c r="B608" t="s">
        <v>13</v>
      </c>
      <c r="C608" t="s">
        <v>19</v>
      </c>
      <c r="D608" t="s">
        <v>11</v>
      </c>
      <c r="E608" t="s">
        <v>12</v>
      </c>
      <c r="F608">
        <v>85</v>
      </c>
      <c r="G608">
        <f>(StudentsPerformance3[[#This Row],[math score]])*(StudentsPerformance3[[#This Row],[math score]])</f>
        <v>7225</v>
      </c>
      <c r="H608">
        <v>84</v>
      </c>
      <c r="I608">
        <f>StudentsPerformance3[[#This Row],[reading score]]*StudentsPerformance3[[#This Row],[reading score]]</f>
        <v>7056</v>
      </c>
      <c r="J608" t="str">
        <f>IF(StudentsPerformance3[[#This Row],[math score]]&lt;50,"Failed","Passed")</f>
        <v>Passed</v>
      </c>
      <c r="K608" t="s">
        <v>34</v>
      </c>
      <c r="L608" t="s">
        <v>34</v>
      </c>
      <c r="M608">
        <f>StudentsPerformance3[[#This Row],[writing score]]*StudentsPerformance3[[#This Row],[writing score]]</f>
        <v>6724</v>
      </c>
      <c r="N608">
        <v>82</v>
      </c>
    </row>
    <row r="609" spans="1:14" x14ac:dyDescent="0.25">
      <c r="A609" t="s">
        <v>8</v>
      </c>
      <c r="B609" t="s">
        <v>13</v>
      </c>
      <c r="C609" t="s">
        <v>16</v>
      </c>
      <c r="D609" t="s">
        <v>20</v>
      </c>
      <c r="E609" t="s">
        <v>12</v>
      </c>
      <c r="F609">
        <v>40</v>
      </c>
      <c r="G609">
        <f>(StudentsPerformance3[[#This Row],[math score]])*(StudentsPerformance3[[#This Row],[math score]])</f>
        <v>1600</v>
      </c>
      <c r="H609">
        <v>58</v>
      </c>
      <c r="I609">
        <f>StudentsPerformance3[[#This Row],[reading score]]*StudentsPerformance3[[#This Row],[reading score]]</f>
        <v>3364</v>
      </c>
      <c r="J609" t="str">
        <f>IF(StudentsPerformance3[[#This Row],[math score]]&lt;50,"Failed","Passed")</f>
        <v>Failed</v>
      </c>
      <c r="K609" t="s">
        <v>34</v>
      </c>
      <c r="L609" t="s">
        <v>34</v>
      </c>
      <c r="M609">
        <f>StudentsPerformance3[[#This Row],[writing score]]*StudentsPerformance3[[#This Row],[writing score]]</f>
        <v>2916</v>
      </c>
      <c r="N609">
        <v>54</v>
      </c>
    </row>
    <row r="610" spans="1:14" x14ac:dyDescent="0.25">
      <c r="A610" t="s">
        <v>8</v>
      </c>
      <c r="B610" t="s">
        <v>24</v>
      </c>
      <c r="C610" t="s">
        <v>14</v>
      </c>
      <c r="D610" t="s">
        <v>11</v>
      </c>
      <c r="E610" t="s">
        <v>12</v>
      </c>
      <c r="F610">
        <v>61</v>
      </c>
      <c r="G610">
        <f>(StudentsPerformance3[[#This Row],[math score]])*(StudentsPerformance3[[#This Row],[math score]])</f>
        <v>3721</v>
      </c>
      <c r="H610">
        <v>64</v>
      </c>
      <c r="I610">
        <f>StudentsPerformance3[[#This Row],[reading score]]*StudentsPerformance3[[#This Row],[reading score]]</f>
        <v>4096</v>
      </c>
      <c r="J610" t="str">
        <f>IF(StudentsPerformance3[[#This Row],[math score]]&lt;50,"Failed","Passed")</f>
        <v>Passed</v>
      </c>
      <c r="K610" t="s">
        <v>34</v>
      </c>
      <c r="L610" t="s">
        <v>34</v>
      </c>
      <c r="M610">
        <f>StudentsPerformance3[[#This Row],[writing score]]*StudentsPerformance3[[#This Row],[writing score]]</f>
        <v>3844</v>
      </c>
      <c r="N610">
        <v>62</v>
      </c>
    </row>
    <row r="611" spans="1:14" x14ac:dyDescent="0.25">
      <c r="A611" t="s">
        <v>8</v>
      </c>
      <c r="B611" t="s">
        <v>9</v>
      </c>
      <c r="C611" t="s">
        <v>19</v>
      </c>
      <c r="D611" t="s">
        <v>11</v>
      </c>
      <c r="E611" t="s">
        <v>12</v>
      </c>
      <c r="F611">
        <v>58</v>
      </c>
      <c r="G611">
        <f>(StudentsPerformance3[[#This Row],[math score]])*(StudentsPerformance3[[#This Row],[math score]])</f>
        <v>3364</v>
      </c>
      <c r="H611">
        <v>63</v>
      </c>
      <c r="I611">
        <f>StudentsPerformance3[[#This Row],[reading score]]*StudentsPerformance3[[#This Row],[reading score]]</f>
        <v>3969</v>
      </c>
      <c r="J611" t="str">
        <f>IF(StudentsPerformance3[[#This Row],[math score]]&lt;50,"Failed","Passed")</f>
        <v>Passed</v>
      </c>
      <c r="K611" t="s">
        <v>34</v>
      </c>
      <c r="L611" t="s">
        <v>34</v>
      </c>
      <c r="M611">
        <f>StudentsPerformance3[[#This Row],[writing score]]*StudentsPerformance3[[#This Row],[writing score]]</f>
        <v>4225</v>
      </c>
      <c r="N611">
        <v>65</v>
      </c>
    </row>
    <row r="612" spans="1:14" x14ac:dyDescent="0.25">
      <c r="A612" t="s">
        <v>17</v>
      </c>
      <c r="B612" t="s">
        <v>21</v>
      </c>
      <c r="C612" t="s">
        <v>14</v>
      </c>
      <c r="D612" t="s">
        <v>20</v>
      </c>
      <c r="E612" t="s">
        <v>15</v>
      </c>
      <c r="F612">
        <v>69</v>
      </c>
      <c r="G612">
        <f>(StudentsPerformance3[[#This Row],[math score]])*(StudentsPerformance3[[#This Row],[math score]])</f>
        <v>4761</v>
      </c>
      <c r="H612">
        <v>60</v>
      </c>
      <c r="I612">
        <f>StudentsPerformance3[[#This Row],[reading score]]*StudentsPerformance3[[#This Row],[reading score]]</f>
        <v>3600</v>
      </c>
      <c r="J612" t="str">
        <f>IF(StudentsPerformance3[[#This Row],[math score]]&lt;50,"Failed","Passed")</f>
        <v>Passed</v>
      </c>
      <c r="K612" t="s">
        <v>34</v>
      </c>
      <c r="L612" t="s">
        <v>34</v>
      </c>
      <c r="M612">
        <f>StudentsPerformance3[[#This Row],[writing score]]*StudentsPerformance3[[#This Row],[writing score]]</f>
        <v>3969</v>
      </c>
      <c r="N612">
        <v>63</v>
      </c>
    </row>
    <row r="613" spans="1:14" x14ac:dyDescent="0.25">
      <c r="A613" t="s">
        <v>8</v>
      </c>
      <c r="B613" t="s">
        <v>13</v>
      </c>
      <c r="C613" t="s">
        <v>14</v>
      </c>
      <c r="D613" t="s">
        <v>11</v>
      </c>
      <c r="E613" t="s">
        <v>12</v>
      </c>
      <c r="F613">
        <v>58</v>
      </c>
      <c r="G613">
        <f>(StudentsPerformance3[[#This Row],[math score]])*(StudentsPerformance3[[#This Row],[math score]])</f>
        <v>3364</v>
      </c>
      <c r="H613">
        <v>59</v>
      </c>
      <c r="I613">
        <f>StudentsPerformance3[[#This Row],[reading score]]*StudentsPerformance3[[#This Row],[reading score]]</f>
        <v>3481</v>
      </c>
      <c r="J613" t="str">
        <f>IF(StudentsPerformance3[[#This Row],[math score]]&lt;50,"Failed","Passed")</f>
        <v>Passed</v>
      </c>
      <c r="K613" t="s">
        <v>34</v>
      </c>
      <c r="L613" t="s">
        <v>34</v>
      </c>
      <c r="M613">
        <f>StudentsPerformance3[[#This Row],[writing score]]*StudentsPerformance3[[#This Row],[writing score]]</f>
        <v>4356</v>
      </c>
      <c r="N613">
        <v>66</v>
      </c>
    </row>
    <row r="614" spans="1:14" x14ac:dyDescent="0.25">
      <c r="A614" t="s">
        <v>17</v>
      </c>
      <c r="B614" t="s">
        <v>13</v>
      </c>
      <c r="C614" t="s">
        <v>10</v>
      </c>
      <c r="D614" t="s">
        <v>11</v>
      </c>
      <c r="E614" t="s">
        <v>15</v>
      </c>
      <c r="F614">
        <v>94</v>
      </c>
      <c r="G614">
        <f>(StudentsPerformance3[[#This Row],[math score]])*(StudentsPerformance3[[#This Row],[math score]])</f>
        <v>8836</v>
      </c>
      <c r="H614">
        <v>90</v>
      </c>
      <c r="I614">
        <f>StudentsPerformance3[[#This Row],[reading score]]*StudentsPerformance3[[#This Row],[reading score]]</f>
        <v>8100</v>
      </c>
      <c r="J614" t="str">
        <f>IF(StudentsPerformance3[[#This Row],[math score]]&lt;50,"Failed","Passed")</f>
        <v>Passed</v>
      </c>
      <c r="K614" t="s">
        <v>34</v>
      </c>
      <c r="L614" t="s">
        <v>34</v>
      </c>
      <c r="M614">
        <f>StudentsPerformance3[[#This Row],[writing score]]*StudentsPerformance3[[#This Row],[writing score]]</f>
        <v>8281</v>
      </c>
      <c r="N614">
        <v>91</v>
      </c>
    </row>
    <row r="615" spans="1:14" x14ac:dyDescent="0.25">
      <c r="A615" t="s">
        <v>8</v>
      </c>
      <c r="B615" t="s">
        <v>13</v>
      </c>
      <c r="C615" t="s">
        <v>19</v>
      </c>
      <c r="D615" t="s">
        <v>11</v>
      </c>
      <c r="E615" t="s">
        <v>12</v>
      </c>
      <c r="F615">
        <v>65</v>
      </c>
      <c r="G615">
        <f>(StudentsPerformance3[[#This Row],[math score]])*(StudentsPerformance3[[#This Row],[math score]])</f>
        <v>4225</v>
      </c>
      <c r="H615">
        <v>77</v>
      </c>
      <c r="I615">
        <f>StudentsPerformance3[[#This Row],[reading score]]*StudentsPerformance3[[#This Row],[reading score]]</f>
        <v>5929</v>
      </c>
      <c r="J615" t="str">
        <f>IF(StudentsPerformance3[[#This Row],[math score]]&lt;50,"Failed","Passed")</f>
        <v>Passed</v>
      </c>
      <c r="K615" t="s">
        <v>34</v>
      </c>
      <c r="L615" t="s">
        <v>34</v>
      </c>
      <c r="M615">
        <f>StudentsPerformance3[[#This Row],[writing score]]*StudentsPerformance3[[#This Row],[writing score]]</f>
        <v>5476</v>
      </c>
      <c r="N615">
        <v>74</v>
      </c>
    </row>
    <row r="616" spans="1:14" x14ac:dyDescent="0.25">
      <c r="A616" t="s">
        <v>8</v>
      </c>
      <c r="B616" t="s">
        <v>18</v>
      </c>
      <c r="C616" t="s">
        <v>19</v>
      </c>
      <c r="D616" t="s">
        <v>11</v>
      </c>
      <c r="E616" t="s">
        <v>12</v>
      </c>
      <c r="F616">
        <v>82</v>
      </c>
      <c r="G616">
        <f>(StudentsPerformance3[[#This Row],[math score]])*(StudentsPerformance3[[#This Row],[math score]])</f>
        <v>6724</v>
      </c>
      <c r="H616">
        <v>93</v>
      </c>
      <c r="I616">
        <f>StudentsPerformance3[[#This Row],[reading score]]*StudentsPerformance3[[#This Row],[reading score]]</f>
        <v>8649</v>
      </c>
      <c r="J616" t="str">
        <f>IF(StudentsPerformance3[[#This Row],[math score]]&lt;50,"Failed","Passed")</f>
        <v>Passed</v>
      </c>
      <c r="K616" t="s">
        <v>34</v>
      </c>
      <c r="L616" t="s">
        <v>34</v>
      </c>
      <c r="M616">
        <f>StudentsPerformance3[[#This Row],[writing score]]*StudentsPerformance3[[#This Row],[writing score]]</f>
        <v>8649</v>
      </c>
      <c r="N616">
        <v>93</v>
      </c>
    </row>
    <row r="617" spans="1:14" x14ac:dyDescent="0.25">
      <c r="A617" t="s">
        <v>8</v>
      </c>
      <c r="B617" t="s">
        <v>13</v>
      </c>
      <c r="C617" t="s">
        <v>22</v>
      </c>
      <c r="D617" t="s">
        <v>11</v>
      </c>
      <c r="E617" t="s">
        <v>12</v>
      </c>
      <c r="F617">
        <v>60</v>
      </c>
      <c r="G617">
        <f>(StudentsPerformance3[[#This Row],[math score]])*(StudentsPerformance3[[#This Row],[math score]])</f>
        <v>3600</v>
      </c>
      <c r="H617">
        <v>68</v>
      </c>
      <c r="I617">
        <f>StudentsPerformance3[[#This Row],[reading score]]*StudentsPerformance3[[#This Row],[reading score]]</f>
        <v>4624</v>
      </c>
      <c r="J617" t="str">
        <f>IF(StudentsPerformance3[[#This Row],[math score]]&lt;50,"Failed","Passed")</f>
        <v>Passed</v>
      </c>
      <c r="K617" t="s">
        <v>34</v>
      </c>
      <c r="L617" t="s">
        <v>34</v>
      </c>
      <c r="M617">
        <f>StudentsPerformance3[[#This Row],[writing score]]*StudentsPerformance3[[#This Row],[writing score]]</f>
        <v>5184</v>
      </c>
      <c r="N617">
        <v>72</v>
      </c>
    </row>
    <row r="618" spans="1:14" x14ac:dyDescent="0.25">
      <c r="A618" t="s">
        <v>8</v>
      </c>
      <c r="B618" t="s">
        <v>24</v>
      </c>
      <c r="C618" t="s">
        <v>10</v>
      </c>
      <c r="D618" t="s">
        <v>11</v>
      </c>
      <c r="E618" t="s">
        <v>12</v>
      </c>
      <c r="F618">
        <v>37</v>
      </c>
      <c r="G618">
        <f>(StudentsPerformance3[[#This Row],[math score]])*(StudentsPerformance3[[#This Row],[math score]])</f>
        <v>1369</v>
      </c>
      <c r="H618">
        <v>45</v>
      </c>
      <c r="I618">
        <f>StudentsPerformance3[[#This Row],[reading score]]*StudentsPerformance3[[#This Row],[reading score]]</f>
        <v>2025</v>
      </c>
      <c r="J618" t="str">
        <f>IF(StudentsPerformance3[[#This Row],[math score]]&lt;50,"Failed","Passed")</f>
        <v>Failed</v>
      </c>
      <c r="K618" t="s">
        <v>35</v>
      </c>
      <c r="L618" t="s">
        <v>35</v>
      </c>
      <c r="M618">
        <f>StudentsPerformance3[[#This Row],[writing score]]*StudentsPerformance3[[#This Row],[writing score]]</f>
        <v>1444</v>
      </c>
      <c r="N618">
        <v>38</v>
      </c>
    </row>
    <row r="619" spans="1:14" x14ac:dyDescent="0.25">
      <c r="A619" t="s">
        <v>17</v>
      </c>
      <c r="B619" t="s">
        <v>21</v>
      </c>
      <c r="C619" t="s">
        <v>10</v>
      </c>
      <c r="D619" t="s">
        <v>11</v>
      </c>
      <c r="E619" t="s">
        <v>12</v>
      </c>
      <c r="F619">
        <v>88</v>
      </c>
      <c r="G619">
        <f>(StudentsPerformance3[[#This Row],[math score]])*(StudentsPerformance3[[#This Row],[math score]])</f>
        <v>7744</v>
      </c>
      <c r="H619">
        <v>78</v>
      </c>
      <c r="I619">
        <f>StudentsPerformance3[[#This Row],[reading score]]*StudentsPerformance3[[#This Row],[reading score]]</f>
        <v>6084</v>
      </c>
      <c r="J619" t="str">
        <f>IF(StudentsPerformance3[[#This Row],[math score]]&lt;50,"Failed","Passed")</f>
        <v>Passed</v>
      </c>
      <c r="K619" t="s">
        <v>34</v>
      </c>
      <c r="L619" t="s">
        <v>34</v>
      </c>
      <c r="M619">
        <f>StudentsPerformance3[[#This Row],[writing score]]*StudentsPerformance3[[#This Row],[writing score]]</f>
        <v>6889</v>
      </c>
      <c r="N619">
        <v>83</v>
      </c>
    </row>
    <row r="620" spans="1:14" x14ac:dyDescent="0.25">
      <c r="A620" t="s">
        <v>17</v>
      </c>
      <c r="B620" t="s">
        <v>21</v>
      </c>
      <c r="C620" t="s">
        <v>16</v>
      </c>
      <c r="D620" t="s">
        <v>11</v>
      </c>
      <c r="E620" t="s">
        <v>12</v>
      </c>
      <c r="F620">
        <v>95</v>
      </c>
      <c r="G620">
        <f>(StudentsPerformance3[[#This Row],[math score]])*(StudentsPerformance3[[#This Row],[math score]])</f>
        <v>9025</v>
      </c>
      <c r="H620">
        <v>81</v>
      </c>
      <c r="I620">
        <f>StudentsPerformance3[[#This Row],[reading score]]*StudentsPerformance3[[#This Row],[reading score]]</f>
        <v>6561</v>
      </c>
      <c r="J620" t="str">
        <f>IF(StudentsPerformance3[[#This Row],[math score]]&lt;50,"Failed","Passed")</f>
        <v>Passed</v>
      </c>
      <c r="K620" t="s">
        <v>34</v>
      </c>
      <c r="L620" t="s">
        <v>34</v>
      </c>
      <c r="M620">
        <f>StudentsPerformance3[[#This Row],[writing score]]*StudentsPerformance3[[#This Row],[writing score]]</f>
        <v>7056</v>
      </c>
      <c r="N620">
        <v>84</v>
      </c>
    </row>
    <row r="621" spans="1:14" x14ac:dyDescent="0.25">
      <c r="A621" t="s">
        <v>17</v>
      </c>
      <c r="B621" t="s">
        <v>13</v>
      </c>
      <c r="C621" t="s">
        <v>19</v>
      </c>
      <c r="D621" t="s">
        <v>20</v>
      </c>
      <c r="E621" t="s">
        <v>15</v>
      </c>
      <c r="F621">
        <v>65</v>
      </c>
      <c r="G621">
        <f>(StudentsPerformance3[[#This Row],[math score]])*(StudentsPerformance3[[#This Row],[math score]])</f>
        <v>4225</v>
      </c>
      <c r="H621">
        <v>73</v>
      </c>
      <c r="I621">
        <f>StudentsPerformance3[[#This Row],[reading score]]*StudentsPerformance3[[#This Row],[reading score]]</f>
        <v>5329</v>
      </c>
      <c r="J621" t="str">
        <f>IF(StudentsPerformance3[[#This Row],[math score]]&lt;50,"Failed","Passed")</f>
        <v>Passed</v>
      </c>
      <c r="K621" t="s">
        <v>34</v>
      </c>
      <c r="L621" t="s">
        <v>34</v>
      </c>
      <c r="M621">
        <f>StudentsPerformance3[[#This Row],[writing score]]*StudentsPerformance3[[#This Row],[writing score]]</f>
        <v>4624</v>
      </c>
      <c r="N621">
        <v>68</v>
      </c>
    </row>
    <row r="622" spans="1:14" x14ac:dyDescent="0.25">
      <c r="A622" t="s">
        <v>8</v>
      </c>
      <c r="B622" t="s">
        <v>13</v>
      </c>
      <c r="C622" t="s">
        <v>22</v>
      </c>
      <c r="D622" t="s">
        <v>20</v>
      </c>
      <c r="E622" t="s">
        <v>12</v>
      </c>
      <c r="F622">
        <v>35</v>
      </c>
      <c r="G622">
        <f>(StudentsPerformance3[[#This Row],[math score]])*(StudentsPerformance3[[#This Row],[math score]])</f>
        <v>1225</v>
      </c>
      <c r="H622">
        <v>61</v>
      </c>
      <c r="I622">
        <f>StudentsPerformance3[[#This Row],[reading score]]*StudentsPerformance3[[#This Row],[reading score]]</f>
        <v>3721</v>
      </c>
      <c r="J622" t="str">
        <f>IF(StudentsPerformance3[[#This Row],[math score]]&lt;50,"Failed","Passed")</f>
        <v>Failed</v>
      </c>
      <c r="K622" t="s">
        <v>34</v>
      </c>
      <c r="L622" t="s">
        <v>34</v>
      </c>
      <c r="M622">
        <f>StudentsPerformance3[[#This Row],[writing score]]*StudentsPerformance3[[#This Row],[writing score]]</f>
        <v>2916</v>
      </c>
      <c r="N622">
        <v>54</v>
      </c>
    </row>
    <row r="623" spans="1:14" x14ac:dyDescent="0.25">
      <c r="A623" t="s">
        <v>17</v>
      </c>
      <c r="B623" t="s">
        <v>9</v>
      </c>
      <c r="C623" t="s">
        <v>10</v>
      </c>
      <c r="D623" t="s">
        <v>20</v>
      </c>
      <c r="E623" t="s">
        <v>12</v>
      </c>
      <c r="F623">
        <v>62</v>
      </c>
      <c r="G623">
        <f>(StudentsPerformance3[[#This Row],[math score]])*(StudentsPerformance3[[#This Row],[math score]])</f>
        <v>3844</v>
      </c>
      <c r="H623">
        <v>63</v>
      </c>
      <c r="I623">
        <f>StudentsPerformance3[[#This Row],[reading score]]*StudentsPerformance3[[#This Row],[reading score]]</f>
        <v>3969</v>
      </c>
      <c r="J623" t="str">
        <f>IF(StudentsPerformance3[[#This Row],[math score]]&lt;50,"Failed","Passed")</f>
        <v>Passed</v>
      </c>
      <c r="K623" t="s">
        <v>34</v>
      </c>
      <c r="L623" t="s">
        <v>34</v>
      </c>
      <c r="M623">
        <f>StudentsPerformance3[[#This Row],[writing score]]*StudentsPerformance3[[#This Row],[writing score]]</f>
        <v>3136</v>
      </c>
      <c r="N623">
        <v>56</v>
      </c>
    </row>
    <row r="624" spans="1:14" x14ac:dyDescent="0.25">
      <c r="A624" t="s">
        <v>17</v>
      </c>
      <c r="B624" t="s">
        <v>13</v>
      </c>
      <c r="C624" t="s">
        <v>22</v>
      </c>
      <c r="D624" t="s">
        <v>20</v>
      </c>
      <c r="E624" t="s">
        <v>15</v>
      </c>
      <c r="F624">
        <v>58</v>
      </c>
      <c r="G624">
        <f>(StudentsPerformance3[[#This Row],[math score]])*(StudentsPerformance3[[#This Row],[math score]])</f>
        <v>3364</v>
      </c>
      <c r="H624">
        <v>51</v>
      </c>
      <c r="I624">
        <f>StudentsPerformance3[[#This Row],[reading score]]*StudentsPerformance3[[#This Row],[reading score]]</f>
        <v>2601</v>
      </c>
      <c r="J624" t="str">
        <f>IF(StudentsPerformance3[[#This Row],[math score]]&lt;50,"Failed","Passed")</f>
        <v>Passed</v>
      </c>
      <c r="K624" t="s">
        <v>34</v>
      </c>
      <c r="L624" t="s">
        <v>34</v>
      </c>
      <c r="M624">
        <f>StudentsPerformance3[[#This Row],[writing score]]*StudentsPerformance3[[#This Row],[writing score]]</f>
        <v>2704</v>
      </c>
      <c r="N624">
        <v>52</v>
      </c>
    </row>
    <row r="625" spans="1:14" x14ac:dyDescent="0.25">
      <c r="A625" t="s">
        <v>17</v>
      </c>
      <c r="B625" t="s">
        <v>18</v>
      </c>
      <c r="C625" t="s">
        <v>14</v>
      </c>
      <c r="D625" t="s">
        <v>11</v>
      </c>
      <c r="E625" t="s">
        <v>15</v>
      </c>
      <c r="F625">
        <v>100</v>
      </c>
      <c r="G625">
        <f>(StudentsPerformance3[[#This Row],[math score]])*(StudentsPerformance3[[#This Row],[math score]])</f>
        <v>10000</v>
      </c>
      <c r="H625">
        <v>96</v>
      </c>
      <c r="I625">
        <f>StudentsPerformance3[[#This Row],[reading score]]*StudentsPerformance3[[#This Row],[reading score]]</f>
        <v>9216</v>
      </c>
      <c r="J625" t="str">
        <f>IF(StudentsPerformance3[[#This Row],[math score]]&lt;50,"Failed","Passed")</f>
        <v>Passed</v>
      </c>
      <c r="K625" t="s">
        <v>34</v>
      </c>
      <c r="L625" t="s">
        <v>34</v>
      </c>
      <c r="M625">
        <f>StudentsPerformance3[[#This Row],[writing score]]*StudentsPerformance3[[#This Row],[writing score]]</f>
        <v>7396</v>
      </c>
      <c r="N625">
        <v>86</v>
      </c>
    </row>
    <row r="626" spans="1:14" x14ac:dyDescent="0.25">
      <c r="A626" t="s">
        <v>8</v>
      </c>
      <c r="B626" t="s">
        <v>24</v>
      </c>
      <c r="C626" t="s">
        <v>10</v>
      </c>
      <c r="D626" t="s">
        <v>20</v>
      </c>
      <c r="E626" t="s">
        <v>12</v>
      </c>
      <c r="F626">
        <v>61</v>
      </c>
      <c r="G626">
        <f>(StudentsPerformance3[[#This Row],[math score]])*(StudentsPerformance3[[#This Row],[math score]])</f>
        <v>3721</v>
      </c>
      <c r="H626">
        <v>58</v>
      </c>
      <c r="I626">
        <f>StudentsPerformance3[[#This Row],[reading score]]*StudentsPerformance3[[#This Row],[reading score]]</f>
        <v>3364</v>
      </c>
      <c r="J626" t="str">
        <f>IF(StudentsPerformance3[[#This Row],[math score]]&lt;50,"Failed","Passed")</f>
        <v>Passed</v>
      </c>
      <c r="K626" t="s">
        <v>34</v>
      </c>
      <c r="L626" t="s">
        <v>34</v>
      </c>
      <c r="M626">
        <f>StudentsPerformance3[[#This Row],[writing score]]*StudentsPerformance3[[#This Row],[writing score]]</f>
        <v>3844</v>
      </c>
      <c r="N626">
        <v>62</v>
      </c>
    </row>
    <row r="627" spans="1:14" x14ac:dyDescent="0.25">
      <c r="A627" t="s">
        <v>17</v>
      </c>
      <c r="B627" t="s">
        <v>21</v>
      </c>
      <c r="C627" t="s">
        <v>14</v>
      </c>
      <c r="D627" t="s">
        <v>11</v>
      </c>
      <c r="E627" t="s">
        <v>15</v>
      </c>
      <c r="F627">
        <v>100</v>
      </c>
      <c r="G627">
        <f>(StudentsPerformance3[[#This Row],[math score]])*(StudentsPerformance3[[#This Row],[math score]])</f>
        <v>10000</v>
      </c>
      <c r="H627">
        <v>97</v>
      </c>
      <c r="I627">
        <f>StudentsPerformance3[[#This Row],[reading score]]*StudentsPerformance3[[#This Row],[reading score]]</f>
        <v>9409</v>
      </c>
      <c r="J627" t="str">
        <f>IF(StudentsPerformance3[[#This Row],[math score]]&lt;50,"Failed","Passed")</f>
        <v>Passed</v>
      </c>
      <c r="K627" t="s">
        <v>34</v>
      </c>
      <c r="L627" t="s">
        <v>34</v>
      </c>
      <c r="M627">
        <f>StudentsPerformance3[[#This Row],[writing score]]*StudentsPerformance3[[#This Row],[writing score]]</f>
        <v>9801</v>
      </c>
      <c r="N627">
        <v>99</v>
      </c>
    </row>
    <row r="628" spans="1:14" x14ac:dyDescent="0.25">
      <c r="A628" t="s">
        <v>17</v>
      </c>
      <c r="B628" t="s">
        <v>9</v>
      </c>
      <c r="C628" t="s">
        <v>19</v>
      </c>
      <c r="D628" t="s">
        <v>20</v>
      </c>
      <c r="E628" t="s">
        <v>15</v>
      </c>
      <c r="F628">
        <v>69</v>
      </c>
      <c r="G628">
        <f>(StudentsPerformance3[[#This Row],[math score]])*(StudentsPerformance3[[#This Row],[math score]])</f>
        <v>4761</v>
      </c>
      <c r="H628">
        <v>70</v>
      </c>
      <c r="I628">
        <f>StudentsPerformance3[[#This Row],[reading score]]*StudentsPerformance3[[#This Row],[reading score]]</f>
        <v>4900</v>
      </c>
      <c r="J628" t="str">
        <f>IF(StudentsPerformance3[[#This Row],[math score]]&lt;50,"Failed","Passed")</f>
        <v>Passed</v>
      </c>
      <c r="K628" t="s">
        <v>34</v>
      </c>
      <c r="L628" t="s">
        <v>34</v>
      </c>
      <c r="M628">
        <f>StudentsPerformance3[[#This Row],[writing score]]*StudentsPerformance3[[#This Row],[writing score]]</f>
        <v>3969</v>
      </c>
      <c r="N628">
        <v>63</v>
      </c>
    </row>
    <row r="629" spans="1:14" x14ac:dyDescent="0.25">
      <c r="A629" t="s">
        <v>17</v>
      </c>
      <c r="B629" t="s">
        <v>21</v>
      </c>
      <c r="C629" t="s">
        <v>19</v>
      </c>
      <c r="D629" t="s">
        <v>11</v>
      </c>
      <c r="E629" t="s">
        <v>12</v>
      </c>
      <c r="F629">
        <v>61</v>
      </c>
      <c r="G629">
        <f>(StudentsPerformance3[[#This Row],[math score]])*(StudentsPerformance3[[#This Row],[math score]])</f>
        <v>3721</v>
      </c>
      <c r="H629">
        <v>48</v>
      </c>
      <c r="I629">
        <f>StudentsPerformance3[[#This Row],[reading score]]*StudentsPerformance3[[#This Row],[reading score]]</f>
        <v>2304</v>
      </c>
      <c r="J629" t="str">
        <f>IF(StudentsPerformance3[[#This Row],[math score]]&lt;50,"Failed","Passed")</f>
        <v>Passed</v>
      </c>
      <c r="K629" t="s">
        <v>35</v>
      </c>
      <c r="L629" t="s">
        <v>35</v>
      </c>
      <c r="M629">
        <f>StudentsPerformance3[[#This Row],[writing score]]*StudentsPerformance3[[#This Row],[writing score]]</f>
        <v>2116</v>
      </c>
      <c r="N629">
        <v>46</v>
      </c>
    </row>
    <row r="630" spans="1:14" x14ac:dyDescent="0.25">
      <c r="A630" t="s">
        <v>17</v>
      </c>
      <c r="B630" t="s">
        <v>21</v>
      </c>
      <c r="C630" t="s">
        <v>14</v>
      </c>
      <c r="D630" t="s">
        <v>20</v>
      </c>
      <c r="E630" t="s">
        <v>12</v>
      </c>
      <c r="F630">
        <v>49</v>
      </c>
      <c r="G630">
        <f>(StudentsPerformance3[[#This Row],[math score]])*(StudentsPerformance3[[#This Row],[math score]])</f>
        <v>2401</v>
      </c>
      <c r="H630">
        <v>57</v>
      </c>
      <c r="I630">
        <f>StudentsPerformance3[[#This Row],[reading score]]*StudentsPerformance3[[#This Row],[reading score]]</f>
        <v>3249</v>
      </c>
      <c r="J630" t="str">
        <f>IF(StudentsPerformance3[[#This Row],[math score]]&lt;50,"Failed","Passed")</f>
        <v>Failed</v>
      </c>
      <c r="K630" t="s">
        <v>34</v>
      </c>
      <c r="L630" t="s">
        <v>35</v>
      </c>
      <c r="M630">
        <f>StudentsPerformance3[[#This Row],[writing score]]*StudentsPerformance3[[#This Row],[writing score]]</f>
        <v>2116</v>
      </c>
      <c r="N630">
        <v>46</v>
      </c>
    </row>
    <row r="631" spans="1:14" x14ac:dyDescent="0.25">
      <c r="A631" t="s">
        <v>8</v>
      </c>
      <c r="B631" t="s">
        <v>13</v>
      </c>
      <c r="C631" t="s">
        <v>23</v>
      </c>
      <c r="D631" t="s">
        <v>11</v>
      </c>
      <c r="E631" t="s">
        <v>15</v>
      </c>
      <c r="F631">
        <v>44</v>
      </c>
      <c r="G631">
        <f>(StudentsPerformance3[[#This Row],[math score]])*(StudentsPerformance3[[#This Row],[math score]])</f>
        <v>1936</v>
      </c>
      <c r="H631">
        <v>51</v>
      </c>
      <c r="I631">
        <f>StudentsPerformance3[[#This Row],[reading score]]*StudentsPerformance3[[#This Row],[reading score]]</f>
        <v>2601</v>
      </c>
      <c r="J631" t="str">
        <f>IF(StudentsPerformance3[[#This Row],[math score]]&lt;50,"Failed","Passed")</f>
        <v>Failed</v>
      </c>
      <c r="K631" t="s">
        <v>34</v>
      </c>
      <c r="L631" t="s">
        <v>34</v>
      </c>
      <c r="M631">
        <f>StudentsPerformance3[[#This Row],[writing score]]*StudentsPerformance3[[#This Row],[writing score]]</f>
        <v>3025</v>
      </c>
      <c r="N631">
        <v>55</v>
      </c>
    </row>
    <row r="632" spans="1:14" x14ac:dyDescent="0.25">
      <c r="A632" t="s">
        <v>17</v>
      </c>
      <c r="B632" t="s">
        <v>21</v>
      </c>
      <c r="C632" t="s">
        <v>14</v>
      </c>
      <c r="D632" t="s">
        <v>11</v>
      </c>
      <c r="E632" t="s">
        <v>12</v>
      </c>
      <c r="F632">
        <v>67</v>
      </c>
      <c r="G632">
        <f>(StudentsPerformance3[[#This Row],[math score]])*(StudentsPerformance3[[#This Row],[math score]])</f>
        <v>4489</v>
      </c>
      <c r="H632">
        <v>64</v>
      </c>
      <c r="I632">
        <f>StudentsPerformance3[[#This Row],[reading score]]*StudentsPerformance3[[#This Row],[reading score]]</f>
        <v>4096</v>
      </c>
      <c r="J632" t="str">
        <f>IF(StudentsPerformance3[[#This Row],[math score]]&lt;50,"Failed","Passed")</f>
        <v>Passed</v>
      </c>
      <c r="K632" t="s">
        <v>34</v>
      </c>
      <c r="L632" t="s">
        <v>34</v>
      </c>
      <c r="M632">
        <f>StudentsPerformance3[[#This Row],[writing score]]*StudentsPerformance3[[#This Row],[writing score]]</f>
        <v>4900</v>
      </c>
      <c r="N632">
        <v>70</v>
      </c>
    </row>
    <row r="633" spans="1:14" x14ac:dyDescent="0.25">
      <c r="A633" t="s">
        <v>17</v>
      </c>
      <c r="B633" t="s">
        <v>9</v>
      </c>
      <c r="C633" t="s">
        <v>22</v>
      </c>
      <c r="D633" t="s">
        <v>11</v>
      </c>
      <c r="E633" t="s">
        <v>12</v>
      </c>
      <c r="F633">
        <v>79</v>
      </c>
      <c r="G633">
        <f>(StudentsPerformance3[[#This Row],[math score]])*(StudentsPerformance3[[#This Row],[math score]])</f>
        <v>6241</v>
      </c>
      <c r="H633">
        <v>60</v>
      </c>
      <c r="I633">
        <f>StudentsPerformance3[[#This Row],[reading score]]*StudentsPerformance3[[#This Row],[reading score]]</f>
        <v>3600</v>
      </c>
      <c r="J633" t="str">
        <f>IF(StudentsPerformance3[[#This Row],[math score]]&lt;50,"Failed","Passed")</f>
        <v>Passed</v>
      </c>
      <c r="K633" t="s">
        <v>34</v>
      </c>
      <c r="L633" t="s">
        <v>34</v>
      </c>
      <c r="M633">
        <f>StudentsPerformance3[[#This Row],[writing score]]*StudentsPerformance3[[#This Row],[writing score]]</f>
        <v>4225</v>
      </c>
      <c r="N633">
        <v>65</v>
      </c>
    </row>
    <row r="634" spans="1:14" x14ac:dyDescent="0.25">
      <c r="A634" t="s">
        <v>8</v>
      </c>
      <c r="B634" t="s">
        <v>9</v>
      </c>
      <c r="C634" t="s">
        <v>10</v>
      </c>
      <c r="D634" t="s">
        <v>11</v>
      </c>
      <c r="E634" t="s">
        <v>15</v>
      </c>
      <c r="F634">
        <v>66</v>
      </c>
      <c r="G634">
        <f>(StudentsPerformance3[[#This Row],[math score]])*(StudentsPerformance3[[#This Row],[math score]])</f>
        <v>4356</v>
      </c>
      <c r="H634">
        <v>74</v>
      </c>
      <c r="I634">
        <f>StudentsPerformance3[[#This Row],[reading score]]*StudentsPerformance3[[#This Row],[reading score]]</f>
        <v>5476</v>
      </c>
      <c r="J634" t="str">
        <f>IF(StudentsPerformance3[[#This Row],[math score]]&lt;50,"Failed","Passed")</f>
        <v>Passed</v>
      </c>
      <c r="K634" t="s">
        <v>34</v>
      </c>
      <c r="L634" t="s">
        <v>34</v>
      </c>
      <c r="M634">
        <f>StudentsPerformance3[[#This Row],[writing score]]*StudentsPerformance3[[#This Row],[writing score]]</f>
        <v>6561</v>
      </c>
      <c r="N634">
        <v>81</v>
      </c>
    </row>
    <row r="635" spans="1:14" x14ac:dyDescent="0.25">
      <c r="A635" t="s">
        <v>8</v>
      </c>
      <c r="B635" t="s">
        <v>13</v>
      </c>
      <c r="C635" t="s">
        <v>22</v>
      </c>
      <c r="D635" t="s">
        <v>11</v>
      </c>
      <c r="E635" t="s">
        <v>12</v>
      </c>
      <c r="F635">
        <v>75</v>
      </c>
      <c r="G635">
        <f>(StudentsPerformance3[[#This Row],[math score]])*(StudentsPerformance3[[#This Row],[math score]])</f>
        <v>5625</v>
      </c>
      <c r="H635">
        <v>88</v>
      </c>
      <c r="I635">
        <f>StudentsPerformance3[[#This Row],[reading score]]*StudentsPerformance3[[#This Row],[reading score]]</f>
        <v>7744</v>
      </c>
      <c r="J635" t="str">
        <f>IF(StudentsPerformance3[[#This Row],[math score]]&lt;50,"Failed","Passed")</f>
        <v>Passed</v>
      </c>
      <c r="K635" t="s">
        <v>34</v>
      </c>
      <c r="L635" t="s">
        <v>34</v>
      </c>
      <c r="M635">
        <f>StudentsPerformance3[[#This Row],[writing score]]*StudentsPerformance3[[#This Row],[writing score]]</f>
        <v>7225</v>
      </c>
      <c r="N635">
        <v>85</v>
      </c>
    </row>
    <row r="636" spans="1:14" x14ac:dyDescent="0.25">
      <c r="A636" t="s">
        <v>17</v>
      </c>
      <c r="B636" t="s">
        <v>21</v>
      </c>
      <c r="C636" t="s">
        <v>23</v>
      </c>
      <c r="D636" t="s">
        <v>11</v>
      </c>
      <c r="E636" t="s">
        <v>12</v>
      </c>
      <c r="F636">
        <v>84</v>
      </c>
      <c r="G636">
        <f>(StudentsPerformance3[[#This Row],[math score]])*(StudentsPerformance3[[#This Row],[math score]])</f>
        <v>7056</v>
      </c>
      <c r="H636">
        <v>84</v>
      </c>
      <c r="I636">
        <f>StudentsPerformance3[[#This Row],[reading score]]*StudentsPerformance3[[#This Row],[reading score]]</f>
        <v>7056</v>
      </c>
      <c r="J636" t="str">
        <f>IF(StudentsPerformance3[[#This Row],[math score]]&lt;50,"Failed","Passed")</f>
        <v>Passed</v>
      </c>
      <c r="K636" t="s">
        <v>34</v>
      </c>
      <c r="L636" t="s">
        <v>34</v>
      </c>
      <c r="M636">
        <f>StudentsPerformance3[[#This Row],[writing score]]*StudentsPerformance3[[#This Row],[writing score]]</f>
        <v>6400</v>
      </c>
      <c r="N636">
        <v>80</v>
      </c>
    </row>
    <row r="637" spans="1:14" x14ac:dyDescent="0.25">
      <c r="A637" t="s">
        <v>17</v>
      </c>
      <c r="B637" t="s">
        <v>18</v>
      </c>
      <c r="C637" t="s">
        <v>22</v>
      </c>
      <c r="D637" t="s">
        <v>11</v>
      </c>
      <c r="E637" t="s">
        <v>12</v>
      </c>
      <c r="F637">
        <v>71</v>
      </c>
      <c r="G637">
        <f>(StudentsPerformance3[[#This Row],[math score]])*(StudentsPerformance3[[#This Row],[math score]])</f>
        <v>5041</v>
      </c>
      <c r="H637">
        <v>74</v>
      </c>
      <c r="I637">
        <f>StudentsPerformance3[[#This Row],[reading score]]*StudentsPerformance3[[#This Row],[reading score]]</f>
        <v>5476</v>
      </c>
      <c r="J637" t="str">
        <f>IF(StudentsPerformance3[[#This Row],[math score]]&lt;50,"Failed","Passed")</f>
        <v>Passed</v>
      </c>
      <c r="K637" t="s">
        <v>34</v>
      </c>
      <c r="L637" t="s">
        <v>34</v>
      </c>
      <c r="M637">
        <f>StudentsPerformance3[[#This Row],[writing score]]*StudentsPerformance3[[#This Row],[writing score]]</f>
        <v>4096</v>
      </c>
      <c r="N637">
        <v>64</v>
      </c>
    </row>
    <row r="638" spans="1:14" x14ac:dyDescent="0.25">
      <c r="A638" t="s">
        <v>8</v>
      </c>
      <c r="B638" t="s">
        <v>9</v>
      </c>
      <c r="C638" t="s">
        <v>22</v>
      </c>
      <c r="D638" t="s">
        <v>20</v>
      </c>
      <c r="E638" t="s">
        <v>15</v>
      </c>
      <c r="F638">
        <v>67</v>
      </c>
      <c r="G638">
        <f>(StudentsPerformance3[[#This Row],[math score]])*(StudentsPerformance3[[#This Row],[math score]])</f>
        <v>4489</v>
      </c>
      <c r="H638">
        <v>80</v>
      </c>
      <c r="I638">
        <f>StudentsPerformance3[[#This Row],[reading score]]*StudentsPerformance3[[#This Row],[reading score]]</f>
        <v>6400</v>
      </c>
      <c r="J638" t="str">
        <f>IF(StudentsPerformance3[[#This Row],[math score]]&lt;50,"Failed","Passed")</f>
        <v>Passed</v>
      </c>
      <c r="K638" t="s">
        <v>34</v>
      </c>
      <c r="L638" t="s">
        <v>34</v>
      </c>
      <c r="M638">
        <f>StudentsPerformance3[[#This Row],[writing score]]*StudentsPerformance3[[#This Row],[writing score]]</f>
        <v>6561</v>
      </c>
      <c r="N638">
        <v>81</v>
      </c>
    </row>
    <row r="639" spans="1:14" x14ac:dyDescent="0.25">
      <c r="A639" t="s">
        <v>8</v>
      </c>
      <c r="B639" t="s">
        <v>21</v>
      </c>
      <c r="C639" t="s">
        <v>23</v>
      </c>
      <c r="D639" t="s">
        <v>11</v>
      </c>
      <c r="E639" t="s">
        <v>15</v>
      </c>
      <c r="F639">
        <v>80</v>
      </c>
      <c r="G639">
        <f>(StudentsPerformance3[[#This Row],[math score]])*(StudentsPerformance3[[#This Row],[math score]])</f>
        <v>6400</v>
      </c>
      <c r="H639">
        <v>92</v>
      </c>
      <c r="I639">
        <f>StudentsPerformance3[[#This Row],[reading score]]*StudentsPerformance3[[#This Row],[reading score]]</f>
        <v>8464</v>
      </c>
      <c r="J639" t="str">
        <f>IF(StudentsPerformance3[[#This Row],[math score]]&lt;50,"Failed","Passed")</f>
        <v>Passed</v>
      </c>
      <c r="K639" t="s">
        <v>34</v>
      </c>
      <c r="L639" t="s">
        <v>34</v>
      </c>
      <c r="M639">
        <f>StudentsPerformance3[[#This Row],[writing score]]*StudentsPerformance3[[#This Row],[writing score]]</f>
        <v>7744</v>
      </c>
      <c r="N639">
        <v>88</v>
      </c>
    </row>
    <row r="640" spans="1:14" x14ac:dyDescent="0.25">
      <c r="A640" t="s">
        <v>17</v>
      </c>
      <c r="B640" t="s">
        <v>24</v>
      </c>
      <c r="C640" t="s">
        <v>14</v>
      </c>
      <c r="D640" t="s">
        <v>11</v>
      </c>
      <c r="E640" t="s">
        <v>12</v>
      </c>
      <c r="F640">
        <v>86</v>
      </c>
      <c r="G640">
        <f>(StudentsPerformance3[[#This Row],[math score]])*(StudentsPerformance3[[#This Row],[math score]])</f>
        <v>7396</v>
      </c>
      <c r="H640">
        <v>76</v>
      </c>
      <c r="I640">
        <f>StudentsPerformance3[[#This Row],[reading score]]*StudentsPerformance3[[#This Row],[reading score]]</f>
        <v>5776</v>
      </c>
      <c r="J640" t="str">
        <f>IF(StudentsPerformance3[[#This Row],[math score]]&lt;50,"Failed","Passed")</f>
        <v>Passed</v>
      </c>
      <c r="K640" t="s">
        <v>34</v>
      </c>
      <c r="L640" t="s">
        <v>34</v>
      </c>
      <c r="M640">
        <f>StudentsPerformance3[[#This Row],[writing score]]*StudentsPerformance3[[#This Row],[writing score]]</f>
        <v>5476</v>
      </c>
      <c r="N640">
        <v>74</v>
      </c>
    </row>
    <row r="641" spans="1:14" x14ac:dyDescent="0.25">
      <c r="A641" t="s">
        <v>8</v>
      </c>
      <c r="B641" t="s">
        <v>21</v>
      </c>
      <c r="C641" t="s">
        <v>19</v>
      </c>
      <c r="D641" t="s">
        <v>11</v>
      </c>
      <c r="E641" t="s">
        <v>12</v>
      </c>
      <c r="F641">
        <v>76</v>
      </c>
      <c r="G641">
        <f>(StudentsPerformance3[[#This Row],[math score]])*(StudentsPerformance3[[#This Row],[math score]])</f>
        <v>5776</v>
      </c>
      <c r="H641">
        <v>74</v>
      </c>
      <c r="I641">
        <f>StudentsPerformance3[[#This Row],[reading score]]*StudentsPerformance3[[#This Row],[reading score]]</f>
        <v>5476</v>
      </c>
      <c r="J641" t="str">
        <f>IF(StudentsPerformance3[[#This Row],[math score]]&lt;50,"Failed","Passed")</f>
        <v>Passed</v>
      </c>
      <c r="K641" t="s">
        <v>34</v>
      </c>
      <c r="L641" t="s">
        <v>34</v>
      </c>
      <c r="M641">
        <f>StudentsPerformance3[[#This Row],[writing score]]*StudentsPerformance3[[#This Row],[writing score]]</f>
        <v>5329</v>
      </c>
      <c r="N641">
        <v>73</v>
      </c>
    </row>
    <row r="642" spans="1:14" x14ac:dyDescent="0.25">
      <c r="A642" t="s">
        <v>17</v>
      </c>
      <c r="B642" t="s">
        <v>21</v>
      </c>
      <c r="C642" t="s">
        <v>22</v>
      </c>
      <c r="D642" t="s">
        <v>11</v>
      </c>
      <c r="E642" t="s">
        <v>12</v>
      </c>
      <c r="F642">
        <v>41</v>
      </c>
      <c r="G642">
        <f>(StudentsPerformance3[[#This Row],[math score]])*(StudentsPerformance3[[#This Row],[math score]])</f>
        <v>1681</v>
      </c>
      <c r="H642">
        <v>52</v>
      </c>
      <c r="I642">
        <f>StudentsPerformance3[[#This Row],[reading score]]*StudentsPerformance3[[#This Row],[reading score]]</f>
        <v>2704</v>
      </c>
      <c r="J642" t="str">
        <f>IF(StudentsPerformance3[[#This Row],[math score]]&lt;50,"Failed","Passed")</f>
        <v>Failed</v>
      </c>
      <c r="K642" t="s">
        <v>34</v>
      </c>
      <c r="L642" t="s">
        <v>34</v>
      </c>
      <c r="M642">
        <f>StudentsPerformance3[[#This Row],[writing score]]*StudentsPerformance3[[#This Row],[writing score]]</f>
        <v>2601</v>
      </c>
      <c r="N642">
        <v>51</v>
      </c>
    </row>
    <row r="643" spans="1:14" x14ac:dyDescent="0.25">
      <c r="A643" t="s">
        <v>8</v>
      </c>
      <c r="B643" t="s">
        <v>21</v>
      </c>
      <c r="C643" t="s">
        <v>19</v>
      </c>
      <c r="D643" t="s">
        <v>20</v>
      </c>
      <c r="E643" t="s">
        <v>15</v>
      </c>
      <c r="F643">
        <v>74</v>
      </c>
      <c r="G643">
        <f>(StudentsPerformance3[[#This Row],[math score]])*(StudentsPerformance3[[#This Row],[math score]])</f>
        <v>5476</v>
      </c>
      <c r="H643">
        <v>88</v>
      </c>
      <c r="I643">
        <f>StudentsPerformance3[[#This Row],[reading score]]*StudentsPerformance3[[#This Row],[reading score]]</f>
        <v>7744</v>
      </c>
      <c r="J643" t="str">
        <f>IF(StudentsPerformance3[[#This Row],[math score]]&lt;50,"Failed","Passed")</f>
        <v>Passed</v>
      </c>
      <c r="K643" t="s">
        <v>34</v>
      </c>
      <c r="L643" t="s">
        <v>34</v>
      </c>
      <c r="M643">
        <f>StudentsPerformance3[[#This Row],[writing score]]*StudentsPerformance3[[#This Row],[writing score]]</f>
        <v>8100</v>
      </c>
      <c r="N643">
        <v>90</v>
      </c>
    </row>
    <row r="644" spans="1:14" x14ac:dyDescent="0.25">
      <c r="A644" t="s">
        <v>8</v>
      </c>
      <c r="B644" t="s">
        <v>9</v>
      </c>
      <c r="C644" t="s">
        <v>23</v>
      </c>
      <c r="D644" t="s">
        <v>20</v>
      </c>
      <c r="E644" t="s">
        <v>12</v>
      </c>
      <c r="F644">
        <v>72</v>
      </c>
      <c r="G644">
        <f>(StudentsPerformance3[[#This Row],[math score]])*(StudentsPerformance3[[#This Row],[math score]])</f>
        <v>5184</v>
      </c>
      <c r="H644">
        <v>81</v>
      </c>
      <c r="I644">
        <f>StudentsPerformance3[[#This Row],[reading score]]*StudentsPerformance3[[#This Row],[reading score]]</f>
        <v>6561</v>
      </c>
      <c r="J644" t="str">
        <f>IF(StudentsPerformance3[[#This Row],[math score]]&lt;50,"Failed","Passed")</f>
        <v>Passed</v>
      </c>
      <c r="K644" t="s">
        <v>34</v>
      </c>
      <c r="L644" t="s">
        <v>34</v>
      </c>
      <c r="M644">
        <f>StudentsPerformance3[[#This Row],[writing score]]*StudentsPerformance3[[#This Row],[writing score]]</f>
        <v>6241</v>
      </c>
      <c r="N644">
        <v>79</v>
      </c>
    </row>
    <row r="645" spans="1:14" x14ac:dyDescent="0.25">
      <c r="A645" t="s">
        <v>8</v>
      </c>
      <c r="B645" t="s">
        <v>24</v>
      </c>
      <c r="C645" t="s">
        <v>22</v>
      </c>
      <c r="D645" t="s">
        <v>11</v>
      </c>
      <c r="E645" t="s">
        <v>15</v>
      </c>
      <c r="F645">
        <v>74</v>
      </c>
      <c r="G645">
        <f>(StudentsPerformance3[[#This Row],[math score]])*(StudentsPerformance3[[#This Row],[math score]])</f>
        <v>5476</v>
      </c>
      <c r="H645">
        <v>79</v>
      </c>
      <c r="I645">
        <f>StudentsPerformance3[[#This Row],[reading score]]*StudentsPerformance3[[#This Row],[reading score]]</f>
        <v>6241</v>
      </c>
      <c r="J645" t="str">
        <f>IF(StudentsPerformance3[[#This Row],[math score]]&lt;50,"Failed","Passed")</f>
        <v>Passed</v>
      </c>
      <c r="K645" t="s">
        <v>34</v>
      </c>
      <c r="L645" t="s">
        <v>34</v>
      </c>
      <c r="M645">
        <f>StudentsPerformance3[[#This Row],[writing score]]*StudentsPerformance3[[#This Row],[writing score]]</f>
        <v>6400</v>
      </c>
      <c r="N645">
        <v>80</v>
      </c>
    </row>
    <row r="646" spans="1:14" x14ac:dyDescent="0.25">
      <c r="A646" t="s">
        <v>17</v>
      </c>
      <c r="B646" t="s">
        <v>9</v>
      </c>
      <c r="C646" t="s">
        <v>22</v>
      </c>
      <c r="D646" t="s">
        <v>11</v>
      </c>
      <c r="E646" t="s">
        <v>12</v>
      </c>
      <c r="F646">
        <v>70</v>
      </c>
      <c r="G646">
        <f>(StudentsPerformance3[[#This Row],[math score]])*(StudentsPerformance3[[#This Row],[math score]])</f>
        <v>4900</v>
      </c>
      <c r="H646">
        <v>65</v>
      </c>
      <c r="I646">
        <f>StudentsPerformance3[[#This Row],[reading score]]*StudentsPerformance3[[#This Row],[reading score]]</f>
        <v>4225</v>
      </c>
      <c r="J646" t="str">
        <f>IF(StudentsPerformance3[[#This Row],[math score]]&lt;50,"Failed","Passed")</f>
        <v>Passed</v>
      </c>
      <c r="K646" t="s">
        <v>34</v>
      </c>
      <c r="L646" t="s">
        <v>34</v>
      </c>
      <c r="M646">
        <f>StudentsPerformance3[[#This Row],[writing score]]*StudentsPerformance3[[#This Row],[writing score]]</f>
        <v>3600</v>
      </c>
      <c r="N646">
        <v>60</v>
      </c>
    </row>
    <row r="647" spans="1:14" x14ac:dyDescent="0.25">
      <c r="A647" t="s">
        <v>8</v>
      </c>
      <c r="B647" t="s">
        <v>9</v>
      </c>
      <c r="C647" t="s">
        <v>10</v>
      </c>
      <c r="D647" t="s">
        <v>11</v>
      </c>
      <c r="E647" t="s">
        <v>15</v>
      </c>
      <c r="F647">
        <v>65</v>
      </c>
      <c r="G647">
        <f>(StudentsPerformance3[[#This Row],[math score]])*(StudentsPerformance3[[#This Row],[math score]])</f>
        <v>4225</v>
      </c>
      <c r="H647">
        <v>81</v>
      </c>
      <c r="I647">
        <f>StudentsPerformance3[[#This Row],[reading score]]*StudentsPerformance3[[#This Row],[reading score]]</f>
        <v>6561</v>
      </c>
      <c r="J647" t="str">
        <f>IF(StudentsPerformance3[[#This Row],[math score]]&lt;50,"Failed","Passed")</f>
        <v>Passed</v>
      </c>
      <c r="K647" t="s">
        <v>34</v>
      </c>
      <c r="L647" t="s">
        <v>34</v>
      </c>
      <c r="M647">
        <f>StudentsPerformance3[[#This Row],[writing score]]*StudentsPerformance3[[#This Row],[writing score]]</f>
        <v>6561</v>
      </c>
      <c r="N647">
        <v>81</v>
      </c>
    </row>
    <row r="648" spans="1:14" x14ac:dyDescent="0.25">
      <c r="A648" t="s">
        <v>8</v>
      </c>
      <c r="B648" t="s">
        <v>21</v>
      </c>
      <c r="C648" t="s">
        <v>19</v>
      </c>
      <c r="D648" t="s">
        <v>11</v>
      </c>
      <c r="E648" t="s">
        <v>12</v>
      </c>
      <c r="F648">
        <v>59</v>
      </c>
      <c r="G648">
        <f>(StudentsPerformance3[[#This Row],[math score]])*(StudentsPerformance3[[#This Row],[math score]])</f>
        <v>3481</v>
      </c>
      <c r="H648">
        <v>70</v>
      </c>
      <c r="I648">
        <f>StudentsPerformance3[[#This Row],[reading score]]*StudentsPerformance3[[#This Row],[reading score]]</f>
        <v>4900</v>
      </c>
      <c r="J648" t="str">
        <f>IF(StudentsPerformance3[[#This Row],[math score]]&lt;50,"Failed","Passed")</f>
        <v>Passed</v>
      </c>
      <c r="K648" t="s">
        <v>34</v>
      </c>
      <c r="L648" t="s">
        <v>34</v>
      </c>
      <c r="M648">
        <f>StudentsPerformance3[[#This Row],[writing score]]*StudentsPerformance3[[#This Row],[writing score]]</f>
        <v>4225</v>
      </c>
      <c r="N648">
        <v>65</v>
      </c>
    </row>
    <row r="649" spans="1:14" x14ac:dyDescent="0.25">
      <c r="A649" t="s">
        <v>8</v>
      </c>
      <c r="B649" t="s">
        <v>24</v>
      </c>
      <c r="C649" t="s">
        <v>22</v>
      </c>
      <c r="D649" t="s">
        <v>20</v>
      </c>
      <c r="E649" t="s">
        <v>12</v>
      </c>
      <c r="F649">
        <v>64</v>
      </c>
      <c r="G649">
        <f>(StudentsPerformance3[[#This Row],[math score]])*(StudentsPerformance3[[#This Row],[math score]])</f>
        <v>4096</v>
      </c>
      <c r="H649">
        <v>62</v>
      </c>
      <c r="I649">
        <f>StudentsPerformance3[[#This Row],[reading score]]*StudentsPerformance3[[#This Row],[reading score]]</f>
        <v>3844</v>
      </c>
      <c r="J649" t="str">
        <f>IF(StudentsPerformance3[[#This Row],[math score]]&lt;50,"Failed","Passed")</f>
        <v>Passed</v>
      </c>
      <c r="K649" t="s">
        <v>34</v>
      </c>
      <c r="L649" t="s">
        <v>34</v>
      </c>
      <c r="M649">
        <f>StudentsPerformance3[[#This Row],[writing score]]*StudentsPerformance3[[#This Row],[writing score]]</f>
        <v>4624</v>
      </c>
      <c r="N649">
        <v>68</v>
      </c>
    </row>
    <row r="650" spans="1:14" x14ac:dyDescent="0.25">
      <c r="A650" t="s">
        <v>8</v>
      </c>
      <c r="B650" t="s">
        <v>9</v>
      </c>
      <c r="C650" t="s">
        <v>22</v>
      </c>
      <c r="D650" t="s">
        <v>11</v>
      </c>
      <c r="E650" t="s">
        <v>12</v>
      </c>
      <c r="F650">
        <v>50</v>
      </c>
      <c r="G650">
        <f>(StudentsPerformance3[[#This Row],[math score]])*(StudentsPerformance3[[#This Row],[math score]])</f>
        <v>2500</v>
      </c>
      <c r="H650">
        <v>53</v>
      </c>
      <c r="I650">
        <f>StudentsPerformance3[[#This Row],[reading score]]*StudentsPerformance3[[#This Row],[reading score]]</f>
        <v>2809</v>
      </c>
      <c r="J650" t="str">
        <f>IF(StudentsPerformance3[[#This Row],[math score]]&lt;50,"Failed","Passed")</f>
        <v>Passed</v>
      </c>
      <c r="K650" t="s">
        <v>34</v>
      </c>
      <c r="L650" t="s">
        <v>34</v>
      </c>
      <c r="M650">
        <f>StudentsPerformance3[[#This Row],[writing score]]*StudentsPerformance3[[#This Row],[writing score]]</f>
        <v>3025</v>
      </c>
      <c r="N650">
        <v>55</v>
      </c>
    </row>
    <row r="651" spans="1:14" x14ac:dyDescent="0.25">
      <c r="A651" t="s">
        <v>8</v>
      </c>
      <c r="B651" t="s">
        <v>21</v>
      </c>
      <c r="C651" t="s">
        <v>14</v>
      </c>
      <c r="D651" t="s">
        <v>11</v>
      </c>
      <c r="E651" t="s">
        <v>15</v>
      </c>
      <c r="F651">
        <v>69</v>
      </c>
      <c r="G651">
        <f>(StudentsPerformance3[[#This Row],[math score]])*(StudentsPerformance3[[#This Row],[math score]])</f>
        <v>4761</v>
      </c>
      <c r="H651">
        <v>79</v>
      </c>
      <c r="I651">
        <f>StudentsPerformance3[[#This Row],[reading score]]*StudentsPerformance3[[#This Row],[reading score]]</f>
        <v>6241</v>
      </c>
      <c r="J651" t="str">
        <f>IF(StudentsPerformance3[[#This Row],[math score]]&lt;50,"Failed","Passed")</f>
        <v>Passed</v>
      </c>
      <c r="K651" t="s">
        <v>34</v>
      </c>
      <c r="L651" t="s">
        <v>34</v>
      </c>
      <c r="M651">
        <f>StudentsPerformance3[[#This Row],[writing score]]*StudentsPerformance3[[#This Row],[writing score]]</f>
        <v>6561</v>
      </c>
      <c r="N651">
        <v>81</v>
      </c>
    </row>
    <row r="652" spans="1:14" x14ac:dyDescent="0.25">
      <c r="A652" t="s">
        <v>17</v>
      </c>
      <c r="B652" t="s">
        <v>13</v>
      </c>
      <c r="C652" t="s">
        <v>23</v>
      </c>
      <c r="D652" t="s">
        <v>20</v>
      </c>
      <c r="E652" t="s">
        <v>15</v>
      </c>
      <c r="F652">
        <v>51</v>
      </c>
      <c r="G652">
        <f>(StudentsPerformance3[[#This Row],[math score]])*(StudentsPerformance3[[#This Row],[math score]])</f>
        <v>2601</v>
      </c>
      <c r="H652">
        <v>56</v>
      </c>
      <c r="I652">
        <f>StudentsPerformance3[[#This Row],[reading score]]*StudentsPerformance3[[#This Row],[reading score]]</f>
        <v>3136</v>
      </c>
      <c r="J652" t="str">
        <f>IF(StudentsPerformance3[[#This Row],[math score]]&lt;50,"Failed","Passed")</f>
        <v>Passed</v>
      </c>
      <c r="K652" t="s">
        <v>34</v>
      </c>
      <c r="L652" t="s">
        <v>34</v>
      </c>
      <c r="M652">
        <f>StudentsPerformance3[[#This Row],[writing score]]*StudentsPerformance3[[#This Row],[writing score]]</f>
        <v>2809</v>
      </c>
      <c r="N652">
        <v>53</v>
      </c>
    </row>
    <row r="653" spans="1:14" x14ac:dyDescent="0.25">
      <c r="A653" t="s">
        <v>8</v>
      </c>
      <c r="B653" t="s">
        <v>18</v>
      </c>
      <c r="C653" t="s">
        <v>22</v>
      </c>
      <c r="D653" t="s">
        <v>11</v>
      </c>
      <c r="E653" t="s">
        <v>15</v>
      </c>
      <c r="F653">
        <v>68</v>
      </c>
      <c r="G653">
        <f>(StudentsPerformance3[[#This Row],[math score]])*(StudentsPerformance3[[#This Row],[math score]])</f>
        <v>4624</v>
      </c>
      <c r="H653">
        <v>80</v>
      </c>
      <c r="I653">
        <f>StudentsPerformance3[[#This Row],[reading score]]*StudentsPerformance3[[#This Row],[reading score]]</f>
        <v>6400</v>
      </c>
      <c r="J653" t="str">
        <f>IF(StudentsPerformance3[[#This Row],[math score]]&lt;50,"Failed","Passed")</f>
        <v>Passed</v>
      </c>
      <c r="K653" t="s">
        <v>34</v>
      </c>
      <c r="L653" t="s">
        <v>34</v>
      </c>
      <c r="M653">
        <f>StudentsPerformance3[[#This Row],[writing score]]*StudentsPerformance3[[#This Row],[writing score]]</f>
        <v>5776</v>
      </c>
      <c r="N653">
        <v>76</v>
      </c>
    </row>
    <row r="654" spans="1:14" x14ac:dyDescent="0.25">
      <c r="A654" t="s">
        <v>8</v>
      </c>
      <c r="B654" t="s">
        <v>21</v>
      </c>
      <c r="C654" t="s">
        <v>14</v>
      </c>
      <c r="D654" t="s">
        <v>11</v>
      </c>
      <c r="E654" t="s">
        <v>15</v>
      </c>
      <c r="F654">
        <v>85</v>
      </c>
      <c r="G654">
        <f>(StudentsPerformance3[[#This Row],[math score]])*(StudentsPerformance3[[#This Row],[math score]])</f>
        <v>7225</v>
      </c>
      <c r="H654">
        <v>86</v>
      </c>
      <c r="I654">
        <f>StudentsPerformance3[[#This Row],[reading score]]*StudentsPerformance3[[#This Row],[reading score]]</f>
        <v>7396</v>
      </c>
      <c r="J654" t="str">
        <f>IF(StudentsPerformance3[[#This Row],[math score]]&lt;50,"Failed","Passed")</f>
        <v>Passed</v>
      </c>
      <c r="K654" t="s">
        <v>34</v>
      </c>
      <c r="L654" t="s">
        <v>34</v>
      </c>
      <c r="M654">
        <f>StudentsPerformance3[[#This Row],[writing score]]*StudentsPerformance3[[#This Row],[writing score]]</f>
        <v>9604</v>
      </c>
      <c r="N654">
        <v>98</v>
      </c>
    </row>
    <row r="655" spans="1:14" x14ac:dyDescent="0.25">
      <c r="A655" t="s">
        <v>8</v>
      </c>
      <c r="B655" t="s">
        <v>18</v>
      </c>
      <c r="C655" t="s">
        <v>19</v>
      </c>
      <c r="D655" t="s">
        <v>11</v>
      </c>
      <c r="E655" t="s">
        <v>15</v>
      </c>
      <c r="F655">
        <v>65</v>
      </c>
      <c r="G655">
        <f>(StudentsPerformance3[[#This Row],[math score]])*(StudentsPerformance3[[#This Row],[math score]])</f>
        <v>4225</v>
      </c>
      <c r="H655">
        <v>70</v>
      </c>
      <c r="I655">
        <f>StudentsPerformance3[[#This Row],[reading score]]*StudentsPerformance3[[#This Row],[reading score]]</f>
        <v>4900</v>
      </c>
      <c r="J655" t="str">
        <f>IF(StudentsPerformance3[[#This Row],[math score]]&lt;50,"Failed","Passed")</f>
        <v>Passed</v>
      </c>
      <c r="K655" t="s">
        <v>34</v>
      </c>
      <c r="L655" t="s">
        <v>34</v>
      </c>
      <c r="M655">
        <f>StudentsPerformance3[[#This Row],[writing score]]*StudentsPerformance3[[#This Row],[writing score]]</f>
        <v>5476</v>
      </c>
      <c r="N655">
        <v>74</v>
      </c>
    </row>
    <row r="656" spans="1:14" x14ac:dyDescent="0.25">
      <c r="A656" t="s">
        <v>8</v>
      </c>
      <c r="B656" t="s">
        <v>9</v>
      </c>
      <c r="C656" t="s">
        <v>23</v>
      </c>
      <c r="D656" t="s">
        <v>11</v>
      </c>
      <c r="E656" t="s">
        <v>12</v>
      </c>
      <c r="F656">
        <v>73</v>
      </c>
      <c r="G656">
        <f>(StudentsPerformance3[[#This Row],[math score]])*(StudentsPerformance3[[#This Row],[math score]])</f>
        <v>5329</v>
      </c>
      <c r="H656">
        <v>79</v>
      </c>
      <c r="I656">
        <f>StudentsPerformance3[[#This Row],[reading score]]*StudentsPerformance3[[#This Row],[reading score]]</f>
        <v>6241</v>
      </c>
      <c r="J656" t="str">
        <f>IF(StudentsPerformance3[[#This Row],[math score]]&lt;50,"Failed","Passed")</f>
        <v>Passed</v>
      </c>
      <c r="K656" t="s">
        <v>34</v>
      </c>
      <c r="L656" t="s">
        <v>34</v>
      </c>
      <c r="M656">
        <f>StudentsPerformance3[[#This Row],[writing score]]*StudentsPerformance3[[#This Row],[writing score]]</f>
        <v>6241</v>
      </c>
      <c r="N656">
        <v>79</v>
      </c>
    </row>
    <row r="657" spans="1:14" x14ac:dyDescent="0.25">
      <c r="A657" t="s">
        <v>8</v>
      </c>
      <c r="B657" t="s">
        <v>9</v>
      </c>
      <c r="C657" t="s">
        <v>14</v>
      </c>
      <c r="D657" t="s">
        <v>11</v>
      </c>
      <c r="E657" t="s">
        <v>12</v>
      </c>
      <c r="F657">
        <v>62</v>
      </c>
      <c r="G657">
        <f>(StudentsPerformance3[[#This Row],[math score]])*(StudentsPerformance3[[#This Row],[math score]])</f>
        <v>3844</v>
      </c>
      <c r="H657">
        <v>67</v>
      </c>
      <c r="I657">
        <f>StudentsPerformance3[[#This Row],[reading score]]*StudentsPerformance3[[#This Row],[reading score]]</f>
        <v>4489</v>
      </c>
      <c r="J657" t="str">
        <f>IF(StudentsPerformance3[[#This Row],[math score]]&lt;50,"Failed","Passed")</f>
        <v>Passed</v>
      </c>
      <c r="K657" t="s">
        <v>34</v>
      </c>
      <c r="L657" t="s">
        <v>34</v>
      </c>
      <c r="M657">
        <f>StudentsPerformance3[[#This Row],[writing score]]*StudentsPerformance3[[#This Row],[writing score]]</f>
        <v>4489</v>
      </c>
      <c r="N657">
        <v>67</v>
      </c>
    </row>
    <row r="658" spans="1:14" x14ac:dyDescent="0.25">
      <c r="A658" t="s">
        <v>17</v>
      </c>
      <c r="B658" t="s">
        <v>13</v>
      </c>
      <c r="C658" t="s">
        <v>19</v>
      </c>
      <c r="D658" t="s">
        <v>20</v>
      </c>
      <c r="E658" t="s">
        <v>12</v>
      </c>
      <c r="F658">
        <v>77</v>
      </c>
      <c r="G658">
        <f>(StudentsPerformance3[[#This Row],[math score]])*(StudentsPerformance3[[#This Row],[math score]])</f>
        <v>5929</v>
      </c>
      <c r="H658">
        <v>67</v>
      </c>
      <c r="I658">
        <f>StudentsPerformance3[[#This Row],[reading score]]*StudentsPerformance3[[#This Row],[reading score]]</f>
        <v>4489</v>
      </c>
      <c r="J658" t="str">
        <f>IF(StudentsPerformance3[[#This Row],[math score]]&lt;50,"Failed","Passed")</f>
        <v>Passed</v>
      </c>
      <c r="K658" t="s">
        <v>34</v>
      </c>
      <c r="L658" t="s">
        <v>34</v>
      </c>
      <c r="M658">
        <f>StudentsPerformance3[[#This Row],[writing score]]*StudentsPerformance3[[#This Row],[writing score]]</f>
        <v>4096</v>
      </c>
      <c r="N658">
        <v>64</v>
      </c>
    </row>
    <row r="659" spans="1:14" x14ac:dyDescent="0.25">
      <c r="A659" t="s">
        <v>17</v>
      </c>
      <c r="B659" t="s">
        <v>21</v>
      </c>
      <c r="C659" t="s">
        <v>23</v>
      </c>
      <c r="D659" t="s">
        <v>11</v>
      </c>
      <c r="E659" t="s">
        <v>12</v>
      </c>
      <c r="F659">
        <v>69</v>
      </c>
      <c r="G659">
        <f>(StudentsPerformance3[[#This Row],[math score]])*(StudentsPerformance3[[#This Row],[math score]])</f>
        <v>4761</v>
      </c>
      <c r="H659">
        <v>66</v>
      </c>
      <c r="I659">
        <f>StudentsPerformance3[[#This Row],[reading score]]*StudentsPerformance3[[#This Row],[reading score]]</f>
        <v>4356</v>
      </c>
      <c r="J659" t="str">
        <f>IF(StudentsPerformance3[[#This Row],[math score]]&lt;50,"Failed","Passed")</f>
        <v>Passed</v>
      </c>
      <c r="K659" t="s">
        <v>34</v>
      </c>
      <c r="L659" t="s">
        <v>34</v>
      </c>
      <c r="M659">
        <f>StudentsPerformance3[[#This Row],[writing score]]*StudentsPerformance3[[#This Row],[writing score]]</f>
        <v>3721</v>
      </c>
      <c r="N659">
        <v>61</v>
      </c>
    </row>
    <row r="660" spans="1:14" x14ac:dyDescent="0.25">
      <c r="A660" t="s">
        <v>8</v>
      </c>
      <c r="B660" t="s">
        <v>21</v>
      </c>
      <c r="C660" t="s">
        <v>19</v>
      </c>
      <c r="D660" t="s">
        <v>20</v>
      </c>
      <c r="E660" t="s">
        <v>12</v>
      </c>
      <c r="F660">
        <v>43</v>
      </c>
      <c r="G660">
        <f>(StudentsPerformance3[[#This Row],[math score]])*(StudentsPerformance3[[#This Row],[math score]])</f>
        <v>1849</v>
      </c>
      <c r="H660">
        <v>60</v>
      </c>
      <c r="I660">
        <f>StudentsPerformance3[[#This Row],[reading score]]*StudentsPerformance3[[#This Row],[reading score]]</f>
        <v>3600</v>
      </c>
      <c r="J660" t="str">
        <f>IF(StudentsPerformance3[[#This Row],[math score]]&lt;50,"Failed","Passed")</f>
        <v>Failed</v>
      </c>
      <c r="K660" t="s">
        <v>34</v>
      </c>
      <c r="L660" t="s">
        <v>34</v>
      </c>
      <c r="M660">
        <f>StudentsPerformance3[[#This Row],[writing score]]*StudentsPerformance3[[#This Row],[writing score]]</f>
        <v>3364</v>
      </c>
      <c r="N660">
        <v>58</v>
      </c>
    </row>
    <row r="661" spans="1:14" x14ac:dyDescent="0.25">
      <c r="A661" t="s">
        <v>17</v>
      </c>
      <c r="B661" t="s">
        <v>21</v>
      </c>
      <c r="C661" t="s">
        <v>19</v>
      </c>
      <c r="D661" t="s">
        <v>11</v>
      </c>
      <c r="E661" t="s">
        <v>12</v>
      </c>
      <c r="F661">
        <v>90</v>
      </c>
      <c r="G661">
        <f>(StudentsPerformance3[[#This Row],[math score]])*(StudentsPerformance3[[#This Row],[math score]])</f>
        <v>8100</v>
      </c>
      <c r="H661">
        <v>87</v>
      </c>
      <c r="I661">
        <f>StudentsPerformance3[[#This Row],[reading score]]*StudentsPerformance3[[#This Row],[reading score]]</f>
        <v>7569</v>
      </c>
      <c r="J661" t="str">
        <f>IF(StudentsPerformance3[[#This Row],[math score]]&lt;50,"Failed","Passed")</f>
        <v>Passed</v>
      </c>
      <c r="K661" t="s">
        <v>34</v>
      </c>
      <c r="L661" t="s">
        <v>34</v>
      </c>
      <c r="M661">
        <f>StudentsPerformance3[[#This Row],[writing score]]*StudentsPerformance3[[#This Row],[writing score]]</f>
        <v>7225</v>
      </c>
      <c r="N661">
        <v>85</v>
      </c>
    </row>
    <row r="662" spans="1:14" x14ac:dyDescent="0.25">
      <c r="A662" t="s">
        <v>17</v>
      </c>
      <c r="B662" t="s">
        <v>13</v>
      </c>
      <c r="C662" t="s">
        <v>14</v>
      </c>
      <c r="D662" t="s">
        <v>20</v>
      </c>
      <c r="E662" t="s">
        <v>12</v>
      </c>
      <c r="F662">
        <v>74</v>
      </c>
      <c r="G662">
        <f>(StudentsPerformance3[[#This Row],[math score]])*(StudentsPerformance3[[#This Row],[math score]])</f>
        <v>5476</v>
      </c>
      <c r="H662">
        <v>77</v>
      </c>
      <c r="I662">
        <f>StudentsPerformance3[[#This Row],[reading score]]*StudentsPerformance3[[#This Row],[reading score]]</f>
        <v>5929</v>
      </c>
      <c r="J662" t="str">
        <f>IF(StudentsPerformance3[[#This Row],[math score]]&lt;50,"Failed","Passed")</f>
        <v>Passed</v>
      </c>
      <c r="K662" t="s">
        <v>34</v>
      </c>
      <c r="L662" t="s">
        <v>34</v>
      </c>
      <c r="M662">
        <f>StudentsPerformance3[[#This Row],[writing score]]*StudentsPerformance3[[#This Row],[writing score]]</f>
        <v>5329</v>
      </c>
      <c r="N662">
        <v>73</v>
      </c>
    </row>
    <row r="663" spans="1:14" x14ac:dyDescent="0.25">
      <c r="A663" t="s">
        <v>17</v>
      </c>
      <c r="B663" t="s">
        <v>13</v>
      </c>
      <c r="C663" t="s">
        <v>23</v>
      </c>
      <c r="D663" t="s">
        <v>11</v>
      </c>
      <c r="E663" t="s">
        <v>12</v>
      </c>
      <c r="F663">
        <v>73</v>
      </c>
      <c r="G663">
        <f>(StudentsPerformance3[[#This Row],[math score]])*(StudentsPerformance3[[#This Row],[math score]])</f>
        <v>5329</v>
      </c>
      <c r="H663">
        <v>66</v>
      </c>
      <c r="I663">
        <f>StudentsPerformance3[[#This Row],[reading score]]*StudentsPerformance3[[#This Row],[reading score]]</f>
        <v>4356</v>
      </c>
      <c r="J663" t="str">
        <f>IF(StudentsPerformance3[[#This Row],[math score]]&lt;50,"Failed","Passed")</f>
        <v>Passed</v>
      </c>
      <c r="K663" t="s">
        <v>34</v>
      </c>
      <c r="L663" t="s">
        <v>34</v>
      </c>
      <c r="M663">
        <f>StudentsPerformance3[[#This Row],[writing score]]*StudentsPerformance3[[#This Row],[writing score]]</f>
        <v>3969</v>
      </c>
      <c r="N663">
        <v>63</v>
      </c>
    </row>
    <row r="664" spans="1:14" x14ac:dyDescent="0.25">
      <c r="A664" t="s">
        <v>8</v>
      </c>
      <c r="B664" t="s">
        <v>21</v>
      </c>
      <c r="C664" t="s">
        <v>14</v>
      </c>
      <c r="D664" t="s">
        <v>20</v>
      </c>
      <c r="E664" t="s">
        <v>12</v>
      </c>
      <c r="F664">
        <v>55</v>
      </c>
      <c r="G664">
        <f>(StudentsPerformance3[[#This Row],[math score]])*(StudentsPerformance3[[#This Row],[math score]])</f>
        <v>3025</v>
      </c>
      <c r="H664">
        <v>71</v>
      </c>
      <c r="I664">
        <f>StudentsPerformance3[[#This Row],[reading score]]*StudentsPerformance3[[#This Row],[reading score]]</f>
        <v>5041</v>
      </c>
      <c r="J664" t="str">
        <f>IF(StudentsPerformance3[[#This Row],[math score]]&lt;50,"Failed","Passed")</f>
        <v>Passed</v>
      </c>
      <c r="K664" t="s">
        <v>34</v>
      </c>
      <c r="L664" t="s">
        <v>34</v>
      </c>
      <c r="M664">
        <f>StudentsPerformance3[[#This Row],[writing score]]*StudentsPerformance3[[#This Row],[writing score]]</f>
        <v>4761</v>
      </c>
      <c r="N664">
        <v>69</v>
      </c>
    </row>
    <row r="665" spans="1:14" x14ac:dyDescent="0.25">
      <c r="A665" t="s">
        <v>8</v>
      </c>
      <c r="B665" t="s">
        <v>13</v>
      </c>
      <c r="C665" t="s">
        <v>22</v>
      </c>
      <c r="D665" t="s">
        <v>11</v>
      </c>
      <c r="E665" t="s">
        <v>12</v>
      </c>
      <c r="F665">
        <v>65</v>
      </c>
      <c r="G665">
        <f>(StudentsPerformance3[[#This Row],[math score]])*(StudentsPerformance3[[#This Row],[math score]])</f>
        <v>4225</v>
      </c>
      <c r="H665">
        <v>69</v>
      </c>
      <c r="I665">
        <f>StudentsPerformance3[[#This Row],[reading score]]*StudentsPerformance3[[#This Row],[reading score]]</f>
        <v>4761</v>
      </c>
      <c r="J665" t="str">
        <f>IF(StudentsPerformance3[[#This Row],[math score]]&lt;50,"Failed","Passed")</f>
        <v>Passed</v>
      </c>
      <c r="K665" t="s">
        <v>34</v>
      </c>
      <c r="L665" t="s">
        <v>34</v>
      </c>
      <c r="M665">
        <f>StudentsPerformance3[[#This Row],[writing score]]*StudentsPerformance3[[#This Row],[writing score]]</f>
        <v>4489</v>
      </c>
      <c r="N665">
        <v>67</v>
      </c>
    </row>
    <row r="666" spans="1:14" x14ac:dyDescent="0.25">
      <c r="A666" t="s">
        <v>17</v>
      </c>
      <c r="B666" t="s">
        <v>21</v>
      </c>
      <c r="C666" t="s">
        <v>19</v>
      </c>
      <c r="D666" t="s">
        <v>11</v>
      </c>
      <c r="E666" t="s">
        <v>12</v>
      </c>
      <c r="F666">
        <v>80</v>
      </c>
      <c r="G666">
        <f>(StudentsPerformance3[[#This Row],[math score]])*(StudentsPerformance3[[#This Row],[math score]])</f>
        <v>6400</v>
      </c>
      <c r="H666">
        <v>63</v>
      </c>
      <c r="I666">
        <f>StudentsPerformance3[[#This Row],[reading score]]*StudentsPerformance3[[#This Row],[reading score]]</f>
        <v>3969</v>
      </c>
      <c r="J666" t="str">
        <f>IF(StudentsPerformance3[[#This Row],[math score]]&lt;50,"Failed","Passed")</f>
        <v>Passed</v>
      </c>
      <c r="K666" t="s">
        <v>34</v>
      </c>
      <c r="L666" t="s">
        <v>34</v>
      </c>
      <c r="M666">
        <f>StudentsPerformance3[[#This Row],[writing score]]*StudentsPerformance3[[#This Row],[writing score]]</f>
        <v>3969</v>
      </c>
      <c r="N666">
        <v>63</v>
      </c>
    </row>
    <row r="667" spans="1:14" x14ac:dyDescent="0.25">
      <c r="A667" t="s">
        <v>8</v>
      </c>
      <c r="B667" t="s">
        <v>13</v>
      </c>
      <c r="C667" t="s">
        <v>23</v>
      </c>
      <c r="D667" t="s">
        <v>20</v>
      </c>
      <c r="E667" t="s">
        <v>15</v>
      </c>
      <c r="F667">
        <v>50</v>
      </c>
      <c r="G667">
        <f>(StudentsPerformance3[[#This Row],[math score]])*(StudentsPerformance3[[#This Row],[math score]])</f>
        <v>2500</v>
      </c>
      <c r="H667">
        <v>60</v>
      </c>
      <c r="I667">
        <f>StudentsPerformance3[[#This Row],[reading score]]*StudentsPerformance3[[#This Row],[reading score]]</f>
        <v>3600</v>
      </c>
      <c r="J667" t="str">
        <f>IF(StudentsPerformance3[[#This Row],[math score]]&lt;50,"Failed","Passed")</f>
        <v>Passed</v>
      </c>
      <c r="K667" t="s">
        <v>34</v>
      </c>
      <c r="L667" t="s">
        <v>34</v>
      </c>
      <c r="M667">
        <f>StudentsPerformance3[[#This Row],[writing score]]*StudentsPerformance3[[#This Row],[writing score]]</f>
        <v>3600</v>
      </c>
      <c r="N667">
        <v>60</v>
      </c>
    </row>
    <row r="668" spans="1:14" x14ac:dyDescent="0.25">
      <c r="A668" t="s">
        <v>8</v>
      </c>
      <c r="B668" t="s">
        <v>13</v>
      </c>
      <c r="C668" t="s">
        <v>14</v>
      </c>
      <c r="D668" t="s">
        <v>20</v>
      </c>
      <c r="E668" t="s">
        <v>15</v>
      </c>
      <c r="F668">
        <v>63</v>
      </c>
      <c r="G668">
        <f>(StudentsPerformance3[[#This Row],[math score]])*(StudentsPerformance3[[#This Row],[math score]])</f>
        <v>3969</v>
      </c>
      <c r="H668">
        <v>73</v>
      </c>
      <c r="I668">
        <f>StudentsPerformance3[[#This Row],[reading score]]*StudentsPerformance3[[#This Row],[reading score]]</f>
        <v>5329</v>
      </c>
      <c r="J668" t="str">
        <f>IF(StudentsPerformance3[[#This Row],[math score]]&lt;50,"Failed","Passed")</f>
        <v>Passed</v>
      </c>
      <c r="K668" t="s">
        <v>34</v>
      </c>
      <c r="L668" t="s">
        <v>34</v>
      </c>
      <c r="M668">
        <f>StudentsPerformance3[[#This Row],[writing score]]*StudentsPerformance3[[#This Row],[writing score]]</f>
        <v>5041</v>
      </c>
      <c r="N668">
        <v>71</v>
      </c>
    </row>
    <row r="669" spans="1:14" x14ac:dyDescent="0.25">
      <c r="A669" t="s">
        <v>8</v>
      </c>
      <c r="B669" t="s">
        <v>9</v>
      </c>
      <c r="C669" t="s">
        <v>10</v>
      </c>
      <c r="D669" t="s">
        <v>20</v>
      </c>
      <c r="E669" t="s">
        <v>12</v>
      </c>
      <c r="F669">
        <v>77</v>
      </c>
      <c r="G669">
        <f>(StudentsPerformance3[[#This Row],[math score]])*(StudentsPerformance3[[#This Row],[math score]])</f>
        <v>5929</v>
      </c>
      <c r="H669">
        <v>85</v>
      </c>
      <c r="I669">
        <f>StudentsPerformance3[[#This Row],[reading score]]*StudentsPerformance3[[#This Row],[reading score]]</f>
        <v>7225</v>
      </c>
      <c r="J669" t="str">
        <f>IF(StudentsPerformance3[[#This Row],[math score]]&lt;50,"Failed","Passed")</f>
        <v>Passed</v>
      </c>
      <c r="K669" t="s">
        <v>34</v>
      </c>
      <c r="L669" t="s">
        <v>34</v>
      </c>
      <c r="M669">
        <f>StudentsPerformance3[[#This Row],[writing score]]*StudentsPerformance3[[#This Row],[writing score]]</f>
        <v>7569</v>
      </c>
      <c r="N669">
        <v>87</v>
      </c>
    </row>
    <row r="670" spans="1:14" x14ac:dyDescent="0.25">
      <c r="A670" t="s">
        <v>17</v>
      </c>
      <c r="B670" t="s">
        <v>13</v>
      </c>
      <c r="C670" t="s">
        <v>14</v>
      </c>
      <c r="D670" t="s">
        <v>11</v>
      </c>
      <c r="E670" t="s">
        <v>12</v>
      </c>
      <c r="F670">
        <v>73</v>
      </c>
      <c r="G670">
        <f>(StudentsPerformance3[[#This Row],[math score]])*(StudentsPerformance3[[#This Row],[math score]])</f>
        <v>5329</v>
      </c>
      <c r="H670">
        <v>74</v>
      </c>
      <c r="I670">
        <f>StudentsPerformance3[[#This Row],[reading score]]*StudentsPerformance3[[#This Row],[reading score]]</f>
        <v>5476</v>
      </c>
      <c r="J670" t="str">
        <f>IF(StudentsPerformance3[[#This Row],[math score]]&lt;50,"Failed","Passed")</f>
        <v>Passed</v>
      </c>
      <c r="K670" t="s">
        <v>34</v>
      </c>
      <c r="L670" t="s">
        <v>34</v>
      </c>
      <c r="M670">
        <f>StudentsPerformance3[[#This Row],[writing score]]*StudentsPerformance3[[#This Row],[writing score]]</f>
        <v>3721</v>
      </c>
      <c r="N670">
        <v>61</v>
      </c>
    </row>
    <row r="671" spans="1:14" x14ac:dyDescent="0.25">
      <c r="A671" t="s">
        <v>17</v>
      </c>
      <c r="B671" t="s">
        <v>21</v>
      </c>
      <c r="C671" t="s">
        <v>19</v>
      </c>
      <c r="D671" t="s">
        <v>11</v>
      </c>
      <c r="E671" t="s">
        <v>15</v>
      </c>
      <c r="F671">
        <v>81</v>
      </c>
      <c r="G671">
        <f>(StudentsPerformance3[[#This Row],[math score]])*(StudentsPerformance3[[#This Row],[math score]])</f>
        <v>6561</v>
      </c>
      <c r="H671">
        <v>72</v>
      </c>
      <c r="I671">
        <f>StudentsPerformance3[[#This Row],[reading score]]*StudentsPerformance3[[#This Row],[reading score]]</f>
        <v>5184</v>
      </c>
      <c r="J671" t="str">
        <f>IF(StudentsPerformance3[[#This Row],[math score]]&lt;50,"Failed","Passed")</f>
        <v>Passed</v>
      </c>
      <c r="K671" t="s">
        <v>34</v>
      </c>
      <c r="L671" t="s">
        <v>34</v>
      </c>
      <c r="M671">
        <f>StudentsPerformance3[[#This Row],[writing score]]*StudentsPerformance3[[#This Row],[writing score]]</f>
        <v>5929</v>
      </c>
      <c r="N671">
        <v>77</v>
      </c>
    </row>
    <row r="672" spans="1:14" x14ac:dyDescent="0.25">
      <c r="A672" t="s">
        <v>8</v>
      </c>
      <c r="B672" t="s">
        <v>13</v>
      </c>
      <c r="C672" t="s">
        <v>22</v>
      </c>
      <c r="D672" t="s">
        <v>20</v>
      </c>
      <c r="E672" t="s">
        <v>12</v>
      </c>
      <c r="F672">
        <v>66</v>
      </c>
      <c r="G672">
        <f>(StudentsPerformance3[[#This Row],[math score]])*(StudentsPerformance3[[#This Row],[math score]])</f>
        <v>4356</v>
      </c>
      <c r="H672">
        <v>76</v>
      </c>
      <c r="I672">
        <f>StudentsPerformance3[[#This Row],[reading score]]*StudentsPerformance3[[#This Row],[reading score]]</f>
        <v>5776</v>
      </c>
      <c r="J672" t="str">
        <f>IF(StudentsPerformance3[[#This Row],[math score]]&lt;50,"Failed","Passed")</f>
        <v>Passed</v>
      </c>
      <c r="K672" t="s">
        <v>34</v>
      </c>
      <c r="L672" t="s">
        <v>34</v>
      </c>
      <c r="M672">
        <f>StudentsPerformance3[[#This Row],[writing score]]*StudentsPerformance3[[#This Row],[writing score]]</f>
        <v>4624</v>
      </c>
      <c r="N672">
        <v>68</v>
      </c>
    </row>
    <row r="673" spans="1:14" x14ac:dyDescent="0.25">
      <c r="A673" t="s">
        <v>17</v>
      </c>
      <c r="B673" t="s">
        <v>21</v>
      </c>
      <c r="C673" t="s">
        <v>19</v>
      </c>
      <c r="D673" t="s">
        <v>20</v>
      </c>
      <c r="E673" t="s">
        <v>12</v>
      </c>
      <c r="F673">
        <v>52</v>
      </c>
      <c r="G673">
        <f>(StudentsPerformance3[[#This Row],[math score]])*(StudentsPerformance3[[#This Row],[math score]])</f>
        <v>2704</v>
      </c>
      <c r="H673">
        <v>57</v>
      </c>
      <c r="I673">
        <f>StudentsPerformance3[[#This Row],[reading score]]*StudentsPerformance3[[#This Row],[reading score]]</f>
        <v>3249</v>
      </c>
      <c r="J673" t="str">
        <f>IF(StudentsPerformance3[[#This Row],[math score]]&lt;50,"Failed","Passed")</f>
        <v>Passed</v>
      </c>
      <c r="K673" t="s">
        <v>34</v>
      </c>
      <c r="L673" t="s">
        <v>34</v>
      </c>
      <c r="M673">
        <f>StudentsPerformance3[[#This Row],[writing score]]*StudentsPerformance3[[#This Row],[writing score]]</f>
        <v>2500</v>
      </c>
      <c r="N673">
        <v>50</v>
      </c>
    </row>
    <row r="674" spans="1:14" x14ac:dyDescent="0.25">
      <c r="A674" t="s">
        <v>8</v>
      </c>
      <c r="B674" t="s">
        <v>13</v>
      </c>
      <c r="C674" t="s">
        <v>14</v>
      </c>
      <c r="D674" t="s">
        <v>11</v>
      </c>
      <c r="E674" t="s">
        <v>12</v>
      </c>
      <c r="F674">
        <v>69</v>
      </c>
      <c r="G674">
        <f>(StudentsPerformance3[[#This Row],[math score]])*(StudentsPerformance3[[#This Row],[math score]])</f>
        <v>4761</v>
      </c>
      <c r="H674">
        <v>78</v>
      </c>
      <c r="I674">
        <f>StudentsPerformance3[[#This Row],[reading score]]*StudentsPerformance3[[#This Row],[reading score]]</f>
        <v>6084</v>
      </c>
      <c r="J674" t="str">
        <f>IF(StudentsPerformance3[[#This Row],[math score]]&lt;50,"Failed","Passed")</f>
        <v>Passed</v>
      </c>
      <c r="K674" t="s">
        <v>34</v>
      </c>
      <c r="L674" t="s">
        <v>34</v>
      </c>
      <c r="M674">
        <f>StudentsPerformance3[[#This Row],[writing score]]*StudentsPerformance3[[#This Row],[writing score]]</f>
        <v>5776</v>
      </c>
      <c r="N674">
        <v>76</v>
      </c>
    </row>
    <row r="675" spans="1:14" x14ac:dyDescent="0.25">
      <c r="A675" t="s">
        <v>8</v>
      </c>
      <c r="B675" t="s">
        <v>13</v>
      </c>
      <c r="C675" t="s">
        <v>19</v>
      </c>
      <c r="D675" t="s">
        <v>11</v>
      </c>
      <c r="E675" t="s">
        <v>15</v>
      </c>
      <c r="F675">
        <v>65</v>
      </c>
      <c r="G675">
        <f>(StudentsPerformance3[[#This Row],[math score]])*(StudentsPerformance3[[#This Row],[math score]])</f>
        <v>4225</v>
      </c>
      <c r="H675">
        <v>84</v>
      </c>
      <c r="I675">
        <f>StudentsPerformance3[[#This Row],[reading score]]*StudentsPerformance3[[#This Row],[reading score]]</f>
        <v>7056</v>
      </c>
      <c r="J675" t="str">
        <f>IF(StudentsPerformance3[[#This Row],[math score]]&lt;50,"Failed","Passed")</f>
        <v>Passed</v>
      </c>
      <c r="K675" t="s">
        <v>34</v>
      </c>
      <c r="L675" t="s">
        <v>34</v>
      </c>
      <c r="M675">
        <f>StudentsPerformance3[[#This Row],[writing score]]*StudentsPerformance3[[#This Row],[writing score]]</f>
        <v>7056</v>
      </c>
      <c r="N675">
        <v>84</v>
      </c>
    </row>
    <row r="676" spans="1:14" x14ac:dyDescent="0.25">
      <c r="A676" t="s">
        <v>8</v>
      </c>
      <c r="B676" t="s">
        <v>21</v>
      </c>
      <c r="C676" t="s">
        <v>22</v>
      </c>
      <c r="D676" t="s">
        <v>11</v>
      </c>
      <c r="E676" t="s">
        <v>15</v>
      </c>
      <c r="F676">
        <v>69</v>
      </c>
      <c r="G676">
        <f>(StudentsPerformance3[[#This Row],[math score]])*(StudentsPerformance3[[#This Row],[math score]])</f>
        <v>4761</v>
      </c>
      <c r="H676">
        <v>77</v>
      </c>
      <c r="I676">
        <f>StudentsPerformance3[[#This Row],[reading score]]*StudentsPerformance3[[#This Row],[reading score]]</f>
        <v>5929</v>
      </c>
      <c r="J676" t="str">
        <f>IF(StudentsPerformance3[[#This Row],[math score]]&lt;50,"Failed","Passed")</f>
        <v>Passed</v>
      </c>
      <c r="K676" t="s">
        <v>34</v>
      </c>
      <c r="L676" t="s">
        <v>34</v>
      </c>
      <c r="M676">
        <f>StudentsPerformance3[[#This Row],[writing score]]*StudentsPerformance3[[#This Row],[writing score]]</f>
        <v>6084</v>
      </c>
      <c r="N676">
        <v>78</v>
      </c>
    </row>
    <row r="677" spans="1:14" x14ac:dyDescent="0.25">
      <c r="A677" t="s">
        <v>8</v>
      </c>
      <c r="B677" t="s">
        <v>9</v>
      </c>
      <c r="C677" t="s">
        <v>14</v>
      </c>
      <c r="D677" t="s">
        <v>11</v>
      </c>
      <c r="E677" t="s">
        <v>15</v>
      </c>
      <c r="F677">
        <v>50</v>
      </c>
      <c r="G677">
        <f>(StudentsPerformance3[[#This Row],[math score]])*(StudentsPerformance3[[#This Row],[math score]])</f>
        <v>2500</v>
      </c>
      <c r="H677">
        <v>64</v>
      </c>
      <c r="I677">
        <f>StudentsPerformance3[[#This Row],[reading score]]*StudentsPerformance3[[#This Row],[reading score]]</f>
        <v>4096</v>
      </c>
      <c r="J677" t="str">
        <f>IF(StudentsPerformance3[[#This Row],[math score]]&lt;50,"Failed","Passed")</f>
        <v>Passed</v>
      </c>
      <c r="K677" t="s">
        <v>34</v>
      </c>
      <c r="L677" t="s">
        <v>34</v>
      </c>
      <c r="M677">
        <f>StudentsPerformance3[[#This Row],[writing score]]*StudentsPerformance3[[#This Row],[writing score]]</f>
        <v>4356</v>
      </c>
      <c r="N677">
        <v>66</v>
      </c>
    </row>
    <row r="678" spans="1:14" x14ac:dyDescent="0.25">
      <c r="A678" t="s">
        <v>8</v>
      </c>
      <c r="B678" t="s">
        <v>24</v>
      </c>
      <c r="C678" t="s">
        <v>14</v>
      </c>
      <c r="D678" t="s">
        <v>11</v>
      </c>
      <c r="E678" t="s">
        <v>15</v>
      </c>
      <c r="F678">
        <v>73</v>
      </c>
      <c r="G678">
        <f>(StudentsPerformance3[[#This Row],[math score]])*(StudentsPerformance3[[#This Row],[math score]])</f>
        <v>5329</v>
      </c>
      <c r="H678">
        <v>78</v>
      </c>
      <c r="I678">
        <f>StudentsPerformance3[[#This Row],[reading score]]*StudentsPerformance3[[#This Row],[reading score]]</f>
        <v>6084</v>
      </c>
      <c r="J678" t="str">
        <f>IF(StudentsPerformance3[[#This Row],[math score]]&lt;50,"Failed","Passed")</f>
        <v>Passed</v>
      </c>
      <c r="K678" t="s">
        <v>34</v>
      </c>
      <c r="L678" t="s">
        <v>34</v>
      </c>
      <c r="M678">
        <f>StudentsPerformance3[[#This Row],[writing score]]*StudentsPerformance3[[#This Row],[writing score]]</f>
        <v>5776</v>
      </c>
      <c r="N678">
        <v>76</v>
      </c>
    </row>
    <row r="679" spans="1:14" x14ac:dyDescent="0.25">
      <c r="A679" t="s">
        <v>8</v>
      </c>
      <c r="B679" t="s">
        <v>13</v>
      </c>
      <c r="C679" t="s">
        <v>23</v>
      </c>
      <c r="D679" t="s">
        <v>11</v>
      </c>
      <c r="E679" t="s">
        <v>15</v>
      </c>
      <c r="F679">
        <v>70</v>
      </c>
      <c r="G679">
        <f>(StudentsPerformance3[[#This Row],[math score]])*(StudentsPerformance3[[#This Row],[math score]])</f>
        <v>4900</v>
      </c>
      <c r="H679">
        <v>82</v>
      </c>
      <c r="I679">
        <f>StudentsPerformance3[[#This Row],[reading score]]*StudentsPerformance3[[#This Row],[reading score]]</f>
        <v>6724</v>
      </c>
      <c r="J679" t="str">
        <f>IF(StudentsPerformance3[[#This Row],[math score]]&lt;50,"Failed","Passed")</f>
        <v>Passed</v>
      </c>
      <c r="K679" t="s">
        <v>34</v>
      </c>
      <c r="L679" t="s">
        <v>34</v>
      </c>
      <c r="M679">
        <f>StudentsPerformance3[[#This Row],[writing score]]*StudentsPerformance3[[#This Row],[writing score]]</f>
        <v>5776</v>
      </c>
      <c r="N679">
        <v>76</v>
      </c>
    </row>
    <row r="680" spans="1:14" x14ac:dyDescent="0.25">
      <c r="A680" t="s">
        <v>17</v>
      </c>
      <c r="B680" t="s">
        <v>21</v>
      </c>
      <c r="C680" t="s">
        <v>19</v>
      </c>
      <c r="D680" t="s">
        <v>20</v>
      </c>
      <c r="E680" t="s">
        <v>12</v>
      </c>
      <c r="F680">
        <v>81</v>
      </c>
      <c r="G680">
        <f>(StudentsPerformance3[[#This Row],[math score]])*(StudentsPerformance3[[#This Row],[math score]])</f>
        <v>6561</v>
      </c>
      <c r="H680">
        <v>75</v>
      </c>
      <c r="I680">
        <f>StudentsPerformance3[[#This Row],[reading score]]*StudentsPerformance3[[#This Row],[reading score]]</f>
        <v>5625</v>
      </c>
      <c r="J680" t="str">
        <f>IF(StudentsPerformance3[[#This Row],[math score]]&lt;50,"Failed","Passed")</f>
        <v>Passed</v>
      </c>
      <c r="K680" t="s">
        <v>34</v>
      </c>
      <c r="L680" t="s">
        <v>34</v>
      </c>
      <c r="M680">
        <f>StudentsPerformance3[[#This Row],[writing score]]*StudentsPerformance3[[#This Row],[writing score]]</f>
        <v>6084</v>
      </c>
      <c r="N680">
        <v>78</v>
      </c>
    </row>
    <row r="681" spans="1:14" x14ac:dyDescent="0.25">
      <c r="A681" t="s">
        <v>17</v>
      </c>
      <c r="B681" t="s">
        <v>21</v>
      </c>
      <c r="C681" t="s">
        <v>14</v>
      </c>
      <c r="D681" t="s">
        <v>20</v>
      </c>
      <c r="E681" t="s">
        <v>12</v>
      </c>
      <c r="F681">
        <v>63</v>
      </c>
      <c r="G681">
        <f>(StudentsPerformance3[[#This Row],[math score]])*(StudentsPerformance3[[#This Row],[math score]])</f>
        <v>3969</v>
      </c>
      <c r="H681">
        <v>61</v>
      </c>
      <c r="I681">
        <f>StudentsPerformance3[[#This Row],[reading score]]*StudentsPerformance3[[#This Row],[reading score]]</f>
        <v>3721</v>
      </c>
      <c r="J681" t="str">
        <f>IF(StudentsPerformance3[[#This Row],[math score]]&lt;50,"Failed","Passed")</f>
        <v>Passed</v>
      </c>
      <c r="K681" t="s">
        <v>34</v>
      </c>
      <c r="L681" t="s">
        <v>34</v>
      </c>
      <c r="M681">
        <f>StudentsPerformance3[[#This Row],[writing score]]*StudentsPerformance3[[#This Row],[writing score]]</f>
        <v>3600</v>
      </c>
      <c r="N681">
        <v>60</v>
      </c>
    </row>
    <row r="682" spans="1:14" x14ac:dyDescent="0.25">
      <c r="A682" t="s">
        <v>8</v>
      </c>
      <c r="B682" t="s">
        <v>21</v>
      </c>
      <c r="C682" t="s">
        <v>22</v>
      </c>
      <c r="D682" t="s">
        <v>11</v>
      </c>
      <c r="E682" t="s">
        <v>12</v>
      </c>
      <c r="F682">
        <v>67</v>
      </c>
      <c r="G682">
        <f>(StudentsPerformance3[[#This Row],[math score]])*(StudentsPerformance3[[#This Row],[math score]])</f>
        <v>4489</v>
      </c>
      <c r="H682">
        <v>72</v>
      </c>
      <c r="I682">
        <f>StudentsPerformance3[[#This Row],[reading score]]*StudentsPerformance3[[#This Row],[reading score]]</f>
        <v>5184</v>
      </c>
      <c r="J682" t="str">
        <f>IF(StudentsPerformance3[[#This Row],[math score]]&lt;50,"Failed","Passed")</f>
        <v>Passed</v>
      </c>
      <c r="K682" t="s">
        <v>34</v>
      </c>
      <c r="L682" t="s">
        <v>34</v>
      </c>
      <c r="M682">
        <f>StudentsPerformance3[[#This Row],[writing score]]*StudentsPerformance3[[#This Row],[writing score]]</f>
        <v>5476</v>
      </c>
      <c r="N682">
        <v>74</v>
      </c>
    </row>
    <row r="683" spans="1:14" x14ac:dyDescent="0.25">
      <c r="A683" t="s">
        <v>17</v>
      </c>
      <c r="B683" t="s">
        <v>9</v>
      </c>
      <c r="C683" t="s">
        <v>22</v>
      </c>
      <c r="D683" t="s">
        <v>11</v>
      </c>
      <c r="E683" t="s">
        <v>12</v>
      </c>
      <c r="F683">
        <v>60</v>
      </c>
      <c r="G683">
        <f>(StudentsPerformance3[[#This Row],[math score]])*(StudentsPerformance3[[#This Row],[math score]])</f>
        <v>3600</v>
      </c>
      <c r="H683">
        <v>68</v>
      </c>
      <c r="I683">
        <f>StudentsPerformance3[[#This Row],[reading score]]*StudentsPerformance3[[#This Row],[reading score]]</f>
        <v>4624</v>
      </c>
      <c r="J683" t="str">
        <f>IF(StudentsPerformance3[[#This Row],[math score]]&lt;50,"Failed","Passed")</f>
        <v>Passed</v>
      </c>
      <c r="K683" t="s">
        <v>34</v>
      </c>
      <c r="L683" t="s">
        <v>34</v>
      </c>
      <c r="M683">
        <f>StudentsPerformance3[[#This Row],[writing score]]*StudentsPerformance3[[#This Row],[writing score]]</f>
        <v>3600</v>
      </c>
      <c r="N683">
        <v>60</v>
      </c>
    </row>
    <row r="684" spans="1:14" x14ac:dyDescent="0.25">
      <c r="A684" t="s">
        <v>17</v>
      </c>
      <c r="B684" t="s">
        <v>9</v>
      </c>
      <c r="C684" t="s">
        <v>22</v>
      </c>
      <c r="D684" t="s">
        <v>11</v>
      </c>
      <c r="E684" t="s">
        <v>12</v>
      </c>
      <c r="F684">
        <v>62</v>
      </c>
      <c r="G684">
        <f>(StudentsPerformance3[[#This Row],[math score]])*(StudentsPerformance3[[#This Row],[math score]])</f>
        <v>3844</v>
      </c>
      <c r="H684">
        <v>55</v>
      </c>
      <c r="I684">
        <f>StudentsPerformance3[[#This Row],[reading score]]*StudentsPerformance3[[#This Row],[reading score]]</f>
        <v>3025</v>
      </c>
      <c r="J684" t="str">
        <f>IF(StudentsPerformance3[[#This Row],[math score]]&lt;50,"Failed","Passed")</f>
        <v>Passed</v>
      </c>
      <c r="K684" t="s">
        <v>34</v>
      </c>
      <c r="L684" t="s">
        <v>34</v>
      </c>
      <c r="M684">
        <f>StudentsPerformance3[[#This Row],[writing score]]*StudentsPerformance3[[#This Row],[writing score]]</f>
        <v>2916</v>
      </c>
      <c r="N684">
        <v>54</v>
      </c>
    </row>
    <row r="685" spans="1:14" x14ac:dyDescent="0.25">
      <c r="A685" t="s">
        <v>8</v>
      </c>
      <c r="B685" t="s">
        <v>13</v>
      </c>
      <c r="C685" t="s">
        <v>23</v>
      </c>
      <c r="D685" t="s">
        <v>20</v>
      </c>
      <c r="E685" t="s">
        <v>15</v>
      </c>
      <c r="F685">
        <v>29</v>
      </c>
      <c r="G685">
        <f>(StudentsPerformance3[[#This Row],[math score]])*(StudentsPerformance3[[#This Row],[math score]])</f>
        <v>841</v>
      </c>
      <c r="H685">
        <v>40</v>
      </c>
      <c r="I685">
        <f>StudentsPerformance3[[#This Row],[reading score]]*StudentsPerformance3[[#This Row],[reading score]]</f>
        <v>1600</v>
      </c>
      <c r="J685" t="str">
        <f>IF(StudentsPerformance3[[#This Row],[math score]]&lt;50,"Failed","Passed")</f>
        <v>Failed</v>
      </c>
      <c r="K685" t="s">
        <v>35</v>
      </c>
      <c r="L685" t="s">
        <v>35</v>
      </c>
      <c r="M685">
        <f>StudentsPerformance3[[#This Row],[writing score]]*StudentsPerformance3[[#This Row],[writing score]]</f>
        <v>1936</v>
      </c>
      <c r="N685">
        <v>44</v>
      </c>
    </row>
    <row r="686" spans="1:14" x14ac:dyDescent="0.25">
      <c r="A686" t="s">
        <v>17</v>
      </c>
      <c r="B686" t="s">
        <v>9</v>
      </c>
      <c r="C686" t="s">
        <v>14</v>
      </c>
      <c r="D686" t="s">
        <v>11</v>
      </c>
      <c r="E686" t="s">
        <v>15</v>
      </c>
      <c r="F686">
        <v>62</v>
      </c>
      <c r="G686">
        <f>(StudentsPerformance3[[#This Row],[math score]])*(StudentsPerformance3[[#This Row],[math score]])</f>
        <v>3844</v>
      </c>
      <c r="H686">
        <v>66</v>
      </c>
      <c r="I686">
        <f>StudentsPerformance3[[#This Row],[reading score]]*StudentsPerformance3[[#This Row],[reading score]]</f>
        <v>4356</v>
      </c>
      <c r="J686" t="str">
        <f>IF(StudentsPerformance3[[#This Row],[math score]]&lt;50,"Failed","Passed")</f>
        <v>Passed</v>
      </c>
      <c r="K686" t="s">
        <v>34</v>
      </c>
      <c r="L686" t="s">
        <v>34</v>
      </c>
      <c r="M686">
        <f>StudentsPerformance3[[#This Row],[writing score]]*StudentsPerformance3[[#This Row],[writing score]]</f>
        <v>4624</v>
      </c>
      <c r="N686">
        <v>68</v>
      </c>
    </row>
    <row r="687" spans="1:14" x14ac:dyDescent="0.25">
      <c r="A687" t="s">
        <v>8</v>
      </c>
      <c r="B687" t="s">
        <v>24</v>
      </c>
      <c r="C687" t="s">
        <v>16</v>
      </c>
      <c r="D687" t="s">
        <v>11</v>
      </c>
      <c r="E687" t="s">
        <v>15</v>
      </c>
      <c r="F687">
        <v>94</v>
      </c>
      <c r="G687">
        <f>(StudentsPerformance3[[#This Row],[math score]])*(StudentsPerformance3[[#This Row],[math score]])</f>
        <v>8836</v>
      </c>
      <c r="H687">
        <v>99</v>
      </c>
      <c r="I687">
        <f>StudentsPerformance3[[#This Row],[reading score]]*StudentsPerformance3[[#This Row],[reading score]]</f>
        <v>9801</v>
      </c>
      <c r="J687" t="str">
        <f>IF(StudentsPerformance3[[#This Row],[math score]]&lt;50,"Failed","Passed")</f>
        <v>Passed</v>
      </c>
      <c r="K687" t="s">
        <v>34</v>
      </c>
      <c r="L687" t="s">
        <v>34</v>
      </c>
      <c r="M687">
        <f>StudentsPerformance3[[#This Row],[writing score]]*StudentsPerformance3[[#This Row],[writing score]]</f>
        <v>10000</v>
      </c>
      <c r="N687">
        <v>100</v>
      </c>
    </row>
    <row r="688" spans="1:14" x14ac:dyDescent="0.25">
      <c r="A688" t="s">
        <v>17</v>
      </c>
      <c r="B688" t="s">
        <v>24</v>
      </c>
      <c r="C688" t="s">
        <v>14</v>
      </c>
      <c r="D688" t="s">
        <v>11</v>
      </c>
      <c r="E688" t="s">
        <v>15</v>
      </c>
      <c r="F688">
        <v>85</v>
      </c>
      <c r="G688">
        <f>(StudentsPerformance3[[#This Row],[math score]])*(StudentsPerformance3[[#This Row],[math score]])</f>
        <v>7225</v>
      </c>
      <c r="H688">
        <v>75</v>
      </c>
      <c r="I688">
        <f>StudentsPerformance3[[#This Row],[reading score]]*StudentsPerformance3[[#This Row],[reading score]]</f>
        <v>5625</v>
      </c>
      <c r="J688" t="str">
        <f>IF(StudentsPerformance3[[#This Row],[math score]]&lt;50,"Failed","Passed")</f>
        <v>Passed</v>
      </c>
      <c r="K688" t="s">
        <v>34</v>
      </c>
      <c r="L688" t="s">
        <v>34</v>
      </c>
      <c r="M688">
        <f>StudentsPerformance3[[#This Row],[writing score]]*StudentsPerformance3[[#This Row],[writing score]]</f>
        <v>4624</v>
      </c>
      <c r="N688">
        <v>68</v>
      </c>
    </row>
    <row r="689" spans="1:14" x14ac:dyDescent="0.25">
      <c r="A689" t="s">
        <v>17</v>
      </c>
      <c r="B689" t="s">
        <v>21</v>
      </c>
      <c r="C689" t="s">
        <v>19</v>
      </c>
      <c r="D689" t="s">
        <v>20</v>
      </c>
      <c r="E689" t="s">
        <v>12</v>
      </c>
      <c r="F689">
        <v>77</v>
      </c>
      <c r="G689">
        <f>(StudentsPerformance3[[#This Row],[math score]])*(StudentsPerformance3[[#This Row],[math score]])</f>
        <v>5929</v>
      </c>
      <c r="H689">
        <v>78</v>
      </c>
      <c r="I689">
        <f>StudentsPerformance3[[#This Row],[reading score]]*StudentsPerformance3[[#This Row],[reading score]]</f>
        <v>6084</v>
      </c>
      <c r="J689" t="str">
        <f>IF(StudentsPerformance3[[#This Row],[math score]]&lt;50,"Failed","Passed")</f>
        <v>Passed</v>
      </c>
      <c r="K689" t="s">
        <v>34</v>
      </c>
      <c r="L689" t="s">
        <v>34</v>
      </c>
      <c r="M689">
        <f>StudentsPerformance3[[#This Row],[writing score]]*StudentsPerformance3[[#This Row],[writing score]]</f>
        <v>5329</v>
      </c>
      <c r="N689">
        <v>73</v>
      </c>
    </row>
    <row r="690" spans="1:14" x14ac:dyDescent="0.25">
      <c r="A690" t="s">
        <v>17</v>
      </c>
      <c r="B690" t="s">
        <v>18</v>
      </c>
      <c r="C690" t="s">
        <v>22</v>
      </c>
      <c r="D690" t="s">
        <v>20</v>
      </c>
      <c r="E690" t="s">
        <v>12</v>
      </c>
      <c r="F690">
        <v>53</v>
      </c>
      <c r="G690">
        <f>(StudentsPerformance3[[#This Row],[math score]])*(StudentsPerformance3[[#This Row],[math score]])</f>
        <v>2809</v>
      </c>
      <c r="H690">
        <v>58</v>
      </c>
      <c r="I690">
        <f>StudentsPerformance3[[#This Row],[reading score]]*StudentsPerformance3[[#This Row],[reading score]]</f>
        <v>3364</v>
      </c>
      <c r="J690" t="str">
        <f>IF(StudentsPerformance3[[#This Row],[math score]]&lt;50,"Failed","Passed")</f>
        <v>Passed</v>
      </c>
      <c r="K690" t="s">
        <v>34</v>
      </c>
      <c r="L690" t="s">
        <v>35</v>
      </c>
      <c r="M690">
        <f>StudentsPerformance3[[#This Row],[writing score]]*StudentsPerformance3[[#This Row],[writing score]]</f>
        <v>1936</v>
      </c>
      <c r="N690">
        <v>44</v>
      </c>
    </row>
    <row r="691" spans="1:14" x14ac:dyDescent="0.25">
      <c r="A691" t="s">
        <v>17</v>
      </c>
      <c r="B691" t="s">
        <v>24</v>
      </c>
      <c r="C691" t="s">
        <v>14</v>
      </c>
      <c r="D691" t="s">
        <v>20</v>
      </c>
      <c r="E691" t="s">
        <v>12</v>
      </c>
      <c r="F691">
        <v>93</v>
      </c>
      <c r="G691">
        <f>(StudentsPerformance3[[#This Row],[math score]])*(StudentsPerformance3[[#This Row],[math score]])</f>
        <v>8649</v>
      </c>
      <c r="H691">
        <v>90</v>
      </c>
      <c r="I691">
        <f>StudentsPerformance3[[#This Row],[reading score]]*StudentsPerformance3[[#This Row],[reading score]]</f>
        <v>8100</v>
      </c>
      <c r="J691" t="str">
        <f>IF(StudentsPerformance3[[#This Row],[math score]]&lt;50,"Failed","Passed")</f>
        <v>Passed</v>
      </c>
      <c r="K691" t="s">
        <v>34</v>
      </c>
      <c r="L691" t="s">
        <v>34</v>
      </c>
      <c r="M691">
        <f>StudentsPerformance3[[#This Row],[writing score]]*StudentsPerformance3[[#This Row],[writing score]]</f>
        <v>6889</v>
      </c>
      <c r="N691">
        <v>83</v>
      </c>
    </row>
    <row r="692" spans="1:14" x14ac:dyDescent="0.25">
      <c r="A692" t="s">
        <v>8</v>
      </c>
      <c r="B692" t="s">
        <v>13</v>
      </c>
      <c r="C692" t="s">
        <v>19</v>
      </c>
      <c r="D692" t="s">
        <v>11</v>
      </c>
      <c r="E692" t="s">
        <v>12</v>
      </c>
      <c r="F692">
        <v>49</v>
      </c>
      <c r="G692">
        <f>(StudentsPerformance3[[#This Row],[math score]])*(StudentsPerformance3[[#This Row],[math score]])</f>
        <v>2401</v>
      </c>
      <c r="H692">
        <v>53</v>
      </c>
      <c r="I692">
        <f>StudentsPerformance3[[#This Row],[reading score]]*StudentsPerformance3[[#This Row],[reading score]]</f>
        <v>2809</v>
      </c>
      <c r="J692" t="str">
        <f>IF(StudentsPerformance3[[#This Row],[math score]]&lt;50,"Failed","Passed")</f>
        <v>Failed</v>
      </c>
      <c r="K692" t="s">
        <v>34</v>
      </c>
      <c r="L692" t="s">
        <v>34</v>
      </c>
      <c r="M692">
        <f>StudentsPerformance3[[#This Row],[writing score]]*StudentsPerformance3[[#This Row],[writing score]]</f>
        <v>2809</v>
      </c>
      <c r="N692">
        <v>53</v>
      </c>
    </row>
    <row r="693" spans="1:14" x14ac:dyDescent="0.25">
      <c r="A693" t="s">
        <v>8</v>
      </c>
      <c r="B693" t="s">
        <v>24</v>
      </c>
      <c r="C693" t="s">
        <v>19</v>
      </c>
      <c r="D693" t="s">
        <v>20</v>
      </c>
      <c r="E693" t="s">
        <v>12</v>
      </c>
      <c r="F693">
        <v>73</v>
      </c>
      <c r="G693">
        <f>(StudentsPerformance3[[#This Row],[math score]])*(StudentsPerformance3[[#This Row],[math score]])</f>
        <v>5329</v>
      </c>
      <c r="H693">
        <v>76</v>
      </c>
      <c r="I693">
        <f>StudentsPerformance3[[#This Row],[reading score]]*StudentsPerformance3[[#This Row],[reading score]]</f>
        <v>5776</v>
      </c>
      <c r="J693" t="str">
        <f>IF(StudentsPerformance3[[#This Row],[math score]]&lt;50,"Failed","Passed")</f>
        <v>Passed</v>
      </c>
      <c r="K693" t="s">
        <v>34</v>
      </c>
      <c r="L693" t="s">
        <v>34</v>
      </c>
      <c r="M693">
        <f>StudentsPerformance3[[#This Row],[writing score]]*StudentsPerformance3[[#This Row],[writing score]]</f>
        <v>6084</v>
      </c>
      <c r="N693">
        <v>78</v>
      </c>
    </row>
    <row r="694" spans="1:14" x14ac:dyDescent="0.25">
      <c r="A694" t="s">
        <v>8</v>
      </c>
      <c r="B694" t="s">
        <v>13</v>
      </c>
      <c r="C694" t="s">
        <v>10</v>
      </c>
      <c r="D694" t="s">
        <v>20</v>
      </c>
      <c r="E694" t="s">
        <v>15</v>
      </c>
      <c r="F694">
        <v>66</v>
      </c>
      <c r="G694">
        <f>(StudentsPerformance3[[#This Row],[math score]])*(StudentsPerformance3[[#This Row],[math score]])</f>
        <v>4356</v>
      </c>
      <c r="H694">
        <v>74</v>
      </c>
      <c r="I694">
        <f>StudentsPerformance3[[#This Row],[reading score]]*StudentsPerformance3[[#This Row],[reading score]]</f>
        <v>5476</v>
      </c>
      <c r="J694" t="str">
        <f>IF(StudentsPerformance3[[#This Row],[math score]]&lt;50,"Failed","Passed")</f>
        <v>Passed</v>
      </c>
      <c r="K694" t="s">
        <v>34</v>
      </c>
      <c r="L694" t="s">
        <v>34</v>
      </c>
      <c r="M694">
        <f>StudentsPerformance3[[#This Row],[writing score]]*StudentsPerformance3[[#This Row],[writing score]]</f>
        <v>6561</v>
      </c>
      <c r="N694">
        <v>81</v>
      </c>
    </row>
    <row r="695" spans="1:14" x14ac:dyDescent="0.25">
      <c r="A695" t="s">
        <v>8</v>
      </c>
      <c r="B695" t="s">
        <v>21</v>
      </c>
      <c r="C695" t="s">
        <v>19</v>
      </c>
      <c r="D695" t="s">
        <v>11</v>
      </c>
      <c r="E695" t="s">
        <v>12</v>
      </c>
      <c r="F695">
        <v>77</v>
      </c>
      <c r="G695">
        <f>(StudentsPerformance3[[#This Row],[math score]])*(StudentsPerformance3[[#This Row],[math score]])</f>
        <v>5929</v>
      </c>
      <c r="H695">
        <v>77</v>
      </c>
      <c r="I695">
        <f>StudentsPerformance3[[#This Row],[reading score]]*StudentsPerformance3[[#This Row],[reading score]]</f>
        <v>5929</v>
      </c>
      <c r="J695" t="str">
        <f>IF(StudentsPerformance3[[#This Row],[math score]]&lt;50,"Failed","Passed")</f>
        <v>Passed</v>
      </c>
      <c r="K695" t="s">
        <v>34</v>
      </c>
      <c r="L695" t="s">
        <v>34</v>
      </c>
      <c r="M695">
        <f>StudentsPerformance3[[#This Row],[writing score]]*StudentsPerformance3[[#This Row],[writing score]]</f>
        <v>5329</v>
      </c>
      <c r="N695">
        <v>73</v>
      </c>
    </row>
    <row r="696" spans="1:14" x14ac:dyDescent="0.25">
      <c r="A696" t="s">
        <v>8</v>
      </c>
      <c r="B696" t="s">
        <v>13</v>
      </c>
      <c r="C696" t="s">
        <v>23</v>
      </c>
      <c r="D696" t="s">
        <v>11</v>
      </c>
      <c r="E696" t="s">
        <v>12</v>
      </c>
      <c r="F696">
        <v>49</v>
      </c>
      <c r="G696">
        <f>(StudentsPerformance3[[#This Row],[math score]])*(StudentsPerformance3[[#This Row],[math score]])</f>
        <v>2401</v>
      </c>
      <c r="H696">
        <v>63</v>
      </c>
      <c r="I696">
        <f>StudentsPerformance3[[#This Row],[reading score]]*StudentsPerformance3[[#This Row],[reading score]]</f>
        <v>3969</v>
      </c>
      <c r="J696" t="str">
        <f>IF(StudentsPerformance3[[#This Row],[math score]]&lt;50,"Failed","Passed")</f>
        <v>Failed</v>
      </c>
      <c r="K696" t="s">
        <v>34</v>
      </c>
      <c r="L696" t="s">
        <v>34</v>
      </c>
      <c r="M696">
        <f>StudentsPerformance3[[#This Row],[writing score]]*StudentsPerformance3[[#This Row],[writing score]]</f>
        <v>3136</v>
      </c>
      <c r="N696">
        <v>56</v>
      </c>
    </row>
    <row r="697" spans="1:14" x14ac:dyDescent="0.25">
      <c r="A697" t="s">
        <v>8</v>
      </c>
      <c r="B697" t="s">
        <v>21</v>
      </c>
      <c r="C697" t="s">
        <v>14</v>
      </c>
      <c r="D697" t="s">
        <v>20</v>
      </c>
      <c r="E697" t="s">
        <v>12</v>
      </c>
      <c r="F697">
        <v>79</v>
      </c>
      <c r="G697">
        <f>(StudentsPerformance3[[#This Row],[math score]])*(StudentsPerformance3[[#This Row],[math score]])</f>
        <v>6241</v>
      </c>
      <c r="H697">
        <v>89</v>
      </c>
      <c r="I697">
        <f>StudentsPerformance3[[#This Row],[reading score]]*StudentsPerformance3[[#This Row],[reading score]]</f>
        <v>7921</v>
      </c>
      <c r="J697" t="str">
        <f>IF(StudentsPerformance3[[#This Row],[math score]]&lt;50,"Failed","Passed")</f>
        <v>Passed</v>
      </c>
      <c r="K697" t="s">
        <v>34</v>
      </c>
      <c r="L697" t="s">
        <v>34</v>
      </c>
      <c r="M697">
        <f>StudentsPerformance3[[#This Row],[writing score]]*StudentsPerformance3[[#This Row],[writing score]]</f>
        <v>7396</v>
      </c>
      <c r="N697">
        <v>86</v>
      </c>
    </row>
    <row r="698" spans="1:14" x14ac:dyDescent="0.25">
      <c r="A698" t="s">
        <v>8</v>
      </c>
      <c r="B698" t="s">
        <v>13</v>
      </c>
      <c r="C698" t="s">
        <v>19</v>
      </c>
      <c r="D698" t="s">
        <v>11</v>
      </c>
      <c r="E698" t="s">
        <v>15</v>
      </c>
      <c r="F698">
        <v>75</v>
      </c>
      <c r="G698">
        <f>(StudentsPerformance3[[#This Row],[math score]])*(StudentsPerformance3[[#This Row],[math score]])</f>
        <v>5625</v>
      </c>
      <c r="H698">
        <v>82</v>
      </c>
      <c r="I698">
        <f>StudentsPerformance3[[#This Row],[reading score]]*StudentsPerformance3[[#This Row],[reading score]]</f>
        <v>6724</v>
      </c>
      <c r="J698" t="str">
        <f>IF(StudentsPerformance3[[#This Row],[math score]]&lt;50,"Failed","Passed")</f>
        <v>Passed</v>
      </c>
      <c r="K698" t="s">
        <v>34</v>
      </c>
      <c r="L698" t="s">
        <v>34</v>
      </c>
      <c r="M698">
        <f>StudentsPerformance3[[#This Row],[writing score]]*StudentsPerformance3[[#This Row],[writing score]]</f>
        <v>8100</v>
      </c>
      <c r="N698">
        <v>90</v>
      </c>
    </row>
    <row r="699" spans="1:14" x14ac:dyDescent="0.25">
      <c r="A699" t="s">
        <v>8</v>
      </c>
      <c r="B699" t="s">
        <v>18</v>
      </c>
      <c r="C699" t="s">
        <v>10</v>
      </c>
      <c r="D699" t="s">
        <v>11</v>
      </c>
      <c r="E699" t="s">
        <v>12</v>
      </c>
      <c r="F699">
        <v>59</v>
      </c>
      <c r="G699">
        <f>(StudentsPerformance3[[#This Row],[math score]])*(StudentsPerformance3[[#This Row],[math score]])</f>
        <v>3481</v>
      </c>
      <c r="H699">
        <v>72</v>
      </c>
      <c r="I699">
        <f>StudentsPerformance3[[#This Row],[reading score]]*StudentsPerformance3[[#This Row],[reading score]]</f>
        <v>5184</v>
      </c>
      <c r="J699" t="str">
        <f>IF(StudentsPerformance3[[#This Row],[math score]]&lt;50,"Failed","Passed")</f>
        <v>Passed</v>
      </c>
      <c r="K699" t="s">
        <v>34</v>
      </c>
      <c r="L699" t="s">
        <v>34</v>
      </c>
      <c r="M699">
        <f>StudentsPerformance3[[#This Row],[writing score]]*StudentsPerformance3[[#This Row],[writing score]]</f>
        <v>4900</v>
      </c>
      <c r="N699">
        <v>70</v>
      </c>
    </row>
    <row r="700" spans="1:14" x14ac:dyDescent="0.25">
      <c r="A700" t="s">
        <v>8</v>
      </c>
      <c r="B700" t="s">
        <v>21</v>
      </c>
      <c r="C700" t="s">
        <v>19</v>
      </c>
      <c r="D700" t="s">
        <v>11</v>
      </c>
      <c r="E700" t="s">
        <v>15</v>
      </c>
      <c r="F700">
        <v>57</v>
      </c>
      <c r="G700">
        <f>(StudentsPerformance3[[#This Row],[math score]])*(StudentsPerformance3[[#This Row],[math score]])</f>
        <v>3249</v>
      </c>
      <c r="H700">
        <v>78</v>
      </c>
      <c r="I700">
        <f>StudentsPerformance3[[#This Row],[reading score]]*StudentsPerformance3[[#This Row],[reading score]]</f>
        <v>6084</v>
      </c>
      <c r="J700" t="str">
        <f>IF(StudentsPerformance3[[#This Row],[math score]]&lt;50,"Failed","Passed")</f>
        <v>Passed</v>
      </c>
      <c r="K700" t="s">
        <v>34</v>
      </c>
      <c r="L700" t="s">
        <v>34</v>
      </c>
      <c r="M700">
        <f>StudentsPerformance3[[#This Row],[writing score]]*StudentsPerformance3[[#This Row],[writing score]]</f>
        <v>6241</v>
      </c>
      <c r="N700">
        <v>79</v>
      </c>
    </row>
    <row r="701" spans="1:14" x14ac:dyDescent="0.25">
      <c r="A701" t="s">
        <v>17</v>
      </c>
      <c r="B701" t="s">
        <v>13</v>
      </c>
      <c r="C701" t="s">
        <v>22</v>
      </c>
      <c r="D701" t="s">
        <v>20</v>
      </c>
      <c r="E701" t="s">
        <v>12</v>
      </c>
      <c r="F701">
        <v>66</v>
      </c>
      <c r="G701">
        <f>(StudentsPerformance3[[#This Row],[math score]])*(StudentsPerformance3[[#This Row],[math score]])</f>
        <v>4356</v>
      </c>
      <c r="H701">
        <v>66</v>
      </c>
      <c r="I701">
        <f>StudentsPerformance3[[#This Row],[reading score]]*StudentsPerformance3[[#This Row],[reading score]]</f>
        <v>4356</v>
      </c>
      <c r="J701" t="str">
        <f>IF(StudentsPerformance3[[#This Row],[math score]]&lt;50,"Failed","Passed")</f>
        <v>Passed</v>
      </c>
      <c r="K701" t="s">
        <v>34</v>
      </c>
      <c r="L701" t="s">
        <v>34</v>
      </c>
      <c r="M701">
        <f>StudentsPerformance3[[#This Row],[writing score]]*StudentsPerformance3[[#This Row],[writing score]]</f>
        <v>3481</v>
      </c>
      <c r="N701">
        <v>59</v>
      </c>
    </row>
    <row r="702" spans="1:14" x14ac:dyDescent="0.25">
      <c r="A702" t="s">
        <v>8</v>
      </c>
      <c r="B702" t="s">
        <v>24</v>
      </c>
      <c r="C702" t="s">
        <v>10</v>
      </c>
      <c r="D702" t="s">
        <v>11</v>
      </c>
      <c r="E702" t="s">
        <v>15</v>
      </c>
      <c r="F702">
        <v>79</v>
      </c>
      <c r="G702">
        <f>(StudentsPerformance3[[#This Row],[math score]])*(StudentsPerformance3[[#This Row],[math score]])</f>
        <v>6241</v>
      </c>
      <c r="H702">
        <v>81</v>
      </c>
      <c r="I702">
        <f>StudentsPerformance3[[#This Row],[reading score]]*StudentsPerformance3[[#This Row],[reading score]]</f>
        <v>6561</v>
      </c>
      <c r="J702" t="str">
        <f>IF(StudentsPerformance3[[#This Row],[math score]]&lt;50,"Failed","Passed")</f>
        <v>Passed</v>
      </c>
      <c r="K702" t="s">
        <v>34</v>
      </c>
      <c r="L702" t="s">
        <v>34</v>
      </c>
      <c r="M702">
        <f>StudentsPerformance3[[#This Row],[writing score]]*StudentsPerformance3[[#This Row],[writing score]]</f>
        <v>6724</v>
      </c>
      <c r="N702">
        <v>82</v>
      </c>
    </row>
    <row r="703" spans="1:14" x14ac:dyDescent="0.25">
      <c r="A703" t="s">
        <v>8</v>
      </c>
      <c r="B703" t="s">
        <v>9</v>
      </c>
      <c r="C703" t="s">
        <v>23</v>
      </c>
      <c r="D703" t="s">
        <v>11</v>
      </c>
      <c r="E703" t="s">
        <v>12</v>
      </c>
      <c r="F703">
        <v>57</v>
      </c>
      <c r="G703">
        <f>(StudentsPerformance3[[#This Row],[math score]])*(StudentsPerformance3[[#This Row],[math score]])</f>
        <v>3249</v>
      </c>
      <c r="H703">
        <v>67</v>
      </c>
      <c r="I703">
        <f>StudentsPerformance3[[#This Row],[reading score]]*StudentsPerformance3[[#This Row],[reading score]]</f>
        <v>4489</v>
      </c>
      <c r="J703" t="str">
        <f>IF(StudentsPerformance3[[#This Row],[math score]]&lt;50,"Failed","Passed")</f>
        <v>Passed</v>
      </c>
      <c r="K703" t="s">
        <v>34</v>
      </c>
      <c r="L703" t="s">
        <v>34</v>
      </c>
      <c r="M703">
        <f>StudentsPerformance3[[#This Row],[writing score]]*StudentsPerformance3[[#This Row],[writing score]]</f>
        <v>5184</v>
      </c>
      <c r="N703">
        <v>72</v>
      </c>
    </row>
    <row r="704" spans="1:14" x14ac:dyDescent="0.25">
      <c r="A704" t="s">
        <v>17</v>
      </c>
      <c r="B704" t="s">
        <v>18</v>
      </c>
      <c r="C704" t="s">
        <v>10</v>
      </c>
      <c r="D704" t="s">
        <v>11</v>
      </c>
      <c r="E704" t="s">
        <v>15</v>
      </c>
      <c r="F704">
        <v>87</v>
      </c>
      <c r="G704">
        <f>(StudentsPerformance3[[#This Row],[math score]])*(StudentsPerformance3[[#This Row],[math score]])</f>
        <v>7569</v>
      </c>
      <c r="H704">
        <v>84</v>
      </c>
      <c r="I704">
        <f>StudentsPerformance3[[#This Row],[reading score]]*StudentsPerformance3[[#This Row],[reading score]]</f>
        <v>7056</v>
      </c>
      <c r="J704" t="str">
        <f>IF(StudentsPerformance3[[#This Row],[math score]]&lt;50,"Failed","Passed")</f>
        <v>Passed</v>
      </c>
      <c r="K704" t="s">
        <v>34</v>
      </c>
      <c r="L704" t="s">
        <v>34</v>
      </c>
      <c r="M704">
        <f>StudentsPerformance3[[#This Row],[writing score]]*StudentsPerformance3[[#This Row],[writing score]]</f>
        <v>7569</v>
      </c>
      <c r="N704">
        <v>87</v>
      </c>
    </row>
    <row r="705" spans="1:14" x14ac:dyDescent="0.25">
      <c r="A705" t="s">
        <v>8</v>
      </c>
      <c r="B705" t="s">
        <v>21</v>
      </c>
      <c r="C705" t="s">
        <v>14</v>
      </c>
      <c r="D705" t="s">
        <v>11</v>
      </c>
      <c r="E705" t="s">
        <v>12</v>
      </c>
      <c r="F705">
        <v>63</v>
      </c>
      <c r="G705">
        <f>(StudentsPerformance3[[#This Row],[math score]])*(StudentsPerformance3[[#This Row],[math score]])</f>
        <v>3969</v>
      </c>
      <c r="H705">
        <v>64</v>
      </c>
      <c r="I705">
        <f>StudentsPerformance3[[#This Row],[reading score]]*StudentsPerformance3[[#This Row],[reading score]]</f>
        <v>4096</v>
      </c>
      <c r="J705" t="str">
        <f>IF(StudentsPerformance3[[#This Row],[math score]]&lt;50,"Failed","Passed")</f>
        <v>Passed</v>
      </c>
      <c r="K705" t="s">
        <v>34</v>
      </c>
      <c r="L705" t="s">
        <v>34</v>
      </c>
      <c r="M705">
        <f>StudentsPerformance3[[#This Row],[writing score]]*StudentsPerformance3[[#This Row],[writing score]]</f>
        <v>4489</v>
      </c>
      <c r="N705">
        <v>67</v>
      </c>
    </row>
    <row r="706" spans="1:14" x14ac:dyDescent="0.25">
      <c r="A706" t="s">
        <v>8</v>
      </c>
      <c r="B706" t="s">
        <v>9</v>
      </c>
      <c r="C706" t="s">
        <v>23</v>
      </c>
      <c r="D706" t="s">
        <v>20</v>
      </c>
      <c r="E706" t="s">
        <v>15</v>
      </c>
      <c r="F706">
        <v>59</v>
      </c>
      <c r="G706">
        <f>(StudentsPerformance3[[#This Row],[math score]])*(StudentsPerformance3[[#This Row],[math score]])</f>
        <v>3481</v>
      </c>
      <c r="H706">
        <v>63</v>
      </c>
      <c r="I706">
        <f>StudentsPerformance3[[#This Row],[reading score]]*StudentsPerformance3[[#This Row],[reading score]]</f>
        <v>3969</v>
      </c>
      <c r="J706" t="str">
        <f>IF(StudentsPerformance3[[#This Row],[math score]]&lt;50,"Failed","Passed")</f>
        <v>Passed</v>
      </c>
      <c r="K706" t="s">
        <v>34</v>
      </c>
      <c r="L706" t="s">
        <v>34</v>
      </c>
      <c r="M706">
        <f>StudentsPerformance3[[#This Row],[writing score]]*StudentsPerformance3[[#This Row],[writing score]]</f>
        <v>4096</v>
      </c>
      <c r="N706">
        <v>64</v>
      </c>
    </row>
    <row r="707" spans="1:14" x14ac:dyDescent="0.25">
      <c r="A707" t="s">
        <v>17</v>
      </c>
      <c r="B707" t="s">
        <v>18</v>
      </c>
      <c r="C707" t="s">
        <v>10</v>
      </c>
      <c r="D707" t="s">
        <v>20</v>
      </c>
      <c r="E707" t="s">
        <v>12</v>
      </c>
      <c r="F707">
        <v>62</v>
      </c>
      <c r="G707">
        <f>(StudentsPerformance3[[#This Row],[math score]])*(StudentsPerformance3[[#This Row],[math score]])</f>
        <v>3844</v>
      </c>
      <c r="H707">
        <v>72</v>
      </c>
      <c r="I707">
        <f>StudentsPerformance3[[#This Row],[reading score]]*StudentsPerformance3[[#This Row],[reading score]]</f>
        <v>5184</v>
      </c>
      <c r="J707" t="str">
        <f>IF(StudentsPerformance3[[#This Row],[math score]]&lt;50,"Failed","Passed")</f>
        <v>Passed</v>
      </c>
      <c r="K707" t="s">
        <v>34</v>
      </c>
      <c r="L707" t="s">
        <v>34</v>
      </c>
      <c r="M707">
        <f>StudentsPerformance3[[#This Row],[writing score]]*StudentsPerformance3[[#This Row],[writing score]]</f>
        <v>4225</v>
      </c>
      <c r="N707">
        <v>65</v>
      </c>
    </row>
    <row r="708" spans="1:14" x14ac:dyDescent="0.25">
      <c r="A708" t="s">
        <v>17</v>
      </c>
      <c r="B708" t="s">
        <v>21</v>
      </c>
      <c r="C708" t="s">
        <v>22</v>
      </c>
      <c r="D708" t="s">
        <v>11</v>
      </c>
      <c r="E708" t="s">
        <v>12</v>
      </c>
      <c r="F708">
        <v>46</v>
      </c>
      <c r="G708">
        <f>(StudentsPerformance3[[#This Row],[math score]])*(StudentsPerformance3[[#This Row],[math score]])</f>
        <v>2116</v>
      </c>
      <c r="H708">
        <v>34</v>
      </c>
      <c r="I708">
        <f>StudentsPerformance3[[#This Row],[reading score]]*StudentsPerformance3[[#This Row],[reading score]]</f>
        <v>1156</v>
      </c>
      <c r="J708" t="str">
        <f>IF(StudentsPerformance3[[#This Row],[math score]]&lt;50,"Failed","Passed")</f>
        <v>Failed</v>
      </c>
      <c r="K708" t="s">
        <v>35</v>
      </c>
      <c r="L708" t="s">
        <v>35</v>
      </c>
      <c r="M708">
        <f>StudentsPerformance3[[#This Row],[writing score]]*StudentsPerformance3[[#This Row],[writing score]]</f>
        <v>1296</v>
      </c>
      <c r="N708">
        <v>36</v>
      </c>
    </row>
    <row r="709" spans="1:14" x14ac:dyDescent="0.25">
      <c r="A709" t="s">
        <v>17</v>
      </c>
      <c r="B709" t="s">
        <v>13</v>
      </c>
      <c r="C709" t="s">
        <v>14</v>
      </c>
      <c r="D709" t="s">
        <v>11</v>
      </c>
      <c r="E709" t="s">
        <v>12</v>
      </c>
      <c r="F709">
        <v>66</v>
      </c>
      <c r="G709">
        <f>(StudentsPerformance3[[#This Row],[math score]])*(StudentsPerformance3[[#This Row],[math score]])</f>
        <v>4356</v>
      </c>
      <c r="H709">
        <v>59</v>
      </c>
      <c r="I709">
        <f>StudentsPerformance3[[#This Row],[reading score]]*StudentsPerformance3[[#This Row],[reading score]]</f>
        <v>3481</v>
      </c>
      <c r="J709" t="str">
        <f>IF(StudentsPerformance3[[#This Row],[math score]]&lt;50,"Failed","Passed")</f>
        <v>Passed</v>
      </c>
      <c r="K709" t="s">
        <v>34</v>
      </c>
      <c r="L709" t="s">
        <v>34</v>
      </c>
      <c r="M709">
        <f>StudentsPerformance3[[#This Row],[writing score]]*StudentsPerformance3[[#This Row],[writing score]]</f>
        <v>2704</v>
      </c>
      <c r="N709">
        <v>52</v>
      </c>
    </row>
    <row r="710" spans="1:14" x14ac:dyDescent="0.25">
      <c r="A710" t="s">
        <v>17</v>
      </c>
      <c r="B710" t="s">
        <v>21</v>
      </c>
      <c r="C710" t="s">
        <v>22</v>
      </c>
      <c r="D710" t="s">
        <v>11</v>
      </c>
      <c r="E710" t="s">
        <v>12</v>
      </c>
      <c r="F710">
        <v>89</v>
      </c>
      <c r="G710">
        <f>(StudentsPerformance3[[#This Row],[math score]])*(StudentsPerformance3[[#This Row],[math score]])</f>
        <v>7921</v>
      </c>
      <c r="H710">
        <v>87</v>
      </c>
      <c r="I710">
        <f>StudentsPerformance3[[#This Row],[reading score]]*StudentsPerformance3[[#This Row],[reading score]]</f>
        <v>7569</v>
      </c>
      <c r="J710" t="str">
        <f>IF(StudentsPerformance3[[#This Row],[math score]]&lt;50,"Failed","Passed")</f>
        <v>Passed</v>
      </c>
      <c r="K710" t="s">
        <v>34</v>
      </c>
      <c r="L710" t="s">
        <v>34</v>
      </c>
      <c r="M710">
        <f>StudentsPerformance3[[#This Row],[writing score]]*StudentsPerformance3[[#This Row],[writing score]]</f>
        <v>6241</v>
      </c>
      <c r="N710">
        <v>79</v>
      </c>
    </row>
    <row r="711" spans="1:14" x14ac:dyDescent="0.25">
      <c r="A711" t="s">
        <v>8</v>
      </c>
      <c r="B711" t="s">
        <v>21</v>
      </c>
      <c r="C711" t="s">
        <v>19</v>
      </c>
      <c r="D711" t="s">
        <v>20</v>
      </c>
      <c r="E711" t="s">
        <v>15</v>
      </c>
      <c r="F711">
        <v>42</v>
      </c>
      <c r="G711">
        <f>(StudentsPerformance3[[#This Row],[math score]])*(StudentsPerformance3[[#This Row],[math score]])</f>
        <v>1764</v>
      </c>
      <c r="H711">
        <v>61</v>
      </c>
      <c r="I711">
        <f>StudentsPerformance3[[#This Row],[reading score]]*StudentsPerformance3[[#This Row],[reading score]]</f>
        <v>3721</v>
      </c>
      <c r="J711" t="str">
        <f>IF(StudentsPerformance3[[#This Row],[math score]]&lt;50,"Failed","Passed")</f>
        <v>Failed</v>
      </c>
      <c r="K711" t="s">
        <v>34</v>
      </c>
      <c r="L711" t="s">
        <v>34</v>
      </c>
      <c r="M711">
        <f>StudentsPerformance3[[#This Row],[writing score]]*StudentsPerformance3[[#This Row],[writing score]]</f>
        <v>3364</v>
      </c>
      <c r="N711">
        <v>58</v>
      </c>
    </row>
    <row r="712" spans="1:14" x14ac:dyDescent="0.25">
      <c r="A712" t="s">
        <v>17</v>
      </c>
      <c r="B712" t="s">
        <v>13</v>
      </c>
      <c r="C712" t="s">
        <v>14</v>
      </c>
      <c r="D712" t="s">
        <v>11</v>
      </c>
      <c r="E712" t="s">
        <v>15</v>
      </c>
      <c r="F712">
        <v>93</v>
      </c>
      <c r="G712">
        <f>(StudentsPerformance3[[#This Row],[math score]])*(StudentsPerformance3[[#This Row],[math score]])</f>
        <v>8649</v>
      </c>
      <c r="H712">
        <v>84</v>
      </c>
      <c r="I712">
        <f>StudentsPerformance3[[#This Row],[reading score]]*StudentsPerformance3[[#This Row],[reading score]]</f>
        <v>7056</v>
      </c>
      <c r="J712" t="str">
        <f>IF(StudentsPerformance3[[#This Row],[math score]]&lt;50,"Failed","Passed")</f>
        <v>Passed</v>
      </c>
      <c r="K712" t="s">
        <v>34</v>
      </c>
      <c r="L712" t="s">
        <v>34</v>
      </c>
      <c r="M712">
        <f>StudentsPerformance3[[#This Row],[writing score]]*StudentsPerformance3[[#This Row],[writing score]]</f>
        <v>8100</v>
      </c>
      <c r="N712">
        <v>90</v>
      </c>
    </row>
    <row r="713" spans="1:14" x14ac:dyDescent="0.25">
      <c r="A713" t="s">
        <v>8</v>
      </c>
      <c r="B713" t="s">
        <v>24</v>
      </c>
      <c r="C713" t="s">
        <v>23</v>
      </c>
      <c r="D713" t="s">
        <v>11</v>
      </c>
      <c r="E713" t="s">
        <v>15</v>
      </c>
      <c r="F713">
        <v>80</v>
      </c>
      <c r="G713">
        <f>(StudentsPerformance3[[#This Row],[math score]])*(StudentsPerformance3[[#This Row],[math score]])</f>
        <v>6400</v>
      </c>
      <c r="H713">
        <v>85</v>
      </c>
      <c r="I713">
        <f>StudentsPerformance3[[#This Row],[reading score]]*StudentsPerformance3[[#This Row],[reading score]]</f>
        <v>7225</v>
      </c>
      <c r="J713" t="str">
        <f>IF(StudentsPerformance3[[#This Row],[math score]]&lt;50,"Failed","Passed")</f>
        <v>Passed</v>
      </c>
      <c r="K713" t="s">
        <v>34</v>
      </c>
      <c r="L713" t="s">
        <v>34</v>
      </c>
      <c r="M713">
        <f>StudentsPerformance3[[#This Row],[writing score]]*StudentsPerformance3[[#This Row],[writing score]]</f>
        <v>7225</v>
      </c>
      <c r="N713">
        <v>85</v>
      </c>
    </row>
    <row r="714" spans="1:14" x14ac:dyDescent="0.25">
      <c r="A714" t="s">
        <v>8</v>
      </c>
      <c r="B714" t="s">
        <v>21</v>
      </c>
      <c r="C714" t="s">
        <v>14</v>
      </c>
      <c r="D714" t="s">
        <v>11</v>
      </c>
      <c r="E714" t="s">
        <v>12</v>
      </c>
      <c r="F714">
        <v>98</v>
      </c>
      <c r="G714">
        <f>(StudentsPerformance3[[#This Row],[math score]])*(StudentsPerformance3[[#This Row],[math score]])</f>
        <v>9604</v>
      </c>
      <c r="H714">
        <v>100</v>
      </c>
      <c r="I714">
        <f>StudentsPerformance3[[#This Row],[reading score]]*StudentsPerformance3[[#This Row],[reading score]]</f>
        <v>10000</v>
      </c>
      <c r="J714" t="str">
        <f>IF(StudentsPerformance3[[#This Row],[math score]]&lt;50,"Failed","Passed")</f>
        <v>Passed</v>
      </c>
      <c r="K714" t="s">
        <v>34</v>
      </c>
      <c r="L714" t="s">
        <v>34</v>
      </c>
      <c r="M714">
        <f>StudentsPerformance3[[#This Row],[writing score]]*StudentsPerformance3[[#This Row],[writing score]]</f>
        <v>9801</v>
      </c>
      <c r="N714">
        <v>99</v>
      </c>
    </row>
    <row r="715" spans="1:14" x14ac:dyDescent="0.25">
      <c r="A715" t="s">
        <v>17</v>
      </c>
      <c r="B715" t="s">
        <v>21</v>
      </c>
      <c r="C715" t="s">
        <v>16</v>
      </c>
      <c r="D715" t="s">
        <v>11</v>
      </c>
      <c r="E715" t="s">
        <v>12</v>
      </c>
      <c r="F715">
        <v>81</v>
      </c>
      <c r="G715">
        <f>(StudentsPerformance3[[#This Row],[math score]])*(StudentsPerformance3[[#This Row],[math score]])</f>
        <v>6561</v>
      </c>
      <c r="H715">
        <v>81</v>
      </c>
      <c r="I715">
        <f>StudentsPerformance3[[#This Row],[reading score]]*StudentsPerformance3[[#This Row],[reading score]]</f>
        <v>6561</v>
      </c>
      <c r="J715" t="str">
        <f>IF(StudentsPerformance3[[#This Row],[math score]]&lt;50,"Failed","Passed")</f>
        <v>Passed</v>
      </c>
      <c r="K715" t="s">
        <v>34</v>
      </c>
      <c r="L715" t="s">
        <v>34</v>
      </c>
      <c r="M715">
        <f>StudentsPerformance3[[#This Row],[writing score]]*StudentsPerformance3[[#This Row],[writing score]]</f>
        <v>7056</v>
      </c>
      <c r="N715">
        <v>84</v>
      </c>
    </row>
    <row r="716" spans="1:14" x14ac:dyDescent="0.25">
      <c r="A716" t="s">
        <v>8</v>
      </c>
      <c r="B716" t="s">
        <v>9</v>
      </c>
      <c r="C716" t="s">
        <v>23</v>
      </c>
      <c r="D716" t="s">
        <v>11</v>
      </c>
      <c r="E716" t="s">
        <v>15</v>
      </c>
      <c r="F716">
        <v>60</v>
      </c>
      <c r="G716">
        <f>(StudentsPerformance3[[#This Row],[math score]])*(StudentsPerformance3[[#This Row],[math score]])</f>
        <v>3600</v>
      </c>
      <c r="H716">
        <v>70</v>
      </c>
      <c r="I716">
        <f>StudentsPerformance3[[#This Row],[reading score]]*StudentsPerformance3[[#This Row],[reading score]]</f>
        <v>4900</v>
      </c>
      <c r="J716" t="str">
        <f>IF(StudentsPerformance3[[#This Row],[math score]]&lt;50,"Failed","Passed")</f>
        <v>Passed</v>
      </c>
      <c r="K716" t="s">
        <v>34</v>
      </c>
      <c r="L716" t="s">
        <v>34</v>
      </c>
      <c r="M716">
        <f>StudentsPerformance3[[#This Row],[writing score]]*StudentsPerformance3[[#This Row],[writing score]]</f>
        <v>5476</v>
      </c>
      <c r="N716">
        <v>74</v>
      </c>
    </row>
    <row r="717" spans="1:14" x14ac:dyDescent="0.25">
      <c r="A717" t="s">
        <v>8</v>
      </c>
      <c r="B717" t="s">
        <v>9</v>
      </c>
      <c r="C717" t="s">
        <v>19</v>
      </c>
      <c r="D717" t="s">
        <v>20</v>
      </c>
      <c r="E717" t="s">
        <v>15</v>
      </c>
      <c r="F717">
        <v>76</v>
      </c>
      <c r="G717">
        <f>(StudentsPerformance3[[#This Row],[math score]])*(StudentsPerformance3[[#This Row],[math score]])</f>
        <v>5776</v>
      </c>
      <c r="H717">
        <v>94</v>
      </c>
      <c r="I717">
        <f>StudentsPerformance3[[#This Row],[reading score]]*StudentsPerformance3[[#This Row],[reading score]]</f>
        <v>8836</v>
      </c>
      <c r="J717" t="str">
        <f>IF(StudentsPerformance3[[#This Row],[math score]]&lt;50,"Failed","Passed")</f>
        <v>Passed</v>
      </c>
      <c r="K717" t="s">
        <v>34</v>
      </c>
      <c r="L717" t="s">
        <v>34</v>
      </c>
      <c r="M717">
        <f>StudentsPerformance3[[#This Row],[writing score]]*StudentsPerformance3[[#This Row],[writing score]]</f>
        <v>7569</v>
      </c>
      <c r="N717">
        <v>87</v>
      </c>
    </row>
    <row r="718" spans="1:14" x14ac:dyDescent="0.25">
      <c r="A718" t="s">
        <v>17</v>
      </c>
      <c r="B718" t="s">
        <v>13</v>
      </c>
      <c r="C718" t="s">
        <v>19</v>
      </c>
      <c r="D718" t="s">
        <v>11</v>
      </c>
      <c r="E718" t="s">
        <v>15</v>
      </c>
      <c r="F718">
        <v>73</v>
      </c>
      <c r="G718">
        <f>(StudentsPerformance3[[#This Row],[math score]])*(StudentsPerformance3[[#This Row],[math score]])</f>
        <v>5329</v>
      </c>
      <c r="H718">
        <v>78</v>
      </c>
      <c r="I718">
        <f>StudentsPerformance3[[#This Row],[reading score]]*StudentsPerformance3[[#This Row],[reading score]]</f>
        <v>6084</v>
      </c>
      <c r="J718" t="str">
        <f>IF(StudentsPerformance3[[#This Row],[math score]]&lt;50,"Failed","Passed")</f>
        <v>Passed</v>
      </c>
      <c r="K718" t="s">
        <v>34</v>
      </c>
      <c r="L718" t="s">
        <v>34</v>
      </c>
      <c r="M718">
        <f>StudentsPerformance3[[#This Row],[writing score]]*StudentsPerformance3[[#This Row],[writing score]]</f>
        <v>5184</v>
      </c>
      <c r="N718">
        <v>72</v>
      </c>
    </row>
    <row r="719" spans="1:14" x14ac:dyDescent="0.25">
      <c r="A719" t="s">
        <v>8</v>
      </c>
      <c r="B719" t="s">
        <v>13</v>
      </c>
      <c r="C719" t="s">
        <v>19</v>
      </c>
      <c r="D719" t="s">
        <v>11</v>
      </c>
      <c r="E719" t="s">
        <v>15</v>
      </c>
      <c r="F719">
        <v>96</v>
      </c>
      <c r="G719">
        <f>(StudentsPerformance3[[#This Row],[math score]])*(StudentsPerformance3[[#This Row],[math score]])</f>
        <v>9216</v>
      </c>
      <c r="H719">
        <v>96</v>
      </c>
      <c r="I719">
        <f>StudentsPerformance3[[#This Row],[reading score]]*StudentsPerformance3[[#This Row],[reading score]]</f>
        <v>9216</v>
      </c>
      <c r="J719" t="str">
        <f>IF(StudentsPerformance3[[#This Row],[math score]]&lt;50,"Failed","Passed")</f>
        <v>Passed</v>
      </c>
      <c r="K719" t="s">
        <v>34</v>
      </c>
      <c r="L719" t="s">
        <v>34</v>
      </c>
      <c r="M719">
        <f>StudentsPerformance3[[#This Row],[writing score]]*StudentsPerformance3[[#This Row],[writing score]]</f>
        <v>9801</v>
      </c>
      <c r="N719">
        <v>99</v>
      </c>
    </row>
    <row r="720" spans="1:14" x14ac:dyDescent="0.25">
      <c r="A720" t="s">
        <v>8</v>
      </c>
      <c r="B720" t="s">
        <v>13</v>
      </c>
      <c r="C720" t="s">
        <v>22</v>
      </c>
      <c r="D720" t="s">
        <v>11</v>
      </c>
      <c r="E720" t="s">
        <v>12</v>
      </c>
      <c r="F720">
        <v>76</v>
      </c>
      <c r="G720">
        <f>(StudentsPerformance3[[#This Row],[math score]])*(StudentsPerformance3[[#This Row],[math score]])</f>
        <v>5776</v>
      </c>
      <c r="H720">
        <v>76</v>
      </c>
      <c r="I720">
        <f>StudentsPerformance3[[#This Row],[reading score]]*StudentsPerformance3[[#This Row],[reading score]]</f>
        <v>5776</v>
      </c>
      <c r="J720" t="str">
        <f>IF(StudentsPerformance3[[#This Row],[math score]]&lt;50,"Failed","Passed")</f>
        <v>Passed</v>
      </c>
      <c r="K720" t="s">
        <v>34</v>
      </c>
      <c r="L720" t="s">
        <v>34</v>
      </c>
      <c r="M720">
        <f>StudentsPerformance3[[#This Row],[writing score]]*StudentsPerformance3[[#This Row],[writing score]]</f>
        <v>5476</v>
      </c>
      <c r="N720">
        <v>74</v>
      </c>
    </row>
    <row r="721" spans="1:14" x14ac:dyDescent="0.25">
      <c r="A721" t="s">
        <v>17</v>
      </c>
      <c r="B721" t="s">
        <v>24</v>
      </c>
      <c r="C721" t="s">
        <v>19</v>
      </c>
      <c r="D721" t="s">
        <v>20</v>
      </c>
      <c r="E721" t="s">
        <v>15</v>
      </c>
      <c r="F721">
        <v>91</v>
      </c>
      <c r="G721">
        <f>(StudentsPerformance3[[#This Row],[math score]])*(StudentsPerformance3[[#This Row],[math score]])</f>
        <v>8281</v>
      </c>
      <c r="H721">
        <v>73</v>
      </c>
      <c r="I721">
        <f>StudentsPerformance3[[#This Row],[reading score]]*StudentsPerformance3[[#This Row],[reading score]]</f>
        <v>5329</v>
      </c>
      <c r="J721" t="str">
        <f>IF(StudentsPerformance3[[#This Row],[math score]]&lt;50,"Failed","Passed")</f>
        <v>Passed</v>
      </c>
      <c r="K721" t="s">
        <v>34</v>
      </c>
      <c r="L721" t="s">
        <v>34</v>
      </c>
      <c r="M721">
        <f>StudentsPerformance3[[#This Row],[writing score]]*StudentsPerformance3[[#This Row],[writing score]]</f>
        <v>6400</v>
      </c>
      <c r="N721">
        <v>80</v>
      </c>
    </row>
    <row r="722" spans="1:14" x14ac:dyDescent="0.25">
      <c r="A722" t="s">
        <v>8</v>
      </c>
      <c r="B722" t="s">
        <v>13</v>
      </c>
      <c r="C722" t="s">
        <v>14</v>
      </c>
      <c r="D722" t="s">
        <v>20</v>
      </c>
      <c r="E722" t="s">
        <v>12</v>
      </c>
      <c r="F722">
        <v>62</v>
      </c>
      <c r="G722">
        <f>(StudentsPerformance3[[#This Row],[math score]])*(StudentsPerformance3[[#This Row],[math score]])</f>
        <v>3844</v>
      </c>
      <c r="H722">
        <v>72</v>
      </c>
      <c r="I722">
        <f>StudentsPerformance3[[#This Row],[reading score]]*StudentsPerformance3[[#This Row],[reading score]]</f>
        <v>5184</v>
      </c>
      <c r="J722" t="str">
        <f>IF(StudentsPerformance3[[#This Row],[math score]]&lt;50,"Failed","Passed")</f>
        <v>Passed</v>
      </c>
      <c r="K722" t="s">
        <v>34</v>
      </c>
      <c r="L722" t="s">
        <v>34</v>
      </c>
      <c r="M722">
        <f>StudentsPerformance3[[#This Row],[writing score]]*StudentsPerformance3[[#This Row],[writing score]]</f>
        <v>4900</v>
      </c>
      <c r="N722">
        <v>70</v>
      </c>
    </row>
    <row r="723" spans="1:14" x14ac:dyDescent="0.25">
      <c r="A723" t="s">
        <v>17</v>
      </c>
      <c r="B723" t="s">
        <v>21</v>
      </c>
      <c r="C723" t="s">
        <v>23</v>
      </c>
      <c r="D723" t="s">
        <v>20</v>
      </c>
      <c r="E723" t="s">
        <v>15</v>
      </c>
      <c r="F723">
        <v>55</v>
      </c>
      <c r="G723">
        <f>(StudentsPerformance3[[#This Row],[math score]])*(StudentsPerformance3[[#This Row],[math score]])</f>
        <v>3025</v>
      </c>
      <c r="H723">
        <v>59</v>
      </c>
      <c r="I723">
        <f>StudentsPerformance3[[#This Row],[reading score]]*StudentsPerformance3[[#This Row],[reading score]]</f>
        <v>3481</v>
      </c>
      <c r="J723" t="str">
        <f>IF(StudentsPerformance3[[#This Row],[math score]]&lt;50,"Failed","Passed")</f>
        <v>Passed</v>
      </c>
      <c r="K723" t="s">
        <v>34</v>
      </c>
      <c r="L723" t="s">
        <v>34</v>
      </c>
      <c r="M723">
        <f>StudentsPerformance3[[#This Row],[writing score]]*StudentsPerformance3[[#This Row],[writing score]]</f>
        <v>3481</v>
      </c>
      <c r="N723">
        <v>59</v>
      </c>
    </row>
    <row r="724" spans="1:14" x14ac:dyDescent="0.25">
      <c r="A724" t="s">
        <v>8</v>
      </c>
      <c r="B724" t="s">
        <v>9</v>
      </c>
      <c r="C724" t="s">
        <v>23</v>
      </c>
      <c r="D724" t="s">
        <v>20</v>
      </c>
      <c r="E724" t="s">
        <v>15</v>
      </c>
      <c r="F724">
        <v>74</v>
      </c>
      <c r="G724">
        <f>(StudentsPerformance3[[#This Row],[math score]])*(StudentsPerformance3[[#This Row],[math score]])</f>
        <v>5476</v>
      </c>
      <c r="H724">
        <v>90</v>
      </c>
      <c r="I724">
        <f>StudentsPerformance3[[#This Row],[reading score]]*StudentsPerformance3[[#This Row],[reading score]]</f>
        <v>8100</v>
      </c>
      <c r="J724" t="str">
        <f>IF(StudentsPerformance3[[#This Row],[math score]]&lt;50,"Failed","Passed")</f>
        <v>Passed</v>
      </c>
      <c r="K724" t="s">
        <v>34</v>
      </c>
      <c r="L724" t="s">
        <v>34</v>
      </c>
      <c r="M724">
        <f>StudentsPerformance3[[#This Row],[writing score]]*StudentsPerformance3[[#This Row],[writing score]]</f>
        <v>7744</v>
      </c>
      <c r="N724">
        <v>88</v>
      </c>
    </row>
    <row r="725" spans="1:14" x14ac:dyDescent="0.25">
      <c r="A725" t="s">
        <v>17</v>
      </c>
      <c r="B725" t="s">
        <v>13</v>
      </c>
      <c r="C725" t="s">
        <v>22</v>
      </c>
      <c r="D725" t="s">
        <v>11</v>
      </c>
      <c r="E725" t="s">
        <v>12</v>
      </c>
      <c r="F725">
        <v>50</v>
      </c>
      <c r="G725">
        <f>(StudentsPerformance3[[#This Row],[math score]])*(StudentsPerformance3[[#This Row],[math score]])</f>
        <v>2500</v>
      </c>
      <c r="H725">
        <v>48</v>
      </c>
      <c r="I725">
        <f>StudentsPerformance3[[#This Row],[reading score]]*StudentsPerformance3[[#This Row],[reading score]]</f>
        <v>2304</v>
      </c>
      <c r="J725" t="str">
        <f>IF(StudentsPerformance3[[#This Row],[math score]]&lt;50,"Failed","Passed")</f>
        <v>Passed</v>
      </c>
      <c r="K725" t="s">
        <v>35</v>
      </c>
      <c r="L725" t="s">
        <v>35</v>
      </c>
      <c r="M725">
        <f>StudentsPerformance3[[#This Row],[writing score]]*StudentsPerformance3[[#This Row],[writing score]]</f>
        <v>1764</v>
      </c>
      <c r="N725">
        <v>42</v>
      </c>
    </row>
    <row r="726" spans="1:14" x14ac:dyDescent="0.25">
      <c r="A726" t="s">
        <v>17</v>
      </c>
      <c r="B726" t="s">
        <v>9</v>
      </c>
      <c r="C726" t="s">
        <v>14</v>
      </c>
      <c r="D726" t="s">
        <v>11</v>
      </c>
      <c r="E726" t="s">
        <v>12</v>
      </c>
      <c r="F726">
        <v>47</v>
      </c>
      <c r="G726">
        <f>(StudentsPerformance3[[#This Row],[math score]])*(StudentsPerformance3[[#This Row],[math score]])</f>
        <v>2209</v>
      </c>
      <c r="H726">
        <v>43</v>
      </c>
      <c r="I726">
        <f>StudentsPerformance3[[#This Row],[reading score]]*StudentsPerformance3[[#This Row],[reading score]]</f>
        <v>1849</v>
      </c>
      <c r="J726" t="str">
        <f>IF(StudentsPerformance3[[#This Row],[math score]]&lt;50,"Failed","Passed")</f>
        <v>Failed</v>
      </c>
      <c r="K726" t="s">
        <v>35</v>
      </c>
      <c r="L726" t="s">
        <v>35</v>
      </c>
      <c r="M726">
        <f>StudentsPerformance3[[#This Row],[writing score]]*StudentsPerformance3[[#This Row],[writing score]]</f>
        <v>1681</v>
      </c>
      <c r="N726">
        <v>41</v>
      </c>
    </row>
    <row r="727" spans="1:14" x14ac:dyDescent="0.25">
      <c r="A727" t="s">
        <v>17</v>
      </c>
      <c r="B727" t="s">
        <v>24</v>
      </c>
      <c r="C727" t="s">
        <v>14</v>
      </c>
      <c r="D727" t="s">
        <v>11</v>
      </c>
      <c r="E727" t="s">
        <v>15</v>
      </c>
      <c r="F727">
        <v>81</v>
      </c>
      <c r="G727">
        <f>(StudentsPerformance3[[#This Row],[math score]])*(StudentsPerformance3[[#This Row],[math score]])</f>
        <v>6561</v>
      </c>
      <c r="H727">
        <v>74</v>
      </c>
      <c r="I727">
        <f>StudentsPerformance3[[#This Row],[reading score]]*StudentsPerformance3[[#This Row],[reading score]]</f>
        <v>5476</v>
      </c>
      <c r="J727" t="str">
        <f>IF(StudentsPerformance3[[#This Row],[math score]]&lt;50,"Failed","Passed")</f>
        <v>Passed</v>
      </c>
      <c r="K727" t="s">
        <v>34</v>
      </c>
      <c r="L727" t="s">
        <v>34</v>
      </c>
      <c r="M727">
        <f>StudentsPerformance3[[#This Row],[writing score]]*StudentsPerformance3[[#This Row],[writing score]]</f>
        <v>5041</v>
      </c>
      <c r="N727">
        <v>71</v>
      </c>
    </row>
    <row r="728" spans="1:14" x14ac:dyDescent="0.25">
      <c r="A728" t="s">
        <v>8</v>
      </c>
      <c r="B728" t="s">
        <v>24</v>
      </c>
      <c r="C728" t="s">
        <v>19</v>
      </c>
      <c r="D728" t="s">
        <v>11</v>
      </c>
      <c r="E728" t="s">
        <v>15</v>
      </c>
      <c r="F728">
        <v>65</v>
      </c>
      <c r="G728">
        <f>(StudentsPerformance3[[#This Row],[math score]])*(StudentsPerformance3[[#This Row],[math score]])</f>
        <v>4225</v>
      </c>
      <c r="H728">
        <v>75</v>
      </c>
      <c r="I728">
        <f>StudentsPerformance3[[#This Row],[reading score]]*StudentsPerformance3[[#This Row],[reading score]]</f>
        <v>5625</v>
      </c>
      <c r="J728" t="str">
        <f>IF(StudentsPerformance3[[#This Row],[math score]]&lt;50,"Failed","Passed")</f>
        <v>Passed</v>
      </c>
      <c r="K728" t="s">
        <v>34</v>
      </c>
      <c r="L728" t="s">
        <v>34</v>
      </c>
      <c r="M728">
        <f>StudentsPerformance3[[#This Row],[writing score]]*StudentsPerformance3[[#This Row],[writing score]]</f>
        <v>5929</v>
      </c>
      <c r="N728">
        <v>77</v>
      </c>
    </row>
    <row r="729" spans="1:14" x14ac:dyDescent="0.25">
      <c r="A729" t="s">
        <v>17</v>
      </c>
      <c r="B729" t="s">
        <v>24</v>
      </c>
      <c r="C729" t="s">
        <v>23</v>
      </c>
      <c r="D729" t="s">
        <v>11</v>
      </c>
      <c r="E729" t="s">
        <v>15</v>
      </c>
      <c r="F729">
        <v>68</v>
      </c>
      <c r="G729">
        <f>(StudentsPerformance3[[#This Row],[math score]])*(StudentsPerformance3[[#This Row],[math score]])</f>
        <v>4624</v>
      </c>
      <c r="H729">
        <v>51</v>
      </c>
      <c r="I729">
        <f>StudentsPerformance3[[#This Row],[reading score]]*StudentsPerformance3[[#This Row],[reading score]]</f>
        <v>2601</v>
      </c>
      <c r="J729" t="str">
        <f>IF(StudentsPerformance3[[#This Row],[math score]]&lt;50,"Failed","Passed")</f>
        <v>Passed</v>
      </c>
      <c r="K729" t="s">
        <v>34</v>
      </c>
      <c r="L729" t="s">
        <v>34</v>
      </c>
      <c r="M729">
        <f>StudentsPerformance3[[#This Row],[writing score]]*StudentsPerformance3[[#This Row],[writing score]]</f>
        <v>3249</v>
      </c>
      <c r="N729">
        <v>57</v>
      </c>
    </row>
    <row r="730" spans="1:14" x14ac:dyDescent="0.25">
      <c r="A730" t="s">
        <v>8</v>
      </c>
      <c r="B730" t="s">
        <v>21</v>
      </c>
      <c r="C730" t="s">
        <v>22</v>
      </c>
      <c r="D730" t="s">
        <v>20</v>
      </c>
      <c r="E730" t="s">
        <v>12</v>
      </c>
      <c r="F730">
        <v>73</v>
      </c>
      <c r="G730">
        <f>(StudentsPerformance3[[#This Row],[math score]])*(StudentsPerformance3[[#This Row],[math score]])</f>
        <v>5329</v>
      </c>
      <c r="H730">
        <v>92</v>
      </c>
      <c r="I730">
        <f>StudentsPerformance3[[#This Row],[reading score]]*StudentsPerformance3[[#This Row],[reading score]]</f>
        <v>8464</v>
      </c>
      <c r="J730" t="str">
        <f>IF(StudentsPerformance3[[#This Row],[math score]]&lt;50,"Failed","Passed")</f>
        <v>Passed</v>
      </c>
      <c r="K730" t="s">
        <v>34</v>
      </c>
      <c r="L730" t="s">
        <v>34</v>
      </c>
      <c r="M730">
        <f>StudentsPerformance3[[#This Row],[writing score]]*StudentsPerformance3[[#This Row],[writing score]]</f>
        <v>7056</v>
      </c>
      <c r="N730">
        <v>84</v>
      </c>
    </row>
    <row r="731" spans="1:14" x14ac:dyDescent="0.25">
      <c r="A731" t="s">
        <v>17</v>
      </c>
      <c r="B731" t="s">
        <v>13</v>
      </c>
      <c r="C731" t="s">
        <v>14</v>
      </c>
      <c r="D731" t="s">
        <v>11</v>
      </c>
      <c r="E731" t="s">
        <v>12</v>
      </c>
      <c r="F731">
        <v>53</v>
      </c>
      <c r="G731">
        <f>(StudentsPerformance3[[#This Row],[math score]])*(StudentsPerformance3[[#This Row],[math score]])</f>
        <v>2809</v>
      </c>
      <c r="H731">
        <v>39</v>
      </c>
      <c r="I731">
        <f>StudentsPerformance3[[#This Row],[reading score]]*StudentsPerformance3[[#This Row],[reading score]]</f>
        <v>1521</v>
      </c>
      <c r="J731" t="str">
        <f>IF(StudentsPerformance3[[#This Row],[math score]]&lt;50,"Failed","Passed")</f>
        <v>Passed</v>
      </c>
      <c r="K731" t="s">
        <v>35</v>
      </c>
      <c r="L731" t="s">
        <v>35</v>
      </c>
      <c r="M731">
        <f>StudentsPerformance3[[#This Row],[writing score]]*StudentsPerformance3[[#This Row],[writing score]]</f>
        <v>1369</v>
      </c>
      <c r="N731">
        <v>37</v>
      </c>
    </row>
    <row r="732" spans="1:14" x14ac:dyDescent="0.25">
      <c r="A732" t="s">
        <v>8</v>
      </c>
      <c r="B732" t="s">
        <v>9</v>
      </c>
      <c r="C732" t="s">
        <v>19</v>
      </c>
      <c r="D732" t="s">
        <v>20</v>
      </c>
      <c r="E732" t="s">
        <v>15</v>
      </c>
      <c r="F732">
        <v>68</v>
      </c>
      <c r="G732">
        <f>(StudentsPerformance3[[#This Row],[math score]])*(StudentsPerformance3[[#This Row],[math score]])</f>
        <v>4624</v>
      </c>
      <c r="H732">
        <v>77</v>
      </c>
      <c r="I732">
        <f>StudentsPerformance3[[#This Row],[reading score]]*StudentsPerformance3[[#This Row],[reading score]]</f>
        <v>5929</v>
      </c>
      <c r="J732" t="str">
        <f>IF(StudentsPerformance3[[#This Row],[math score]]&lt;50,"Failed","Passed")</f>
        <v>Passed</v>
      </c>
      <c r="K732" t="s">
        <v>34</v>
      </c>
      <c r="L732" t="s">
        <v>34</v>
      </c>
      <c r="M732">
        <f>StudentsPerformance3[[#This Row],[writing score]]*StudentsPerformance3[[#This Row],[writing score]]</f>
        <v>6400</v>
      </c>
      <c r="N732">
        <v>80</v>
      </c>
    </row>
    <row r="733" spans="1:14" x14ac:dyDescent="0.25">
      <c r="A733" t="s">
        <v>17</v>
      </c>
      <c r="B733" t="s">
        <v>18</v>
      </c>
      <c r="C733" t="s">
        <v>23</v>
      </c>
      <c r="D733" t="s">
        <v>20</v>
      </c>
      <c r="E733" t="s">
        <v>12</v>
      </c>
      <c r="F733">
        <v>55</v>
      </c>
      <c r="G733">
        <f>(StudentsPerformance3[[#This Row],[math score]])*(StudentsPerformance3[[#This Row],[math score]])</f>
        <v>3025</v>
      </c>
      <c r="H733">
        <v>46</v>
      </c>
      <c r="I733">
        <f>StudentsPerformance3[[#This Row],[reading score]]*StudentsPerformance3[[#This Row],[reading score]]</f>
        <v>2116</v>
      </c>
      <c r="J733" t="str">
        <f>IF(StudentsPerformance3[[#This Row],[math score]]&lt;50,"Failed","Passed")</f>
        <v>Passed</v>
      </c>
      <c r="K733" t="s">
        <v>35</v>
      </c>
      <c r="L733" t="s">
        <v>35</v>
      </c>
      <c r="M733">
        <f>StudentsPerformance3[[#This Row],[writing score]]*StudentsPerformance3[[#This Row],[writing score]]</f>
        <v>1849</v>
      </c>
      <c r="N733">
        <v>43</v>
      </c>
    </row>
    <row r="734" spans="1:14" x14ac:dyDescent="0.25">
      <c r="A734" t="s">
        <v>8</v>
      </c>
      <c r="B734" t="s">
        <v>13</v>
      </c>
      <c r="C734" t="s">
        <v>14</v>
      </c>
      <c r="D734" t="s">
        <v>11</v>
      </c>
      <c r="E734" t="s">
        <v>15</v>
      </c>
      <c r="F734">
        <v>87</v>
      </c>
      <c r="G734">
        <f>(StudentsPerformance3[[#This Row],[math score]])*(StudentsPerformance3[[#This Row],[math score]])</f>
        <v>7569</v>
      </c>
      <c r="H734">
        <v>89</v>
      </c>
      <c r="I734">
        <f>StudentsPerformance3[[#This Row],[reading score]]*StudentsPerformance3[[#This Row],[reading score]]</f>
        <v>7921</v>
      </c>
      <c r="J734" t="str">
        <f>IF(StudentsPerformance3[[#This Row],[math score]]&lt;50,"Failed","Passed")</f>
        <v>Passed</v>
      </c>
      <c r="K734" t="s">
        <v>34</v>
      </c>
      <c r="L734" t="s">
        <v>34</v>
      </c>
      <c r="M734">
        <f>StudentsPerformance3[[#This Row],[writing score]]*StudentsPerformance3[[#This Row],[writing score]]</f>
        <v>8836</v>
      </c>
      <c r="N734">
        <v>94</v>
      </c>
    </row>
    <row r="735" spans="1:14" x14ac:dyDescent="0.25">
      <c r="A735" t="s">
        <v>17</v>
      </c>
      <c r="B735" t="s">
        <v>21</v>
      </c>
      <c r="C735" t="s">
        <v>23</v>
      </c>
      <c r="D735" t="s">
        <v>11</v>
      </c>
      <c r="E735" t="s">
        <v>12</v>
      </c>
      <c r="F735">
        <v>55</v>
      </c>
      <c r="G735">
        <f>(StudentsPerformance3[[#This Row],[math score]])*(StudentsPerformance3[[#This Row],[math score]])</f>
        <v>3025</v>
      </c>
      <c r="H735">
        <v>47</v>
      </c>
      <c r="I735">
        <f>StudentsPerformance3[[#This Row],[reading score]]*StudentsPerformance3[[#This Row],[reading score]]</f>
        <v>2209</v>
      </c>
      <c r="J735" t="str">
        <f>IF(StudentsPerformance3[[#This Row],[math score]]&lt;50,"Failed","Passed")</f>
        <v>Passed</v>
      </c>
      <c r="K735" t="s">
        <v>35</v>
      </c>
      <c r="L735" t="s">
        <v>35</v>
      </c>
      <c r="M735">
        <f>StudentsPerformance3[[#This Row],[writing score]]*StudentsPerformance3[[#This Row],[writing score]]</f>
        <v>1936</v>
      </c>
      <c r="N735">
        <v>44</v>
      </c>
    </row>
    <row r="736" spans="1:14" x14ac:dyDescent="0.25">
      <c r="A736" t="s">
        <v>8</v>
      </c>
      <c r="B736" t="s">
        <v>24</v>
      </c>
      <c r="C736" t="s">
        <v>14</v>
      </c>
      <c r="D736" t="s">
        <v>20</v>
      </c>
      <c r="E736" t="s">
        <v>12</v>
      </c>
      <c r="F736">
        <v>53</v>
      </c>
      <c r="G736">
        <f>(StudentsPerformance3[[#This Row],[math score]])*(StudentsPerformance3[[#This Row],[math score]])</f>
        <v>2809</v>
      </c>
      <c r="H736">
        <v>58</v>
      </c>
      <c r="I736">
        <f>StudentsPerformance3[[#This Row],[reading score]]*StudentsPerformance3[[#This Row],[reading score]]</f>
        <v>3364</v>
      </c>
      <c r="J736" t="str">
        <f>IF(StudentsPerformance3[[#This Row],[math score]]&lt;50,"Failed","Passed")</f>
        <v>Passed</v>
      </c>
      <c r="K736" t="s">
        <v>34</v>
      </c>
      <c r="L736" t="s">
        <v>34</v>
      </c>
      <c r="M736">
        <f>StudentsPerformance3[[#This Row],[writing score]]*StudentsPerformance3[[#This Row],[writing score]]</f>
        <v>3249</v>
      </c>
      <c r="N736">
        <v>57</v>
      </c>
    </row>
    <row r="737" spans="1:14" x14ac:dyDescent="0.25">
      <c r="A737" t="s">
        <v>17</v>
      </c>
      <c r="B737" t="s">
        <v>13</v>
      </c>
      <c r="C737" t="s">
        <v>16</v>
      </c>
      <c r="D737" t="s">
        <v>11</v>
      </c>
      <c r="E737" t="s">
        <v>12</v>
      </c>
      <c r="F737">
        <v>67</v>
      </c>
      <c r="G737">
        <f>(StudentsPerformance3[[#This Row],[math score]])*(StudentsPerformance3[[#This Row],[math score]])</f>
        <v>4489</v>
      </c>
      <c r="H737">
        <v>57</v>
      </c>
      <c r="I737">
        <f>StudentsPerformance3[[#This Row],[reading score]]*StudentsPerformance3[[#This Row],[reading score]]</f>
        <v>3249</v>
      </c>
      <c r="J737" t="str">
        <f>IF(StudentsPerformance3[[#This Row],[math score]]&lt;50,"Failed","Passed")</f>
        <v>Passed</v>
      </c>
      <c r="K737" t="s">
        <v>34</v>
      </c>
      <c r="L737" t="s">
        <v>34</v>
      </c>
      <c r="M737">
        <f>StudentsPerformance3[[#This Row],[writing score]]*StudentsPerformance3[[#This Row],[writing score]]</f>
        <v>3481</v>
      </c>
      <c r="N737">
        <v>59</v>
      </c>
    </row>
    <row r="738" spans="1:14" x14ac:dyDescent="0.25">
      <c r="A738" t="s">
        <v>17</v>
      </c>
      <c r="B738" t="s">
        <v>13</v>
      </c>
      <c r="C738" t="s">
        <v>19</v>
      </c>
      <c r="D738" t="s">
        <v>11</v>
      </c>
      <c r="E738" t="s">
        <v>12</v>
      </c>
      <c r="F738">
        <v>92</v>
      </c>
      <c r="G738">
        <f>(StudentsPerformance3[[#This Row],[math score]])*(StudentsPerformance3[[#This Row],[math score]])</f>
        <v>8464</v>
      </c>
      <c r="H738">
        <v>79</v>
      </c>
      <c r="I738">
        <f>StudentsPerformance3[[#This Row],[reading score]]*StudentsPerformance3[[#This Row],[reading score]]</f>
        <v>6241</v>
      </c>
      <c r="J738" t="str">
        <f>IF(StudentsPerformance3[[#This Row],[math score]]&lt;50,"Failed","Passed")</f>
        <v>Passed</v>
      </c>
      <c r="K738" t="s">
        <v>34</v>
      </c>
      <c r="L738" t="s">
        <v>34</v>
      </c>
      <c r="M738">
        <f>StudentsPerformance3[[#This Row],[writing score]]*StudentsPerformance3[[#This Row],[writing score]]</f>
        <v>7056</v>
      </c>
      <c r="N738">
        <v>84</v>
      </c>
    </row>
    <row r="739" spans="1:14" x14ac:dyDescent="0.25">
      <c r="A739" t="s">
        <v>8</v>
      </c>
      <c r="B739" t="s">
        <v>9</v>
      </c>
      <c r="C739" t="s">
        <v>14</v>
      </c>
      <c r="D739" t="s">
        <v>20</v>
      </c>
      <c r="E739" t="s">
        <v>15</v>
      </c>
      <c r="F739">
        <v>53</v>
      </c>
      <c r="G739">
        <f>(StudentsPerformance3[[#This Row],[math score]])*(StudentsPerformance3[[#This Row],[math score]])</f>
        <v>2809</v>
      </c>
      <c r="H739">
        <v>66</v>
      </c>
      <c r="I739">
        <f>StudentsPerformance3[[#This Row],[reading score]]*StudentsPerformance3[[#This Row],[reading score]]</f>
        <v>4356</v>
      </c>
      <c r="J739" t="str">
        <f>IF(StudentsPerformance3[[#This Row],[math score]]&lt;50,"Failed","Passed")</f>
        <v>Passed</v>
      </c>
      <c r="K739" t="s">
        <v>34</v>
      </c>
      <c r="L739" t="s">
        <v>34</v>
      </c>
      <c r="M739">
        <f>StudentsPerformance3[[#This Row],[writing score]]*StudentsPerformance3[[#This Row],[writing score]]</f>
        <v>5329</v>
      </c>
      <c r="N739">
        <v>73</v>
      </c>
    </row>
    <row r="740" spans="1:14" x14ac:dyDescent="0.25">
      <c r="A740" t="s">
        <v>17</v>
      </c>
      <c r="B740" t="s">
        <v>21</v>
      </c>
      <c r="C740" t="s">
        <v>19</v>
      </c>
      <c r="D740" t="s">
        <v>11</v>
      </c>
      <c r="E740" t="s">
        <v>12</v>
      </c>
      <c r="F740">
        <v>81</v>
      </c>
      <c r="G740">
        <f>(StudentsPerformance3[[#This Row],[math score]])*(StudentsPerformance3[[#This Row],[math score]])</f>
        <v>6561</v>
      </c>
      <c r="H740">
        <v>71</v>
      </c>
      <c r="I740">
        <f>StudentsPerformance3[[#This Row],[reading score]]*StudentsPerformance3[[#This Row],[reading score]]</f>
        <v>5041</v>
      </c>
      <c r="J740" t="str">
        <f>IF(StudentsPerformance3[[#This Row],[math score]]&lt;50,"Failed","Passed")</f>
        <v>Passed</v>
      </c>
      <c r="K740" t="s">
        <v>34</v>
      </c>
      <c r="L740" t="s">
        <v>34</v>
      </c>
      <c r="M740">
        <f>StudentsPerformance3[[#This Row],[writing score]]*StudentsPerformance3[[#This Row],[writing score]]</f>
        <v>5329</v>
      </c>
      <c r="N740">
        <v>73</v>
      </c>
    </row>
    <row r="741" spans="1:14" x14ac:dyDescent="0.25">
      <c r="A741" t="s">
        <v>17</v>
      </c>
      <c r="B741" t="s">
        <v>13</v>
      </c>
      <c r="C741" t="s">
        <v>22</v>
      </c>
      <c r="D741" t="s">
        <v>20</v>
      </c>
      <c r="E741" t="s">
        <v>12</v>
      </c>
      <c r="F741">
        <v>61</v>
      </c>
      <c r="G741">
        <f>(StudentsPerformance3[[#This Row],[math score]])*(StudentsPerformance3[[#This Row],[math score]])</f>
        <v>3721</v>
      </c>
      <c r="H741">
        <v>60</v>
      </c>
      <c r="I741">
        <f>StudentsPerformance3[[#This Row],[reading score]]*StudentsPerformance3[[#This Row],[reading score]]</f>
        <v>3600</v>
      </c>
      <c r="J741" t="str">
        <f>IF(StudentsPerformance3[[#This Row],[math score]]&lt;50,"Failed","Passed")</f>
        <v>Passed</v>
      </c>
      <c r="K741" t="s">
        <v>34</v>
      </c>
      <c r="L741" t="s">
        <v>34</v>
      </c>
      <c r="M741">
        <f>StudentsPerformance3[[#This Row],[writing score]]*StudentsPerformance3[[#This Row],[writing score]]</f>
        <v>3025</v>
      </c>
      <c r="N741">
        <v>55</v>
      </c>
    </row>
    <row r="742" spans="1:14" x14ac:dyDescent="0.25">
      <c r="A742" t="s">
        <v>17</v>
      </c>
      <c r="B742" t="s">
        <v>21</v>
      </c>
      <c r="C742" t="s">
        <v>10</v>
      </c>
      <c r="D742" t="s">
        <v>11</v>
      </c>
      <c r="E742" t="s">
        <v>12</v>
      </c>
      <c r="F742">
        <v>80</v>
      </c>
      <c r="G742">
        <f>(StudentsPerformance3[[#This Row],[math score]])*(StudentsPerformance3[[#This Row],[math score]])</f>
        <v>6400</v>
      </c>
      <c r="H742">
        <v>73</v>
      </c>
      <c r="I742">
        <f>StudentsPerformance3[[#This Row],[reading score]]*StudentsPerformance3[[#This Row],[reading score]]</f>
        <v>5329</v>
      </c>
      <c r="J742" t="str">
        <f>IF(StudentsPerformance3[[#This Row],[math score]]&lt;50,"Failed","Passed")</f>
        <v>Passed</v>
      </c>
      <c r="K742" t="s">
        <v>34</v>
      </c>
      <c r="L742" t="s">
        <v>34</v>
      </c>
      <c r="M742">
        <f>StudentsPerformance3[[#This Row],[writing score]]*StudentsPerformance3[[#This Row],[writing score]]</f>
        <v>5184</v>
      </c>
      <c r="N742">
        <v>72</v>
      </c>
    </row>
    <row r="743" spans="1:14" x14ac:dyDescent="0.25">
      <c r="A743" t="s">
        <v>8</v>
      </c>
      <c r="B743" t="s">
        <v>18</v>
      </c>
      <c r="C743" t="s">
        <v>19</v>
      </c>
      <c r="D743" t="s">
        <v>20</v>
      </c>
      <c r="E743" t="s">
        <v>12</v>
      </c>
      <c r="F743">
        <v>37</v>
      </c>
      <c r="G743">
        <f>(StudentsPerformance3[[#This Row],[math score]])*(StudentsPerformance3[[#This Row],[math score]])</f>
        <v>1369</v>
      </c>
      <c r="H743">
        <v>57</v>
      </c>
      <c r="I743">
        <f>StudentsPerformance3[[#This Row],[reading score]]*StudentsPerformance3[[#This Row],[reading score]]</f>
        <v>3249</v>
      </c>
      <c r="J743" t="str">
        <f>IF(StudentsPerformance3[[#This Row],[math score]]&lt;50,"Failed","Passed")</f>
        <v>Failed</v>
      </c>
      <c r="K743" t="s">
        <v>34</v>
      </c>
      <c r="L743" t="s">
        <v>34</v>
      </c>
      <c r="M743">
        <f>StudentsPerformance3[[#This Row],[writing score]]*StudentsPerformance3[[#This Row],[writing score]]</f>
        <v>3136</v>
      </c>
      <c r="N743">
        <v>56</v>
      </c>
    </row>
    <row r="744" spans="1:14" x14ac:dyDescent="0.25">
      <c r="A744" t="s">
        <v>8</v>
      </c>
      <c r="B744" t="s">
        <v>13</v>
      </c>
      <c r="C744" t="s">
        <v>22</v>
      </c>
      <c r="D744" t="s">
        <v>11</v>
      </c>
      <c r="E744" t="s">
        <v>12</v>
      </c>
      <c r="F744">
        <v>81</v>
      </c>
      <c r="G744">
        <f>(StudentsPerformance3[[#This Row],[math score]])*(StudentsPerformance3[[#This Row],[math score]])</f>
        <v>6561</v>
      </c>
      <c r="H744">
        <v>84</v>
      </c>
      <c r="I744">
        <f>StudentsPerformance3[[#This Row],[reading score]]*StudentsPerformance3[[#This Row],[reading score]]</f>
        <v>7056</v>
      </c>
      <c r="J744" t="str">
        <f>IF(StudentsPerformance3[[#This Row],[math score]]&lt;50,"Failed","Passed")</f>
        <v>Passed</v>
      </c>
      <c r="K744" t="s">
        <v>34</v>
      </c>
      <c r="L744" t="s">
        <v>34</v>
      </c>
      <c r="M744">
        <f>StudentsPerformance3[[#This Row],[writing score]]*StudentsPerformance3[[#This Row],[writing score]]</f>
        <v>6724</v>
      </c>
      <c r="N744">
        <v>82</v>
      </c>
    </row>
    <row r="745" spans="1:14" x14ac:dyDescent="0.25">
      <c r="A745" t="s">
        <v>8</v>
      </c>
      <c r="B745" t="s">
        <v>13</v>
      </c>
      <c r="C745" t="s">
        <v>19</v>
      </c>
      <c r="D745" t="s">
        <v>11</v>
      </c>
      <c r="E745" t="s">
        <v>15</v>
      </c>
      <c r="F745">
        <v>59</v>
      </c>
      <c r="G745">
        <f>(StudentsPerformance3[[#This Row],[math score]])*(StudentsPerformance3[[#This Row],[math score]])</f>
        <v>3481</v>
      </c>
      <c r="H745">
        <v>73</v>
      </c>
      <c r="I745">
        <f>StudentsPerformance3[[#This Row],[reading score]]*StudentsPerformance3[[#This Row],[reading score]]</f>
        <v>5329</v>
      </c>
      <c r="J745" t="str">
        <f>IF(StudentsPerformance3[[#This Row],[math score]]&lt;50,"Failed","Passed")</f>
        <v>Passed</v>
      </c>
      <c r="K745" t="s">
        <v>34</v>
      </c>
      <c r="L745" t="s">
        <v>34</v>
      </c>
      <c r="M745">
        <f>StudentsPerformance3[[#This Row],[writing score]]*StudentsPerformance3[[#This Row],[writing score]]</f>
        <v>5184</v>
      </c>
      <c r="N745">
        <v>72</v>
      </c>
    </row>
    <row r="746" spans="1:14" x14ac:dyDescent="0.25">
      <c r="A746" t="s">
        <v>17</v>
      </c>
      <c r="B746" t="s">
        <v>9</v>
      </c>
      <c r="C746" t="s">
        <v>14</v>
      </c>
      <c r="D746" t="s">
        <v>20</v>
      </c>
      <c r="E746" t="s">
        <v>12</v>
      </c>
      <c r="F746">
        <v>55</v>
      </c>
      <c r="G746">
        <f>(StudentsPerformance3[[#This Row],[math score]])*(StudentsPerformance3[[#This Row],[math score]])</f>
        <v>3025</v>
      </c>
      <c r="H746">
        <v>55</v>
      </c>
      <c r="I746">
        <f>StudentsPerformance3[[#This Row],[reading score]]*StudentsPerformance3[[#This Row],[reading score]]</f>
        <v>3025</v>
      </c>
      <c r="J746" t="str">
        <f>IF(StudentsPerformance3[[#This Row],[math score]]&lt;50,"Failed","Passed")</f>
        <v>Passed</v>
      </c>
      <c r="K746" t="s">
        <v>34</v>
      </c>
      <c r="L746" t="s">
        <v>35</v>
      </c>
      <c r="M746">
        <f>StudentsPerformance3[[#This Row],[writing score]]*StudentsPerformance3[[#This Row],[writing score]]</f>
        <v>2209</v>
      </c>
      <c r="N746">
        <v>47</v>
      </c>
    </row>
    <row r="747" spans="1:14" x14ac:dyDescent="0.25">
      <c r="A747" t="s">
        <v>17</v>
      </c>
      <c r="B747" t="s">
        <v>21</v>
      </c>
      <c r="C747" t="s">
        <v>19</v>
      </c>
      <c r="D747" t="s">
        <v>11</v>
      </c>
      <c r="E747" t="s">
        <v>12</v>
      </c>
      <c r="F747">
        <v>72</v>
      </c>
      <c r="G747">
        <f>(StudentsPerformance3[[#This Row],[math score]])*(StudentsPerformance3[[#This Row],[math score]])</f>
        <v>5184</v>
      </c>
      <c r="H747">
        <v>79</v>
      </c>
      <c r="I747">
        <f>StudentsPerformance3[[#This Row],[reading score]]*StudentsPerformance3[[#This Row],[reading score]]</f>
        <v>6241</v>
      </c>
      <c r="J747" t="str">
        <f>IF(StudentsPerformance3[[#This Row],[math score]]&lt;50,"Failed","Passed")</f>
        <v>Passed</v>
      </c>
      <c r="K747" t="s">
        <v>34</v>
      </c>
      <c r="L747" t="s">
        <v>34</v>
      </c>
      <c r="M747">
        <f>StudentsPerformance3[[#This Row],[writing score]]*StudentsPerformance3[[#This Row],[writing score]]</f>
        <v>5476</v>
      </c>
      <c r="N747">
        <v>74</v>
      </c>
    </row>
    <row r="748" spans="1:14" x14ac:dyDescent="0.25">
      <c r="A748" t="s">
        <v>17</v>
      </c>
      <c r="B748" t="s">
        <v>21</v>
      </c>
      <c r="C748" t="s">
        <v>22</v>
      </c>
      <c r="D748" t="s">
        <v>11</v>
      </c>
      <c r="E748" t="s">
        <v>12</v>
      </c>
      <c r="F748">
        <v>69</v>
      </c>
      <c r="G748">
        <f>(StudentsPerformance3[[#This Row],[math score]])*(StudentsPerformance3[[#This Row],[math score]])</f>
        <v>4761</v>
      </c>
      <c r="H748">
        <v>75</v>
      </c>
      <c r="I748">
        <f>StudentsPerformance3[[#This Row],[reading score]]*StudentsPerformance3[[#This Row],[reading score]]</f>
        <v>5625</v>
      </c>
      <c r="J748" t="str">
        <f>IF(StudentsPerformance3[[#This Row],[math score]]&lt;50,"Failed","Passed")</f>
        <v>Passed</v>
      </c>
      <c r="K748" t="s">
        <v>34</v>
      </c>
      <c r="L748" t="s">
        <v>34</v>
      </c>
      <c r="M748">
        <f>StudentsPerformance3[[#This Row],[writing score]]*StudentsPerformance3[[#This Row],[writing score]]</f>
        <v>5041</v>
      </c>
      <c r="N748">
        <v>71</v>
      </c>
    </row>
    <row r="749" spans="1:14" x14ac:dyDescent="0.25">
      <c r="A749" t="s">
        <v>17</v>
      </c>
      <c r="B749" t="s">
        <v>13</v>
      </c>
      <c r="C749" t="s">
        <v>14</v>
      </c>
      <c r="D749" t="s">
        <v>11</v>
      </c>
      <c r="E749" t="s">
        <v>12</v>
      </c>
      <c r="F749">
        <v>69</v>
      </c>
      <c r="G749">
        <f>(StudentsPerformance3[[#This Row],[math score]])*(StudentsPerformance3[[#This Row],[math score]])</f>
        <v>4761</v>
      </c>
      <c r="H749">
        <v>64</v>
      </c>
      <c r="I749">
        <f>StudentsPerformance3[[#This Row],[reading score]]*StudentsPerformance3[[#This Row],[reading score]]</f>
        <v>4096</v>
      </c>
      <c r="J749" t="str">
        <f>IF(StudentsPerformance3[[#This Row],[math score]]&lt;50,"Failed","Passed")</f>
        <v>Passed</v>
      </c>
      <c r="K749" t="s">
        <v>34</v>
      </c>
      <c r="L749" t="s">
        <v>34</v>
      </c>
      <c r="M749">
        <f>StudentsPerformance3[[#This Row],[writing score]]*StudentsPerformance3[[#This Row],[writing score]]</f>
        <v>4624</v>
      </c>
      <c r="N749">
        <v>68</v>
      </c>
    </row>
    <row r="750" spans="1:14" x14ac:dyDescent="0.25">
      <c r="A750" t="s">
        <v>8</v>
      </c>
      <c r="B750" t="s">
        <v>13</v>
      </c>
      <c r="C750" t="s">
        <v>10</v>
      </c>
      <c r="D750" t="s">
        <v>20</v>
      </c>
      <c r="E750" t="s">
        <v>12</v>
      </c>
      <c r="F750">
        <v>50</v>
      </c>
      <c r="G750">
        <f>(StudentsPerformance3[[#This Row],[math score]])*(StudentsPerformance3[[#This Row],[math score]])</f>
        <v>2500</v>
      </c>
      <c r="H750">
        <v>60</v>
      </c>
      <c r="I750">
        <f>StudentsPerformance3[[#This Row],[reading score]]*StudentsPerformance3[[#This Row],[reading score]]</f>
        <v>3600</v>
      </c>
      <c r="J750" t="str">
        <f>IF(StudentsPerformance3[[#This Row],[math score]]&lt;50,"Failed","Passed")</f>
        <v>Passed</v>
      </c>
      <c r="K750" t="s">
        <v>34</v>
      </c>
      <c r="L750" t="s">
        <v>34</v>
      </c>
      <c r="M750">
        <f>StudentsPerformance3[[#This Row],[writing score]]*StudentsPerformance3[[#This Row],[writing score]]</f>
        <v>3481</v>
      </c>
      <c r="N750">
        <v>59</v>
      </c>
    </row>
    <row r="751" spans="1:14" x14ac:dyDescent="0.25">
      <c r="A751" t="s">
        <v>17</v>
      </c>
      <c r="B751" t="s">
        <v>9</v>
      </c>
      <c r="C751" t="s">
        <v>14</v>
      </c>
      <c r="D751" t="s">
        <v>11</v>
      </c>
      <c r="E751" t="s">
        <v>15</v>
      </c>
      <c r="F751">
        <v>87</v>
      </c>
      <c r="G751">
        <f>(StudentsPerformance3[[#This Row],[math score]])*(StudentsPerformance3[[#This Row],[math score]])</f>
        <v>7569</v>
      </c>
      <c r="H751">
        <v>84</v>
      </c>
      <c r="I751">
        <f>StudentsPerformance3[[#This Row],[reading score]]*StudentsPerformance3[[#This Row],[reading score]]</f>
        <v>7056</v>
      </c>
      <c r="J751" t="str">
        <f>IF(StudentsPerformance3[[#This Row],[math score]]&lt;50,"Failed","Passed")</f>
        <v>Passed</v>
      </c>
      <c r="K751" t="s">
        <v>34</v>
      </c>
      <c r="L751" t="s">
        <v>34</v>
      </c>
      <c r="M751">
        <f>StudentsPerformance3[[#This Row],[writing score]]*StudentsPerformance3[[#This Row],[writing score]]</f>
        <v>7396</v>
      </c>
      <c r="N751">
        <v>86</v>
      </c>
    </row>
    <row r="752" spans="1:14" x14ac:dyDescent="0.25">
      <c r="A752" t="s">
        <v>17</v>
      </c>
      <c r="B752" t="s">
        <v>21</v>
      </c>
      <c r="C752" t="s">
        <v>23</v>
      </c>
      <c r="D752" t="s">
        <v>11</v>
      </c>
      <c r="E752" t="s">
        <v>15</v>
      </c>
      <c r="F752">
        <v>71</v>
      </c>
      <c r="G752">
        <f>(StudentsPerformance3[[#This Row],[math score]])*(StudentsPerformance3[[#This Row],[math score]])</f>
        <v>5041</v>
      </c>
      <c r="H752">
        <v>69</v>
      </c>
      <c r="I752">
        <f>StudentsPerformance3[[#This Row],[reading score]]*StudentsPerformance3[[#This Row],[reading score]]</f>
        <v>4761</v>
      </c>
      <c r="J752" t="str">
        <f>IF(StudentsPerformance3[[#This Row],[math score]]&lt;50,"Failed","Passed")</f>
        <v>Passed</v>
      </c>
      <c r="K752" t="s">
        <v>34</v>
      </c>
      <c r="L752" t="s">
        <v>34</v>
      </c>
      <c r="M752">
        <f>StudentsPerformance3[[#This Row],[writing score]]*StudentsPerformance3[[#This Row],[writing score]]</f>
        <v>4624</v>
      </c>
      <c r="N752">
        <v>68</v>
      </c>
    </row>
    <row r="753" spans="1:14" x14ac:dyDescent="0.25">
      <c r="A753" t="s">
        <v>17</v>
      </c>
      <c r="B753" t="s">
        <v>24</v>
      </c>
      <c r="C753" t="s">
        <v>14</v>
      </c>
      <c r="D753" t="s">
        <v>11</v>
      </c>
      <c r="E753" t="s">
        <v>12</v>
      </c>
      <c r="F753">
        <v>68</v>
      </c>
      <c r="G753">
        <f>(StudentsPerformance3[[#This Row],[math score]])*(StudentsPerformance3[[#This Row],[math score]])</f>
        <v>4624</v>
      </c>
      <c r="H753">
        <v>72</v>
      </c>
      <c r="I753">
        <f>StudentsPerformance3[[#This Row],[reading score]]*StudentsPerformance3[[#This Row],[reading score]]</f>
        <v>5184</v>
      </c>
      <c r="J753" t="str">
        <f>IF(StudentsPerformance3[[#This Row],[math score]]&lt;50,"Failed","Passed")</f>
        <v>Passed</v>
      </c>
      <c r="K753" t="s">
        <v>34</v>
      </c>
      <c r="L753" t="s">
        <v>34</v>
      </c>
      <c r="M753">
        <f>StudentsPerformance3[[#This Row],[writing score]]*StudentsPerformance3[[#This Row],[writing score]]</f>
        <v>4225</v>
      </c>
      <c r="N753">
        <v>65</v>
      </c>
    </row>
    <row r="754" spans="1:14" x14ac:dyDescent="0.25">
      <c r="A754" t="s">
        <v>17</v>
      </c>
      <c r="B754" t="s">
        <v>13</v>
      </c>
      <c r="C754" t="s">
        <v>16</v>
      </c>
      <c r="D754" t="s">
        <v>20</v>
      </c>
      <c r="E754" t="s">
        <v>15</v>
      </c>
      <c r="F754">
        <v>79</v>
      </c>
      <c r="G754">
        <f>(StudentsPerformance3[[#This Row],[math score]])*(StudentsPerformance3[[#This Row],[math score]])</f>
        <v>6241</v>
      </c>
      <c r="H754">
        <v>77</v>
      </c>
      <c r="I754">
        <f>StudentsPerformance3[[#This Row],[reading score]]*StudentsPerformance3[[#This Row],[reading score]]</f>
        <v>5929</v>
      </c>
      <c r="J754" t="str">
        <f>IF(StudentsPerformance3[[#This Row],[math score]]&lt;50,"Failed","Passed")</f>
        <v>Passed</v>
      </c>
      <c r="K754" t="s">
        <v>34</v>
      </c>
      <c r="L754" t="s">
        <v>34</v>
      </c>
      <c r="M754">
        <f>StudentsPerformance3[[#This Row],[writing score]]*StudentsPerformance3[[#This Row],[writing score]]</f>
        <v>5625</v>
      </c>
      <c r="N754">
        <v>75</v>
      </c>
    </row>
    <row r="755" spans="1:14" x14ac:dyDescent="0.25">
      <c r="A755" t="s">
        <v>8</v>
      </c>
      <c r="B755" t="s">
        <v>13</v>
      </c>
      <c r="C755" t="s">
        <v>23</v>
      </c>
      <c r="D755" t="s">
        <v>11</v>
      </c>
      <c r="E755" t="s">
        <v>15</v>
      </c>
      <c r="F755">
        <v>77</v>
      </c>
      <c r="G755">
        <f>(StudentsPerformance3[[#This Row],[math score]])*(StudentsPerformance3[[#This Row],[math score]])</f>
        <v>5929</v>
      </c>
      <c r="H755">
        <v>90</v>
      </c>
      <c r="I755">
        <f>StudentsPerformance3[[#This Row],[reading score]]*StudentsPerformance3[[#This Row],[reading score]]</f>
        <v>8100</v>
      </c>
      <c r="J755" t="str">
        <f>IF(StudentsPerformance3[[#This Row],[math score]]&lt;50,"Failed","Passed")</f>
        <v>Passed</v>
      </c>
      <c r="K755" t="s">
        <v>34</v>
      </c>
      <c r="L755" t="s">
        <v>34</v>
      </c>
      <c r="M755">
        <f>StudentsPerformance3[[#This Row],[writing score]]*StudentsPerformance3[[#This Row],[writing score]]</f>
        <v>7225</v>
      </c>
      <c r="N755">
        <v>85</v>
      </c>
    </row>
    <row r="756" spans="1:14" x14ac:dyDescent="0.25">
      <c r="A756" t="s">
        <v>17</v>
      </c>
      <c r="B756" t="s">
        <v>13</v>
      </c>
      <c r="C756" t="s">
        <v>19</v>
      </c>
      <c r="D756" t="s">
        <v>20</v>
      </c>
      <c r="E756" t="s">
        <v>12</v>
      </c>
      <c r="F756">
        <v>58</v>
      </c>
      <c r="G756">
        <f>(StudentsPerformance3[[#This Row],[math score]])*(StudentsPerformance3[[#This Row],[math score]])</f>
        <v>3364</v>
      </c>
      <c r="H756">
        <v>55</v>
      </c>
      <c r="I756">
        <f>StudentsPerformance3[[#This Row],[reading score]]*StudentsPerformance3[[#This Row],[reading score]]</f>
        <v>3025</v>
      </c>
      <c r="J756" t="str">
        <f>IF(StudentsPerformance3[[#This Row],[math score]]&lt;50,"Failed","Passed")</f>
        <v>Passed</v>
      </c>
      <c r="K756" t="s">
        <v>34</v>
      </c>
      <c r="L756" t="s">
        <v>34</v>
      </c>
      <c r="M756">
        <f>StudentsPerformance3[[#This Row],[writing score]]*StudentsPerformance3[[#This Row],[writing score]]</f>
        <v>2809</v>
      </c>
      <c r="N756">
        <v>53</v>
      </c>
    </row>
    <row r="757" spans="1:14" x14ac:dyDescent="0.25">
      <c r="A757" t="s">
        <v>8</v>
      </c>
      <c r="B757" t="s">
        <v>24</v>
      </c>
      <c r="C757" t="s">
        <v>19</v>
      </c>
      <c r="D757" t="s">
        <v>11</v>
      </c>
      <c r="E757" t="s">
        <v>12</v>
      </c>
      <c r="F757">
        <v>84</v>
      </c>
      <c r="G757">
        <f>(StudentsPerformance3[[#This Row],[math score]])*(StudentsPerformance3[[#This Row],[math score]])</f>
        <v>7056</v>
      </c>
      <c r="H757">
        <v>95</v>
      </c>
      <c r="I757">
        <f>StudentsPerformance3[[#This Row],[reading score]]*StudentsPerformance3[[#This Row],[reading score]]</f>
        <v>9025</v>
      </c>
      <c r="J757" t="str">
        <f>IF(StudentsPerformance3[[#This Row],[math score]]&lt;50,"Failed","Passed")</f>
        <v>Passed</v>
      </c>
      <c r="K757" t="s">
        <v>34</v>
      </c>
      <c r="L757" t="s">
        <v>34</v>
      </c>
      <c r="M757">
        <f>StudentsPerformance3[[#This Row],[writing score]]*StudentsPerformance3[[#This Row],[writing score]]</f>
        <v>8464</v>
      </c>
      <c r="N757">
        <v>92</v>
      </c>
    </row>
    <row r="758" spans="1:14" x14ac:dyDescent="0.25">
      <c r="A758" t="s">
        <v>17</v>
      </c>
      <c r="B758" t="s">
        <v>21</v>
      </c>
      <c r="C758" t="s">
        <v>14</v>
      </c>
      <c r="D758" t="s">
        <v>11</v>
      </c>
      <c r="E758" t="s">
        <v>12</v>
      </c>
      <c r="F758">
        <v>55</v>
      </c>
      <c r="G758">
        <f>(StudentsPerformance3[[#This Row],[math score]])*(StudentsPerformance3[[#This Row],[math score]])</f>
        <v>3025</v>
      </c>
      <c r="H758">
        <v>58</v>
      </c>
      <c r="I758">
        <f>StudentsPerformance3[[#This Row],[reading score]]*StudentsPerformance3[[#This Row],[reading score]]</f>
        <v>3364</v>
      </c>
      <c r="J758" t="str">
        <f>IF(StudentsPerformance3[[#This Row],[math score]]&lt;50,"Failed","Passed")</f>
        <v>Passed</v>
      </c>
      <c r="K758" t="s">
        <v>34</v>
      </c>
      <c r="L758" t="s">
        <v>34</v>
      </c>
      <c r="M758">
        <f>StudentsPerformance3[[#This Row],[writing score]]*StudentsPerformance3[[#This Row],[writing score]]</f>
        <v>2704</v>
      </c>
      <c r="N758">
        <v>52</v>
      </c>
    </row>
    <row r="759" spans="1:14" x14ac:dyDescent="0.25">
      <c r="A759" t="s">
        <v>17</v>
      </c>
      <c r="B759" t="s">
        <v>24</v>
      </c>
      <c r="C759" t="s">
        <v>10</v>
      </c>
      <c r="D759" t="s">
        <v>20</v>
      </c>
      <c r="E759" t="s">
        <v>15</v>
      </c>
      <c r="F759">
        <v>70</v>
      </c>
      <c r="G759">
        <f>(StudentsPerformance3[[#This Row],[math score]])*(StudentsPerformance3[[#This Row],[math score]])</f>
        <v>4900</v>
      </c>
      <c r="H759">
        <v>68</v>
      </c>
      <c r="I759">
        <f>StudentsPerformance3[[#This Row],[reading score]]*StudentsPerformance3[[#This Row],[reading score]]</f>
        <v>4624</v>
      </c>
      <c r="J759" t="str">
        <f>IF(StudentsPerformance3[[#This Row],[math score]]&lt;50,"Failed","Passed")</f>
        <v>Passed</v>
      </c>
      <c r="K759" t="s">
        <v>34</v>
      </c>
      <c r="L759" t="s">
        <v>34</v>
      </c>
      <c r="M759">
        <f>StudentsPerformance3[[#This Row],[writing score]]*StudentsPerformance3[[#This Row],[writing score]]</f>
        <v>5184</v>
      </c>
      <c r="N759">
        <v>72</v>
      </c>
    </row>
    <row r="760" spans="1:14" x14ac:dyDescent="0.25">
      <c r="A760" t="s">
        <v>8</v>
      </c>
      <c r="B760" t="s">
        <v>21</v>
      </c>
      <c r="C760" t="s">
        <v>14</v>
      </c>
      <c r="D760" t="s">
        <v>20</v>
      </c>
      <c r="E760" t="s">
        <v>15</v>
      </c>
      <c r="F760">
        <v>52</v>
      </c>
      <c r="G760">
        <f>(StudentsPerformance3[[#This Row],[math score]])*(StudentsPerformance3[[#This Row],[math score]])</f>
        <v>2704</v>
      </c>
      <c r="H760">
        <v>59</v>
      </c>
      <c r="I760">
        <f>StudentsPerformance3[[#This Row],[reading score]]*StudentsPerformance3[[#This Row],[reading score]]</f>
        <v>3481</v>
      </c>
      <c r="J760" t="str">
        <f>IF(StudentsPerformance3[[#This Row],[math score]]&lt;50,"Failed","Passed")</f>
        <v>Passed</v>
      </c>
      <c r="K760" t="s">
        <v>34</v>
      </c>
      <c r="L760" t="s">
        <v>34</v>
      </c>
      <c r="M760">
        <f>StudentsPerformance3[[#This Row],[writing score]]*StudentsPerformance3[[#This Row],[writing score]]</f>
        <v>4225</v>
      </c>
      <c r="N760">
        <v>65</v>
      </c>
    </row>
    <row r="761" spans="1:14" x14ac:dyDescent="0.25">
      <c r="A761" t="s">
        <v>17</v>
      </c>
      <c r="B761" t="s">
        <v>9</v>
      </c>
      <c r="C761" t="s">
        <v>14</v>
      </c>
      <c r="D761" t="s">
        <v>11</v>
      </c>
      <c r="E761" t="s">
        <v>15</v>
      </c>
      <c r="F761">
        <v>69</v>
      </c>
      <c r="G761">
        <f>(StudentsPerformance3[[#This Row],[math score]])*(StudentsPerformance3[[#This Row],[math score]])</f>
        <v>4761</v>
      </c>
      <c r="H761">
        <v>77</v>
      </c>
      <c r="I761">
        <f>StudentsPerformance3[[#This Row],[reading score]]*StudentsPerformance3[[#This Row],[reading score]]</f>
        <v>5929</v>
      </c>
      <c r="J761" t="str">
        <f>IF(StudentsPerformance3[[#This Row],[math score]]&lt;50,"Failed","Passed")</f>
        <v>Passed</v>
      </c>
      <c r="K761" t="s">
        <v>34</v>
      </c>
      <c r="L761" t="s">
        <v>34</v>
      </c>
      <c r="M761">
        <f>StudentsPerformance3[[#This Row],[writing score]]*StudentsPerformance3[[#This Row],[writing score]]</f>
        <v>5929</v>
      </c>
      <c r="N761">
        <v>77</v>
      </c>
    </row>
    <row r="762" spans="1:14" x14ac:dyDescent="0.25">
      <c r="A762" t="s">
        <v>8</v>
      </c>
      <c r="B762" t="s">
        <v>13</v>
      </c>
      <c r="C762" t="s">
        <v>22</v>
      </c>
      <c r="D762" t="s">
        <v>20</v>
      </c>
      <c r="E762" t="s">
        <v>12</v>
      </c>
      <c r="F762">
        <v>53</v>
      </c>
      <c r="G762">
        <f>(StudentsPerformance3[[#This Row],[math score]])*(StudentsPerformance3[[#This Row],[math score]])</f>
        <v>2809</v>
      </c>
      <c r="H762">
        <v>72</v>
      </c>
      <c r="I762">
        <f>StudentsPerformance3[[#This Row],[reading score]]*StudentsPerformance3[[#This Row],[reading score]]</f>
        <v>5184</v>
      </c>
      <c r="J762" t="str">
        <f>IF(StudentsPerformance3[[#This Row],[math score]]&lt;50,"Failed","Passed")</f>
        <v>Passed</v>
      </c>
      <c r="K762" t="s">
        <v>34</v>
      </c>
      <c r="L762" t="s">
        <v>34</v>
      </c>
      <c r="M762">
        <f>StudentsPerformance3[[#This Row],[writing score]]*StudentsPerformance3[[#This Row],[writing score]]</f>
        <v>4096</v>
      </c>
      <c r="N762">
        <v>64</v>
      </c>
    </row>
    <row r="763" spans="1:14" x14ac:dyDescent="0.25">
      <c r="A763" t="s">
        <v>8</v>
      </c>
      <c r="B763" t="s">
        <v>21</v>
      </c>
      <c r="C763" t="s">
        <v>23</v>
      </c>
      <c r="D763" t="s">
        <v>11</v>
      </c>
      <c r="E763" t="s">
        <v>12</v>
      </c>
      <c r="F763">
        <v>48</v>
      </c>
      <c r="G763">
        <f>(StudentsPerformance3[[#This Row],[math score]])*(StudentsPerformance3[[#This Row],[math score]])</f>
        <v>2304</v>
      </c>
      <c r="H763">
        <v>58</v>
      </c>
      <c r="I763">
        <f>StudentsPerformance3[[#This Row],[reading score]]*StudentsPerformance3[[#This Row],[reading score]]</f>
        <v>3364</v>
      </c>
      <c r="J763" t="str">
        <f>IF(StudentsPerformance3[[#This Row],[math score]]&lt;50,"Failed","Passed")</f>
        <v>Failed</v>
      </c>
      <c r="K763" t="s">
        <v>34</v>
      </c>
      <c r="L763" t="s">
        <v>34</v>
      </c>
      <c r="M763">
        <f>StudentsPerformance3[[#This Row],[writing score]]*StudentsPerformance3[[#This Row],[writing score]]</f>
        <v>2916</v>
      </c>
      <c r="N763">
        <v>54</v>
      </c>
    </row>
    <row r="764" spans="1:14" x14ac:dyDescent="0.25">
      <c r="A764" t="s">
        <v>17</v>
      </c>
      <c r="B764" t="s">
        <v>21</v>
      </c>
      <c r="C764" t="s">
        <v>23</v>
      </c>
      <c r="D764" t="s">
        <v>11</v>
      </c>
      <c r="E764" t="s">
        <v>15</v>
      </c>
      <c r="F764">
        <v>78</v>
      </c>
      <c r="G764">
        <f>(StudentsPerformance3[[#This Row],[math score]])*(StudentsPerformance3[[#This Row],[math score]])</f>
        <v>6084</v>
      </c>
      <c r="H764">
        <v>81</v>
      </c>
      <c r="I764">
        <f>StudentsPerformance3[[#This Row],[reading score]]*StudentsPerformance3[[#This Row],[reading score]]</f>
        <v>6561</v>
      </c>
      <c r="J764" t="str">
        <f>IF(StudentsPerformance3[[#This Row],[math score]]&lt;50,"Failed","Passed")</f>
        <v>Passed</v>
      </c>
      <c r="K764" t="s">
        <v>34</v>
      </c>
      <c r="L764" t="s">
        <v>34</v>
      </c>
      <c r="M764">
        <f>StudentsPerformance3[[#This Row],[writing score]]*StudentsPerformance3[[#This Row],[writing score]]</f>
        <v>7396</v>
      </c>
      <c r="N764">
        <v>86</v>
      </c>
    </row>
    <row r="765" spans="1:14" x14ac:dyDescent="0.25">
      <c r="A765" t="s">
        <v>8</v>
      </c>
      <c r="B765" t="s">
        <v>9</v>
      </c>
      <c r="C765" t="s">
        <v>22</v>
      </c>
      <c r="D765" t="s">
        <v>11</v>
      </c>
      <c r="E765" t="s">
        <v>12</v>
      </c>
      <c r="F765">
        <v>62</v>
      </c>
      <c r="G765">
        <f>(StudentsPerformance3[[#This Row],[math score]])*(StudentsPerformance3[[#This Row],[math score]])</f>
        <v>3844</v>
      </c>
      <c r="H765">
        <v>62</v>
      </c>
      <c r="I765">
        <f>StudentsPerformance3[[#This Row],[reading score]]*StudentsPerformance3[[#This Row],[reading score]]</f>
        <v>3844</v>
      </c>
      <c r="J765" t="str">
        <f>IF(StudentsPerformance3[[#This Row],[math score]]&lt;50,"Failed","Passed")</f>
        <v>Passed</v>
      </c>
      <c r="K765" t="s">
        <v>34</v>
      </c>
      <c r="L765" t="s">
        <v>34</v>
      </c>
      <c r="M765">
        <f>StudentsPerformance3[[#This Row],[writing score]]*StudentsPerformance3[[#This Row],[writing score]]</f>
        <v>3969</v>
      </c>
      <c r="N765">
        <v>63</v>
      </c>
    </row>
    <row r="766" spans="1:14" x14ac:dyDescent="0.25">
      <c r="A766" t="s">
        <v>17</v>
      </c>
      <c r="B766" t="s">
        <v>21</v>
      </c>
      <c r="C766" t="s">
        <v>14</v>
      </c>
      <c r="D766" t="s">
        <v>11</v>
      </c>
      <c r="E766" t="s">
        <v>12</v>
      </c>
      <c r="F766">
        <v>60</v>
      </c>
      <c r="G766">
        <f>(StudentsPerformance3[[#This Row],[math score]])*(StudentsPerformance3[[#This Row],[math score]])</f>
        <v>3600</v>
      </c>
      <c r="H766">
        <v>63</v>
      </c>
      <c r="I766">
        <f>StudentsPerformance3[[#This Row],[reading score]]*StudentsPerformance3[[#This Row],[reading score]]</f>
        <v>3969</v>
      </c>
      <c r="J766" t="str">
        <f>IF(StudentsPerformance3[[#This Row],[math score]]&lt;50,"Failed","Passed")</f>
        <v>Passed</v>
      </c>
      <c r="K766" t="s">
        <v>34</v>
      </c>
      <c r="L766" t="s">
        <v>34</v>
      </c>
      <c r="M766">
        <f>StudentsPerformance3[[#This Row],[writing score]]*StudentsPerformance3[[#This Row],[writing score]]</f>
        <v>3481</v>
      </c>
      <c r="N766">
        <v>59</v>
      </c>
    </row>
    <row r="767" spans="1:14" x14ac:dyDescent="0.25">
      <c r="A767" t="s">
        <v>8</v>
      </c>
      <c r="B767" t="s">
        <v>9</v>
      </c>
      <c r="C767" t="s">
        <v>22</v>
      </c>
      <c r="D767" t="s">
        <v>11</v>
      </c>
      <c r="E767" t="s">
        <v>12</v>
      </c>
      <c r="F767">
        <v>74</v>
      </c>
      <c r="G767">
        <f>(StudentsPerformance3[[#This Row],[math score]])*(StudentsPerformance3[[#This Row],[math score]])</f>
        <v>5476</v>
      </c>
      <c r="H767">
        <v>72</v>
      </c>
      <c r="I767">
        <f>StudentsPerformance3[[#This Row],[reading score]]*StudentsPerformance3[[#This Row],[reading score]]</f>
        <v>5184</v>
      </c>
      <c r="J767" t="str">
        <f>IF(StudentsPerformance3[[#This Row],[math score]]&lt;50,"Failed","Passed")</f>
        <v>Passed</v>
      </c>
      <c r="K767" t="s">
        <v>34</v>
      </c>
      <c r="L767" t="s">
        <v>34</v>
      </c>
      <c r="M767">
        <f>StudentsPerformance3[[#This Row],[writing score]]*StudentsPerformance3[[#This Row],[writing score]]</f>
        <v>5184</v>
      </c>
      <c r="N767">
        <v>72</v>
      </c>
    </row>
    <row r="768" spans="1:14" x14ac:dyDescent="0.25">
      <c r="A768" t="s">
        <v>8</v>
      </c>
      <c r="B768" t="s">
        <v>13</v>
      </c>
      <c r="C768" t="s">
        <v>22</v>
      </c>
      <c r="D768" t="s">
        <v>11</v>
      </c>
      <c r="E768" t="s">
        <v>15</v>
      </c>
      <c r="F768">
        <v>58</v>
      </c>
      <c r="G768">
        <f>(StudentsPerformance3[[#This Row],[math score]])*(StudentsPerformance3[[#This Row],[math score]])</f>
        <v>3364</v>
      </c>
      <c r="H768">
        <v>75</v>
      </c>
      <c r="I768">
        <f>StudentsPerformance3[[#This Row],[reading score]]*StudentsPerformance3[[#This Row],[reading score]]</f>
        <v>5625</v>
      </c>
      <c r="J768" t="str">
        <f>IF(StudentsPerformance3[[#This Row],[math score]]&lt;50,"Failed","Passed")</f>
        <v>Passed</v>
      </c>
      <c r="K768" t="s">
        <v>34</v>
      </c>
      <c r="L768" t="s">
        <v>34</v>
      </c>
      <c r="M768">
        <f>StudentsPerformance3[[#This Row],[writing score]]*StudentsPerformance3[[#This Row],[writing score]]</f>
        <v>5929</v>
      </c>
      <c r="N768">
        <v>77</v>
      </c>
    </row>
    <row r="769" spans="1:14" x14ac:dyDescent="0.25">
      <c r="A769" t="s">
        <v>17</v>
      </c>
      <c r="B769" t="s">
        <v>9</v>
      </c>
      <c r="C769" t="s">
        <v>22</v>
      </c>
      <c r="D769" t="s">
        <v>11</v>
      </c>
      <c r="E769" t="s">
        <v>15</v>
      </c>
      <c r="F769">
        <v>76</v>
      </c>
      <c r="G769">
        <f>(StudentsPerformance3[[#This Row],[math score]])*(StudentsPerformance3[[#This Row],[math score]])</f>
        <v>5776</v>
      </c>
      <c r="H769">
        <v>62</v>
      </c>
      <c r="I769">
        <f>StudentsPerformance3[[#This Row],[reading score]]*StudentsPerformance3[[#This Row],[reading score]]</f>
        <v>3844</v>
      </c>
      <c r="J769" t="str">
        <f>IF(StudentsPerformance3[[#This Row],[math score]]&lt;50,"Failed","Passed")</f>
        <v>Passed</v>
      </c>
      <c r="K769" t="s">
        <v>34</v>
      </c>
      <c r="L769" t="s">
        <v>34</v>
      </c>
      <c r="M769">
        <f>StudentsPerformance3[[#This Row],[writing score]]*StudentsPerformance3[[#This Row],[writing score]]</f>
        <v>3600</v>
      </c>
      <c r="N769">
        <v>60</v>
      </c>
    </row>
    <row r="770" spans="1:14" x14ac:dyDescent="0.25">
      <c r="A770" t="s">
        <v>8</v>
      </c>
      <c r="B770" t="s">
        <v>21</v>
      </c>
      <c r="C770" t="s">
        <v>23</v>
      </c>
      <c r="D770" t="s">
        <v>11</v>
      </c>
      <c r="E770" t="s">
        <v>12</v>
      </c>
      <c r="F770">
        <v>68</v>
      </c>
      <c r="G770">
        <f>(StudentsPerformance3[[#This Row],[math score]])*(StudentsPerformance3[[#This Row],[math score]])</f>
        <v>4624</v>
      </c>
      <c r="H770">
        <v>71</v>
      </c>
      <c r="I770">
        <f>StudentsPerformance3[[#This Row],[reading score]]*StudentsPerformance3[[#This Row],[reading score]]</f>
        <v>5041</v>
      </c>
      <c r="J770" t="str">
        <f>IF(StudentsPerformance3[[#This Row],[math score]]&lt;50,"Failed","Passed")</f>
        <v>Passed</v>
      </c>
      <c r="K770" t="s">
        <v>34</v>
      </c>
      <c r="L770" t="s">
        <v>34</v>
      </c>
      <c r="M770">
        <f>StudentsPerformance3[[#This Row],[writing score]]*StudentsPerformance3[[#This Row],[writing score]]</f>
        <v>5625</v>
      </c>
      <c r="N770">
        <v>75</v>
      </c>
    </row>
    <row r="771" spans="1:14" x14ac:dyDescent="0.25">
      <c r="A771" t="s">
        <v>17</v>
      </c>
      <c r="B771" t="s">
        <v>18</v>
      </c>
      <c r="C771" t="s">
        <v>14</v>
      </c>
      <c r="D771" t="s">
        <v>20</v>
      </c>
      <c r="E771" t="s">
        <v>12</v>
      </c>
      <c r="F771">
        <v>58</v>
      </c>
      <c r="G771">
        <f>(StudentsPerformance3[[#This Row],[math score]])*(StudentsPerformance3[[#This Row],[math score]])</f>
        <v>3364</v>
      </c>
      <c r="H771">
        <v>60</v>
      </c>
      <c r="I771">
        <f>StudentsPerformance3[[#This Row],[reading score]]*StudentsPerformance3[[#This Row],[reading score]]</f>
        <v>3600</v>
      </c>
      <c r="J771" t="str">
        <f>IF(StudentsPerformance3[[#This Row],[math score]]&lt;50,"Failed","Passed")</f>
        <v>Passed</v>
      </c>
      <c r="K771" t="s">
        <v>34</v>
      </c>
      <c r="L771" t="s">
        <v>34</v>
      </c>
      <c r="M771">
        <f>StudentsPerformance3[[#This Row],[writing score]]*StudentsPerformance3[[#This Row],[writing score]]</f>
        <v>3249</v>
      </c>
      <c r="N771">
        <v>57</v>
      </c>
    </row>
    <row r="772" spans="1:14" x14ac:dyDescent="0.25">
      <c r="A772" t="s">
        <v>17</v>
      </c>
      <c r="B772" t="s">
        <v>9</v>
      </c>
      <c r="C772" t="s">
        <v>22</v>
      </c>
      <c r="D772" t="s">
        <v>11</v>
      </c>
      <c r="E772" t="s">
        <v>12</v>
      </c>
      <c r="F772">
        <v>52</v>
      </c>
      <c r="G772">
        <f>(StudentsPerformance3[[#This Row],[math score]])*(StudentsPerformance3[[#This Row],[math score]])</f>
        <v>2704</v>
      </c>
      <c r="H772">
        <v>48</v>
      </c>
      <c r="I772">
        <f>StudentsPerformance3[[#This Row],[reading score]]*StudentsPerformance3[[#This Row],[reading score]]</f>
        <v>2304</v>
      </c>
      <c r="J772" t="str">
        <f>IF(StudentsPerformance3[[#This Row],[math score]]&lt;50,"Failed","Passed")</f>
        <v>Passed</v>
      </c>
      <c r="K772" t="s">
        <v>35</v>
      </c>
      <c r="L772" t="s">
        <v>35</v>
      </c>
      <c r="M772">
        <f>StudentsPerformance3[[#This Row],[writing score]]*StudentsPerformance3[[#This Row],[writing score]]</f>
        <v>2401</v>
      </c>
      <c r="N772">
        <v>49</v>
      </c>
    </row>
    <row r="773" spans="1:14" x14ac:dyDescent="0.25">
      <c r="A773" t="s">
        <v>17</v>
      </c>
      <c r="B773" t="s">
        <v>21</v>
      </c>
      <c r="C773" t="s">
        <v>10</v>
      </c>
      <c r="D773" t="s">
        <v>11</v>
      </c>
      <c r="E773" t="s">
        <v>12</v>
      </c>
      <c r="F773">
        <v>75</v>
      </c>
      <c r="G773">
        <f>(StudentsPerformance3[[#This Row],[math score]])*(StudentsPerformance3[[#This Row],[math score]])</f>
        <v>5625</v>
      </c>
      <c r="H773">
        <v>73</v>
      </c>
      <c r="I773">
        <f>StudentsPerformance3[[#This Row],[reading score]]*StudentsPerformance3[[#This Row],[reading score]]</f>
        <v>5329</v>
      </c>
      <c r="J773" t="str">
        <f>IF(StudentsPerformance3[[#This Row],[math score]]&lt;50,"Failed","Passed")</f>
        <v>Passed</v>
      </c>
      <c r="K773" t="s">
        <v>34</v>
      </c>
      <c r="L773" t="s">
        <v>34</v>
      </c>
      <c r="M773">
        <f>StudentsPerformance3[[#This Row],[writing score]]*StudentsPerformance3[[#This Row],[writing score]]</f>
        <v>5476</v>
      </c>
      <c r="N773">
        <v>74</v>
      </c>
    </row>
    <row r="774" spans="1:14" x14ac:dyDescent="0.25">
      <c r="A774" t="s">
        <v>8</v>
      </c>
      <c r="B774" t="s">
        <v>9</v>
      </c>
      <c r="C774" t="s">
        <v>23</v>
      </c>
      <c r="D774" t="s">
        <v>20</v>
      </c>
      <c r="E774" t="s">
        <v>15</v>
      </c>
      <c r="F774">
        <v>52</v>
      </c>
      <c r="G774">
        <f>(StudentsPerformance3[[#This Row],[math score]])*(StudentsPerformance3[[#This Row],[math score]])</f>
        <v>2704</v>
      </c>
      <c r="H774">
        <v>67</v>
      </c>
      <c r="I774">
        <f>StudentsPerformance3[[#This Row],[reading score]]*StudentsPerformance3[[#This Row],[reading score]]</f>
        <v>4489</v>
      </c>
      <c r="J774" t="str">
        <f>IF(StudentsPerformance3[[#This Row],[math score]]&lt;50,"Failed","Passed")</f>
        <v>Passed</v>
      </c>
      <c r="K774" t="s">
        <v>34</v>
      </c>
      <c r="L774" t="s">
        <v>34</v>
      </c>
      <c r="M774">
        <f>StudentsPerformance3[[#This Row],[writing score]]*StudentsPerformance3[[#This Row],[writing score]]</f>
        <v>5184</v>
      </c>
      <c r="N774">
        <v>72</v>
      </c>
    </row>
    <row r="775" spans="1:14" x14ac:dyDescent="0.25">
      <c r="A775" t="s">
        <v>8</v>
      </c>
      <c r="B775" t="s">
        <v>13</v>
      </c>
      <c r="C775" t="s">
        <v>10</v>
      </c>
      <c r="D775" t="s">
        <v>20</v>
      </c>
      <c r="E775" t="s">
        <v>12</v>
      </c>
      <c r="F775">
        <v>62</v>
      </c>
      <c r="G775">
        <f>(StudentsPerformance3[[#This Row],[math score]])*(StudentsPerformance3[[#This Row],[math score]])</f>
        <v>3844</v>
      </c>
      <c r="H775">
        <v>78</v>
      </c>
      <c r="I775">
        <f>StudentsPerformance3[[#This Row],[reading score]]*StudentsPerformance3[[#This Row],[reading score]]</f>
        <v>6084</v>
      </c>
      <c r="J775" t="str">
        <f>IF(StudentsPerformance3[[#This Row],[math score]]&lt;50,"Failed","Passed")</f>
        <v>Passed</v>
      </c>
      <c r="K775" t="s">
        <v>34</v>
      </c>
      <c r="L775" t="s">
        <v>34</v>
      </c>
      <c r="M775">
        <f>StudentsPerformance3[[#This Row],[writing score]]*StudentsPerformance3[[#This Row],[writing score]]</f>
        <v>6241</v>
      </c>
      <c r="N775">
        <v>79</v>
      </c>
    </row>
    <row r="776" spans="1:14" x14ac:dyDescent="0.25">
      <c r="A776" t="s">
        <v>17</v>
      </c>
      <c r="B776" t="s">
        <v>9</v>
      </c>
      <c r="C776" t="s">
        <v>14</v>
      </c>
      <c r="D776" t="s">
        <v>11</v>
      </c>
      <c r="E776" t="s">
        <v>12</v>
      </c>
      <c r="F776">
        <v>66</v>
      </c>
      <c r="G776">
        <f>(StudentsPerformance3[[#This Row],[math score]])*(StudentsPerformance3[[#This Row],[math score]])</f>
        <v>4356</v>
      </c>
      <c r="H776">
        <v>65</v>
      </c>
      <c r="I776">
        <f>StudentsPerformance3[[#This Row],[reading score]]*StudentsPerformance3[[#This Row],[reading score]]</f>
        <v>4225</v>
      </c>
      <c r="J776" t="str">
        <f>IF(StudentsPerformance3[[#This Row],[math score]]&lt;50,"Failed","Passed")</f>
        <v>Passed</v>
      </c>
      <c r="K776" t="s">
        <v>34</v>
      </c>
      <c r="L776" t="s">
        <v>34</v>
      </c>
      <c r="M776">
        <f>StudentsPerformance3[[#This Row],[writing score]]*StudentsPerformance3[[#This Row],[writing score]]</f>
        <v>3600</v>
      </c>
      <c r="N776">
        <v>60</v>
      </c>
    </row>
    <row r="777" spans="1:14" x14ac:dyDescent="0.25">
      <c r="A777" t="s">
        <v>8</v>
      </c>
      <c r="B777" t="s">
        <v>9</v>
      </c>
      <c r="C777" t="s">
        <v>23</v>
      </c>
      <c r="D777" t="s">
        <v>20</v>
      </c>
      <c r="E777" t="s">
        <v>12</v>
      </c>
      <c r="F777">
        <v>49</v>
      </c>
      <c r="G777">
        <f>(StudentsPerformance3[[#This Row],[math score]])*(StudentsPerformance3[[#This Row],[math score]])</f>
        <v>2401</v>
      </c>
      <c r="H777">
        <v>58</v>
      </c>
      <c r="I777">
        <f>StudentsPerformance3[[#This Row],[reading score]]*StudentsPerformance3[[#This Row],[reading score]]</f>
        <v>3364</v>
      </c>
      <c r="J777" t="str">
        <f>IF(StudentsPerformance3[[#This Row],[math score]]&lt;50,"Failed","Passed")</f>
        <v>Failed</v>
      </c>
      <c r="K777" t="s">
        <v>34</v>
      </c>
      <c r="L777" t="s">
        <v>34</v>
      </c>
      <c r="M777">
        <f>StudentsPerformance3[[#This Row],[writing score]]*StudentsPerformance3[[#This Row],[writing score]]</f>
        <v>3025</v>
      </c>
      <c r="N777">
        <v>55</v>
      </c>
    </row>
    <row r="778" spans="1:14" x14ac:dyDescent="0.25">
      <c r="A778" t="s">
        <v>8</v>
      </c>
      <c r="B778" t="s">
        <v>9</v>
      </c>
      <c r="C778" t="s">
        <v>22</v>
      </c>
      <c r="D778" t="s">
        <v>11</v>
      </c>
      <c r="E778" t="s">
        <v>12</v>
      </c>
      <c r="F778">
        <v>66</v>
      </c>
      <c r="G778">
        <f>(StudentsPerformance3[[#This Row],[math score]])*(StudentsPerformance3[[#This Row],[math score]])</f>
        <v>4356</v>
      </c>
      <c r="H778">
        <v>72</v>
      </c>
      <c r="I778">
        <f>StudentsPerformance3[[#This Row],[reading score]]*StudentsPerformance3[[#This Row],[reading score]]</f>
        <v>5184</v>
      </c>
      <c r="J778" t="str">
        <f>IF(StudentsPerformance3[[#This Row],[math score]]&lt;50,"Failed","Passed")</f>
        <v>Passed</v>
      </c>
      <c r="K778" t="s">
        <v>34</v>
      </c>
      <c r="L778" t="s">
        <v>34</v>
      </c>
      <c r="M778">
        <f>StudentsPerformance3[[#This Row],[writing score]]*StudentsPerformance3[[#This Row],[writing score]]</f>
        <v>4900</v>
      </c>
      <c r="N778">
        <v>70</v>
      </c>
    </row>
    <row r="779" spans="1:14" x14ac:dyDescent="0.25">
      <c r="A779" t="s">
        <v>8</v>
      </c>
      <c r="B779" t="s">
        <v>13</v>
      </c>
      <c r="C779" t="s">
        <v>14</v>
      </c>
      <c r="D779" t="s">
        <v>20</v>
      </c>
      <c r="E779" t="s">
        <v>12</v>
      </c>
      <c r="F779">
        <v>35</v>
      </c>
      <c r="G779">
        <f>(StudentsPerformance3[[#This Row],[math score]])*(StudentsPerformance3[[#This Row],[math score]])</f>
        <v>1225</v>
      </c>
      <c r="H779">
        <v>44</v>
      </c>
      <c r="I779">
        <f>StudentsPerformance3[[#This Row],[reading score]]*StudentsPerformance3[[#This Row],[reading score]]</f>
        <v>1936</v>
      </c>
      <c r="J779" t="str">
        <f>IF(StudentsPerformance3[[#This Row],[math score]]&lt;50,"Failed","Passed")</f>
        <v>Failed</v>
      </c>
      <c r="K779" t="s">
        <v>35</v>
      </c>
      <c r="L779" t="s">
        <v>35</v>
      </c>
      <c r="M779">
        <f>StudentsPerformance3[[#This Row],[writing score]]*StudentsPerformance3[[#This Row],[writing score]]</f>
        <v>1849</v>
      </c>
      <c r="N779">
        <v>43</v>
      </c>
    </row>
    <row r="780" spans="1:14" x14ac:dyDescent="0.25">
      <c r="A780" t="s">
        <v>8</v>
      </c>
      <c r="B780" t="s">
        <v>18</v>
      </c>
      <c r="C780" t="s">
        <v>14</v>
      </c>
      <c r="D780" t="s">
        <v>11</v>
      </c>
      <c r="E780" t="s">
        <v>15</v>
      </c>
      <c r="F780">
        <v>72</v>
      </c>
      <c r="G780">
        <f>(StudentsPerformance3[[#This Row],[math score]])*(StudentsPerformance3[[#This Row],[math score]])</f>
        <v>5184</v>
      </c>
      <c r="H780">
        <v>79</v>
      </c>
      <c r="I780">
        <f>StudentsPerformance3[[#This Row],[reading score]]*StudentsPerformance3[[#This Row],[reading score]]</f>
        <v>6241</v>
      </c>
      <c r="J780" t="str">
        <f>IF(StudentsPerformance3[[#This Row],[math score]]&lt;50,"Failed","Passed")</f>
        <v>Passed</v>
      </c>
      <c r="K780" t="s">
        <v>34</v>
      </c>
      <c r="L780" t="s">
        <v>34</v>
      </c>
      <c r="M780">
        <f>StudentsPerformance3[[#This Row],[writing score]]*StudentsPerformance3[[#This Row],[writing score]]</f>
        <v>6724</v>
      </c>
      <c r="N780">
        <v>82</v>
      </c>
    </row>
    <row r="781" spans="1:14" x14ac:dyDescent="0.25">
      <c r="A781" t="s">
        <v>17</v>
      </c>
      <c r="B781" t="s">
        <v>24</v>
      </c>
      <c r="C781" t="s">
        <v>19</v>
      </c>
      <c r="D781" t="s">
        <v>11</v>
      </c>
      <c r="E781" t="s">
        <v>15</v>
      </c>
      <c r="F781">
        <v>94</v>
      </c>
      <c r="G781">
        <f>(StudentsPerformance3[[#This Row],[math score]])*(StudentsPerformance3[[#This Row],[math score]])</f>
        <v>8836</v>
      </c>
      <c r="H781">
        <v>85</v>
      </c>
      <c r="I781">
        <f>StudentsPerformance3[[#This Row],[reading score]]*StudentsPerformance3[[#This Row],[reading score]]</f>
        <v>7225</v>
      </c>
      <c r="J781" t="str">
        <f>IF(StudentsPerformance3[[#This Row],[math score]]&lt;50,"Failed","Passed")</f>
        <v>Passed</v>
      </c>
      <c r="K781" t="s">
        <v>34</v>
      </c>
      <c r="L781" t="s">
        <v>34</v>
      </c>
      <c r="M781">
        <f>StudentsPerformance3[[#This Row],[writing score]]*StudentsPerformance3[[#This Row],[writing score]]</f>
        <v>6724</v>
      </c>
      <c r="N781">
        <v>82</v>
      </c>
    </row>
    <row r="782" spans="1:14" x14ac:dyDescent="0.25">
      <c r="A782" t="s">
        <v>8</v>
      </c>
      <c r="B782" t="s">
        <v>21</v>
      </c>
      <c r="C782" t="s">
        <v>19</v>
      </c>
      <c r="D782" t="s">
        <v>20</v>
      </c>
      <c r="E782" t="s">
        <v>12</v>
      </c>
      <c r="F782">
        <v>46</v>
      </c>
      <c r="G782">
        <f>(StudentsPerformance3[[#This Row],[math score]])*(StudentsPerformance3[[#This Row],[math score]])</f>
        <v>2116</v>
      </c>
      <c r="H782">
        <v>56</v>
      </c>
      <c r="I782">
        <f>StudentsPerformance3[[#This Row],[reading score]]*StudentsPerformance3[[#This Row],[reading score]]</f>
        <v>3136</v>
      </c>
      <c r="J782" t="str">
        <f>IF(StudentsPerformance3[[#This Row],[math score]]&lt;50,"Failed","Passed")</f>
        <v>Failed</v>
      </c>
      <c r="K782" t="s">
        <v>34</v>
      </c>
      <c r="L782" t="s">
        <v>34</v>
      </c>
      <c r="M782">
        <f>StudentsPerformance3[[#This Row],[writing score]]*StudentsPerformance3[[#This Row],[writing score]]</f>
        <v>3249</v>
      </c>
      <c r="N782">
        <v>57</v>
      </c>
    </row>
    <row r="783" spans="1:14" x14ac:dyDescent="0.25">
      <c r="A783" t="s">
        <v>8</v>
      </c>
      <c r="B783" t="s">
        <v>9</v>
      </c>
      <c r="C783" t="s">
        <v>16</v>
      </c>
      <c r="D783" t="s">
        <v>11</v>
      </c>
      <c r="E783" t="s">
        <v>12</v>
      </c>
      <c r="F783">
        <v>77</v>
      </c>
      <c r="G783">
        <f>(StudentsPerformance3[[#This Row],[math score]])*(StudentsPerformance3[[#This Row],[math score]])</f>
        <v>5929</v>
      </c>
      <c r="H783">
        <v>90</v>
      </c>
      <c r="I783">
        <f>StudentsPerformance3[[#This Row],[reading score]]*StudentsPerformance3[[#This Row],[reading score]]</f>
        <v>8100</v>
      </c>
      <c r="J783" t="str">
        <f>IF(StudentsPerformance3[[#This Row],[math score]]&lt;50,"Failed","Passed")</f>
        <v>Passed</v>
      </c>
      <c r="K783" t="s">
        <v>34</v>
      </c>
      <c r="L783" t="s">
        <v>34</v>
      </c>
      <c r="M783">
        <f>StudentsPerformance3[[#This Row],[writing score]]*StudentsPerformance3[[#This Row],[writing score]]</f>
        <v>7056</v>
      </c>
      <c r="N783">
        <v>84</v>
      </c>
    </row>
    <row r="784" spans="1:14" x14ac:dyDescent="0.25">
      <c r="A784" t="s">
        <v>8</v>
      </c>
      <c r="B784" t="s">
        <v>9</v>
      </c>
      <c r="C784" t="s">
        <v>22</v>
      </c>
      <c r="D784" t="s">
        <v>20</v>
      </c>
      <c r="E784" t="s">
        <v>15</v>
      </c>
      <c r="F784">
        <v>76</v>
      </c>
      <c r="G784">
        <f>(StudentsPerformance3[[#This Row],[math score]])*(StudentsPerformance3[[#This Row],[math score]])</f>
        <v>5776</v>
      </c>
      <c r="H784">
        <v>85</v>
      </c>
      <c r="I784">
        <f>StudentsPerformance3[[#This Row],[reading score]]*StudentsPerformance3[[#This Row],[reading score]]</f>
        <v>7225</v>
      </c>
      <c r="J784" t="str">
        <f>IF(StudentsPerformance3[[#This Row],[math score]]&lt;50,"Failed","Passed")</f>
        <v>Passed</v>
      </c>
      <c r="K784" t="s">
        <v>34</v>
      </c>
      <c r="L784" t="s">
        <v>34</v>
      </c>
      <c r="M784">
        <f>StudentsPerformance3[[#This Row],[writing score]]*StudentsPerformance3[[#This Row],[writing score]]</f>
        <v>6724</v>
      </c>
      <c r="N784">
        <v>82</v>
      </c>
    </row>
    <row r="785" spans="1:14" x14ac:dyDescent="0.25">
      <c r="A785" t="s">
        <v>8</v>
      </c>
      <c r="B785" t="s">
        <v>13</v>
      </c>
      <c r="C785" t="s">
        <v>19</v>
      </c>
      <c r="D785" t="s">
        <v>11</v>
      </c>
      <c r="E785" t="s">
        <v>15</v>
      </c>
      <c r="F785">
        <v>52</v>
      </c>
      <c r="G785">
        <f>(StudentsPerformance3[[#This Row],[math score]])*(StudentsPerformance3[[#This Row],[math score]])</f>
        <v>2704</v>
      </c>
      <c r="H785">
        <v>59</v>
      </c>
      <c r="I785">
        <f>StudentsPerformance3[[#This Row],[reading score]]*StudentsPerformance3[[#This Row],[reading score]]</f>
        <v>3481</v>
      </c>
      <c r="J785" t="str">
        <f>IF(StudentsPerformance3[[#This Row],[math score]]&lt;50,"Failed","Passed")</f>
        <v>Passed</v>
      </c>
      <c r="K785" t="s">
        <v>34</v>
      </c>
      <c r="L785" t="s">
        <v>34</v>
      </c>
      <c r="M785">
        <f>StudentsPerformance3[[#This Row],[writing score]]*StudentsPerformance3[[#This Row],[writing score]]</f>
        <v>3844</v>
      </c>
      <c r="N785">
        <v>62</v>
      </c>
    </row>
    <row r="786" spans="1:14" x14ac:dyDescent="0.25">
      <c r="A786" t="s">
        <v>17</v>
      </c>
      <c r="B786" t="s">
        <v>13</v>
      </c>
      <c r="C786" t="s">
        <v>10</v>
      </c>
      <c r="D786" t="s">
        <v>11</v>
      </c>
      <c r="E786" t="s">
        <v>15</v>
      </c>
      <c r="F786">
        <v>91</v>
      </c>
      <c r="G786">
        <f>(StudentsPerformance3[[#This Row],[math score]])*(StudentsPerformance3[[#This Row],[math score]])</f>
        <v>8281</v>
      </c>
      <c r="H786">
        <v>81</v>
      </c>
      <c r="I786">
        <f>StudentsPerformance3[[#This Row],[reading score]]*StudentsPerformance3[[#This Row],[reading score]]</f>
        <v>6561</v>
      </c>
      <c r="J786" t="str">
        <f>IF(StudentsPerformance3[[#This Row],[math score]]&lt;50,"Failed","Passed")</f>
        <v>Passed</v>
      </c>
      <c r="K786" t="s">
        <v>34</v>
      </c>
      <c r="L786" t="s">
        <v>34</v>
      </c>
      <c r="M786">
        <f>StudentsPerformance3[[#This Row],[writing score]]*StudentsPerformance3[[#This Row],[writing score]]</f>
        <v>6241</v>
      </c>
      <c r="N786">
        <v>79</v>
      </c>
    </row>
    <row r="787" spans="1:14" x14ac:dyDescent="0.25">
      <c r="A787" t="s">
        <v>8</v>
      </c>
      <c r="B787" t="s">
        <v>9</v>
      </c>
      <c r="C787" t="s">
        <v>23</v>
      </c>
      <c r="D787" t="s">
        <v>11</v>
      </c>
      <c r="E787" t="s">
        <v>15</v>
      </c>
      <c r="F787">
        <v>32</v>
      </c>
      <c r="G787">
        <f>(StudentsPerformance3[[#This Row],[math score]])*(StudentsPerformance3[[#This Row],[math score]])</f>
        <v>1024</v>
      </c>
      <c r="H787">
        <v>51</v>
      </c>
      <c r="I787">
        <f>StudentsPerformance3[[#This Row],[reading score]]*StudentsPerformance3[[#This Row],[reading score]]</f>
        <v>2601</v>
      </c>
      <c r="J787" t="str">
        <f>IF(StudentsPerformance3[[#This Row],[math score]]&lt;50,"Failed","Passed")</f>
        <v>Failed</v>
      </c>
      <c r="K787" t="s">
        <v>34</v>
      </c>
      <c r="L787" t="s">
        <v>35</v>
      </c>
      <c r="M787">
        <f>StudentsPerformance3[[#This Row],[writing score]]*StudentsPerformance3[[#This Row],[writing score]]</f>
        <v>1936</v>
      </c>
      <c r="N787">
        <v>44</v>
      </c>
    </row>
    <row r="788" spans="1:14" x14ac:dyDescent="0.25">
      <c r="A788" t="s">
        <v>8</v>
      </c>
      <c r="B788" t="s">
        <v>24</v>
      </c>
      <c r="C788" t="s">
        <v>23</v>
      </c>
      <c r="D788" t="s">
        <v>20</v>
      </c>
      <c r="E788" t="s">
        <v>12</v>
      </c>
      <c r="F788">
        <v>72</v>
      </c>
      <c r="G788">
        <f>(StudentsPerformance3[[#This Row],[math score]])*(StudentsPerformance3[[#This Row],[math score]])</f>
        <v>5184</v>
      </c>
      <c r="H788">
        <v>79</v>
      </c>
      <c r="I788">
        <f>StudentsPerformance3[[#This Row],[reading score]]*StudentsPerformance3[[#This Row],[reading score]]</f>
        <v>6241</v>
      </c>
      <c r="J788" t="str">
        <f>IF(StudentsPerformance3[[#This Row],[math score]]&lt;50,"Failed","Passed")</f>
        <v>Passed</v>
      </c>
      <c r="K788" t="s">
        <v>34</v>
      </c>
      <c r="L788" t="s">
        <v>34</v>
      </c>
      <c r="M788">
        <f>StudentsPerformance3[[#This Row],[writing score]]*StudentsPerformance3[[#This Row],[writing score]]</f>
        <v>5929</v>
      </c>
      <c r="N788">
        <v>77</v>
      </c>
    </row>
    <row r="789" spans="1:14" x14ac:dyDescent="0.25">
      <c r="A789" t="s">
        <v>8</v>
      </c>
      <c r="B789" t="s">
        <v>9</v>
      </c>
      <c r="C789" t="s">
        <v>14</v>
      </c>
      <c r="D789" t="s">
        <v>11</v>
      </c>
      <c r="E789" t="s">
        <v>12</v>
      </c>
      <c r="F789">
        <v>19</v>
      </c>
      <c r="G789">
        <f>(StudentsPerformance3[[#This Row],[math score]])*(StudentsPerformance3[[#This Row],[math score]])</f>
        <v>361</v>
      </c>
      <c r="H789">
        <v>38</v>
      </c>
      <c r="I789">
        <f>StudentsPerformance3[[#This Row],[reading score]]*StudentsPerformance3[[#This Row],[reading score]]</f>
        <v>1444</v>
      </c>
      <c r="J789" t="str">
        <f>IF(StudentsPerformance3[[#This Row],[math score]]&lt;50,"Failed","Passed")</f>
        <v>Failed</v>
      </c>
      <c r="K789" t="s">
        <v>35</v>
      </c>
      <c r="L789" t="s">
        <v>35</v>
      </c>
      <c r="M789">
        <f>StudentsPerformance3[[#This Row],[writing score]]*StudentsPerformance3[[#This Row],[writing score]]</f>
        <v>1024</v>
      </c>
      <c r="N789">
        <v>32</v>
      </c>
    </row>
    <row r="790" spans="1:14" x14ac:dyDescent="0.25">
      <c r="A790" t="s">
        <v>17</v>
      </c>
      <c r="B790" t="s">
        <v>13</v>
      </c>
      <c r="C790" t="s">
        <v>19</v>
      </c>
      <c r="D790" t="s">
        <v>20</v>
      </c>
      <c r="E790" t="s">
        <v>12</v>
      </c>
      <c r="F790">
        <v>68</v>
      </c>
      <c r="G790">
        <f>(StudentsPerformance3[[#This Row],[math score]])*(StudentsPerformance3[[#This Row],[math score]])</f>
        <v>4624</v>
      </c>
      <c r="H790">
        <v>65</v>
      </c>
      <c r="I790">
        <f>StudentsPerformance3[[#This Row],[reading score]]*StudentsPerformance3[[#This Row],[reading score]]</f>
        <v>4225</v>
      </c>
      <c r="J790" t="str">
        <f>IF(StudentsPerformance3[[#This Row],[math score]]&lt;50,"Failed","Passed")</f>
        <v>Passed</v>
      </c>
      <c r="K790" t="s">
        <v>34</v>
      </c>
      <c r="L790" t="s">
        <v>34</v>
      </c>
      <c r="M790">
        <f>StudentsPerformance3[[#This Row],[writing score]]*StudentsPerformance3[[#This Row],[writing score]]</f>
        <v>3721</v>
      </c>
      <c r="N790">
        <v>61</v>
      </c>
    </row>
    <row r="791" spans="1:14" x14ac:dyDescent="0.25">
      <c r="A791" t="s">
        <v>8</v>
      </c>
      <c r="B791" t="s">
        <v>13</v>
      </c>
      <c r="C791" t="s">
        <v>16</v>
      </c>
      <c r="D791" t="s">
        <v>20</v>
      </c>
      <c r="E791" t="s">
        <v>12</v>
      </c>
      <c r="F791">
        <v>52</v>
      </c>
      <c r="G791">
        <f>(StudentsPerformance3[[#This Row],[math score]])*(StudentsPerformance3[[#This Row],[math score]])</f>
        <v>2704</v>
      </c>
      <c r="H791">
        <v>65</v>
      </c>
      <c r="I791">
        <f>StudentsPerformance3[[#This Row],[reading score]]*StudentsPerformance3[[#This Row],[reading score]]</f>
        <v>4225</v>
      </c>
      <c r="J791" t="str">
        <f>IF(StudentsPerformance3[[#This Row],[math score]]&lt;50,"Failed","Passed")</f>
        <v>Passed</v>
      </c>
      <c r="K791" t="s">
        <v>34</v>
      </c>
      <c r="L791" t="s">
        <v>34</v>
      </c>
      <c r="M791">
        <f>StudentsPerformance3[[#This Row],[writing score]]*StudentsPerformance3[[#This Row],[writing score]]</f>
        <v>3721</v>
      </c>
      <c r="N791">
        <v>61</v>
      </c>
    </row>
    <row r="792" spans="1:14" x14ac:dyDescent="0.25">
      <c r="A792" t="s">
        <v>8</v>
      </c>
      <c r="B792" t="s">
        <v>9</v>
      </c>
      <c r="C792" t="s">
        <v>22</v>
      </c>
      <c r="D792" t="s">
        <v>11</v>
      </c>
      <c r="E792" t="s">
        <v>12</v>
      </c>
      <c r="F792">
        <v>48</v>
      </c>
      <c r="G792">
        <f>(StudentsPerformance3[[#This Row],[math score]])*(StudentsPerformance3[[#This Row],[math score]])</f>
        <v>2304</v>
      </c>
      <c r="H792">
        <v>62</v>
      </c>
      <c r="I792">
        <f>StudentsPerformance3[[#This Row],[reading score]]*StudentsPerformance3[[#This Row],[reading score]]</f>
        <v>3844</v>
      </c>
      <c r="J792" t="str">
        <f>IF(StudentsPerformance3[[#This Row],[math score]]&lt;50,"Failed","Passed")</f>
        <v>Failed</v>
      </c>
      <c r="K792" t="s">
        <v>34</v>
      </c>
      <c r="L792" t="s">
        <v>34</v>
      </c>
      <c r="M792">
        <f>StudentsPerformance3[[#This Row],[writing score]]*StudentsPerformance3[[#This Row],[writing score]]</f>
        <v>3600</v>
      </c>
      <c r="N792">
        <v>60</v>
      </c>
    </row>
    <row r="793" spans="1:14" x14ac:dyDescent="0.25">
      <c r="A793" t="s">
        <v>8</v>
      </c>
      <c r="B793" t="s">
        <v>21</v>
      </c>
      <c r="C793" t="s">
        <v>14</v>
      </c>
      <c r="D793" t="s">
        <v>20</v>
      </c>
      <c r="E793" t="s">
        <v>12</v>
      </c>
      <c r="F793">
        <v>60</v>
      </c>
      <c r="G793">
        <f>(StudentsPerformance3[[#This Row],[math score]])*(StudentsPerformance3[[#This Row],[math score]])</f>
        <v>3600</v>
      </c>
      <c r="H793">
        <v>66</v>
      </c>
      <c r="I793">
        <f>StudentsPerformance3[[#This Row],[reading score]]*StudentsPerformance3[[#This Row],[reading score]]</f>
        <v>4356</v>
      </c>
      <c r="J793" t="str">
        <f>IF(StudentsPerformance3[[#This Row],[math score]]&lt;50,"Failed","Passed")</f>
        <v>Passed</v>
      </c>
      <c r="K793" t="s">
        <v>34</v>
      </c>
      <c r="L793" t="s">
        <v>34</v>
      </c>
      <c r="M793">
        <f>StudentsPerformance3[[#This Row],[writing score]]*StudentsPerformance3[[#This Row],[writing score]]</f>
        <v>4900</v>
      </c>
      <c r="N793">
        <v>70</v>
      </c>
    </row>
    <row r="794" spans="1:14" x14ac:dyDescent="0.25">
      <c r="A794" t="s">
        <v>17</v>
      </c>
      <c r="B794" t="s">
        <v>21</v>
      </c>
      <c r="C794" t="s">
        <v>22</v>
      </c>
      <c r="D794" t="s">
        <v>20</v>
      </c>
      <c r="E794" t="s">
        <v>12</v>
      </c>
      <c r="F794">
        <v>66</v>
      </c>
      <c r="G794">
        <f>(StudentsPerformance3[[#This Row],[math score]])*(StudentsPerformance3[[#This Row],[math score]])</f>
        <v>4356</v>
      </c>
      <c r="H794">
        <v>74</v>
      </c>
      <c r="I794">
        <f>StudentsPerformance3[[#This Row],[reading score]]*StudentsPerformance3[[#This Row],[reading score]]</f>
        <v>5476</v>
      </c>
      <c r="J794" t="str">
        <f>IF(StudentsPerformance3[[#This Row],[math score]]&lt;50,"Failed","Passed")</f>
        <v>Passed</v>
      </c>
      <c r="K794" t="s">
        <v>34</v>
      </c>
      <c r="L794" t="s">
        <v>34</v>
      </c>
      <c r="M794">
        <f>StudentsPerformance3[[#This Row],[writing score]]*StudentsPerformance3[[#This Row],[writing score]]</f>
        <v>4761</v>
      </c>
      <c r="N794">
        <v>69</v>
      </c>
    </row>
    <row r="795" spans="1:14" x14ac:dyDescent="0.25">
      <c r="A795" t="s">
        <v>17</v>
      </c>
      <c r="B795" t="s">
        <v>24</v>
      </c>
      <c r="C795" t="s">
        <v>23</v>
      </c>
      <c r="D795" t="s">
        <v>11</v>
      </c>
      <c r="E795" t="s">
        <v>15</v>
      </c>
      <c r="F795">
        <v>89</v>
      </c>
      <c r="G795">
        <f>(StudentsPerformance3[[#This Row],[math score]])*(StudentsPerformance3[[#This Row],[math score]])</f>
        <v>7921</v>
      </c>
      <c r="H795">
        <v>84</v>
      </c>
      <c r="I795">
        <f>StudentsPerformance3[[#This Row],[reading score]]*StudentsPerformance3[[#This Row],[reading score]]</f>
        <v>7056</v>
      </c>
      <c r="J795" t="str">
        <f>IF(StudentsPerformance3[[#This Row],[math score]]&lt;50,"Failed","Passed")</f>
        <v>Passed</v>
      </c>
      <c r="K795" t="s">
        <v>34</v>
      </c>
      <c r="L795" t="s">
        <v>34</v>
      </c>
      <c r="M795">
        <f>StudentsPerformance3[[#This Row],[writing score]]*StudentsPerformance3[[#This Row],[writing score]]</f>
        <v>5929</v>
      </c>
      <c r="N795">
        <v>77</v>
      </c>
    </row>
    <row r="796" spans="1:14" x14ac:dyDescent="0.25">
      <c r="A796" t="s">
        <v>8</v>
      </c>
      <c r="B796" t="s">
        <v>9</v>
      </c>
      <c r="C796" t="s">
        <v>22</v>
      </c>
      <c r="D796" t="s">
        <v>11</v>
      </c>
      <c r="E796" t="s">
        <v>12</v>
      </c>
      <c r="F796">
        <v>42</v>
      </c>
      <c r="G796">
        <f>(StudentsPerformance3[[#This Row],[math score]])*(StudentsPerformance3[[#This Row],[math score]])</f>
        <v>1764</v>
      </c>
      <c r="H796">
        <v>52</v>
      </c>
      <c r="I796">
        <f>StudentsPerformance3[[#This Row],[reading score]]*StudentsPerformance3[[#This Row],[reading score]]</f>
        <v>2704</v>
      </c>
      <c r="J796" t="str">
        <f>IF(StudentsPerformance3[[#This Row],[math score]]&lt;50,"Failed","Passed")</f>
        <v>Failed</v>
      </c>
      <c r="K796" t="s">
        <v>34</v>
      </c>
      <c r="L796" t="s">
        <v>34</v>
      </c>
      <c r="M796">
        <f>StudentsPerformance3[[#This Row],[writing score]]*StudentsPerformance3[[#This Row],[writing score]]</f>
        <v>2601</v>
      </c>
      <c r="N796">
        <v>51</v>
      </c>
    </row>
    <row r="797" spans="1:14" x14ac:dyDescent="0.25">
      <c r="A797" t="s">
        <v>8</v>
      </c>
      <c r="B797" t="s">
        <v>24</v>
      </c>
      <c r="C797" t="s">
        <v>19</v>
      </c>
      <c r="D797" t="s">
        <v>20</v>
      </c>
      <c r="E797" t="s">
        <v>15</v>
      </c>
      <c r="F797">
        <v>57</v>
      </c>
      <c r="G797">
        <f>(StudentsPerformance3[[#This Row],[math score]])*(StudentsPerformance3[[#This Row],[math score]])</f>
        <v>3249</v>
      </c>
      <c r="H797">
        <v>68</v>
      </c>
      <c r="I797">
        <f>StudentsPerformance3[[#This Row],[reading score]]*StudentsPerformance3[[#This Row],[reading score]]</f>
        <v>4624</v>
      </c>
      <c r="J797" t="str">
        <f>IF(StudentsPerformance3[[#This Row],[math score]]&lt;50,"Failed","Passed")</f>
        <v>Passed</v>
      </c>
      <c r="K797" t="s">
        <v>34</v>
      </c>
      <c r="L797" t="s">
        <v>34</v>
      </c>
      <c r="M797">
        <f>StudentsPerformance3[[#This Row],[writing score]]*StudentsPerformance3[[#This Row],[writing score]]</f>
        <v>5329</v>
      </c>
      <c r="N797">
        <v>73</v>
      </c>
    </row>
    <row r="798" spans="1:14" x14ac:dyDescent="0.25">
      <c r="A798" t="s">
        <v>17</v>
      </c>
      <c r="B798" t="s">
        <v>21</v>
      </c>
      <c r="C798" t="s">
        <v>22</v>
      </c>
      <c r="D798" t="s">
        <v>11</v>
      </c>
      <c r="E798" t="s">
        <v>12</v>
      </c>
      <c r="F798">
        <v>70</v>
      </c>
      <c r="G798">
        <f>(StudentsPerformance3[[#This Row],[math score]])*(StudentsPerformance3[[#This Row],[math score]])</f>
        <v>4900</v>
      </c>
      <c r="H798">
        <v>70</v>
      </c>
      <c r="I798">
        <f>StudentsPerformance3[[#This Row],[reading score]]*StudentsPerformance3[[#This Row],[reading score]]</f>
        <v>4900</v>
      </c>
      <c r="J798" t="str">
        <f>IF(StudentsPerformance3[[#This Row],[math score]]&lt;50,"Failed","Passed")</f>
        <v>Passed</v>
      </c>
      <c r="K798" t="s">
        <v>34</v>
      </c>
      <c r="L798" t="s">
        <v>34</v>
      </c>
      <c r="M798">
        <f>StudentsPerformance3[[#This Row],[writing score]]*StudentsPerformance3[[#This Row],[writing score]]</f>
        <v>4900</v>
      </c>
      <c r="N798">
        <v>70</v>
      </c>
    </row>
    <row r="799" spans="1:14" x14ac:dyDescent="0.25">
      <c r="A799" t="s">
        <v>8</v>
      </c>
      <c r="B799" t="s">
        <v>24</v>
      </c>
      <c r="C799" t="s">
        <v>19</v>
      </c>
      <c r="D799" t="s">
        <v>20</v>
      </c>
      <c r="E799" t="s">
        <v>12</v>
      </c>
      <c r="F799">
        <v>70</v>
      </c>
      <c r="G799">
        <f>(StudentsPerformance3[[#This Row],[math score]])*(StudentsPerformance3[[#This Row],[math score]])</f>
        <v>4900</v>
      </c>
      <c r="H799">
        <v>84</v>
      </c>
      <c r="I799">
        <f>StudentsPerformance3[[#This Row],[reading score]]*StudentsPerformance3[[#This Row],[reading score]]</f>
        <v>7056</v>
      </c>
      <c r="J799" t="str">
        <f>IF(StudentsPerformance3[[#This Row],[math score]]&lt;50,"Failed","Passed")</f>
        <v>Passed</v>
      </c>
      <c r="K799" t="s">
        <v>34</v>
      </c>
      <c r="L799" t="s">
        <v>34</v>
      </c>
      <c r="M799">
        <f>StudentsPerformance3[[#This Row],[writing score]]*StudentsPerformance3[[#This Row],[writing score]]</f>
        <v>6561</v>
      </c>
      <c r="N799">
        <v>81</v>
      </c>
    </row>
    <row r="800" spans="1:14" x14ac:dyDescent="0.25">
      <c r="A800" t="s">
        <v>17</v>
      </c>
      <c r="B800" t="s">
        <v>24</v>
      </c>
      <c r="C800" t="s">
        <v>14</v>
      </c>
      <c r="D800" t="s">
        <v>11</v>
      </c>
      <c r="E800" t="s">
        <v>12</v>
      </c>
      <c r="F800">
        <v>69</v>
      </c>
      <c r="G800">
        <f>(StudentsPerformance3[[#This Row],[math score]])*(StudentsPerformance3[[#This Row],[math score]])</f>
        <v>4761</v>
      </c>
      <c r="H800">
        <v>60</v>
      </c>
      <c r="I800">
        <f>StudentsPerformance3[[#This Row],[reading score]]*StudentsPerformance3[[#This Row],[reading score]]</f>
        <v>3600</v>
      </c>
      <c r="J800" t="str">
        <f>IF(StudentsPerformance3[[#This Row],[math score]]&lt;50,"Failed","Passed")</f>
        <v>Passed</v>
      </c>
      <c r="K800" t="s">
        <v>34</v>
      </c>
      <c r="L800" t="s">
        <v>34</v>
      </c>
      <c r="M800">
        <f>StudentsPerformance3[[#This Row],[writing score]]*StudentsPerformance3[[#This Row],[writing score]]</f>
        <v>2916</v>
      </c>
      <c r="N800">
        <v>54</v>
      </c>
    </row>
    <row r="801" spans="1:14" x14ac:dyDescent="0.25">
      <c r="A801" t="s">
        <v>8</v>
      </c>
      <c r="B801" t="s">
        <v>13</v>
      </c>
      <c r="C801" t="s">
        <v>19</v>
      </c>
      <c r="D801" t="s">
        <v>11</v>
      </c>
      <c r="E801" t="s">
        <v>12</v>
      </c>
      <c r="F801">
        <v>52</v>
      </c>
      <c r="G801">
        <f>(StudentsPerformance3[[#This Row],[math score]])*(StudentsPerformance3[[#This Row],[math score]])</f>
        <v>2704</v>
      </c>
      <c r="H801">
        <v>55</v>
      </c>
      <c r="I801">
        <f>StudentsPerformance3[[#This Row],[reading score]]*StudentsPerformance3[[#This Row],[reading score]]</f>
        <v>3025</v>
      </c>
      <c r="J801" t="str">
        <f>IF(StudentsPerformance3[[#This Row],[math score]]&lt;50,"Failed","Passed")</f>
        <v>Passed</v>
      </c>
      <c r="K801" t="s">
        <v>34</v>
      </c>
      <c r="L801" t="s">
        <v>34</v>
      </c>
      <c r="M801">
        <f>StudentsPerformance3[[#This Row],[writing score]]*StudentsPerformance3[[#This Row],[writing score]]</f>
        <v>3249</v>
      </c>
      <c r="N801">
        <v>57</v>
      </c>
    </row>
    <row r="802" spans="1:14" x14ac:dyDescent="0.25">
      <c r="A802" t="s">
        <v>17</v>
      </c>
      <c r="B802" t="s">
        <v>13</v>
      </c>
      <c r="C802" t="s">
        <v>23</v>
      </c>
      <c r="D802" t="s">
        <v>11</v>
      </c>
      <c r="E802" t="s">
        <v>15</v>
      </c>
      <c r="F802">
        <v>67</v>
      </c>
      <c r="G802">
        <f>(StudentsPerformance3[[#This Row],[math score]])*(StudentsPerformance3[[#This Row],[math score]])</f>
        <v>4489</v>
      </c>
      <c r="H802">
        <v>73</v>
      </c>
      <c r="I802">
        <f>StudentsPerformance3[[#This Row],[reading score]]*StudentsPerformance3[[#This Row],[reading score]]</f>
        <v>5329</v>
      </c>
      <c r="J802" t="str">
        <f>IF(StudentsPerformance3[[#This Row],[math score]]&lt;50,"Failed","Passed")</f>
        <v>Passed</v>
      </c>
      <c r="K802" t="s">
        <v>34</v>
      </c>
      <c r="L802" t="s">
        <v>34</v>
      </c>
      <c r="M802">
        <f>StudentsPerformance3[[#This Row],[writing score]]*StudentsPerformance3[[#This Row],[writing score]]</f>
        <v>4624</v>
      </c>
      <c r="N802">
        <v>68</v>
      </c>
    </row>
    <row r="803" spans="1:14" x14ac:dyDescent="0.25">
      <c r="A803" t="s">
        <v>17</v>
      </c>
      <c r="B803" t="s">
        <v>13</v>
      </c>
      <c r="C803" t="s">
        <v>23</v>
      </c>
      <c r="D803" t="s">
        <v>11</v>
      </c>
      <c r="E803" t="s">
        <v>15</v>
      </c>
      <c r="F803">
        <v>76</v>
      </c>
      <c r="G803">
        <f>(StudentsPerformance3[[#This Row],[math score]])*(StudentsPerformance3[[#This Row],[math score]])</f>
        <v>5776</v>
      </c>
      <c r="H803">
        <v>80</v>
      </c>
      <c r="I803">
        <f>StudentsPerformance3[[#This Row],[reading score]]*StudentsPerformance3[[#This Row],[reading score]]</f>
        <v>6400</v>
      </c>
      <c r="J803" t="str">
        <f>IF(StudentsPerformance3[[#This Row],[math score]]&lt;50,"Failed","Passed")</f>
        <v>Passed</v>
      </c>
      <c r="K803" t="s">
        <v>34</v>
      </c>
      <c r="L803" t="s">
        <v>34</v>
      </c>
      <c r="M803">
        <f>StudentsPerformance3[[#This Row],[writing score]]*StudentsPerformance3[[#This Row],[writing score]]</f>
        <v>5329</v>
      </c>
      <c r="N803">
        <v>73</v>
      </c>
    </row>
    <row r="804" spans="1:14" x14ac:dyDescent="0.25">
      <c r="A804" t="s">
        <v>8</v>
      </c>
      <c r="B804" t="s">
        <v>24</v>
      </c>
      <c r="C804" t="s">
        <v>19</v>
      </c>
      <c r="D804" t="s">
        <v>11</v>
      </c>
      <c r="E804" t="s">
        <v>12</v>
      </c>
      <c r="F804">
        <v>87</v>
      </c>
      <c r="G804">
        <f>(StudentsPerformance3[[#This Row],[math score]])*(StudentsPerformance3[[#This Row],[math score]])</f>
        <v>7569</v>
      </c>
      <c r="H804">
        <v>94</v>
      </c>
      <c r="I804">
        <f>StudentsPerformance3[[#This Row],[reading score]]*StudentsPerformance3[[#This Row],[reading score]]</f>
        <v>8836</v>
      </c>
      <c r="J804" t="str">
        <f>IF(StudentsPerformance3[[#This Row],[math score]]&lt;50,"Failed","Passed")</f>
        <v>Passed</v>
      </c>
      <c r="K804" t="s">
        <v>34</v>
      </c>
      <c r="L804" t="s">
        <v>34</v>
      </c>
      <c r="M804">
        <f>StudentsPerformance3[[#This Row],[writing score]]*StudentsPerformance3[[#This Row],[writing score]]</f>
        <v>9025</v>
      </c>
      <c r="N804">
        <v>95</v>
      </c>
    </row>
    <row r="805" spans="1:14" x14ac:dyDescent="0.25">
      <c r="A805" t="s">
        <v>8</v>
      </c>
      <c r="B805" t="s">
        <v>9</v>
      </c>
      <c r="C805" t="s">
        <v>14</v>
      </c>
      <c r="D805" t="s">
        <v>11</v>
      </c>
      <c r="E805" t="s">
        <v>12</v>
      </c>
      <c r="F805">
        <v>82</v>
      </c>
      <c r="G805">
        <f>(StudentsPerformance3[[#This Row],[math score]])*(StudentsPerformance3[[#This Row],[math score]])</f>
        <v>6724</v>
      </c>
      <c r="H805">
        <v>85</v>
      </c>
      <c r="I805">
        <f>StudentsPerformance3[[#This Row],[reading score]]*StudentsPerformance3[[#This Row],[reading score]]</f>
        <v>7225</v>
      </c>
      <c r="J805" t="str">
        <f>IF(StudentsPerformance3[[#This Row],[math score]]&lt;50,"Failed","Passed")</f>
        <v>Passed</v>
      </c>
      <c r="K805" t="s">
        <v>34</v>
      </c>
      <c r="L805" t="s">
        <v>34</v>
      </c>
      <c r="M805">
        <f>StudentsPerformance3[[#This Row],[writing score]]*StudentsPerformance3[[#This Row],[writing score]]</f>
        <v>7569</v>
      </c>
      <c r="N805">
        <v>87</v>
      </c>
    </row>
    <row r="806" spans="1:14" x14ac:dyDescent="0.25">
      <c r="A806" t="s">
        <v>8</v>
      </c>
      <c r="B806" t="s">
        <v>13</v>
      </c>
      <c r="C806" t="s">
        <v>14</v>
      </c>
      <c r="D806" t="s">
        <v>11</v>
      </c>
      <c r="E806" t="s">
        <v>12</v>
      </c>
      <c r="F806">
        <v>73</v>
      </c>
      <c r="G806">
        <f>(StudentsPerformance3[[#This Row],[math score]])*(StudentsPerformance3[[#This Row],[math score]])</f>
        <v>5329</v>
      </c>
      <c r="H806">
        <v>76</v>
      </c>
      <c r="I806">
        <f>StudentsPerformance3[[#This Row],[reading score]]*StudentsPerformance3[[#This Row],[reading score]]</f>
        <v>5776</v>
      </c>
      <c r="J806" t="str">
        <f>IF(StudentsPerformance3[[#This Row],[math score]]&lt;50,"Failed","Passed")</f>
        <v>Passed</v>
      </c>
      <c r="K806" t="s">
        <v>34</v>
      </c>
      <c r="L806" t="s">
        <v>34</v>
      </c>
      <c r="M806">
        <f>StudentsPerformance3[[#This Row],[writing score]]*StudentsPerformance3[[#This Row],[writing score]]</f>
        <v>6084</v>
      </c>
      <c r="N806">
        <v>78</v>
      </c>
    </row>
    <row r="807" spans="1:14" x14ac:dyDescent="0.25">
      <c r="A807" t="s">
        <v>17</v>
      </c>
      <c r="B807" t="s">
        <v>18</v>
      </c>
      <c r="C807" t="s">
        <v>14</v>
      </c>
      <c r="D807" t="s">
        <v>20</v>
      </c>
      <c r="E807" t="s">
        <v>12</v>
      </c>
      <c r="F807">
        <v>75</v>
      </c>
      <c r="G807">
        <f>(StudentsPerformance3[[#This Row],[math score]])*(StudentsPerformance3[[#This Row],[math score]])</f>
        <v>5625</v>
      </c>
      <c r="H807">
        <v>81</v>
      </c>
      <c r="I807">
        <f>StudentsPerformance3[[#This Row],[reading score]]*StudentsPerformance3[[#This Row],[reading score]]</f>
        <v>6561</v>
      </c>
      <c r="J807" t="str">
        <f>IF(StudentsPerformance3[[#This Row],[math score]]&lt;50,"Failed","Passed")</f>
        <v>Passed</v>
      </c>
      <c r="K807" t="s">
        <v>34</v>
      </c>
      <c r="L807" t="s">
        <v>34</v>
      </c>
      <c r="M807">
        <f>StudentsPerformance3[[#This Row],[writing score]]*StudentsPerformance3[[#This Row],[writing score]]</f>
        <v>5476</v>
      </c>
      <c r="N807">
        <v>74</v>
      </c>
    </row>
    <row r="808" spans="1:14" x14ac:dyDescent="0.25">
      <c r="A808" t="s">
        <v>8</v>
      </c>
      <c r="B808" t="s">
        <v>21</v>
      </c>
      <c r="C808" t="s">
        <v>14</v>
      </c>
      <c r="D808" t="s">
        <v>20</v>
      </c>
      <c r="E808" t="s">
        <v>12</v>
      </c>
      <c r="F808">
        <v>64</v>
      </c>
      <c r="G808">
        <f>(StudentsPerformance3[[#This Row],[math score]])*(StudentsPerformance3[[#This Row],[math score]])</f>
        <v>4096</v>
      </c>
      <c r="H808">
        <v>74</v>
      </c>
      <c r="I808">
        <f>StudentsPerformance3[[#This Row],[reading score]]*StudentsPerformance3[[#This Row],[reading score]]</f>
        <v>5476</v>
      </c>
      <c r="J808" t="str">
        <f>IF(StudentsPerformance3[[#This Row],[math score]]&lt;50,"Failed","Passed")</f>
        <v>Passed</v>
      </c>
      <c r="K808" t="s">
        <v>34</v>
      </c>
      <c r="L808" t="s">
        <v>34</v>
      </c>
      <c r="M808">
        <f>StudentsPerformance3[[#This Row],[writing score]]*StudentsPerformance3[[#This Row],[writing score]]</f>
        <v>5625</v>
      </c>
      <c r="N808">
        <v>75</v>
      </c>
    </row>
    <row r="809" spans="1:14" x14ac:dyDescent="0.25">
      <c r="A809" t="s">
        <v>8</v>
      </c>
      <c r="B809" t="s">
        <v>24</v>
      </c>
      <c r="C809" t="s">
        <v>22</v>
      </c>
      <c r="D809" t="s">
        <v>20</v>
      </c>
      <c r="E809" t="s">
        <v>12</v>
      </c>
      <c r="F809">
        <v>41</v>
      </c>
      <c r="G809">
        <f>(StudentsPerformance3[[#This Row],[math score]])*(StudentsPerformance3[[#This Row],[math score]])</f>
        <v>1681</v>
      </c>
      <c r="H809">
        <v>45</v>
      </c>
      <c r="I809">
        <f>StudentsPerformance3[[#This Row],[reading score]]*StudentsPerformance3[[#This Row],[reading score]]</f>
        <v>2025</v>
      </c>
      <c r="J809" t="str">
        <f>IF(StudentsPerformance3[[#This Row],[math score]]&lt;50,"Failed","Passed")</f>
        <v>Failed</v>
      </c>
      <c r="K809" t="s">
        <v>35</v>
      </c>
      <c r="L809" t="s">
        <v>35</v>
      </c>
      <c r="M809">
        <f>StudentsPerformance3[[#This Row],[writing score]]*StudentsPerformance3[[#This Row],[writing score]]</f>
        <v>1600</v>
      </c>
      <c r="N809">
        <v>40</v>
      </c>
    </row>
    <row r="810" spans="1:14" x14ac:dyDescent="0.25">
      <c r="A810" t="s">
        <v>17</v>
      </c>
      <c r="B810" t="s">
        <v>13</v>
      </c>
      <c r="C810" t="s">
        <v>22</v>
      </c>
      <c r="D810" t="s">
        <v>11</v>
      </c>
      <c r="E810" t="s">
        <v>12</v>
      </c>
      <c r="F810">
        <v>90</v>
      </c>
      <c r="G810">
        <f>(StudentsPerformance3[[#This Row],[math score]])*(StudentsPerformance3[[#This Row],[math score]])</f>
        <v>8100</v>
      </c>
      <c r="H810">
        <v>75</v>
      </c>
      <c r="I810">
        <f>StudentsPerformance3[[#This Row],[reading score]]*StudentsPerformance3[[#This Row],[reading score]]</f>
        <v>5625</v>
      </c>
      <c r="J810" t="str">
        <f>IF(StudentsPerformance3[[#This Row],[math score]]&lt;50,"Failed","Passed")</f>
        <v>Passed</v>
      </c>
      <c r="K810" t="s">
        <v>34</v>
      </c>
      <c r="L810" t="s">
        <v>34</v>
      </c>
      <c r="M810">
        <f>StudentsPerformance3[[#This Row],[writing score]]*StudentsPerformance3[[#This Row],[writing score]]</f>
        <v>4761</v>
      </c>
      <c r="N810">
        <v>69</v>
      </c>
    </row>
    <row r="811" spans="1:14" x14ac:dyDescent="0.25">
      <c r="A811" t="s">
        <v>17</v>
      </c>
      <c r="B811" t="s">
        <v>9</v>
      </c>
      <c r="C811" t="s">
        <v>10</v>
      </c>
      <c r="D811" t="s">
        <v>11</v>
      </c>
      <c r="E811" t="s">
        <v>12</v>
      </c>
      <c r="F811">
        <v>59</v>
      </c>
      <c r="G811">
        <f>(StudentsPerformance3[[#This Row],[math score]])*(StudentsPerformance3[[#This Row],[math score]])</f>
        <v>3481</v>
      </c>
      <c r="H811">
        <v>54</v>
      </c>
      <c r="I811">
        <f>StudentsPerformance3[[#This Row],[reading score]]*StudentsPerformance3[[#This Row],[reading score]]</f>
        <v>2916</v>
      </c>
      <c r="J811" t="str">
        <f>IF(StudentsPerformance3[[#This Row],[math score]]&lt;50,"Failed","Passed")</f>
        <v>Passed</v>
      </c>
      <c r="K811" t="s">
        <v>34</v>
      </c>
      <c r="L811" t="s">
        <v>34</v>
      </c>
      <c r="M811">
        <f>StudentsPerformance3[[#This Row],[writing score]]*StudentsPerformance3[[#This Row],[writing score]]</f>
        <v>2601</v>
      </c>
      <c r="N811">
        <v>51</v>
      </c>
    </row>
    <row r="812" spans="1:14" x14ac:dyDescent="0.25">
      <c r="A812" t="s">
        <v>17</v>
      </c>
      <c r="B812" t="s">
        <v>18</v>
      </c>
      <c r="C812" t="s">
        <v>23</v>
      </c>
      <c r="D812" t="s">
        <v>11</v>
      </c>
      <c r="E812" t="s">
        <v>12</v>
      </c>
      <c r="F812">
        <v>51</v>
      </c>
      <c r="G812">
        <f>(StudentsPerformance3[[#This Row],[math score]])*(StudentsPerformance3[[#This Row],[math score]])</f>
        <v>2601</v>
      </c>
      <c r="H812">
        <v>31</v>
      </c>
      <c r="I812">
        <f>StudentsPerformance3[[#This Row],[reading score]]*StudentsPerformance3[[#This Row],[reading score]]</f>
        <v>961</v>
      </c>
      <c r="J812" t="str">
        <f>IF(StudentsPerformance3[[#This Row],[math score]]&lt;50,"Failed","Passed")</f>
        <v>Passed</v>
      </c>
      <c r="K812" t="s">
        <v>35</v>
      </c>
      <c r="L812" t="s">
        <v>35</v>
      </c>
      <c r="M812">
        <f>StudentsPerformance3[[#This Row],[writing score]]*StudentsPerformance3[[#This Row],[writing score]]</f>
        <v>1296</v>
      </c>
      <c r="N812">
        <v>36</v>
      </c>
    </row>
    <row r="813" spans="1:14" x14ac:dyDescent="0.25">
      <c r="A813" t="s">
        <v>17</v>
      </c>
      <c r="B813" t="s">
        <v>18</v>
      </c>
      <c r="C813" t="s">
        <v>22</v>
      </c>
      <c r="D813" t="s">
        <v>20</v>
      </c>
      <c r="E813" t="s">
        <v>12</v>
      </c>
      <c r="F813">
        <v>45</v>
      </c>
      <c r="G813">
        <f>(StudentsPerformance3[[#This Row],[math score]])*(StudentsPerformance3[[#This Row],[math score]])</f>
        <v>2025</v>
      </c>
      <c r="H813">
        <v>47</v>
      </c>
      <c r="I813">
        <f>StudentsPerformance3[[#This Row],[reading score]]*StudentsPerformance3[[#This Row],[reading score]]</f>
        <v>2209</v>
      </c>
      <c r="J813" t="str">
        <f>IF(StudentsPerformance3[[#This Row],[math score]]&lt;50,"Failed","Passed")</f>
        <v>Failed</v>
      </c>
      <c r="K813" t="s">
        <v>35</v>
      </c>
      <c r="L813" t="s">
        <v>35</v>
      </c>
      <c r="M813">
        <f>StudentsPerformance3[[#This Row],[writing score]]*StudentsPerformance3[[#This Row],[writing score]]</f>
        <v>2401</v>
      </c>
      <c r="N813">
        <v>49</v>
      </c>
    </row>
    <row r="814" spans="1:14" x14ac:dyDescent="0.25">
      <c r="A814" t="s">
        <v>8</v>
      </c>
      <c r="B814" t="s">
        <v>13</v>
      </c>
      <c r="C814" t="s">
        <v>16</v>
      </c>
      <c r="D814" t="s">
        <v>11</v>
      </c>
      <c r="E814" t="s">
        <v>15</v>
      </c>
      <c r="F814">
        <v>54</v>
      </c>
      <c r="G814">
        <f>(StudentsPerformance3[[#This Row],[math score]])*(StudentsPerformance3[[#This Row],[math score]])</f>
        <v>2916</v>
      </c>
      <c r="H814">
        <v>64</v>
      </c>
      <c r="I814">
        <f>StudentsPerformance3[[#This Row],[reading score]]*StudentsPerformance3[[#This Row],[reading score]]</f>
        <v>4096</v>
      </c>
      <c r="J814" t="str">
        <f>IF(StudentsPerformance3[[#This Row],[math score]]&lt;50,"Failed","Passed")</f>
        <v>Passed</v>
      </c>
      <c r="K814" t="s">
        <v>34</v>
      </c>
      <c r="L814" t="s">
        <v>34</v>
      </c>
      <c r="M814">
        <f>StudentsPerformance3[[#This Row],[writing score]]*StudentsPerformance3[[#This Row],[writing score]]</f>
        <v>4489</v>
      </c>
      <c r="N814">
        <v>67</v>
      </c>
    </row>
    <row r="815" spans="1:14" x14ac:dyDescent="0.25">
      <c r="A815" t="s">
        <v>17</v>
      </c>
      <c r="B815" t="s">
        <v>24</v>
      </c>
      <c r="C815" t="s">
        <v>23</v>
      </c>
      <c r="D815" t="s">
        <v>11</v>
      </c>
      <c r="E815" t="s">
        <v>15</v>
      </c>
      <c r="F815">
        <v>87</v>
      </c>
      <c r="G815">
        <f>(StudentsPerformance3[[#This Row],[math score]])*(StudentsPerformance3[[#This Row],[math score]])</f>
        <v>7569</v>
      </c>
      <c r="H815">
        <v>84</v>
      </c>
      <c r="I815">
        <f>StudentsPerformance3[[#This Row],[reading score]]*StudentsPerformance3[[#This Row],[reading score]]</f>
        <v>7056</v>
      </c>
      <c r="J815" t="str">
        <f>IF(StudentsPerformance3[[#This Row],[math score]]&lt;50,"Failed","Passed")</f>
        <v>Passed</v>
      </c>
      <c r="K815" t="s">
        <v>34</v>
      </c>
      <c r="L815" t="s">
        <v>34</v>
      </c>
      <c r="M815">
        <f>StudentsPerformance3[[#This Row],[writing score]]*StudentsPerformance3[[#This Row],[writing score]]</f>
        <v>5776</v>
      </c>
      <c r="N815">
        <v>76</v>
      </c>
    </row>
    <row r="816" spans="1:14" x14ac:dyDescent="0.25">
      <c r="A816" t="s">
        <v>8</v>
      </c>
      <c r="B816" t="s">
        <v>13</v>
      </c>
      <c r="C816" t="s">
        <v>22</v>
      </c>
      <c r="D816" t="s">
        <v>11</v>
      </c>
      <c r="E816" t="s">
        <v>12</v>
      </c>
      <c r="F816">
        <v>72</v>
      </c>
      <c r="G816">
        <f>(StudentsPerformance3[[#This Row],[math score]])*(StudentsPerformance3[[#This Row],[math score]])</f>
        <v>5184</v>
      </c>
      <c r="H816">
        <v>80</v>
      </c>
      <c r="I816">
        <f>StudentsPerformance3[[#This Row],[reading score]]*StudentsPerformance3[[#This Row],[reading score]]</f>
        <v>6400</v>
      </c>
      <c r="J816" t="str">
        <f>IF(StudentsPerformance3[[#This Row],[math score]]&lt;50,"Failed","Passed")</f>
        <v>Passed</v>
      </c>
      <c r="K816" t="s">
        <v>34</v>
      </c>
      <c r="L816" t="s">
        <v>34</v>
      </c>
      <c r="M816">
        <f>StudentsPerformance3[[#This Row],[writing score]]*StudentsPerformance3[[#This Row],[writing score]]</f>
        <v>6889</v>
      </c>
      <c r="N816">
        <v>83</v>
      </c>
    </row>
    <row r="817" spans="1:14" x14ac:dyDescent="0.25">
      <c r="A817" t="s">
        <v>17</v>
      </c>
      <c r="B817" t="s">
        <v>9</v>
      </c>
      <c r="C817" t="s">
        <v>23</v>
      </c>
      <c r="D817" t="s">
        <v>11</v>
      </c>
      <c r="E817" t="s">
        <v>15</v>
      </c>
      <c r="F817">
        <v>94</v>
      </c>
      <c r="G817">
        <f>(StudentsPerformance3[[#This Row],[math score]])*(StudentsPerformance3[[#This Row],[math score]])</f>
        <v>8836</v>
      </c>
      <c r="H817">
        <v>86</v>
      </c>
      <c r="I817">
        <f>StudentsPerformance3[[#This Row],[reading score]]*StudentsPerformance3[[#This Row],[reading score]]</f>
        <v>7396</v>
      </c>
      <c r="J817" t="str">
        <f>IF(StudentsPerformance3[[#This Row],[math score]]&lt;50,"Failed","Passed")</f>
        <v>Passed</v>
      </c>
      <c r="K817" t="s">
        <v>34</v>
      </c>
      <c r="L817" t="s">
        <v>34</v>
      </c>
      <c r="M817">
        <f>StudentsPerformance3[[#This Row],[writing score]]*StudentsPerformance3[[#This Row],[writing score]]</f>
        <v>7569</v>
      </c>
      <c r="N817">
        <v>87</v>
      </c>
    </row>
    <row r="818" spans="1:14" x14ac:dyDescent="0.25">
      <c r="A818" t="s">
        <v>8</v>
      </c>
      <c r="B818" t="s">
        <v>18</v>
      </c>
      <c r="C818" t="s">
        <v>10</v>
      </c>
      <c r="D818" t="s">
        <v>11</v>
      </c>
      <c r="E818" t="s">
        <v>12</v>
      </c>
      <c r="F818">
        <v>45</v>
      </c>
      <c r="G818">
        <f>(StudentsPerformance3[[#This Row],[math score]])*(StudentsPerformance3[[#This Row],[math score]])</f>
        <v>2025</v>
      </c>
      <c r="H818">
        <v>59</v>
      </c>
      <c r="I818">
        <f>StudentsPerformance3[[#This Row],[reading score]]*StudentsPerformance3[[#This Row],[reading score]]</f>
        <v>3481</v>
      </c>
      <c r="J818" t="str">
        <f>IF(StudentsPerformance3[[#This Row],[math score]]&lt;50,"Failed","Passed")</f>
        <v>Failed</v>
      </c>
      <c r="K818" t="s">
        <v>34</v>
      </c>
      <c r="L818" t="s">
        <v>34</v>
      </c>
      <c r="M818">
        <f>StudentsPerformance3[[#This Row],[writing score]]*StudentsPerformance3[[#This Row],[writing score]]</f>
        <v>4096</v>
      </c>
      <c r="N818">
        <v>64</v>
      </c>
    </row>
    <row r="819" spans="1:14" x14ac:dyDescent="0.25">
      <c r="A819" t="s">
        <v>17</v>
      </c>
      <c r="B819" t="s">
        <v>21</v>
      </c>
      <c r="C819" t="s">
        <v>10</v>
      </c>
      <c r="D819" t="s">
        <v>20</v>
      </c>
      <c r="E819" t="s">
        <v>15</v>
      </c>
      <c r="F819">
        <v>61</v>
      </c>
      <c r="G819">
        <f>(StudentsPerformance3[[#This Row],[math score]])*(StudentsPerformance3[[#This Row],[math score]])</f>
        <v>3721</v>
      </c>
      <c r="H819">
        <v>70</v>
      </c>
      <c r="I819">
        <f>StudentsPerformance3[[#This Row],[reading score]]*StudentsPerformance3[[#This Row],[reading score]]</f>
        <v>4900</v>
      </c>
      <c r="J819" t="str">
        <f>IF(StudentsPerformance3[[#This Row],[math score]]&lt;50,"Failed","Passed")</f>
        <v>Passed</v>
      </c>
      <c r="K819" t="s">
        <v>34</v>
      </c>
      <c r="L819" t="s">
        <v>34</v>
      </c>
      <c r="M819">
        <f>StudentsPerformance3[[#This Row],[writing score]]*StudentsPerformance3[[#This Row],[writing score]]</f>
        <v>5776</v>
      </c>
      <c r="N819">
        <v>76</v>
      </c>
    </row>
    <row r="820" spans="1:14" x14ac:dyDescent="0.25">
      <c r="A820" t="s">
        <v>8</v>
      </c>
      <c r="B820" t="s">
        <v>9</v>
      </c>
      <c r="C820" t="s">
        <v>22</v>
      </c>
      <c r="D820" t="s">
        <v>20</v>
      </c>
      <c r="E820" t="s">
        <v>12</v>
      </c>
      <c r="F820">
        <v>60</v>
      </c>
      <c r="G820">
        <f>(StudentsPerformance3[[#This Row],[math score]])*(StudentsPerformance3[[#This Row],[math score]])</f>
        <v>3600</v>
      </c>
      <c r="H820">
        <v>72</v>
      </c>
      <c r="I820">
        <f>StudentsPerformance3[[#This Row],[reading score]]*StudentsPerformance3[[#This Row],[reading score]]</f>
        <v>5184</v>
      </c>
      <c r="J820" t="str">
        <f>IF(StudentsPerformance3[[#This Row],[math score]]&lt;50,"Failed","Passed")</f>
        <v>Passed</v>
      </c>
      <c r="K820" t="s">
        <v>34</v>
      </c>
      <c r="L820" t="s">
        <v>34</v>
      </c>
      <c r="M820">
        <f>StudentsPerformance3[[#This Row],[writing score]]*StudentsPerformance3[[#This Row],[writing score]]</f>
        <v>4624</v>
      </c>
      <c r="N820">
        <v>68</v>
      </c>
    </row>
    <row r="821" spans="1:14" x14ac:dyDescent="0.25">
      <c r="A821" t="s">
        <v>8</v>
      </c>
      <c r="B821" t="s">
        <v>13</v>
      </c>
      <c r="C821" t="s">
        <v>23</v>
      </c>
      <c r="D821" t="s">
        <v>11</v>
      </c>
      <c r="E821" t="s">
        <v>12</v>
      </c>
      <c r="F821">
        <v>77</v>
      </c>
      <c r="G821">
        <f>(StudentsPerformance3[[#This Row],[math score]])*(StudentsPerformance3[[#This Row],[math score]])</f>
        <v>5929</v>
      </c>
      <c r="H821">
        <v>91</v>
      </c>
      <c r="I821">
        <f>StudentsPerformance3[[#This Row],[reading score]]*StudentsPerformance3[[#This Row],[reading score]]</f>
        <v>8281</v>
      </c>
      <c r="J821" t="str">
        <f>IF(StudentsPerformance3[[#This Row],[math score]]&lt;50,"Failed","Passed")</f>
        <v>Passed</v>
      </c>
      <c r="K821" t="s">
        <v>34</v>
      </c>
      <c r="L821" t="s">
        <v>34</v>
      </c>
      <c r="M821">
        <f>StudentsPerformance3[[#This Row],[writing score]]*StudentsPerformance3[[#This Row],[writing score]]</f>
        <v>7744</v>
      </c>
      <c r="N821">
        <v>88</v>
      </c>
    </row>
    <row r="822" spans="1:14" x14ac:dyDescent="0.25">
      <c r="A822" t="s">
        <v>8</v>
      </c>
      <c r="B822" t="s">
        <v>18</v>
      </c>
      <c r="C822" t="s">
        <v>23</v>
      </c>
      <c r="D822" t="s">
        <v>11</v>
      </c>
      <c r="E822" t="s">
        <v>15</v>
      </c>
      <c r="F822">
        <v>85</v>
      </c>
      <c r="G822">
        <f>(StudentsPerformance3[[#This Row],[math score]])*(StudentsPerformance3[[#This Row],[math score]])</f>
        <v>7225</v>
      </c>
      <c r="H822">
        <v>90</v>
      </c>
      <c r="I822">
        <f>StudentsPerformance3[[#This Row],[reading score]]*StudentsPerformance3[[#This Row],[reading score]]</f>
        <v>8100</v>
      </c>
      <c r="J822" t="str">
        <f>IF(StudentsPerformance3[[#This Row],[math score]]&lt;50,"Failed","Passed")</f>
        <v>Passed</v>
      </c>
      <c r="K822" t="s">
        <v>34</v>
      </c>
      <c r="L822" t="s">
        <v>34</v>
      </c>
      <c r="M822">
        <f>StudentsPerformance3[[#This Row],[writing score]]*StudentsPerformance3[[#This Row],[writing score]]</f>
        <v>8464</v>
      </c>
      <c r="N822">
        <v>92</v>
      </c>
    </row>
    <row r="823" spans="1:14" x14ac:dyDescent="0.25">
      <c r="A823" t="s">
        <v>8</v>
      </c>
      <c r="B823" t="s">
        <v>21</v>
      </c>
      <c r="C823" t="s">
        <v>10</v>
      </c>
      <c r="D823" t="s">
        <v>20</v>
      </c>
      <c r="E823" t="s">
        <v>12</v>
      </c>
      <c r="F823">
        <v>78</v>
      </c>
      <c r="G823">
        <f>(StudentsPerformance3[[#This Row],[math score]])*(StudentsPerformance3[[#This Row],[math score]])</f>
        <v>6084</v>
      </c>
      <c r="H823">
        <v>90</v>
      </c>
      <c r="I823">
        <f>StudentsPerformance3[[#This Row],[reading score]]*StudentsPerformance3[[#This Row],[reading score]]</f>
        <v>8100</v>
      </c>
      <c r="J823" t="str">
        <f>IF(StudentsPerformance3[[#This Row],[math score]]&lt;50,"Failed","Passed")</f>
        <v>Passed</v>
      </c>
      <c r="K823" t="s">
        <v>34</v>
      </c>
      <c r="L823" t="s">
        <v>34</v>
      </c>
      <c r="M823">
        <f>StudentsPerformance3[[#This Row],[writing score]]*StudentsPerformance3[[#This Row],[writing score]]</f>
        <v>8649</v>
      </c>
      <c r="N823">
        <v>93</v>
      </c>
    </row>
    <row r="824" spans="1:14" x14ac:dyDescent="0.25">
      <c r="A824" t="s">
        <v>17</v>
      </c>
      <c r="B824" t="s">
        <v>24</v>
      </c>
      <c r="C824" t="s">
        <v>14</v>
      </c>
      <c r="D824" t="s">
        <v>20</v>
      </c>
      <c r="E824" t="s">
        <v>15</v>
      </c>
      <c r="F824">
        <v>49</v>
      </c>
      <c r="G824">
        <f>(StudentsPerformance3[[#This Row],[math score]])*(StudentsPerformance3[[#This Row],[math score]])</f>
        <v>2401</v>
      </c>
      <c r="H824">
        <v>52</v>
      </c>
      <c r="I824">
        <f>StudentsPerformance3[[#This Row],[reading score]]*StudentsPerformance3[[#This Row],[reading score]]</f>
        <v>2704</v>
      </c>
      <c r="J824" t="str">
        <f>IF(StudentsPerformance3[[#This Row],[math score]]&lt;50,"Failed","Passed")</f>
        <v>Failed</v>
      </c>
      <c r="K824" t="s">
        <v>34</v>
      </c>
      <c r="L824" t="s">
        <v>34</v>
      </c>
      <c r="M824">
        <f>StudentsPerformance3[[#This Row],[writing score]]*StudentsPerformance3[[#This Row],[writing score]]</f>
        <v>2601</v>
      </c>
      <c r="N824">
        <v>51</v>
      </c>
    </row>
    <row r="825" spans="1:14" x14ac:dyDescent="0.25">
      <c r="A825" t="s">
        <v>8</v>
      </c>
      <c r="B825" t="s">
        <v>9</v>
      </c>
      <c r="C825" t="s">
        <v>22</v>
      </c>
      <c r="D825" t="s">
        <v>20</v>
      </c>
      <c r="E825" t="s">
        <v>12</v>
      </c>
      <c r="F825">
        <v>71</v>
      </c>
      <c r="G825">
        <f>(StudentsPerformance3[[#This Row],[math score]])*(StudentsPerformance3[[#This Row],[math score]])</f>
        <v>5041</v>
      </c>
      <c r="H825">
        <v>87</v>
      </c>
      <c r="I825">
        <f>StudentsPerformance3[[#This Row],[reading score]]*StudentsPerformance3[[#This Row],[reading score]]</f>
        <v>7569</v>
      </c>
      <c r="J825" t="str">
        <f>IF(StudentsPerformance3[[#This Row],[math score]]&lt;50,"Failed","Passed")</f>
        <v>Passed</v>
      </c>
      <c r="K825" t="s">
        <v>34</v>
      </c>
      <c r="L825" t="s">
        <v>34</v>
      </c>
      <c r="M825">
        <f>StudentsPerformance3[[#This Row],[writing score]]*StudentsPerformance3[[#This Row],[writing score]]</f>
        <v>6724</v>
      </c>
      <c r="N825">
        <v>82</v>
      </c>
    </row>
    <row r="826" spans="1:14" x14ac:dyDescent="0.25">
      <c r="A826" t="s">
        <v>8</v>
      </c>
      <c r="B826" t="s">
        <v>13</v>
      </c>
      <c r="C826" t="s">
        <v>23</v>
      </c>
      <c r="D826" t="s">
        <v>20</v>
      </c>
      <c r="E826" t="s">
        <v>12</v>
      </c>
      <c r="F826">
        <v>48</v>
      </c>
      <c r="G826">
        <f>(StudentsPerformance3[[#This Row],[math score]])*(StudentsPerformance3[[#This Row],[math score]])</f>
        <v>2304</v>
      </c>
      <c r="H826">
        <v>58</v>
      </c>
      <c r="I826">
        <f>StudentsPerformance3[[#This Row],[reading score]]*StudentsPerformance3[[#This Row],[reading score]]</f>
        <v>3364</v>
      </c>
      <c r="J826" t="str">
        <f>IF(StudentsPerformance3[[#This Row],[math score]]&lt;50,"Failed","Passed")</f>
        <v>Failed</v>
      </c>
      <c r="K826" t="s">
        <v>34</v>
      </c>
      <c r="L826" t="s">
        <v>34</v>
      </c>
      <c r="M826">
        <f>StudentsPerformance3[[#This Row],[writing score]]*StudentsPerformance3[[#This Row],[writing score]]</f>
        <v>2704</v>
      </c>
      <c r="N826">
        <v>52</v>
      </c>
    </row>
    <row r="827" spans="1:14" x14ac:dyDescent="0.25">
      <c r="A827" t="s">
        <v>17</v>
      </c>
      <c r="B827" t="s">
        <v>13</v>
      </c>
      <c r="C827" t="s">
        <v>22</v>
      </c>
      <c r="D827" t="s">
        <v>11</v>
      </c>
      <c r="E827" t="s">
        <v>12</v>
      </c>
      <c r="F827">
        <v>62</v>
      </c>
      <c r="G827">
        <f>(StudentsPerformance3[[#This Row],[math score]])*(StudentsPerformance3[[#This Row],[math score]])</f>
        <v>3844</v>
      </c>
      <c r="H827">
        <v>67</v>
      </c>
      <c r="I827">
        <f>StudentsPerformance3[[#This Row],[reading score]]*StudentsPerformance3[[#This Row],[reading score]]</f>
        <v>4489</v>
      </c>
      <c r="J827" t="str">
        <f>IF(StudentsPerformance3[[#This Row],[math score]]&lt;50,"Failed","Passed")</f>
        <v>Passed</v>
      </c>
      <c r="K827" t="s">
        <v>34</v>
      </c>
      <c r="L827" t="s">
        <v>34</v>
      </c>
      <c r="M827">
        <f>StudentsPerformance3[[#This Row],[writing score]]*StudentsPerformance3[[#This Row],[writing score]]</f>
        <v>3364</v>
      </c>
      <c r="N827">
        <v>58</v>
      </c>
    </row>
    <row r="828" spans="1:14" x14ac:dyDescent="0.25">
      <c r="A828" t="s">
        <v>8</v>
      </c>
      <c r="B828" t="s">
        <v>13</v>
      </c>
      <c r="C828" t="s">
        <v>19</v>
      </c>
      <c r="D828" t="s">
        <v>20</v>
      </c>
      <c r="E828" t="s">
        <v>15</v>
      </c>
      <c r="F828">
        <v>56</v>
      </c>
      <c r="G828">
        <f>(StudentsPerformance3[[#This Row],[math score]])*(StudentsPerformance3[[#This Row],[math score]])</f>
        <v>3136</v>
      </c>
      <c r="H828">
        <v>68</v>
      </c>
      <c r="I828">
        <f>StudentsPerformance3[[#This Row],[reading score]]*StudentsPerformance3[[#This Row],[reading score]]</f>
        <v>4624</v>
      </c>
      <c r="J828" t="str">
        <f>IF(StudentsPerformance3[[#This Row],[math score]]&lt;50,"Failed","Passed")</f>
        <v>Passed</v>
      </c>
      <c r="K828" t="s">
        <v>34</v>
      </c>
      <c r="L828" t="s">
        <v>34</v>
      </c>
      <c r="M828">
        <f>StudentsPerformance3[[#This Row],[writing score]]*StudentsPerformance3[[#This Row],[writing score]]</f>
        <v>4900</v>
      </c>
      <c r="N828">
        <v>70</v>
      </c>
    </row>
    <row r="829" spans="1:14" x14ac:dyDescent="0.25">
      <c r="A829" t="s">
        <v>8</v>
      </c>
      <c r="B829" t="s">
        <v>13</v>
      </c>
      <c r="C829" t="s">
        <v>23</v>
      </c>
      <c r="D829" t="s">
        <v>11</v>
      </c>
      <c r="E829" t="s">
        <v>12</v>
      </c>
      <c r="F829">
        <v>65</v>
      </c>
      <c r="G829">
        <f>(StudentsPerformance3[[#This Row],[math score]])*(StudentsPerformance3[[#This Row],[math score]])</f>
        <v>4225</v>
      </c>
      <c r="H829">
        <v>69</v>
      </c>
      <c r="I829">
        <f>StudentsPerformance3[[#This Row],[reading score]]*StudentsPerformance3[[#This Row],[reading score]]</f>
        <v>4761</v>
      </c>
      <c r="J829" t="str">
        <f>IF(StudentsPerformance3[[#This Row],[math score]]&lt;50,"Failed","Passed")</f>
        <v>Passed</v>
      </c>
      <c r="K829" t="s">
        <v>34</v>
      </c>
      <c r="L829" t="s">
        <v>34</v>
      </c>
      <c r="M829">
        <f>StudentsPerformance3[[#This Row],[writing score]]*StudentsPerformance3[[#This Row],[writing score]]</f>
        <v>5776</v>
      </c>
      <c r="N829">
        <v>76</v>
      </c>
    </row>
    <row r="830" spans="1:14" x14ac:dyDescent="0.25">
      <c r="A830" t="s">
        <v>8</v>
      </c>
      <c r="B830" t="s">
        <v>21</v>
      </c>
      <c r="C830" t="s">
        <v>23</v>
      </c>
      <c r="D830" t="s">
        <v>20</v>
      </c>
      <c r="E830" t="s">
        <v>15</v>
      </c>
      <c r="F830">
        <v>69</v>
      </c>
      <c r="G830">
        <f>(StudentsPerformance3[[#This Row],[math score]])*(StudentsPerformance3[[#This Row],[math score]])</f>
        <v>4761</v>
      </c>
      <c r="H830">
        <v>86</v>
      </c>
      <c r="I830">
        <f>StudentsPerformance3[[#This Row],[reading score]]*StudentsPerformance3[[#This Row],[reading score]]</f>
        <v>7396</v>
      </c>
      <c r="J830" t="str">
        <f>IF(StudentsPerformance3[[#This Row],[math score]]&lt;50,"Failed","Passed")</f>
        <v>Passed</v>
      </c>
      <c r="K830" t="s">
        <v>34</v>
      </c>
      <c r="L830" t="s">
        <v>34</v>
      </c>
      <c r="M830">
        <f>StudentsPerformance3[[#This Row],[writing score]]*StudentsPerformance3[[#This Row],[writing score]]</f>
        <v>6561</v>
      </c>
      <c r="N830">
        <v>81</v>
      </c>
    </row>
    <row r="831" spans="1:14" x14ac:dyDescent="0.25">
      <c r="A831" t="s">
        <v>17</v>
      </c>
      <c r="B831" t="s">
        <v>9</v>
      </c>
      <c r="C831" t="s">
        <v>23</v>
      </c>
      <c r="D831" t="s">
        <v>11</v>
      </c>
      <c r="E831" t="s">
        <v>12</v>
      </c>
      <c r="F831">
        <v>68</v>
      </c>
      <c r="G831">
        <f>(StudentsPerformance3[[#This Row],[math score]])*(StudentsPerformance3[[#This Row],[math score]])</f>
        <v>4624</v>
      </c>
      <c r="H831">
        <v>54</v>
      </c>
      <c r="I831">
        <f>StudentsPerformance3[[#This Row],[reading score]]*StudentsPerformance3[[#This Row],[reading score]]</f>
        <v>2916</v>
      </c>
      <c r="J831" t="str">
        <f>IF(StudentsPerformance3[[#This Row],[math score]]&lt;50,"Failed","Passed")</f>
        <v>Passed</v>
      </c>
      <c r="K831" t="s">
        <v>34</v>
      </c>
      <c r="L831" t="s">
        <v>34</v>
      </c>
      <c r="M831">
        <f>StudentsPerformance3[[#This Row],[writing score]]*StudentsPerformance3[[#This Row],[writing score]]</f>
        <v>2809</v>
      </c>
      <c r="N831">
        <v>53</v>
      </c>
    </row>
    <row r="832" spans="1:14" x14ac:dyDescent="0.25">
      <c r="A832" t="s">
        <v>8</v>
      </c>
      <c r="B832" t="s">
        <v>18</v>
      </c>
      <c r="C832" t="s">
        <v>14</v>
      </c>
      <c r="D832" t="s">
        <v>20</v>
      </c>
      <c r="E832" t="s">
        <v>12</v>
      </c>
      <c r="F832">
        <v>61</v>
      </c>
      <c r="G832">
        <f>(StudentsPerformance3[[#This Row],[math score]])*(StudentsPerformance3[[#This Row],[math score]])</f>
        <v>3721</v>
      </c>
      <c r="H832">
        <v>60</v>
      </c>
      <c r="I832">
        <f>StudentsPerformance3[[#This Row],[reading score]]*StudentsPerformance3[[#This Row],[reading score]]</f>
        <v>3600</v>
      </c>
      <c r="J832" t="str">
        <f>IF(StudentsPerformance3[[#This Row],[math score]]&lt;50,"Failed","Passed")</f>
        <v>Passed</v>
      </c>
      <c r="K832" t="s">
        <v>34</v>
      </c>
      <c r="L832" t="s">
        <v>34</v>
      </c>
      <c r="M832">
        <f>StudentsPerformance3[[#This Row],[writing score]]*StudentsPerformance3[[#This Row],[writing score]]</f>
        <v>3249</v>
      </c>
      <c r="N832">
        <v>57</v>
      </c>
    </row>
    <row r="833" spans="1:14" x14ac:dyDescent="0.25">
      <c r="A833" t="s">
        <v>8</v>
      </c>
      <c r="B833" t="s">
        <v>13</v>
      </c>
      <c r="C833" t="s">
        <v>10</v>
      </c>
      <c r="D833" t="s">
        <v>20</v>
      </c>
      <c r="E833" t="s">
        <v>15</v>
      </c>
      <c r="F833">
        <v>74</v>
      </c>
      <c r="G833">
        <f>(StudentsPerformance3[[#This Row],[math score]])*(StudentsPerformance3[[#This Row],[math score]])</f>
        <v>5476</v>
      </c>
      <c r="H833">
        <v>86</v>
      </c>
      <c r="I833">
        <f>StudentsPerformance3[[#This Row],[reading score]]*StudentsPerformance3[[#This Row],[reading score]]</f>
        <v>7396</v>
      </c>
      <c r="J833" t="str">
        <f>IF(StudentsPerformance3[[#This Row],[math score]]&lt;50,"Failed","Passed")</f>
        <v>Passed</v>
      </c>
      <c r="K833" t="s">
        <v>34</v>
      </c>
      <c r="L833" t="s">
        <v>34</v>
      </c>
      <c r="M833">
        <f>StudentsPerformance3[[#This Row],[writing score]]*StudentsPerformance3[[#This Row],[writing score]]</f>
        <v>7921</v>
      </c>
      <c r="N833">
        <v>89</v>
      </c>
    </row>
    <row r="834" spans="1:14" x14ac:dyDescent="0.25">
      <c r="A834" t="s">
        <v>17</v>
      </c>
      <c r="B834" t="s">
        <v>18</v>
      </c>
      <c r="C834" t="s">
        <v>10</v>
      </c>
      <c r="D834" t="s">
        <v>11</v>
      </c>
      <c r="E834" t="s">
        <v>12</v>
      </c>
      <c r="F834">
        <v>64</v>
      </c>
      <c r="G834">
        <f>(StudentsPerformance3[[#This Row],[math score]])*(StudentsPerformance3[[#This Row],[math score]])</f>
        <v>4096</v>
      </c>
      <c r="H834">
        <v>60</v>
      </c>
      <c r="I834">
        <f>StudentsPerformance3[[#This Row],[reading score]]*StudentsPerformance3[[#This Row],[reading score]]</f>
        <v>3600</v>
      </c>
      <c r="J834" t="str">
        <f>IF(StudentsPerformance3[[#This Row],[math score]]&lt;50,"Failed","Passed")</f>
        <v>Passed</v>
      </c>
      <c r="K834" t="s">
        <v>34</v>
      </c>
      <c r="L834" t="s">
        <v>34</v>
      </c>
      <c r="M834">
        <f>StudentsPerformance3[[#This Row],[writing score]]*StudentsPerformance3[[#This Row],[writing score]]</f>
        <v>3364</v>
      </c>
      <c r="N834">
        <v>58</v>
      </c>
    </row>
    <row r="835" spans="1:14" x14ac:dyDescent="0.25">
      <c r="A835" t="s">
        <v>8</v>
      </c>
      <c r="B835" t="s">
        <v>9</v>
      </c>
      <c r="C835" t="s">
        <v>22</v>
      </c>
      <c r="D835" t="s">
        <v>11</v>
      </c>
      <c r="E835" t="s">
        <v>15</v>
      </c>
      <c r="F835">
        <v>77</v>
      </c>
      <c r="G835">
        <f>(StudentsPerformance3[[#This Row],[math score]])*(StudentsPerformance3[[#This Row],[math score]])</f>
        <v>5929</v>
      </c>
      <c r="H835">
        <v>82</v>
      </c>
      <c r="I835">
        <f>StudentsPerformance3[[#This Row],[reading score]]*StudentsPerformance3[[#This Row],[reading score]]</f>
        <v>6724</v>
      </c>
      <c r="J835" t="str">
        <f>IF(StudentsPerformance3[[#This Row],[math score]]&lt;50,"Failed","Passed")</f>
        <v>Passed</v>
      </c>
      <c r="K835" t="s">
        <v>34</v>
      </c>
      <c r="L835" t="s">
        <v>34</v>
      </c>
      <c r="M835">
        <f>StudentsPerformance3[[#This Row],[writing score]]*StudentsPerformance3[[#This Row],[writing score]]</f>
        <v>7921</v>
      </c>
      <c r="N835">
        <v>89</v>
      </c>
    </row>
    <row r="836" spans="1:14" x14ac:dyDescent="0.25">
      <c r="A836" t="s">
        <v>17</v>
      </c>
      <c r="B836" t="s">
        <v>9</v>
      </c>
      <c r="C836" t="s">
        <v>14</v>
      </c>
      <c r="D836" t="s">
        <v>11</v>
      </c>
      <c r="E836" t="s">
        <v>12</v>
      </c>
      <c r="F836">
        <v>58</v>
      </c>
      <c r="G836">
        <f>(StudentsPerformance3[[#This Row],[math score]])*(StudentsPerformance3[[#This Row],[math score]])</f>
        <v>3364</v>
      </c>
      <c r="H836">
        <v>50</v>
      </c>
      <c r="I836">
        <f>StudentsPerformance3[[#This Row],[reading score]]*StudentsPerformance3[[#This Row],[reading score]]</f>
        <v>2500</v>
      </c>
      <c r="J836" t="str">
        <f>IF(StudentsPerformance3[[#This Row],[math score]]&lt;50,"Failed","Passed")</f>
        <v>Passed</v>
      </c>
      <c r="K836" t="s">
        <v>34</v>
      </c>
      <c r="L836" t="s">
        <v>35</v>
      </c>
      <c r="M836">
        <f>StudentsPerformance3[[#This Row],[writing score]]*StudentsPerformance3[[#This Row],[writing score]]</f>
        <v>2025</v>
      </c>
      <c r="N836">
        <v>45</v>
      </c>
    </row>
    <row r="837" spans="1:14" x14ac:dyDescent="0.25">
      <c r="A837" t="s">
        <v>8</v>
      </c>
      <c r="B837" t="s">
        <v>13</v>
      </c>
      <c r="C837" t="s">
        <v>22</v>
      </c>
      <c r="D837" t="s">
        <v>11</v>
      </c>
      <c r="E837" t="s">
        <v>15</v>
      </c>
      <c r="F837">
        <v>60</v>
      </c>
      <c r="G837">
        <f>(StudentsPerformance3[[#This Row],[math score]])*(StudentsPerformance3[[#This Row],[math score]])</f>
        <v>3600</v>
      </c>
      <c r="H837">
        <v>64</v>
      </c>
      <c r="I837">
        <f>StudentsPerformance3[[#This Row],[reading score]]*StudentsPerformance3[[#This Row],[reading score]]</f>
        <v>4096</v>
      </c>
      <c r="J837" t="str">
        <f>IF(StudentsPerformance3[[#This Row],[math score]]&lt;50,"Failed","Passed")</f>
        <v>Passed</v>
      </c>
      <c r="K837" t="s">
        <v>34</v>
      </c>
      <c r="L837" t="s">
        <v>34</v>
      </c>
      <c r="M837">
        <f>StudentsPerformance3[[#This Row],[writing score]]*StudentsPerformance3[[#This Row],[writing score]]</f>
        <v>5476</v>
      </c>
      <c r="N837">
        <v>74</v>
      </c>
    </row>
    <row r="838" spans="1:14" x14ac:dyDescent="0.25">
      <c r="A838" t="s">
        <v>17</v>
      </c>
      <c r="B838" t="s">
        <v>24</v>
      </c>
      <c r="C838" t="s">
        <v>22</v>
      </c>
      <c r="D838" t="s">
        <v>11</v>
      </c>
      <c r="E838" t="s">
        <v>12</v>
      </c>
      <c r="F838">
        <v>73</v>
      </c>
      <c r="G838">
        <f>(StudentsPerformance3[[#This Row],[math score]])*(StudentsPerformance3[[#This Row],[math score]])</f>
        <v>5329</v>
      </c>
      <c r="H838">
        <v>64</v>
      </c>
      <c r="I838">
        <f>StudentsPerformance3[[#This Row],[reading score]]*StudentsPerformance3[[#This Row],[reading score]]</f>
        <v>4096</v>
      </c>
      <c r="J838" t="str">
        <f>IF(StudentsPerformance3[[#This Row],[math score]]&lt;50,"Failed","Passed")</f>
        <v>Passed</v>
      </c>
      <c r="K838" t="s">
        <v>34</v>
      </c>
      <c r="L838" t="s">
        <v>34</v>
      </c>
      <c r="M838">
        <f>StudentsPerformance3[[#This Row],[writing score]]*StudentsPerformance3[[#This Row],[writing score]]</f>
        <v>3249</v>
      </c>
      <c r="N838">
        <v>57</v>
      </c>
    </row>
    <row r="839" spans="1:14" x14ac:dyDescent="0.25">
      <c r="A839" t="s">
        <v>8</v>
      </c>
      <c r="B839" t="s">
        <v>18</v>
      </c>
      <c r="C839" t="s">
        <v>22</v>
      </c>
      <c r="D839" t="s">
        <v>11</v>
      </c>
      <c r="E839" t="s">
        <v>15</v>
      </c>
      <c r="F839">
        <v>75</v>
      </c>
      <c r="G839">
        <f>(StudentsPerformance3[[#This Row],[math score]])*(StudentsPerformance3[[#This Row],[math score]])</f>
        <v>5625</v>
      </c>
      <c r="H839">
        <v>82</v>
      </c>
      <c r="I839">
        <f>StudentsPerformance3[[#This Row],[reading score]]*StudentsPerformance3[[#This Row],[reading score]]</f>
        <v>6724</v>
      </c>
      <c r="J839" t="str">
        <f>IF(StudentsPerformance3[[#This Row],[math score]]&lt;50,"Failed","Passed")</f>
        <v>Passed</v>
      </c>
      <c r="K839" t="s">
        <v>34</v>
      </c>
      <c r="L839" t="s">
        <v>34</v>
      </c>
      <c r="M839">
        <f>StudentsPerformance3[[#This Row],[writing score]]*StudentsPerformance3[[#This Row],[writing score]]</f>
        <v>6241</v>
      </c>
      <c r="N839">
        <v>79</v>
      </c>
    </row>
    <row r="840" spans="1:14" x14ac:dyDescent="0.25">
      <c r="A840" t="s">
        <v>17</v>
      </c>
      <c r="B840" t="s">
        <v>9</v>
      </c>
      <c r="C840" t="s">
        <v>19</v>
      </c>
      <c r="D840" t="s">
        <v>20</v>
      </c>
      <c r="E840" t="s">
        <v>15</v>
      </c>
      <c r="F840">
        <v>58</v>
      </c>
      <c r="G840">
        <f>(StudentsPerformance3[[#This Row],[math score]])*(StudentsPerformance3[[#This Row],[math score]])</f>
        <v>3364</v>
      </c>
      <c r="H840">
        <v>57</v>
      </c>
      <c r="I840">
        <f>StudentsPerformance3[[#This Row],[reading score]]*StudentsPerformance3[[#This Row],[reading score]]</f>
        <v>3249</v>
      </c>
      <c r="J840" t="str">
        <f>IF(StudentsPerformance3[[#This Row],[math score]]&lt;50,"Failed","Passed")</f>
        <v>Passed</v>
      </c>
      <c r="K840" t="s">
        <v>34</v>
      </c>
      <c r="L840" t="s">
        <v>34</v>
      </c>
      <c r="M840">
        <f>StudentsPerformance3[[#This Row],[writing score]]*StudentsPerformance3[[#This Row],[writing score]]</f>
        <v>2809</v>
      </c>
      <c r="N840">
        <v>53</v>
      </c>
    </row>
    <row r="841" spans="1:14" x14ac:dyDescent="0.25">
      <c r="A841" t="s">
        <v>8</v>
      </c>
      <c r="B841" t="s">
        <v>13</v>
      </c>
      <c r="C841" t="s">
        <v>19</v>
      </c>
      <c r="D841" t="s">
        <v>11</v>
      </c>
      <c r="E841" t="s">
        <v>12</v>
      </c>
      <c r="F841">
        <v>66</v>
      </c>
      <c r="G841">
        <f>(StudentsPerformance3[[#This Row],[math score]])*(StudentsPerformance3[[#This Row],[math score]])</f>
        <v>4356</v>
      </c>
      <c r="H841">
        <v>77</v>
      </c>
      <c r="I841">
        <f>StudentsPerformance3[[#This Row],[reading score]]*StudentsPerformance3[[#This Row],[reading score]]</f>
        <v>5929</v>
      </c>
      <c r="J841" t="str">
        <f>IF(StudentsPerformance3[[#This Row],[math score]]&lt;50,"Failed","Passed")</f>
        <v>Passed</v>
      </c>
      <c r="K841" t="s">
        <v>34</v>
      </c>
      <c r="L841" t="s">
        <v>34</v>
      </c>
      <c r="M841">
        <f>StudentsPerformance3[[#This Row],[writing score]]*StudentsPerformance3[[#This Row],[writing score]]</f>
        <v>5329</v>
      </c>
      <c r="N841">
        <v>73</v>
      </c>
    </row>
    <row r="842" spans="1:14" x14ac:dyDescent="0.25">
      <c r="A842" t="s">
        <v>8</v>
      </c>
      <c r="B842" t="s">
        <v>21</v>
      </c>
      <c r="C842" t="s">
        <v>22</v>
      </c>
      <c r="D842" t="s">
        <v>20</v>
      </c>
      <c r="E842" t="s">
        <v>12</v>
      </c>
      <c r="F842">
        <v>39</v>
      </c>
      <c r="G842">
        <f>(StudentsPerformance3[[#This Row],[math score]])*(StudentsPerformance3[[#This Row],[math score]])</f>
        <v>1521</v>
      </c>
      <c r="H842">
        <v>52</v>
      </c>
      <c r="I842">
        <f>StudentsPerformance3[[#This Row],[reading score]]*StudentsPerformance3[[#This Row],[reading score]]</f>
        <v>2704</v>
      </c>
      <c r="J842" t="str">
        <f>IF(StudentsPerformance3[[#This Row],[math score]]&lt;50,"Failed","Passed")</f>
        <v>Failed</v>
      </c>
      <c r="K842" t="s">
        <v>34</v>
      </c>
      <c r="L842" t="s">
        <v>35</v>
      </c>
      <c r="M842">
        <f>StudentsPerformance3[[#This Row],[writing score]]*StudentsPerformance3[[#This Row],[writing score]]</f>
        <v>2116</v>
      </c>
      <c r="N842">
        <v>46</v>
      </c>
    </row>
    <row r="843" spans="1:14" x14ac:dyDescent="0.25">
      <c r="A843" t="s">
        <v>17</v>
      </c>
      <c r="B843" t="s">
        <v>13</v>
      </c>
      <c r="C843" t="s">
        <v>23</v>
      </c>
      <c r="D843" t="s">
        <v>11</v>
      </c>
      <c r="E843" t="s">
        <v>12</v>
      </c>
      <c r="F843">
        <v>64</v>
      </c>
      <c r="G843">
        <f>(StudentsPerformance3[[#This Row],[math score]])*(StudentsPerformance3[[#This Row],[math score]])</f>
        <v>4096</v>
      </c>
      <c r="H843">
        <v>58</v>
      </c>
      <c r="I843">
        <f>StudentsPerformance3[[#This Row],[reading score]]*StudentsPerformance3[[#This Row],[reading score]]</f>
        <v>3364</v>
      </c>
      <c r="J843" t="str">
        <f>IF(StudentsPerformance3[[#This Row],[math score]]&lt;50,"Failed","Passed")</f>
        <v>Passed</v>
      </c>
      <c r="K843" t="s">
        <v>34</v>
      </c>
      <c r="L843" t="s">
        <v>34</v>
      </c>
      <c r="M843">
        <f>StudentsPerformance3[[#This Row],[writing score]]*StudentsPerformance3[[#This Row],[writing score]]</f>
        <v>2601</v>
      </c>
      <c r="N843">
        <v>51</v>
      </c>
    </row>
    <row r="844" spans="1:14" x14ac:dyDescent="0.25">
      <c r="A844" t="s">
        <v>8</v>
      </c>
      <c r="B844" t="s">
        <v>9</v>
      </c>
      <c r="C844" t="s">
        <v>22</v>
      </c>
      <c r="D844" t="s">
        <v>20</v>
      </c>
      <c r="E844" t="s">
        <v>15</v>
      </c>
      <c r="F844">
        <v>23</v>
      </c>
      <c r="G844">
        <f>(StudentsPerformance3[[#This Row],[math score]])*(StudentsPerformance3[[#This Row],[math score]])</f>
        <v>529</v>
      </c>
      <c r="H844">
        <v>44</v>
      </c>
      <c r="I844">
        <f>StudentsPerformance3[[#This Row],[reading score]]*StudentsPerformance3[[#This Row],[reading score]]</f>
        <v>1936</v>
      </c>
      <c r="J844" t="str">
        <f>IF(StudentsPerformance3[[#This Row],[math score]]&lt;50,"Failed","Passed")</f>
        <v>Failed</v>
      </c>
      <c r="K844" t="s">
        <v>35</v>
      </c>
      <c r="L844" t="s">
        <v>35</v>
      </c>
      <c r="M844">
        <f>StudentsPerformance3[[#This Row],[writing score]]*StudentsPerformance3[[#This Row],[writing score]]</f>
        <v>1296</v>
      </c>
      <c r="N844">
        <v>36</v>
      </c>
    </row>
    <row r="845" spans="1:14" x14ac:dyDescent="0.25">
      <c r="A845" t="s">
        <v>17</v>
      </c>
      <c r="B845" t="s">
        <v>9</v>
      </c>
      <c r="C845" t="s">
        <v>14</v>
      </c>
      <c r="D845" t="s">
        <v>20</v>
      </c>
      <c r="E845" t="s">
        <v>15</v>
      </c>
      <c r="F845">
        <v>74</v>
      </c>
      <c r="G845">
        <f>(StudentsPerformance3[[#This Row],[math score]])*(StudentsPerformance3[[#This Row],[math score]])</f>
        <v>5476</v>
      </c>
      <c r="H845">
        <v>77</v>
      </c>
      <c r="I845">
        <f>StudentsPerformance3[[#This Row],[reading score]]*StudentsPerformance3[[#This Row],[reading score]]</f>
        <v>5929</v>
      </c>
      <c r="J845" t="str">
        <f>IF(StudentsPerformance3[[#This Row],[math score]]&lt;50,"Failed","Passed")</f>
        <v>Passed</v>
      </c>
      <c r="K845" t="s">
        <v>34</v>
      </c>
      <c r="L845" t="s">
        <v>34</v>
      </c>
      <c r="M845">
        <f>StudentsPerformance3[[#This Row],[writing score]]*StudentsPerformance3[[#This Row],[writing score]]</f>
        <v>5776</v>
      </c>
      <c r="N845">
        <v>76</v>
      </c>
    </row>
    <row r="846" spans="1:14" x14ac:dyDescent="0.25">
      <c r="A846" t="s">
        <v>8</v>
      </c>
      <c r="B846" t="s">
        <v>21</v>
      </c>
      <c r="C846" t="s">
        <v>23</v>
      </c>
      <c r="D846" t="s">
        <v>20</v>
      </c>
      <c r="E846" t="s">
        <v>15</v>
      </c>
      <c r="F846">
        <v>40</v>
      </c>
      <c r="G846">
        <f>(StudentsPerformance3[[#This Row],[math score]])*(StudentsPerformance3[[#This Row],[math score]])</f>
        <v>1600</v>
      </c>
      <c r="H846">
        <v>65</v>
      </c>
      <c r="I846">
        <f>StudentsPerformance3[[#This Row],[reading score]]*StudentsPerformance3[[#This Row],[reading score]]</f>
        <v>4225</v>
      </c>
      <c r="J846" t="str">
        <f>IF(StudentsPerformance3[[#This Row],[math score]]&lt;50,"Failed","Passed")</f>
        <v>Failed</v>
      </c>
      <c r="K846" t="s">
        <v>34</v>
      </c>
      <c r="L846" t="s">
        <v>34</v>
      </c>
      <c r="M846">
        <f>StudentsPerformance3[[#This Row],[writing score]]*StudentsPerformance3[[#This Row],[writing score]]</f>
        <v>4096</v>
      </c>
      <c r="N846">
        <v>64</v>
      </c>
    </row>
    <row r="847" spans="1:14" x14ac:dyDescent="0.25">
      <c r="A847" t="s">
        <v>17</v>
      </c>
      <c r="B847" t="s">
        <v>24</v>
      </c>
      <c r="C847" t="s">
        <v>16</v>
      </c>
      <c r="D847" t="s">
        <v>11</v>
      </c>
      <c r="E847" t="s">
        <v>12</v>
      </c>
      <c r="F847">
        <v>90</v>
      </c>
      <c r="G847">
        <f>(StudentsPerformance3[[#This Row],[math score]])*(StudentsPerformance3[[#This Row],[math score]])</f>
        <v>8100</v>
      </c>
      <c r="H847">
        <v>85</v>
      </c>
      <c r="I847">
        <f>StudentsPerformance3[[#This Row],[reading score]]*StudentsPerformance3[[#This Row],[reading score]]</f>
        <v>7225</v>
      </c>
      <c r="J847" t="str">
        <f>IF(StudentsPerformance3[[#This Row],[math score]]&lt;50,"Failed","Passed")</f>
        <v>Passed</v>
      </c>
      <c r="K847" t="s">
        <v>34</v>
      </c>
      <c r="L847" t="s">
        <v>34</v>
      </c>
      <c r="M847">
        <f>StudentsPerformance3[[#This Row],[writing score]]*StudentsPerformance3[[#This Row],[writing score]]</f>
        <v>7056</v>
      </c>
      <c r="N847">
        <v>84</v>
      </c>
    </row>
    <row r="848" spans="1:14" x14ac:dyDescent="0.25">
      <c r="A848" t="s">
        <v>17</v>
      </c>
      <c r="B848" t="s">
        <v>13</v>
      </c>
      <c r="C848" t="s">
        <v>16</v>
      </c>
      <c r="D848" t="s">
        <v>11</v>
      </c>
      <c r="E848" t="s">
        <v>15</v>
      </c>
      <c r="F848">
        <v>91</v>
      </c>
      <c r="G848">
        <f>(StudentsPerformance3[[#This Row],[math score]])*(StudentsPerformance3[[#This Row],[math score]])</f>
        <v>8281</v>
      </c>
      <c r="H848">
        <v>85</v>
      </c>
      <c r="I848">
        <f>StudentsPerformance3[[#This Row],[reading score]]*StudentsPerformance3[[#This Row],[reading score]]</f>
        <v>7225</v>
      </c>
      <c r="J848" t="str">
        <f>IF(StudentsPerformance3[[#This Row],[math score]]&lt;50,"Failed","Passed")</f>
        <v>Passed</v>
      </c>
      <c r="K848" t="s">
        <v>34</v>
      </c>
      <c r="L848" t="s">
        <v>34</v>
      </c>
      <c r="M848">
        <f>StudentsPerformance3[[#This Row],[writing score]]*StudentsPerformance3[[#This Row],[writing score]]</f>
        <v>7225</v>
      </c>
      <c r="N848">
        <v>85</v>
      </c>
    </row>
    <row r="849" spans="1:14" x14ac:dyDescent="0.25">
      <c r="A849" t="s">
        <v>17</v>
      </c>
      <c r="B849" t="s">
        <v>21</v>
      </c>
      <c r="C849" t="s">
        <v>22</v>
      </c>
      <c r="D849" t="s">
        <v>11</v>
      </c>
      <c r="E849" t="s">
        <v>12</v>
      </c>
      <c r="F849">
        <v>64</v>
      </c>
      <c r="G849">
        <f>(StudentsPerformance3[[#This Row],[math score]])*(StudentsPerformance3[[#This Row],[math score]])</f>
        <v>4096</v>
      </c>
      <c r="H849">
        <v>54</v>
      </c>
      <c r="I849">
        <f>StudentsPerformance3[[#This Row],[reading score]]*StudentsPerformance3[[#This Row],[reading score]]</f>
        <v>2916</v>
      </c>
      <c r="J849" t="str">
        <f>IF(StudentsPerformance3[[#This Row],[math score]]&lt;50,"Failed","Passed")</f>
        <v>Passed</v>
      </c>
      <c r="K849" t="s">
        <v>34</v>
      </c>
      <c r="L849" t="s">
        <v>34</v>
      </c>
      <c r="M849">
        <f>StudentsPerformance3[[#This Row],[writing score]]*StudentsPerformance3[[#This Row],[writing score]]</f>
        <v>2500</v>
      </c>
      <c r="N849">
        <v>50</v>
      </c>
    </row>
    <row r="850" spans="1:14" x14ac:dyDescent="0.25">
      <c r="A850" t="s">
        <v>8</v>
      </c>
      <c r="B850" t="s">
        <v>13</v>
      </c>
      <c r="C850" t="s">
        <v>22</v>
      </c>
      <c r="D850" t="s">
        <v>11</v>
      </c>
      <c r="E850" t="s">
        <v>12</v>
      </c>
      <c r="F850">
        <v>59</v>
      </c>
      <c r="G850">
        <f>(StudentsPerformance3[[#This Row],[math score]])*(StudentsPerformance3[[#This Row],[math score]])</f>
        <v>3481</v>
      </c>
      <c r="H850">
        <v>72</v>
      </c>
      <c r="I850">
        <f>StudentsPerformance3[[#This Row],[reading score]]*StudentsPerformance3[[#This Row],[reading score]]</f>
        <v>5184</v>
      </c>
      <c r="J850" t="str">
        <f>IF(StudentsPerformance3[[#This Row],[math score]]&lt;50,"Failed","Passed")</f>
        <v>Passed</v>
      </c>
      <c r="K850" t="s">
        <v>34</v>
      </c>
      <c r="L850" t="s">
        <v>34</v>
      </c>
      <c r="M850">
        <f>StudentsPerformance3[[#This Row],[writing score]]*StudentsPerformance3[[#This Row],[writing score]]</f>
        <v>4624</v>
      </c>
      <c r="N850">
        <v>68</v>
      </c>
    </row>
    <row r="851" spans="1:14" x14ac:dyDescent="0.25">
      <c r="A851" t="s">
        <v>17</v>
      </c>
      <c r="B851" t="s">
        <v>21</v>
      </c>
      <c r="C851" t="s">
        <v>19</v>
      </c>
      <c r="D851" t="s">
        <v>11</v>
      </c>
      <c r="E851" t="s">
        <v>12</v>
      </c>
      <c r="F851">
        <v>80</v>
      </c>
      <c r="G851">
        <f>(StudentsPerformance3[[#This Row],[math score]])*(StudentsPerformance3[[#This Row],[math score]])</f>
        <v>6400</v>
      </c>
      <c r="H851">
        <v>75</v>
      </c>
      <c r="I851">
        <f>StudentsPerformance3[[#This Row],[reading score]]*StudentsPerformance3[[#This Row],[reading score]]</f>
        <v>5625</v>
      </c>
      <c r="J851" t="str">
        <f>IF(StudentsPerformance3[[#This Row],[math score]]&lt;50,"Failed","Passed")</f>
        <v>Passed</v>
      </c>
      <c r="K851" t="s">
        <v>34</v>
      </c>
      <c r="L851" t="s">
        <v>34</v>
      </c>
      <c r="M851">
        <f>StudentsPerformance3[[#This Row],[writing score]]*StudentsPerformance3[[#This Row],[writing score]]</f>
        <v>4761</v>
      </c>
      <c r="N851">
        <v>69</v>
      </c>
    </row>
    <row r="852" spans="1:14" x14ac:dyDescent="0.25">
      <c r="A852" t="s">
        <v>17</v>
      </c>
      <c r="B852" t="s">
        <v>13</v>
      </c>
      <c r="C852" t="s">
        <v>16</v>
      </c>
      <c r="D852" t="s">
        <v>11</v>
      </c>
      <c r="E852" t="s">
        <v>12</v>
      </c>
      <c r="F852">
        <v>71</v>
      </c>
      <c r="G852">
        <f>(StudentsPerformance3[[#This Row],[math score]])*(StudentsPerformance3[[#This Row],[math score]])</f>
        <v>5041</v>
      </c>
      <c r="H852">
        <v>67</v>
      </c>
      <c r="I852">
        <f>StudentsPerformance3[[#This Row],[reading score]]*StudentsPerformance3[[#This Row],[reading score]]</f>
        <v>4489</v>
      </c>
      <c r="J852" t="str">
        <f>IF(StudentsPerformance3[[#This Row],[math score]]&lt;50,"Failed","Passed")</f>
        <v>Passed</v>
      </c>
      <c r="K852" t="s">
        <v>34</v>
      </c>
      <c r="L852" t="s">
        <v>34</v>
      </c>
      <c r="M852">
        <f>StudentsPerformance3[[#This Row],[writing score]]*StudentsPerformance3[[#This Row],[writing score]]</f>
        <v>4489</v>
      </c>
      <c r="N852">
        <v>67</v>
      </c>
    </row>
    <row r="853" spans="1:14" x14ac:dyDescent="0.25">
      <c r="A853" t="s">
        <v>8</v>
      </c>
      <c r="B853" t="s">
        <v>18</v>
      </c>
      <c r="C853" t="s">
        <v>22</v>
      </c>
      <c r="D853" t="s">
        <v>11</v>
      </c>
      <c r="E853" t="s">
        <v>12</v>
      </c>
      <c r="F853">
        <v>61</v>
      </c>
      <c r="G853">
        <f>(StudentsPerformance3[[#This Row],[math score]])*(StudentsPerformance3[[#This Row],[math score]])</f>
        <v>3721</v>
      </c>
      <c r="H853">
        <v>68</v>
      </c>
      <c r="I853">
        <f>StudentsPerformance3[[#This Row],[reading score]]*StudentsPerformance3[[#This Row],[reading score]]</f>
        <v>4624</v>
      </c>
      <c r="J853" t="str">
        <f>IF(StudentsPerformance3[[#This Row],[math score]]&lt;50,"Failed","Passed")</f>
        <v>Passed</v>
      </c>
      <c r="K853" t="s">
        <v>34</v>
      </c>
      <c r="L853" t="s">
        <v>34</v>
      </c>
      <c r="M853">
        <f>StudentsPerformance3[[#This Row],[writing score]]*StudentsPerformance3[[#This Row],[writing score]]</f>
        <v>3969</v>
      </c>
      <c r="N853">
        <v>63</v>
      </c>
    </row>
    <row r="854" spans="1:14" x14ac:dyDescent="0.25">
      <c r="A854" t="s">
        <v>8</v>
      </c>
      <c r="B854" t="s">
        <v>24</v>
      </c>
      <c r="C854" t="s">
        <v>14</v>
      </c>
      <c r="D854" t="s">
        <v>11</v>
      </c>
      <c r="E854" t="s">
        <v>12</v>
      </c>
      <c r="F854">
        <v>87</v>
      </c>
      <c r="G854">
        <f>(StudentsPerformance3[[#This Row],[math score]])*(StudentsPerformance3[[#This Row],[math score]])</f>
        <v>7569</v>
      </c>
      <c r="H854">
        <v>85</v>
      </c>
      <c r="I854">
        <f>StudentsPerformance3[[#This Row],[reading score]]*StudentsPerformance3[[#This Row],[reading score]]</f>
        <v>7225</v>
      </c>
      <c r="J854" t="str">
        <f>IF(StudentsPerformance3[[#This Row],[math score]]&lt;50,"Failed","Passed")</f>
        <v>Passed</v>
      </c>
      <c r="K854" t="s">
        <v>34</v>
      </c>
      <c r="L854" t="s">
        <v>34</v>
      </c>
      <c r="M854">
        <f>StudentsPerformance3[[#This Row],[writing score]]*StudentsPerformance3[[#This Row],[writing score]]</f>
        <v>8649</v>
      </c>
      <c r="N854">
        <v>93</v>
      </c>
    </row>
    <row r="855" spans="1:14" x14ac:dyDescent="0.25">
      <c r="A855" t="s">
        <v>17</v>
      </c>
      <c r="B855" t="s">
        <v>24</v>
      </c>
      <c r="C855" t="s">
        <v>23</v>
      </c>
      <c r="D855" t="s">
        <v>11</v>
      </c>
      <c r="E855" t="s">
        <v>12</v>
      </c>
      <c r="F855">
        <v>82</v>
      </c>
      <c r="G855">
        <f>(StudentsPerformance3[[#This Row],[math score]])*(StudentsPerformance3[[#This Row],[math score]])</f>
        <v>6724</v>
      </c>
      <c r="H855">
        <v>67</v>
      </c>
      <c r="I855">
        <f>StudentsPerformance3[[#This Row],[reading score]]*StudentsPerformance3[[#This Row],[reading score]]</f>
        <v>4489</v>
      </c>
      <c r="J855" t="str">
        <f>IF(StudentsPerformance3[[#This Row],[math score]]&lt;50,"Failed","Passed")</f>
        <v>Passed</v>
      </c>
      <c r="K855" t="s">
        <v>34</v>
      </c>
      <c r="L855" t="s">
        <v>34</v>
      </c>
      <c r="M855">
        <f>StudentsPerformance3[[#This Row],[writing score]]*StudentsPerformance3[[#This Row],[writing score]]</f>
        <v>3721</v>
      </c>
      <c r="N855">
        <v>61</v>
      </c>
    </row>
    <row r="856" spans="1:14" x14ac:dyDescent="0.25">
      <c r="A856" t="s">
        <v>17</v>
      </c>
      <c r="B856" t="s">
        <v>13</v>
      </c>
      <c r="C856" t="s">
        <v>23</v>
      </c>
      <c r="D856" t="s">
        <v>11</v>
      </c>
      <c r="E856" t="s">
        <v>12</v>
      </c>
      <c r="F856">
        <v>62</v>
      </c>
      <c r="G856">
        <f>(StudentsPerformance3[[#This Row],[math score]])*(StudentsPerformance3[[#This Row],[math score]])</f>
        <v>3844</v>
      </c>
      <c r="H856">
        <v>64</v>
      </c>
      <c r="I856">
        <f>StudentsPerformance3[[#This Row],[reading score]]*StudentsPerformance3[[#This Row],[reading score]]</f>
        <v>4096</v>
      </c>
      <c r="J856" t="str">
        <f>IF(StudentsPerformance3[[#This Row],[math score]]&lt;50,"Failed","Passed")</f>
        <v>Passed</v>
      </c>
      <c r="K856" t="s">
        <v>34</v>
      </c>
      <c r="L856" t="s">
        <v>34</v>
      </c>
      <c r="M856">
        <f>StudentsPerformance3[[#This Row],[writing score]]*StudentsPerformance3[[#This Row],[writing score]]</f>
        <v>3025</v>
      </c>
      <c r="N856">
        <v>55</v>
      </c>
    </row>
    <row r="857" spans="1:14" x14ac:dyDescent="0.25">
      <c r="A857" t="s">
        <v>8</v>
      </c>
      <c r="B857" t="s">
        <v>9</v>
      </c>
      <c r="C857" t="s">
        <v>10</v>
      </c>
      <c r="D857" t="s">
        <v>11</v>
      </c>
      <c r="E857" t="s">
        <v>12</v>
      </c>
      <c r="F857">
        <v>97</v>
      </c>
      <c r="G857">
        <f>(StudentsPerformance3[[#This Row],[math score]])*(StudentsPerformance3[[#This Row],[math score]])</f>
        <v>9409</v>
      </c>
      <c r="H857">
        <v>97</v>
      </c>
      <c r="I857">
        <f>StudentsPerformance3[[#This Row],[reading score]]*StudentsPerformance3[[#This Row],[reading score]]</f>
        <v>9409</v>
      </c>
      <c r="J857" t="str">
        <f>IF(StudentsPerformance3[[#This Row],[math score]]&lt;50,"Failed","Passed")</f>
        <v>Passed</v>
      </c>
      <c r="K857" t="s">
        <v>34</v>
      </c>
      <c r="L857" t="s">
        <v>34</v>
      </c>
      <c r="M857">
        <f>StudentsPerformance3[[#This Row],[writing score]]*StudentsPerformance3[[#This Row],[writing score]]</f>
        <v>9216</v>
      </c>
      <c r="N857">
        <v>96</v>
      </c>
    </row>
    <row r="858" spans="1:14" x14ac:dyDescent="0.25">
      <c r="A858" t="s">
        <v>17</v>
      </c>
      <c r="B858" t="s">
        <v>9</v>
      </c>
      <c r="C858" t="s">
        <v>14</v>
      </c>
      <c r="D858" t="s">
        <v>20</v>
      </c>
      <c r="E858" t="s">
        <v>12</v>
      </c>
      <c r="F858">
        <v>75</v>
      </c>
      <c r="G858">
        <f>(StudentsPerformance3[[#This Row],[math score]])*(StudentsPerformance3[[#This Row],[math score]])</f>
        <v>5625</v>
      </c>
      <c r="H858">
        <v>68</v>
      </c>
      <c r="I858">
        <f>StudentsPerformance3[[#This Row],[reading score]]*StudentsPerformance3[[#This Row],[reading score]]</f>
        <v>4624</v>
      </c>
      <c r="J858" t="str">
        <f>IF(StudentsPerformance3[[#This Row],[math score]]&lt;50,"Failed","Passed")</f>
        <v>Passed</v>
      </c>
      <c r="K858" t="s">
        <v>34</v>
      </c>
      <c r="L858" t="s">
        <v>34</v>
      </c>
      <c r="M858">
        <f>StudentsPerformance3[[#This Row],[writing score]]*StudentsPerformance3[[#This Row],[writing score]]</f>
        <v>4225</v>
      </c>
      <c r="N858">
        <v>65</v>
      </c>
    </row>
    <row r="859" spans="1:14" x14ac:dyDescent="0.25">
      <c r="A859" t="s">
        <v>8</v>
      </c>
      <c r="B859" t="s">
        <v>13</v>
      </c>
      <c r="C859" t="s">
        <v>10</v>
      </c>
      <c r="D859" t="s">
        <v>11</v>
      </c>
      <c r="E859" t="s">
        <v>12</v>
      </c>
      <c r="F859">
        <v>65</v>
      </c>
      <c r="G859">
        <f>(StudentsPerformance3[[#This Row],[math score]])*(StudentsPerformance3[[#This Row],[math score]])</f>
        <v>4225</v>
      </c>
      <c r="H859">
        <v>79</v>
      </c>
      <c r="I859">
        <f>StudentsPerformance3[[#This Row],[reading score]]*StudentsPerformance3[[#This Row],[reading score]]</f>
        <v>6241</v>
      </c>
      <c r="J859" t="str">
        <f>IF(StudentsPerformance3[[#This Row],[math score]]&lt;50,"Failed","Passed")</f>
        <v>Passed</v>
      </c>
      <c r="K859" t="s">
        <v>34</v>
      </c>
      <c r="L859" t="s">
        <v>34</v>
      </c>
      <c r="M859">
        <f>StudentsPerformance3[[#This Row],[writing score]]*StudentsPerformance3[[#This Row],[writing score]]</f>
        <v>6561</v>
      </c>
      <c r="N859">
        <v>81</v>
      </c>
    </row>
    <row r="860" spans="1:14" x14ac:dyDescent="0.25">
      <c r="A860" t="s">
        <v>17</v>
      </c>
      <c r="B860" t="s">
        <v>9</v>
      </c>
      <c r="C860" t="s">
        <v>22</v>
      </c>
      <c r="D860" t="s">
        <v>11</v>
      </c>
      <c r="E860" t="s">
        <v>15</v>
      </c>
      <c r="F860">
        <v>52</v>
      </c>
      <c r="G860">
        <f>(StudentsPerformance3[[#This Row],[math score]])*(StudentsPerformance3[[#This Row],[math score]])</f>
        <v>2704</v>
      </c>
      <c r="H860">
        <v>49</v>
      </c>
      <c r="I860">
        <f>StudentsPerformance3[[#This Row],[reading score]]*StudentsPerformance3[[#This Row],[reading score]]</f>
        <v>2401</v>
      </c>
      <c r="J860" t="str">
        <f>IF(StudentsPerformance3[[#This Row],[math score]]&lt;50,"Failed","Passed")</f>
        <v>Passed</v>
      </c>
      <c r="K860" t="s">
        <v>35</v>
      </c>
      <c r="L860" t="s">
        <v>35</v>
      </c>
      <c r="M860">
        <f>StudentsPerformance3[[#This Row],[writing score]]*StudentsPerformance3[[#This Row],[writing score]]</f>
        <v>2116</v>
      </c>
      <c r="N860">
        <v>46</v>
      </c>
    </row>
    <row r="861" spans="1:14" x14ac:dyDescent="0.25">
      <c r="A861" t="s">
        <v>17</v>
      </c>
      <c r="B861" t="s">
        <v>13</v>
      </c>
      <c r="C861" t="s">
        <v>19</v>
      </c>
      <c r="D861" t="s">
        <v>20</v>
      </c>
      <c r="E861" t="s">
        <v>12</v>
      </c>
      <c r="F861">
        <v>87</v>
      </c>
      <c r="G861">
        <f>(StudentsPerformance3[[#This Row],[math score]])*(StudentsPerformance3[[#This Row],[math score]])</f>
        <v>7569</v>
      </c>
      <c r="H861">
        <v>73</v>
      </c>
      <c r="I861">
        <f>StudentsPerformance3[[#This Row],[reading score]]*StudentsPerformance3[[#This Row],[reading score]]</f>
        <v>5329</v>
      </c>
      <c r="J861" t="str">
        <f>IF(StudentsPerformance3[[#This Row],[math score]]&lt;50,"Failed","Passed")</f>
        <v>Passed</v>
      </c>
      <c r="K861" t="s">
        <v>34</v>
      </c>
      <c r="L861" t="s">
        <v>34</v>
      </c>
      <c r="M861">
        <f>StudentsPerformance3[[#This Row],[writing score]]*StudentsPerformance3[[#This Row],[writing score]]</f>
        <v>5184</v>
      </c>
      <c r="N861">
        <v>72</v>
      </c>
    </row>
    <row r="862" spans="1:14" x14ac:dyDescent="0.25">
      <c r="A862" t="s">
        <v>8</v>
      </c>
      <c r="B862" t="s">
        <v>13</v>
      </c>
      <c r="C862" t="s">
        <v>19</v>
      </c>
      <c r="D862" t="s">
        <v>11</v>
      </c>
      <c r="E862" t="s">
        <v>12</v>
      </c>
      <c r="F862">
        <v>53</v>
      </c>
      <c r="G862">
        <f>(StudentsPerformance3[[#This Row],[math score]])*(StudentsPerformance3[[#This Row],[math score]])</f>
        <v>2809</v>
      </c>
      <c r="H862">
        <v>62</v>
      </c>
      <c r="I862">
        <f>StudentsPerformance3[[#This Row],[reading score]]*StudentsPerformance3[[#This Row],[reading score]]</f>
        <v>3844</v>
      </c>
      <c r="J862" t="str">
        <f>IF(StudentsPerformance3[[#This Row],[math score]]&lt;50,"Failed","Passed")</f>
        <v>Passed</v>
      </c>
      <c r="K862" t="s">
        <v>34</v>
      </c>
      <c r="L862" t="s">
        <v>34</v>
      </c>
      <c r="M862">
        <f>StudentsPerformance3[[#This Row],[writing score]]*StudentsPerformance3[[#This Row],[writing score]]</f>
        <v>2809</v>
      </c>
      <c r="N862">
        <v>53</v>
      </c>
    </row>
    <row r="863" spans="1:14" x14ac:dyDescent="0.25">
      <c r="A863" t="s">
        <v>8</v>
      </c>
      <c r="B863" t="s">
        <v>24</v>
      </c>
      <c r="C863" t="s">
        <v>16</v>
      </c>
      <c r="D863" t="s">
        <v>20</v>
      </c>
      <c r="E863" t="s">
        <v>12</v>
      </c>
      <c r="F863">
        <v>81</v>
      </c>
      <c r="G863">
        <f>(StudentsPerformance3[[#This Row],[math score]])*(StudentsPerformance3[[#This Row],[math score]])</f>
        <v>6561</v>
      </c>
      <c r="H863">
        <v>86</v>
      </c>
      <c r="I863">
        <f>StudentsPerformance3[[#This Row],[reading score]]*StudentsPerformance3[[#This Row],[reading score]]</f>
        <v>7396</v>
      </c>
      <c r="J863" t="str">
        <f>IF(StudentsPerformance3[[#This Row],[math score]]&lt;50,"Failed","Passed")</f>
        <v>Passed</v>
      </c>
      <c r="K863" t="s">
        <v>34</v>
      </c>
      <c r="L863" t="s">
        <v>34</v>
      </c>
      <c r="M863">
        <f>StudentsPerformance3[[#This Row],[writing score]]*StudentsPerformance3[[#This Row],[writing score]]</f>
        <v>7569</v>
      </c>
      <c r="N863">
        <v>87</v>
      </c>
    </row>
    <row r="864" spans="1:14" x14ac:dyDescent="0.25">
      <c r="A864" t="s">
        <v>17</v>
      </c>
      <c r="B864" t="s">
        <v>21</v>
      </c>
      <c r="C864" t="s">
        <v>10</v>
      </c>
      <c r="D864" t="s">
        <v>20</v>
      </c>
      <c r="E864" t="s">
        <v>15</v>
      </c>
      <c r="F864">
        <v>39</v>
      </c>
      <c r="G864">
        <f>(StudentsPerformance3[[#This Row],[math score]])*(StudentsPerformance3[[#This Row],[math score]])</f>
        <v>1521</v>
      </c>
      <c r="H864">
        <v>42</v>
      </c>
      <c r="I864">
        <f>StudentsPerformance3[[#This Row],[reading score]]*StudentsPerformance3[[#This Row],[reading score]]</f>
        <v>1764</v>
      </c>
      <c r="J864" t="str">
        <f>IF(StudentsPerformance3[[#This Row],[math score]]&lt;50,"Failed","Passed")</f>
        <v>Failed</v>
      </c>
      <c r="K864" t="s">
        <v>35</v>
      </c>
      <c r="L864" t="s">
        <v>35</v>
      </c>
      <c r="M864">
        <f>StudentsPerformance3[[#This Row],[writing score]]*StudentsPerformance3[[#This Row],[writing score]]</f>
        <v>1444</v>
      </c>
      <c r="N864">
        <v>38</v>
      </c>
    </row>
    <row r="865" spans="1:14" x14ac:dyDescent="0.25">
      <c r="A865" t="s">
        <v>8</v>
      </c>
      <c r="B865" t="s">
        <v>13</v>
      </c>
      <c r="C865" t="s">
        <v>14</v>
      </c>
      <c r="D865" t="s">
        <v>11</v>
      </c>
      <c r="E865" t="s">
        <v>15</v>
      </c>
      <c r="F865">
        <v>71</v>
      </c>
      <c r="G865">
        <f>(StudentsPerformance3[[#This Row],[math score]])*(StudentsPerformance3[[#This Row],[math score]])</f>
        <v>5041</v>
      </c>
      <c r="H865">
        <v>71</v>
      </c>
      <c r="I865">
        <f>StudentsPerformance3[[#This Row],[reading score]]*StudentsPerformance3[[#This Row],[reading score]]</f>
        <v>5041</v>
      </c>
      <c r="J865" t="str">
        <f>IF(StudentsPerformance3[[#This Row],[math score]]&lt;50,"Failed","Passed")</f>
        <v>Passed</v>
      </c>
      <c r="K865" t="s">
        <v>34</v>
      </c>
      <c r="L865" t="s">
        <v>34</v>
      </c>
      <c r="M865">
        <f>StudentsPerformance3[[#This Row],[writing score]]*StudentsPerformance3[[#This Row],[writing score]]</f>
        <v>6400</v>
      </c>
      <c r="N865">
        <v>80</v>
      </c>
    </row>
    <row r="866" spans="1:14" x14ac:dyDescent="0.25">
      <c r="A866" t="s">
        <v>17</v>
      </c>
      <c r="B866" t="s">
        <v>13</v>
      </c>
      <c r="C866" t="s">
        <v>19</v>
      </c>
      <c r="D866" t="s">
        <v>11</v>
      </c>
      <c r="E866" t="s">
        <v>12</v>
      </c>
      <c r="F866">
        <v>97</v>
      </c>
      <c r="G866">
        <f>(StudentsPerformance3[[#This Row],[math score]])*(StudentsPerformance3[[#This Row],[math score]])</f>
        <v>9409</v>
      </c>
      <c r="H866">
        <v>93</v>
      </c>
      <c r="I866">
        <f>StudentsPerformance3[[#This Row],[reading score]]*StudentsPerformance3[[#This Row],[reading score]]</f>
        <v>8649</v>
      </c>
      <c r="J866" t="str">
        <f>IF(StudentsPerformance3[[#This Row],[math score]]&lt;50,"Failed","Passed")</f>
        <v>Passed</v>
      </c>
      <c r="K866" t="s">
        <v>34</v>
      </c>
      <c r="L866" t="s">
        <v>34</v>
      </c>
      <c r="M866">
        <f>StudentsPerformance3[[#This Row],[writing score]]*StudentsPerformance3[[#This Row],[writing score]]</f>
        <v>8281</v>
      </c>
      <c r="N866">
        <v>91</v>
      </c>
    </row>
    <row r="867" spans="1:14" x14ac:dyDescent="0.25">
      <c r="A867" t="s">
        <v>17</v>
      </c>
      <c r="B867" t="s">
        <v>21</v>
      </c>
      <c r="C867" t="s">
        <v>14</v>
      </c>
      <c r="D867" t="s">
        <v>11</v>
      </c>
      <c r="E867" t="s">
        <v>15</v>
      </c>
      <c r="F867">
        <v>82</v>
      </c>
      <c r="G867">
        <f>(StudentsPerformance3[[#This Row],[math score]])*(StudentsPerformance3[[#This Row],[math score]])</f>
        <v>6724</v>
      </c>
      <c r="H867">
        <v>82</v>
      </c>
      <c r="I867">
        <f>StudentsPerformance3[[#This Row],[reading score]]*StudentsPerformance3[[#This Row],[reading score]]</f>
        <v>6724</v>
      </c>
      <c r="J867" t="str">
        <f>IF(StudentsPerformance3[[#This Row],[math score]]&lt;50,"Failed","Passed")</f>
        <v>Passed</v>
      </c>
      <c r="K867" t="s">
        <v>34</v>
      </c>
      <c r="L867" t="s">
        <v>34</v>
      </c>
      <c r="M867">
        <f>StudentsPerformance3[[#This Row],[writing score]]*StudentsPerformance3[[#This Row],[writing score]]</f>
        <v>7744</v>
      </c>
      <c r="N867">
        <v>88</v>
      </c>
    </row>
    <row r="868" spans="1:14" x14ac:dyDescent="0.25">
      <c r="A868" t="s">
        <v>17</v>
      </c>
      <c r="B868" t="s">
        <v>13</v>
      </c>
      <c r="C868" t="s">
        <v>22</v>
      </c>
      <c r="D868" t="s">
        <v>20</v>
      </c>
      <c r="E868" t="s">
        <v>12</v>
      </c>
      <c r="F868">
        <v>59</v>
      </c>
      <c r="G868">
        <f>(StudentsPerformance3[[#This Row],[math score]])*(StudentsPerformance3[[#This Row],[math score]])</f>
        <v>3481</v>
      </c>
      <c r="H868">
        <v>53</v>
      </c>
      <c r="I868">
        <f>StudentsPerformance3[[#This Row],[reading score]]*StudentsPerformance3[[#This Row],[reading score]]</f>
        <v>2809</v>
      </c>
      <c r="J868" t="str">
        <f>IF(StudentsPerformance3[[#This Row],[math score]]&lt;50,"Failed","Passed")</f>
        <v>Passed</v>
      </c>
      <c r="K868" t="s">
        <v>34</v>
      </c>
      <c r="L868" t="s">
        <v>34</v>
      </c>
      <c r="M868">
        <f>StudentsPerformance3[[#This Row],[writing score]]*StudentsPerformance3[[#This Row],[writing score]]</f>
        <v>2704</v>
      </c>
      <c r="N868">
        <v>52</v>
      </c>
    </row>
    <row r="869" spans="1:14" x14ac:dyDescent="0.25">
      <c r="A869" t="s">
        <v>17</v>
      </c>
      <c r="B869" t="s">
        <v>9</v>
      </c>
      <c r="C869" t="s">
        <v>19</v>
      </c>
      <c r="D869" t="s">
        <v>11</v>
      </c>
      <c r="E869" t="s">
        <v>12</v>
      </c>
      <c r="F869">
        <v>61</v>
      </c>
      <c r="G869">
        <f>(StudentsPerformance3[[#This Row],[math score]])*(StudentsPerformance3[[#This Row],[math score]])</f>
        <v>3721</v>
      </c>
      <c r="H869">
        <v>42</v>
      </c>
      <c r="I869">
        <f>StudentsPerformance3[[#This Row],[reading score]]*StudentsPerformance3[[#This Row],[reading score]]</f>
        <v>1764</v>
      </c>
      <c r="J869" t="str">
        <f>IF(StudentsPerformance3[[#This Row],[math score]]&lt;50,"Failed","Passed")</f>
        <v>Passed</v>
      </c>
      <c r="K869" t="s">
        <v>35</v>
      </c>
      <c r="L869" t="s">
        <v>35</v>
      </c>
      <c r="M869">
        <f>StudentsPerformance3[[#This Row],[writing score]]*StudentsPerformance3[[#This Row],[writing score]]</f>
        <v>1681</v>
      </c>
      <c r="N869">
        <v>41</v>
      </c>
    </row>
    <row r="870" spans="1:14" x14ac:dyDescent="0.25">
      <c r="A870" t="s">
        <v>17</v>
      </c>
      <c r="B870" t="s">
        <v>24</v>
      </c>
      <c r="C870" t="s">
        <v>19</v>
      </c>
      <c r="D870" t="s">
        <v>20</v>
      </c>
      <c r="E870" t="s">
        <v>15</v>
      </c>
      <c r="F870">
        <v>78</v>
      </c>
      <c r="G870">
        <f>(StudentsPerformance3[[#This Row],[math score]])*(StudentsPerformance3[[#This Row],[math score]])</f>
        <v>6084</v>
      </c>
      <c r="H870">
        <v>74</v>
      </c>
      <c r="I870">
        <f>StudentsPerformance3[[#This Row],[reading score]]*StudentsPerformance3[[#This Row],[reading score]]</f>
        <v>5476</v>
      </c>
      <c r="J870" t="str">
        <f>IF(StudentsPerformance3[[#This Row],[math score]]&lt;50,"Failed","Passed")</f>
        <v>Passed</v>
      </c>
      <c r="K870" t="s">
        <v>34</v>
      </c>
      <c r="L870" t="s">
        <v>34</v>
      </c>
      <c r="M870">
        <f>StudentsPerformance3[[#This Row],[writing score]]*StudentsPerformance3[[#This Row],[writing score]]</f>
        <v>5184</v>
      </c>
      <c r="N870">
        <v>72</v>
      </c>
    </row>
    <row r="871" spans="1:14" x14ac:dyDescent="0.25">
      <c r="A871" t="s">
        <v>17</v>
      </c>
      <c r="B871" t="s">
        <v>13</v>
      </c>
      <c r="C871" t="s">
        <v>19</v>
      </c>
      <c r="D871" t="s">
        <v>20</v>
      </c>
      <c r="E871" t="s">
        <v>12</v>
      </c>
      <c r="F871">
        <v>49</v>
      </c>
      <c r="G871">
        <f>(StudentsPerformance3[[#This Row],[math score]])*(StudentsPerformance3[[#This Row],[math score]])</f>
        <v>2401</v>
      </c>
      <c r="H871">
        <v>51</v>
      </c>
      <c r="I871">
        <f>StudentsPerformance3[[#This Row],[reading score]]*StudentsPerformance3[[#This Row],[reading score]]</f>
        <v>2601</v>
      </c>
      <c r="J871" t="str">
        <f>IF(StudentsPerformance3[[#This Row],[math score]]&lt;50,"Failed","Passed")</f>
        <v>Failed</v>
      </c>
      <c r="K871" t="s">
        <v>34</v>
      </c>
      <c r="L871" t="s">
        <v>34</v>
      </c>
      <c r="M871">
        <f>StudentsPerformance3[[#This Row],[writing score]]*StudentsPerformance3[[#This Row],[writing score]]</f>
        <v>2601</v>
      </c>
      <c r="N871">
        <v>51</v>
      </c>
    </row>
    <row r="872" spans="1:14" x14ac:dyDescent="0.25">
      <c r="A872" t="s">
        <v>17</v>
      </c>
      <c r="B872" t="s">
        <v>9</v>
      </c>
      <c r="C872" t="s">
        <v>22</v>
      </c>
      <c r="D872" t="s">
        <v>11</v>
      </c>
      <c r="E872" t="s">
        <v>12</v>
      </c>
      <c r="F872">
        <v>59</v>
      </c>
      <c r="G872">
        <f>(StudentsPerformance3[[#This Row],[math score]])*(StudentsPerformance3[[#This Row],[math score]])</f>
        <v>3481</v>
      </c>
      <c r="H872">
        <v>58</v>
      </c>
      <c r="I872">
        <f>StudentsPerformance3[[#This Row],[reading score]]*StudentsPerformance3[[#This Row],[reading score]]</f>
        <v>3364</v>
      </c>
      <c r="J872" t="str">
        <f>IF(StudentsPerformance3[[#This Row],[math score]]&lt;50,"Failed","Passed")</f>
        <v>Passed</v>
      </c>
      <c r="K872" t="s">
        <v>34</v>
      </c>
      <c r="L872" t="s">
        <v>35</v>
      </c>
      <c r="M872">
        <f>StudentsPerformance3[[#This Row],[writing score]]*StudentsPerformance3[[#This Row],[writing score]]</f>
        <v>2209</v>
      </c>
      <c r="N872">
        <v>47</v>
      </c>
    </row>
    <row r="873" spans="1:14" x14ac:dyDescent="0.25">
      <c r="A873" t="s">
        <v>8</v>
      </c>
      <c r="B873" t="s">
        <v>13</v>
      </c>
      <c r="C873" t="s">
        <v>14</v>
      </c>
      <c r="D873" t="s">
        <v>11</v>
      </c>
      <c r="E873" t="s">
        <v>15</v>
      </c>
      <c r="F873">
        <v>70</v>
      </c>
      <c r="G873">
        <f>(StudentsPerformance3[[#This Row],[math score]])*(StudentsPerformance3[[#This Row],[math score]])</f>
        <v>4900</v>
      </c>
      <c r="H873">
        <v>72</v>
      </c>
      <c r="I873">
        <f>StudentsPerformance3[[#This Row],[reading score]]*StudentsPerformance3[[#This Row],[reading score]]</f>
        <v>5184</v>
      </c>
      <c r="J873" t="str">
        <f>IF(StudentsPerformance3[[#This Row],[math score]]&lt;50,"Failed","Passed")</f>
        <v>Passed</v>
      </c>
      <c r="K873" t="s">
        <v>34</v>
      </c>
      <c r="L873" t="s">
        <v>34</v>
      </c>
      <c r="M873">
        <f>StudentsPerformance3[[#This Row],[writing score]]*StudentsPerformance3[[#This Row],[writing score]]</f>
        <v>5776</v>
      </c>
      <c r="N873">
        <v>76</v>
      </c>
    </row>
    <row r="874" spans="1:14" x14ac:dyDescent="0.25">
      <c r="A874" t="s">
        <v>17</v>
      </c>
      <c r="B874" t="s">
        <v>9</v>
      </c>
      <c r="C874" t="s">
        <v>19</v>
      </c>
      <c r="D874" t="s">
        <v>11</v>
      </c>
      <c r="E874" t="s">
        <v>15</v>
      </c>
      <c r="F874">
        <v>82</v>
      </c>
      <c r="G874">
        <f>(StudentsPerformance3[[#This Row],[math score]])*(StudentsPerformance3[[#This Row],[math score]])</f>
        <v>6724</v>
      </c>
      <c r="H874">
        <v>84</v>
      </c>
      <c r="I874">
        <f>StudentsPerformance3[[#This Row],[reading score]]*StudentsPerformance3[[#This Row],[reading score]]</f>
        <v>7056</v>
      </c>
      <c r="J874" t="str">
        <f>IF(StudentsPerformance3[[#This Row],[math score]]&lt;50,"Failed","Passed")</f>
        <v>Passed</v>
      </c>
      <c r="K874" t="s">
        <v>34</v>
      </c>
      <c r="L874" t="s">
        <v>34</v>
      </c>
      <c r="M874">
        <f>StudentsPerformance3[[#This Row],[writing score]]*StudentsPerformance3[[#This Row],[writing score]]</f>
        <v>6084</v>
      </c>
      <c r="N874">
        <v>78</v>
      </c>
    </row>
    <row r="875" spans="1:14" x14ac:dyDescent="0.25">
      <c r="A875" t="s">
        <v>17</v>
      </c>
      <c r="B875" t="s">
        <v>24</v>
      </c>
      <c r="C875" t="s">
        <v>19</v>
      </c>
      <c r="D875" t="s">
        <v>20</v>
      </c>
      <c r="E875" t="s">
        <v>12</v>
      </c>
      <c r="F875">
        <v>90</v>
      </c>
      <c r="G875">
        <f>(StudentsPerformance3[[#This Row],[math score]])*(StudentsPerformance3[[#This Row],[math score]])</f>
        <v>8100</v>
      </c>
      <c r="H875">
        <v>90</v>
      </c>
      <c r="I875">
        <f>StudentsPerformance3[[#This Row],[reading score]]*StudentsPerformance3[[#This Row],[reading score]]</f>
        <v>8100</v>
      </c>
      <c r="J875" t="str">
        <f>IF(StudentsPerformance3[[#This Row],[math score]]&lt;50,"Failed","Passed")</f>
        <v>Passed</v>
      </c>
      <c r="K875" t="s">
        <v>34</v>
      </c>
      <c r="L875" t="s">
        <v>34</v>
      </c>
      <c r="M875">
        <f>StudentsPerformance3[[#This Row],[writing score]]*StudentsPerformance3[[#This Row],[writing score]]</f>
        <v>6724</v>
      </c>
      <c r="N875">
        <v>82</v>
      </c>
    </row>
    <row r="876" spans="1:14" x14ac:dyDescent="0.25">
      <c r="A876" t="s">
        <v>8</v>
      </c>
      <c r="B876" t="s">
        <v>13</v>
      </c>
      <c r="C876" t="s">
        <v>10</v>
      </c>
      <c r="D876" t="s">
        <v>20</v>
      </c>
      <c r="E876" t="s">
        <v>12</v>
      </c>
      <c r="F876">
        <v>43</v>
      </c>
      <c r="G876">
        <f>(StudentsPerformance3[[#This Row],[math score]])*(StudentsPerformance3[[#This Row],[math score]])</f>
        <v>1849</v>
      </c>
      <c r="H876">
        <v>62</v>
      </c>
      <c r="I876">
        <f>StudentsPerformance3[[#This Row],[reading score]]*StudentsPerformance3[[#This Row],[reading score]]</f>
        <v>3844</v>
      </c>
      <c r="J876" t="str">
        <f>IF(StudentsPerformance3[[#This Row],[math score]]&lt;50,"Failed","Passed")</f>
        <v>Failed</v>
      </c>
      <c r="K876" t="s">
        <v>34</v>
      </c>
      <c r="L876" t="s">
        <v>34</v>
      </c>
      <c r="M876">
        <f>StudentsPerformance3[[#This Row],[writing score]]*StudentsPerformance3[[#This Row],[writing score]]</f>
        <v>3721</v>
      </c>
      <c r="N876">
        <v>61</v>
      </c>
    </row>
    <row r="877" spans="1:14" x14ac:dyDescent="0.25">
      <c r="A877" t="s">
        <v>17</v>
      </c>
      <c r="B877" t="s">
        <v>13</v>
      </c>
      <c r="C877" t="s">
        <v>14</v>
      </c>
      <c r="D877" t="s">
        <v>20</v>
      </c>
      <c r="E877" t="s">
        <v>12</v>
      </c>
      <c r="F877">
        <v>80</v>
      </c>
      <c r="G877">
        <f>(StudentsPerformance3[[#This Row],[math score]])*(StudentsPerformance3[[#This Row],[math score]])</f>
        <v>6400</v>
      </c>
      <c r="H877">
        <v>64</v>
      </c>
      <c r="I877">
        <f>StudentsPerformance3[[#This Row],[reading score]]*StudentsPerformance3[[#This Row],[reading score]]</f>
        <v>4096</v>
      </c>
      <c r="J877" t="str">
        <f>IF(StudentsPerformance3[[#This Row],[math score]]&lt;50,"Failed","Passed")</f>
        <v>Passed</v>
      </c>
      <c r="K877" t="s">
        <v>34</v>
      </c>
      <c r="L877" t="s">
        <v>34</v>
      </c>
      <c r="M877">
        <f>StudentsPerformance3[[#This Row],[writing score]]*StudentsPerformance3[[#This Row],[writing score]]</f>
        <v>4356</v>
      </c>
      <c r="N877">
        <v>66</v>
      </c>
    </row>
    <row r="878" spans="1:14" x14ac:dyDescent="0.25">
      <c r="A878" t="s">
        <v>17</v>
      </c>
      <c r="B878" t="s">
        <v>21</v>
      </c>
      <c r="C878" t="s">
        <v>14</v>
      </c>
      <c r="D878" t="s">
        <v>11</v>
      </c>
      <c r="E878" t="s">
        <v>12</v>
      </c>
      <c r="F878">
        <v>81</v>
      </c>
      <c r="G878">
        <f>(StudentsPerformance3[[#This Row],[math score]])*(StudentsPerformance3[[#This Row],[math score]])</f>
        <v>6561</v>
      </c>
      <c r="H878">
        <v>82</v>
      </c>
      <c r="I878">
        <f>StudentsPerformance3[[#This Row],[reading score]]*StudentsPerformance3[[#This Row],[reading score]]</f>
        <v>6724</v>
      </c>
      <c r="J878" t="str">
        <f>IF(StudentsPerformance3[[#This Row],[math score]]&lt;50,"Failed","Passed")</f>
        <v>Passed</v>
      </c>
      <c r="K878" t="s">
        <v>34</v>
      </c>
      <c r="L878" t="s">
        <v>34</v>
      </c>
      <c r="M878">
        <f>StudentsPerformance3[[#This Row],[writing score]]*StudentsPerformance3[[#This Row],[writing score]]</f>
        <v>7056</v>
      </c>
      <c r="N878">
        <v>84</v>
      </c>
    </row>
    <row r="879" spans="1:14" x14ac:dyDescent="0.25">
      <c r="A879" t="s">
        <v>17</v>
      </c>
      <c r="B879" t="s">
        <v>13</v>
      </c>
      <c r="C879" t="s">
        <v>23</v>
      </c>
      <c r="D879" t="s">
        <v>11</v>
      </c>
      <c r="E879" t="s">
        <v>12</v>
      </c>
      <c r="F879">
        <v>57</v>
      </c>
      <c r="G879">
        <f>(StudentsPerformance3[[#This Row],[math score]])*(StudentsPerformance3[[#This Row],[math score]])</f>
        <v>3249</v>
      </c>
      <c r="H879">
        <v>61</v>
      </c>
      <c r="I879">
        <f>StudentsPerformance3[[#This Row],[reading score]]*StudentsPerformance3[[#This Row],[reading score]]</f>
        <v>3721</v>
      </c>
      <c r="J879" t="str">
        <f>IF(StudentsPerformance3[[#This Row],[math score]]&lt;50,"Failed","Passed")</f>
        <v>Passed</v>
      </c>
      <c r="K879" t="s">
        <v>34</v>
      </c>
      <c r="L879" t="s">
        <v>34</v>
      </c>
      <c r="M879">
        <f>StudentsPerformance3[[#This Row],[writing score]]*StudentsPerformance3[[#This Row],[writing score]]</f>
        <v>2916</v>
      </c>
      <c r="N879">
        <v>54</v>
      </c>
    </row>
    <row r="880" spans="1:14" x14ac:dyDescent="0.25">
      <c r="A880" t="s">
        <v>8</v>
      </c>
      <c r="B880" t="s">
        <v>21</v>
      </c>
      <c r="C880" t="s">
        <v>23</v>
      </c>
      <c r="D880" t="s">
        <v>11</v>
      </c>
      <c r="E880" t="s">
        <v>12</v>
      </c>
      <c r="F880">
        <v>59</v>
      </c>
      <c r="G880">
        <f>(StudentsPerformance3[[#This Row],[math score]])*(StudentsPerformance3[[#This Row],[math score]])</f>
        <v>3481</v>
      </c>
      <c r="H880">
        <v>72</v>
      </c>
      <c r="I880">
        <f>StudentsPerformance3[[#This Row],[reading score]]*StudentsPerformance3[[#This Row],[reading score]]</f>
        <v>5184</v>
      </c>
      <c r="J880" t="str">
        <f>IF(StudentsPerformance3[[#This Row],[math score]]&lt;50,"Failed","Passed")</f>
        <v>Passed</v>
      </c>
      <c r="K880" t="s">
        <v>34</v>
      </c>
      <c r="L880" t="s">
        <v>34</v>
      </c>
      <c r="M880">
        <f>StudentsPerformance3[[#This Row],[writing score]]*StudentsPerformance3[[#This Row],[writing score]]</f>
        <v>6400</v>
      </c>
      <c r="N880">
        <v>80</v>
      </c>
    </row>
    <row r="881" spans="1:14" x14ac:dyDescent="0.25">
      <c r="A881" t="s">
        <v>8</v>
      </c>
      <c r="B881" t="s">
        <v>21</v>
      </c>
      <c r="C881" t="s">
        <v>19</v>
      </c>
      <c r="D881" t="s">
        <v>11</v>
      </c>
      <c r="E881" t="s">
        <v>12</v>
      </c>
      <c r="F881">
        <v>64</v>
      </c>
      <c r="G881">
        <f>(StudentsPerformance3[[#This Row],[math score]])*(StudentsPerformance3[[#This Row],[math score]])</f>
        <v>4096</v>
      </c>
      <c r="H881">
        <v>76</v>
      </c>
      <c r="I881">
        <f>StudentsPerformance3[[#This Row],[reading score]]*StudentsPerformance3[[#This Row],[reading score]]</f>
        <v>5776</v>
      </c>
      <c r="J881" t="str">
        <f>IF(StudentsPerformance3[[#This Row],[math score]]&lt;50,"Failed","Passed")</f>
        <v>Passed</v>
      </c>
      <c r="K881" t="s">
        <v>34</v>
      </c>
      <c r="L881" t="s">
        <v>34</v>
      </c>
      <c r="M881">
        <f>StudentsPerformance3[[#This Row],[writing score]]*StudentsPerformance3[[#This Row],[writing score]]</f>
        <v>5476</v>
      </c>
      <c r="N881">
        <v>74</v>
      </c>
    </row>
    <row r="882" spans="1:14" x14ac:dyDescent="0.25">
      <c r="A882" t="s">
        <v>17</v>
      </c>
      <c r="B882" t="s">
        <v>13</v>
      </c>
      <c r="C882" t="s">
        <v>10</v>
      </c>
      <c r="D882" t="s">
        <v>11</v>
      </c>
      <c r="E882" t="s">
        <v>15</v>
      </c>
      <c r="F882">
        <v>63</v>
      </c>
      <c r="G882">
        <f>(StudentsPerformance3[[#This Row],[math score]])*(StudentsPerformance3[[#This Row],[math score]])</f>
        <v>3969</v>
      </c>
      <c r="H882">
        <v>64</v>
      </c>
      <c r="I882">
        <f>StudentsPerformance3[[#This Row],[reading score]]*StudentsPerformance3[[#This Row],[reading score]]</f>
        <v>4096</v>
      </c>
      <c r="J882" t="str">
        <f>IF(StudentsPerformance3[[#This Row],[math score]]&lt;50,"Failed","Passed")</f>
        <v>Passed</v>
      </c>
      <c r="K882" t="s">
        <v>34</v>
      </c>
      <c r="L882" t="s">
        <v>34</v>
      </c>
      <c r="M882">
        <f>StudentsPerformance3[[#This Row],[writing score]]*StudentsPerformance3[[#This Row],[writing score]]</f>
        <v>4356</v>
      </c>
      <c r="N882">
        <v>66</v>
      </c>
    </row>
    <row r="883" spans="1:14" x14ac:dyDescent="0.25">
      <c r="A883" t="s">
        <v>8</v>
      </c>
      <c r="B883" t="s">
        <v>24</v>
      </c>
      <c r="C883" t="s">
        <v>10</v>
      </c>
      <c r="D883" t="s">
        <v>11</v>
      </c>
      <c r="E883" t="s">
        <v>15</v>
      </c>
      <c r="F883">
        <v>71</v>
      </c>
      <c r="G883">
        <f>(StudentsPerformance3[[#This Row],[math score]])*(StudentsPerformance3[[#This Row],[math score]])</f>
        <v>5041</v>
      </c>
      <c r="H883">
        <v>70</v>
      </c>
      <c r="I883">
        <f>StudentsPerformance3[[#This Row],[reading score]]*StudentsPerformance3[[#This Row],[reading score]]</f>
        <v>4900</v>
      </c>
      <c r="J883" t="str">
        <f>IF(StudentsPerformance3[[#This Row],[math score]]&lt;50,"Failed","Passed")</f>
        <v>Passed</v>
      </c>
      <c r="K883" t="s">
        <v>34</v>
      </c>
      <c r="L883" t="s">
        <v>34</v>
      </c>
      <c r="M883">
        <f>StudentsPerformance3[[#This Row],[writing score]]*StudentsPerformance3[[#This Row],[writing score]]</f>
        <v>4900</v>
      </c>
      <c r="N883">
        <v>70</v>
      </c>
    </row>
    <row r="884" spans="1:14" x14ac:dyDescent="0.25">
      <c r="A884" t="s">
        <v>8</v>
      </c>
      <c r="B884" t="s">
        <v>9</v>
      </c>
      <c r="C884" t="s">
        <v>22</v>
      </c>
      <c r="D884" t="s">
        <v>20</v>
      </c>
      <c r="E884" t="s">
        <v>12</v>
      </c>
      <c r="F884">
        <v>64</v>
      </c>
      <c r="G884">
        <f>(StudentsPerformance3[[#This Row],[math score]])*(StudentsPerformance3[[#This Row],[math score]])</f>
        <v>4096</v>
      </c>
      <c r="H884">
        <v>73</v>
      </c>
      <c r="I884">
        <f>StudentsPerformance3[[#This Row],[reading score]]*StudentsPerformance3[[#This Row],[reading score]]</f>
        <v>5329</v>
      </c>
      <c r="J884" t="str">
        <f>IF(StudentsPerformance3[[#This Row],[math score]]&lt;50,"Failed","Passed")</f>
        <v>Passed</v>
      </c>
      <c r="K884" t="s">
        <v>34</v>
      </c>
      <c r="L884" t="s">
        <v>34</v>
      </c>
      <c r="M884">
        <f>StudentsPerformance3[[#This Row],[writing score]]*StudentsPerformance3[[#This Row],[writing score]]</f>
        <v>5041</v>
      </c>
      <c r="N884">
        <v>71</v>
      </c>
    </row>
    <row r="885" spans="1:14" x14ac:dyDescent="0.25">
      <c r="A885" t="s">
        <v>17</v>
      </c>
      <c r="B885" t="s">
        <v>21</v>
      </c>
      <c r="C885" t="s">
        <v>10</v>
      </c>
      <c r="D885" t="s">
        <v>20</v>
      </c>
      <c r="E885" t="s">
        <v>12</v>
      </c>
      <c r="F885">
        <v>55</v>
      </c>
      <c r="G885">
        <f>(StudentsPerformance3[[#This Row],[math score]])*(StudentsPerformance3[[#This Row],[math score]])</f>
        <v>3025</v>
      </c>
      <c r="H885">
        <v>46</v>
      </c>
      <c r="I885">
        <f>StudentsPerformance3[[#This Row],[reading score]]*StudentsPerformance3[[#This Row],[reading score]]</f>
        <v>2116</v>
      </c>
      <c r="J885" t="str">
        <f>IF(StudentsPerformance3[[#This Row],[math score]]&lt;50,"Failed","Passed")</f>
        <v>Passed</v>
      </c>
      <c r="K885" t="s">
        <v>35</v>
      </c>
      <c r="L885" t="s">
        <v>35</v>
      </c>
      <c r="M885">
        <f>StudentsPerformance3[[#This Row],[writing score]]*StudentsPerformance3[[#This Row],[writing score]]</f>
        <v>1936</v>
      </c>
      <c r="N885">
        <v>44</v>
      </c>
    </row>
    <row r="886" spans="1:14" x14ac:dyDescent="0.25">
      <c r="A886" t="s">
        <v>8</v>
      </c>
      <c r="B886" t="s">
        <v>24</v>
      </c>
      <c r="C886" t="s">
        <v>19</v>
      </c>
      <c r="D886" t="s">
        <v>11</v>
      </c>
      <c r="E886" t="s">
        <v>12</v>
      </c>
      <c r="F886">
        <v>51</v>
      </c>
      <c r="G886">
        <f>(StudentsPerformance3[[#This Row],[math score]])*(StudentsPerformance3[[#This Row],[math score]])</f>
        <v>2601</v>
      </c>
      <c r="H886">
        <v>51</v>
      </c>
      <c r="I886">
        <f>StudentsPerformance3[[#This Row],[reading score]]*StudentsPerformance3[[#This Row],[reading score]]</f>
        <v>2601</v>
      </c>
      <c r="J886" t="str">
        <f>IF(StudentsPerformance3[[#This Row],[math score]]&lt;50,"Failed","Passed")</f>
        <v>Passed</v>
      </c>
      <c r="K886" t="s">
        <v>34</v>
      </c>
      <c r="L886" t="s">
        <v>34</v>
      </c>
      <c r="M886">
        <f>StudentsPerformance3[[#This Row],[writing score]]*StudentsPerformance3[[#This Row],[writing score]]</f>
        <v>2916</v>
      </c>
      <c r="N886">
        <v>54</v>
      </c>
    </row>
    <row r="887" spans="1:14" x14ac:dyDescent="0.25">
      <c r="A887" t="s">
        <v>8</v>
      </c>
      <c r="B887" t="s">
        <v>13</v>
      </c>
      <c r="C887" t="s">
        <v>19</v>
      </c>
      <c r="D887" t="s">
        <v>11</v>
      </c>
      <c r="E887" t="s">
        <v>15</v>
      </c>
      <c r="F887">
        <v>62</v>
      </c>
      <c r="G887">
        <f>(StudentsPerformance3[[#This Row],[math score]])*(StudentsPerformance3[[#This Row],[math score]])</f>
        <v>3844</v>
      </c>
      <c r="H887">
        <v>76</v>
      </c>
      <c r="I887">
        <f>StudentsPerformance3[[#This Row],[reading score]]*StudentsPerformance3[[#This Row],[reading score]]</f>
        <v>5776</v>
      </c>
      <c r="J887" t="str">
        <f>IF(StudentsPerformance3[[#This Row],[math score]]&lt;50,"Failed","Passed")</f>
        <v>Passed</v>
      </c>
      <c r="K887" t="s">
        <v>34</v>
      </c>
      <c r="L887" t="s">
        <v>34</v>
      </c>
      <c r="M887">
        <f>StudentsPerformance3[[#This Row],[writing score]]*StudentsPerformance3[[#This Row],[writing score]]</f>
        <v>6400</v>
      </c>
      <c r="N887">
        <v>80</v>
      </c>
    </row>
    <row r="888" spans="1:14" x14ac:dyDescent="0.25">
      <c r="A888" t="s">
        <v>8</v>
      </c>
      <c r="B888" t="s">
        <v>24</v>
      </c>
      <c r="C888" t="s">
        <v>19</v>
      </c>
      <c r="D888" t="s">
        <v>11</v>
      </c>
      <c r="E888" t="s">
        <v>15</v>
      </c>
      <c r="F888">
        <v>93</v>
      </c>
      <c r="G888">
        <f>(StudentsPerformance3[[#This Row],[math score]])*(StudentsPerformance3[[#This Row],[math score]])</f>
        <v>8649</v>
      </c>
      <c r="H888">
        <v>100</v>
      </c>
      <c r="I888">
        <f>StudentsPerformance3[[#This Row],[reading score]]*StudentsPerformance3[[#This Row],[reading score]]</f>
        <v>10000</v>
      </c>
      <c r="J888" t="str">
        <f>IF(StudentsPerformance3[[#This Row],[math score]]&lt;50,"Failed","Passed")</f>
        <v>Passed</v>
      </c>
      <c r="K888" t="s">
        <v>34</v>
      </c>
      <c r="L888" t="s">
        <v>34</v>
      </c>
      <c r="M888">
        <f>StudentsPerformance3[[#This Row],[writing score]]*StudentsPerformance3[[#This Row],[writing score]]</f>
        <v>9025</v>
      </c>
      <c r="N888">
        <v>95</v>
      </c>
    </row>
    <row r="889" spans="1:14" x14ac:dyDescent="0.25">
      <c r="A889" t="s">
        <v>17</v>
      </c>
      <c r="B889" t="s">
        <v>13</v>
      </c>
      <c r="C889" t="s">
        <v>22</v>
      </c>
      <c r="D889" t="s">
        <v>20</v>
      </c>
      <c r="E889" t="s">
        <v>12</v>
      </c>
      <c r="F889">
        <v>54</v>
      </c>
      <c r="G889">
        <f>(StudentsPerformance3[[#This Row],[math score]])*(StudentsPerformance3[[#This Row],[math score]])</f>
        <v>2916</v>
      </c>
      <c r="H889">
        <v>72</v>
      </c>
      <c r="I889">
        <f>StudentsPerformance3[[#This Row],[reading score]]*StudentsPerformance3[[#This Row],[reading score]]</f>
        <v>5184</v>
      </c>
      <c r="J889" t="str">
        <f>IF(StudentsPerformance3[[#This Row],[math score]]&lt;50,"Failed","Passed")</f>
        <v>Passed</v>
      </c>
      <c r="K889" t="s">
        <v>34</v>
      </c>
      <c r="L889" t="s">
        <v>34</v>
      </c>
      <c r="M889">
        <f>StudentsPerformance3[[#This Row],[writing score]]*StudentsPerformance3[[#This Row],[writing score]]</f>
        <v>3481</v>
      </c>
      <c r="N889">
        <v>59</v>
      </c>
    </row>
    <row r="890" spans="1:14" x14ac:dyDescent="0.25">
      <c r="A890" t="s">
        <v>8</v>
      </c>
      <c r="B890" t="s">
        <v>21</v>
      </c>
      <c r="C890" t="s">
        <v>14</v>
      </c>
      <c r="D890" t="s">
        <v>20</v>
      </c>
      <c r="E890" t="s">
        <v>12</v>
      </c>
      <c r="F890">
        <v>69</v>
      </c>
      <c r="G890">
        <f>(StudentsPerformance3[[#This Row],[math score]])*(StudentsPerformance3[[#This Row],[math score]])</f>
        <v>4761</v>
      </c>
      <c r="H890">
        <v>65</v>
      </c>
      <c r="I890">
        <f>StudentsPerformance3[[#This Row],[reading score]]*StudentsPerformance3[[#This Row],[reading score]]</f>
        <v>4225</v>
      </c>
      <c r="J890" t="str">
        <f>IF(StudentsPerformance3[[#This Row],[math score]]&lt;50,"Failed","Passed")</f>
        <v>Passed</v>
      </c>
      <c r="K890" t="s">
        <v>34</v>
      </c>
      <c r="L890" t="s">
        <v>34</v>
      </c>
      <c r="M890">
        <f>StudentsPerformance3[[#This Row],[writing score]]*StudentsPerformance3[[#This Row],[writing score]]</f>
        <v>5476</v>
      </c>
      <c r="N890">
        <v>74</v>
      </c>
    </row>
    <row r="891" spans="1:14" x14ac:dyDescent="0.25">
      <c r="A891" t="s">
        <v>17</v>
      </c>
      <c r="B891" t="s">
        <v>21</v>
      </c>
      <c r="C891" t="s">
        <v>22</v>
      </c>
      <c r="D891" t="s">
        <v>20</v>
      </c>
      <c r="E891" t="s">
        <v>12</v>
      </c>
      <c r="F891">
        <v>44</v>
      </c>
      <c r="G891">
        <f>(StudentsPerformance3[[#This Row],[math score]])*(StudentsPerformance3[[#This Row],[math score]])</f>
        <v>1936</v>
      </c>
      <c r="H891">
        <v>51</v>
      </c>
      <c r="I891">
        <f>StudentsPerformance3[[#This Row],[reading score]]*StudentsPerformance3[[#This Row],[reading score]]</f>
        <v>2601</v>
      </c>
      <c r="J891" t="str">
        <f>IF(StudentsPerformance3[[#This Row],[math score]]&lt;50,"Failed","Passed")</f>
        <v>Failed</v>
      </c>
      <c r="K891" t="s">
        <v>34</v>
      </c>
      <c r="L891" t="s">
        <v>35</v>
      </c>
      <c r="M891">
        <f>StudentsPerformance3[[#This Row],[writing score]]*StudentsPerformance3[[#This Row],[writing score]]</f>
        <v>2304</v>
      </c>
      <c r="N891">
        <v>48</v>
      </c>
    </row>
    <row r="892" spans="1:14" x14ac:dyDescent="0.25">
      <c r="A892" t="s">
        <v>8</v>
      </c>
      <c r="B892" t="s">
        <v>24</v>
      </c>
      <c r="C892" t="s">
        <v>14</v>
      </c>
      <c r="D892" t="s">
        <v>11</v>
      </c>
      <c r="E892" t="s">
        <v>15</v>
      </c>
      <c r="F892">
        <v>86</v>
      </c>
      <c r="G892">
        <f>(StudentsPerformance3[[#This Row],[math score]])*(StudentsPerformance3[[#This Row],[math score]])</f>
        <v>7396</v>
      </c>
      <c r="H892">
        <v>85</v>
      </c>
      <c r="I892">
        <f>StudentsPerformance3[[#This Row],[reading score]]*StudentsPerformance3[[#This Row],[reading score]]</f>
        <v>7225</v>
      </c>
      <c r="J892" t="str">
        <f>IF(StudentsPerformance3[[#This Row],[math score]]&lt;50,"Failed","Passed")</f>
        <v>Passed</v>
      </c>
      <c r="K892" t="s">
        <v>34</v>
      </c>
      <c r="L892" t="s">
        <v>34</v>
      </c>
      <c r="M892">
        <f>StudentsPerformance3[[#This Row],[writing score]]*StudentsPerformance3[[#This Row],[writing score]]</f>
        <v>8281</v>
      </c>
      <c r="N892">
        <v>91</v>
      </c>
    </row>
    <row r="893" spans="1:14" x14ac:dyDescent="0.25">
      <c r="A893" t="s">
        <v>8</v>
      </c>
      <c r="B893" t="s">
        <v>24</v>
      </c>
      <c r="C893" t="s">
        <v>19</v>
      </c>
      <c r="D893" t="s">
        <v>11</v>
      </c>
      <c r="E893" t="s">
        <v>12</v>
      </c>
      <c r="F893">
        <v>85</v>
      </c>
      <c r="G893">
        <f>(StudentsPerformance3[[#This Row],[math score]])*(StudentsPerformance3[[#This Row],[math score]])</f>
        <v>7225</v>
      </c>
      <c r="H893">
        <v>92</v>
      </c>
      <c r="I893">
        <f>StudentsPerformance3[[#This Row],[reading score]]*StudentsPerformance3[[#This Row],[reading score]]</f>
        <v>8464</v>
      </c>
      <c r="J893" t="str">
        <f>IF(StudentsPerformance3[[#This Row],[math score]]&lt;50,"Failed","Passed")</f>
        <v>Passed</v>
      </c>
      <c r="K893" t="s">
        <v>34</v>
      </c>
      <c r="L893" t="s">
        <v>34</v>
      </c>
      <c r="M893">
        <f>StudentsPerformance3[[#This Row],[writing score]]*StudentsPerformance3[[#This Row],[writing score]]</f>
        <v>7225</v>
      </c>
      <c r="N893">
        <v>85</v>
      </c>
    </row>
    <row r="894" spans="1:14" x14ac:dyDescent="0.25">
      <c r="A894" t="s">
        <v>8</v>
      </c>
      <c r="B894" t="s">
        <v>18</v>
      </c>
      <c r="C894" t="s">
        <v>16</v>
      </c>
      <c r="D894" t="s">
        <v>20</v>
      </c>
      <c r="E894" t="s">
        <v>12</v>
      </c>
      <c r="F894">
        <v>50</v>
      </c>
      <c r="G894">
        <f>(StudentsPerformance3[[#This Row],[math score]])*(StudentsPerformance3[[#This Row],[math score]])</f>
        <v>2500</v>
      </c>
      <c r="H894">
        <v>67</v>
      </c>
      <c r="I894">
        <f>StudentsPerformance3[[#This Row],[reading score]]*StudentsPerformance3[[#This Row],[reading score]]</f>
        <v>4489</v>
      </c>
      <c r="J894" t="str">
        <f>IF(StudentsPerformance3[[#This Row],[math score]]&lt;50,"Failed","Passed")</f>
        <v>Passed</v>
      </c>
      <c r="K894" t="s">
        <v>34</v>
      </c>
      <c r="L894" t="s">
        <v>34</v>
      </c>
      <c r="M894">
        <f>StudentsPerformance3[[#This Row],[writing score]]*StudentsPerformance3[[#This Row],[writing score]]</f>
        <v>5329</v>
      </c>
      <c r="N894">
        <v>73</v>
      </c>
    </row>
    <row r="895" spans="1:14" x14ac:dyDescent="0.25">
      <c r="A895" t="s">
        <v>17</v>
      </c>
      <c r="B895" t="s">
        <v>21</v>
      </c>
      <c r="C895" t="s">
        <v>23</v>
      </c>
      <c r="D895" t="s">
        <v>11</v>
      </c>
      <c r="E895" t="s">
        <v>15</v>
      </c>
      <c r="F895">
        <v>88</v>
      </c>
      <c r="G895">
        <f>(StudentsPerformance3[[#This Row],[math score]])*(StudentsPerformance3[[#This Row],[math score]])</f>
        <v>7744</v>
      </c>
      <c r="H895">
        <v>74</v>
      </c>
      <c r="I895">
        <f>StudentsPerformance3[[#This Row],[reading score]]*StudentsPerformance3[[#This Row],[reading score]]</f>
        <v>5476</v>
      </c>
      <c r="J895" t="str">
        <f>IF(StudentsPerformance3[[#This Row],[math score]]&lt;50,"Failed","Passed")</f>
        <v>Passed</v>
      </c>
      <c r="K895" t="s">
        <v>34</v>
      </c>
      <c r="L895" t="s">
        <v>34</v>
      </c>
      <c r="M895">
        <f>StudentsPerformance3[[#This Row],[writing score]]*StudentsPerformance3[[#This Row],[writing score]]</f>
        <v>5625</v>
      </c>
      <c r="N895">
        <v>75</v>
      </c>
    </row>
    <row r="896" spans="1:14" x14ac:dyDescent="0.25">
      <c r="A896" t="s">
        <v>8</v>
      </c>
      <c r="B896" t="s">
        <v>24</v>
      </c>
      <c r="C896" t="s">
        <v>19</v>
      </c>
      <c r="D896" t="s">
        <v>11</v>
      </c>
      <c r="E896" t="s">
        <v>12</v>
      </c>
      <c r="F896">
        <v>59</v>
      </c>
      <c r="G896">
        <f>(StudentsPerformance3[[#This Row],[math score]])*(StudentsPerformance3[[#This Row],[math score]])</f>
        <v>3481</v>
      </c>
      <c r="H896">
        <v>62</v>
      </c>
      <c r="I896">
        <f>StudentsPerformance3[[#This Row],[reading score]]*StudentsPerformance3[[#This Row],[reading score]]</f>
        <v>3844</v>
      </c>
      <c r="J896" t="str">
        <f>IF(StudentsPerformance3[[#This Row],[math score]]&lt;50,"Failed","Passed")</f>
        <v>Passed</v>
      </c>
      <c r="K896" t="s">
        <v>34</v>
      </c>
      <c r="L896" t="s">
        <v>34</v>
      </c>
      <c r="M896">
        <f>StudentsPerformance3[[#This Row],[writing score]]*StudentsPerformance3[[#This Row],[writing score]]</f>
        <v>4761</v>
      </c>
      <c r="N896">
        <v>69</v>
      </c>
    </row>
    <row r="897" spans="1:14" x14ac:dyDescent="0.25">
      <c r="A897" t="s">
        <v>8</v>
      </c>
      <c r="B897" t="s">
        <v>24</v>
      </c>
      <c r="C897" t="s">
        <v>23</v>
      </c>
      <c r="D897" t="s">
        <v>20</v>
      </c>
      <c r="E897" t="s">
        <v>12</v>
      </c>
      <c r="F897">
        <v>32</v>
      </c>
      <c r="G897">
        <f>(StudentsPerformance3[[#This Row],[math score]])*(StudentsPerformance3[[#This Row],[math score]])</f>
        <v>1024</v>
      </c>
      <c r="H897">
        <v>34</v>
      </c>
      <c r="I897">
        <f>StudentsPerformance3[[#This Row],[reading score]]*StudentsPerformance3[[#This Row],[reading score]]</f>
        <v>1156</v>
      </c>
      <c r="J897" t="str">
        <f>IF(StudentsPerformance3[[#This Row],[math score]]&lt;50,"Failed","Passed")</f>
        <v>Failed</v>
      </c>
      <c r="K897" t="s">
        <v>35</v>
      </c>
      <c r="L897" t="s">
        <v>35</v>
      </c>
      <c r="M897">
        <f>StudentsPerformance3[[#This Row],[writing score]]*StudentsPerformance3[[#This Row],[writing score]]</f>
        <v>1444</v>
      </c>
      <c r="N897">
        <v>38</v>
      </c>
    </row>
    <row r="898" spans="1:14" x14ac:dyDescent="0.25">
      <c r="A898" t="s">
        <v>17</v>
      </c>
      <c r="B898" t="s">
        <v>9</v>
      </c>
      <c r="C898" t="s">
        <v>22</v>
      </c>
      <c r="D898" t="s">
        <v>20</v>
      </c>
      <c r="E898" t="s">
        <v>12</v>
      </c>
      <c r="F898">
        <v>36</v>
      </c>
      <c r="G898">
        <f>(StudentsPerformance3[[#This Row],[math score]])*(StudentsPerformance3[[#This Row],[math score]])</f>
        <v>1296</v>
      </c>
      <c r="H898">
        <v>29</v>
      </c>
      <c r="I898">
        <f>StudentsPerformance3[[#This Row],[reading score]]*StudentsPerformance3[[#This Row],[reading score]]</f>
        <v>841</v>
      </c>
      <c r="J898" t="str">
        <f>IF(StudentsPerformance3[[#This Row],[math score]]&lt;50,"Failed","Passed")</f>
        <v>Failed</v>
      </c>
      <c r="K898" t="s">
        <v>35</v>
      </c>
      <c r="L898" t="s">
        <v>35</v>
      </c>
      <c r="M898">
        <f>StudentsPerformance3[[#This Row],[writing score]]*StudentsPerformance3[[#This Row],[writing score]]</f>
        <v>729</v>
      </c>
      <c r="N898">
        <v>27</v>
      </c>
    </row>
    <row r="899" spans="1:14" x14ac:dyDescent="0.25">
      <c r="A899" t="s">
        <v>8</v>
      </c>
      <c r="B899" t="s">
        <v>9</v>
      </c>
      <c r="C899" t="s">
        <v>23</v>
      </c>
      <c r="D899" t="s">
        <v>20</v>
      </c>
      <c r="E899" t="s">
        <v>15</v>
      </c>
      <c r="F899">
        <v>63</v>
      </c>
      <c r="G899">
        <f>(StudentsPerformance3[[#This Row],[math score]])*(StudentsPerformance3[[#This Row],[math score]])</f>
        <v>3969</v>
      </c>
      <c r="H899">
        <v>78</v>
      </c>
      <c r="I899">
        <f>StudentsPerformance3[[#This Row],[reading score]]*StudentsPerformance3[[#This Row],[reading score]]</f>
        <v>6084</v>
      </c>
      <c r="J899" t="str">
        <f>IF(StudentsPerformance3[[#This Row],[math score]]&lt;50,"Failed","Passed")</f>
        <v>Passed</v>
      </c>
      <c r="K899" t="s">
        <v>34</v>
      </c>
      <c r="L899" t="s">
        <v>34</v>
      </c>
      <c r="M899">
        <f>StudentsPerformance3[[#This Row],[writing score]]*StudentsPerformance3[[#This Row],[writing score]]</f>
        <v>6241</v>
      </c>
      <c r="N899">
        <v>79</v>
      </c>
    </row>
    <row r="900" spans="1:14" x14ac:dyDescent="0.25">
      <c r="A900" t="s">
        <v>17</v>
      </c>
      <c r="B900" t="s">
        <v>21</v>
      </c>
      <c r="C900" t="s">
        <v>19</v>
      </c>
      <c r="D900" t="s">
        <v>11</v>
      </c>
      <c r="E900" t="s">
        <v>15</v>
      </c>
      <c r="F900">
        <v>67</v>
      </c>
      <c r="G900">
        <f>(StudentsPerformance3[[#This Row],[math score]])*(StudentsPerformance3[[#This Row],[math score]])</f>
        <v>4489</v>
      </c>
      <c r="H900">
        <v>54</v>
      </c>
      <c r="I900">
        <f>StudentsPerformance3[[#This Row],[reading score]]*StudentsPerformance3[[#This Row],[reading score]]</f>
        <v>2916</v>
      </c>
      <c r="J900" t="str">
        <f>IF(StudentsPerformance3[[#This Row],[math score]]&lt;50,"Failed","Passed")</f>
        <v>Passed</v>
      </c>
      <c r="K900" t="s">
        <v>34</v>
      </c>
      <c r="L900" t="s">
        <v>34</v>
      </c>
      <c r="M900">
        <f>StudentsPerformance3[[#This Row],[writing score]]*StudentsPerformance3[[#This Row],[writing score]]</f>
        <v>3969</v>
      </c>
      <c r="N900">
        <v>63</v>
      </c>
    </row>
    <row r="901" spans="1:14" x14ac:dyDescent="0.25">
      <c r="A901" t="s">
        <v>8</v>
      </c>
      <c r="B901" t="s">
        <v>21</v>
      </c>
      <c r="C901" t="s">
        <v>23</v>
      </c>
      <c r="D901" t="s">
        <v>11</v>
      </c>
      <c r="E901" t="s">
        <v>15</v>
      </c>
      <c r="F901">
        <v>65</v>
      </c>
      <c r="G901">
        <f>(StudentsPerformance3[[#This Row],[math score]])*(StudentsPerformance3[[#This Row],[math score]])</f>
        <v>4225</v>
      </c>
      <c r="H901">
        <v>78</v>
      </c>
      <c r="I901">
        <f>StudentsPerformance3[[#This Row],[reading score]]*StudentsPerformance3[[#This Row],[reading score]]</f>
        <v>6084</v>
      </c>
      <c r="J901" t="str">
        <f>IF(StudentsPerformance3[[#This Row],[math score]]&lt;50,"Failed","Passed")</f>
        <v>Passed</v>
      </c>
      <c r="K901" t="s">
        <v>34</v>
      </c>
      <c r="L901" t="s">
        <v>34</v>
      </c>
      <c r="M901">
        <f>StudentsPerformance3[[#This Row],[writing score]]*StudentsPerformance3[[#This Row],[writing score]]</f>
        <v>6724</v>
      </c>
      <c r="N901">
        <v>82</v>
      </c>
    </row>
    <row r="902" spans="1:14" x14ac:dyDescent="0.25">
      <c r="A902" t="s">
        <v>17</v>
      </c>
      <c r="B902" t="s">
        <v>21</v>
      </c>
      <c r="C902" t="s">
        <v>16</v>
      </c>
      <c r="D902" t="s">
        <v>11</v>
      </c>
      <c r="E902" t="s">
        <v>12</v>
      </c>
      <c r="F902">
        <v>85</v>
      </c>
      <c r="G902">
        <f>(StudentsPerformance3[[#This Row],[math score]])*(StudentsPerformance3[[#This Row],[math score]])</f>
        <v>7225</v>
      </c>
      <c r="H902">
        <v>84</v>
      </c>
      <c r="I902">
        <f>StudentsPerformance3[[#This Row],[reading score]]*StudentsPerformance3[[#This Row],[reading score]]</f>
        <v>7056</v>
      </c>
      <c r="J902" t="str">
        <f>IF(StudentsPerformance3[[#This Row],[math score]]&lt;50,"Failed","Passed")</f>
        <v>Passed</v>
      </c>
      <c r="K902" t="s">
        <v>34</v>
      </c>
      <c r="L902" t="s">
        <v>34</v>
      </c>
      <c r="M902">
        <f>StudentsPerformance3[[#This Row],[writing score]]*StudentsPerformance3[[#This Row],[writing score]]</f>
        <v>7921</v>
      </c>
      <c r="N902">
        <v>89</v>
      </c>
    </row>
    <row r="903" spans="1:14" x14ac:dyDescent="0.25">
      <c r="A903" t="s">
        <v>8</v>
      </c>
      <c r="B903" t="s">
        <v>13</v>
      </c>
      <c r="C903" t="s">
        <v>16</v>
      </c>
      <c r="D903" t="s">
        <v>11</v>
      </c>
      <c r="E903" t="s">
        <v>12</v>
      </c>
      <c r="F903">
        <v>73</v>
      </c>
      <c r="G903">
        <f>(StudentsPerformance3[[#This Row],[math score]])*(StudentsPerformance3[[#This Row],[math score]])</f>
        <v>5329</v>
      </c>
      <c r="H903">
        <v>78</v>
      </c>
      <c r="I903">
        <f>StudentsPerformance3[[#This Row],[reading score]]*StudentsPerformance3[[#This Row],[reading score]]</f>
        <v>6084</v>
      </c>
      <c r="J903" t="str">
        <f>IF(StudentsPerformance3[[#This Row],[math score]]&lt;50,"Failed","Passed")</f>
        <v>Passed</v>
      </c>
      <c r="K903" t="s">
        <v>34</v>
      </c>
      <c r="L903" t="s">
        <v>34</v>
      </c>
      <c r="M903">
        <f>StudentsPerformance3[[#This Row],[writing score]]*StudentsPerformance3[[#This Row],[writing score]]</f>
        <v>5476</v>
      </c>
      <c r="N903">
        <v>74</v>
      </c>
    </row>
    <row r="904" spans="1:14" x14ac:dyDescent="0.25">
      <c r="A904" t="s">
        <v>8</v>
      </c>
      <c r="B904" t="s">
        <v>18</v>
      </c>
      <c r="C904" t="s">
        <v>22</v>
      </c>
      <c r="D904" t="s">
        <v>20</v>
      </c>
      <c r="E904" t="s">
        <v>15</v>
      </c>
      <c r="F904">
        <v>34</v>
      </c>
      <c r="G904">
        <f>(StudentsPerformance3[[#This Row],[math score]])*(StudentsPerformance3[[#This Row],[math score]])</f>
        <v>1156</v>
      </c>
      <c r="H904">
        <v>48</v>
      </c>
      <c r="I904">
        <f>StudentsPerformance3[[#This Row],[reading score]]*StudentsPerformance3[[#This Row],[reading score]]</f>
        <v>2304</v>
      </c>
      <c r="J904" t="str">
        <f>IF(StudentsPerformance3[[#This Row],[math score]]&lt;50,"Failed","Passed")</f>
        <v>Failed</v>
      </c>
      <c r="K904" t="s">
        <v>35</v>
      </c>
      <c r="L904" t="s">
        <v>35</v>
      </c>
      <c r="M904">
        <f>StudentsPerformance3[[#This Row],[writing score]]*StudentsPerformance3[[#This Row],[writing score]]</f>
        <v>1681</v>
      </c>
      <c r="N904">
        <v>41</v>
      </c>
    </row>
    <row r="905" spans="1:14" x14ac:dyDescent="0.25">
      <c r="A905" t="s">
        <v>8</v>
      </c>
      <c r="B905" t="s">
        <v>21</v>
      </c>
      <c r="C905" t="s">
        <v>10</v>
      </c>
      <c r="D905" t="s">
        <v>20</v>
      </c>
      <c r="E905" t="s">
        <v>15</v>
      </c>
      <c r="F905">
        <v>93</v>
      </c>
      <c r="G905">
        <f>(StudentsPerformance3[[#This Row],[math score]])*(StudentsPerformance3[[#This Row],[math score]])</f>
        <v>8649</v>
      </c>
      <c r="H905">
        <v>100</v>
      </c>
      <c r="I905">
        <f>StudentsPerformance3[[#This Row],[reading score]]*StudentsPerformance3[[#This Row],[reading score]]</f>
        <v>10000</v>
      </c>
      <c r="J905" t="str">
        <f>IF(StudentsPerformance3[[#This Row],[math score]]&lt;50,"Failed","Passed")</f>
        <v>Passed</v>
      </c>
      <c r="K905" t="s">
        <v>34</v>
      </c>
      <c r="L905" t="s">
        <v>34</v>
      </c>
      <c r="M905">
        <f>StudentsPerformance3[[#This Row],[writing score]]*StudentsPerformance3[[#This Row],[writing score]]</f>
        <v>10000</v>
      </c>
      <c r="N905">
        <v>100</v>
      </c>
    </row>
    <row r="906" spans="1:14" x14ac:dyDescent="0.25">
      <c r="A906" t="s">
        <v>8</v>
      </c>
      <c r="B906" t="s">
        <v>21</v>
      </c>
      <c r="C906" t="s">
        <v>23</v>
      </c>
      <c r="D906" t="s">
        <v>20</v>
      </c>
      <c r="E906" t="s">
        <v>12</v>
      </c>
      <c r="F906">
        <v>67</v>
      </c>
      <c r="G906">
        <f>(StudentsPerformance3[[#This Row],[math score]])*(StudentsPerformance3[[#This Row],[math score]])</f>
        <v>4489</v>
      </c>
      <c r="H906">
        <v>84</v>
      </c>
      <c r="I906">
        <f>StudentsPerformance3[[#This Row],[reading score]]*StudentsPerformance3[[#This Row],[reading score]]</f>
        <v>7056</v>
      </c>
      <c r="J906" t="str">
        <f>IF(StudentsPerformance3[[#This Row],[math score]]&lt;50,"Failed","Passed")</f>
        <v>Passed</v>
      </c>
      <c r="K906" t="s">
        <v>34</v>
      </c>
      <c r="L906" t="s">
        <v>34</v>
      </c>
      <c r="M906">
        <f>StudentsPerformance3[[#This Row],[writing score]]*StudentsPerformance3[[#This Row],[writing score]]</f>
        <v>7056</v>
      </c>
      <c r="N906">
        <v>84</v>
      </c>
    </row>
    <row r="907" spans="1:14" x14ac:dyDescent="0.25">
      <c r="A907" t="s">
        <v>17</v>
      </c>
      <c r="B907" t="s">
        <v>21</v>
      </c>
      <c r="C907" t="s">
        <v>14</v>
      </c>
      <c r="D907" t="s">
        <v>11</v>
      </c>
      <c r="E907" t="s">
        <v>12</v>
      </c>
      <c r="F907">
        <v>88</v>
      </c>
      <c r="G907">
        <f>(StudentsPerformance3[[#This Row],[math score]])*(StudentsPerformance3[[#This Row],[math score]])</f>
        <v>7744</v>
      </c>
      <c r="H907">
        <v>77</v>
      </c>
      <c r="I907">
        <f>StudentsPerformance3[[#This Row],[reading score]]*StudentsPerformance3[[#This Row],[reading score]]</f>
        <v>5929</v>
      </c>
      <c r="J907" t="str">
        <f>IF(StudentsPerformance3[[#This Row],[math score]]&lt;50,"Failed","Passed")</f>
        <v>Passed</v>
      </c>
      <c r="K907" t="s">
        <v>34</v>
      </c>
      <c r="L907" t="s">
        <v>34</v>
      </c>
      <c r="M907">
        <f>StudentsPerformance3[[#This Row],[writing score]]*StudentsPerformance3[[#This Row],[writing score]]</f>
        <v>5929</v>
      </c>
      <c r="N907">
        <v>77</v>
      </c>
    </row>
    <row r="908" spans="1:14" x14ac:dyDescent="0.25">
      <c r="A908" t="s">
        <v>17</v>
      </c>
      <c r="B908" t="s">
        <v>9</v>
      </c>
      <c r="C908" t="s">
        <v>22</v>
      </c>
      <c r="D908" t="s">
        <v>11</v>
      </c>
      <c r="E908" t="s">
        <v>12</v>
      </c>
      <c r="F908">
        <v>57</v>
      </c>
      <c r="G908">
        <f>(StudentsPerformance3[[#This Row],[math score]])*(StudentsPerformance3[[#This Row],[math score]])</f>
        <v>3249</v>
      </c>
      <c r="H908">
        <v>48</v>
      </c>
      <c r="I908">
        <f>StudentsPerformance3[[#This Row],[reading score]]*StudentsPerformance3[[#This Row],[reading score]]</f>
        <v>2304</v>
      </c>
      <c r="J908" t="str">
        <f>IF(StudentsPerformance3[[#This Row],[math score]]&lt;50,"Failed","Passed")</f>
        <v>Passed</v>
      </c>
      <c r="K908" t="s">
        <v>35</v>
      </c>
      <c r="L908" t="s">
        <v>34</v>
      </c>
      <c r="M908">
        <f>StudentsPerformance3[[#This Row],[writing score]]*StudentsPerformance3[[#This Row],[writing score]]</f>
        <v>2601</v>
      </c>
      <c r="N908">
        <v>51</v>
      </c>
    </row>
    <row r="909" spans="1:14" x14ac:dyDescent="0.25">
      <c r="A909" t="s">
        <v>8</v>
      </c>
      <c r="B909" t="s">
        <v>21</v>
      </c>
      <c r="C909" t="s">
        <v>14</v>
      </c>
      <c r="D909" t="s">
        <v>11</v>
      </c>
      <c r="E909" t="s">
        <v>15</v>
      </c>
      <c r="F909">
        <v>79</v>
      </c>
      <c r="G909">
        <f>(StudentsPerformance3[[#This Row],[math score]])*(StudentsPerformance3[[#This Row],[math score]])</f>
        <v>6241</v>
      </c>
      <c r="H909">
        <v>84</v>
      </c>
      <c r="I909">
        <f>StudentsPerformance3[[#This Row],[reading score]]*StudentsPerformance3[[#This Row],[reading score]]</f>
        <v>7056</v>
      </c>
      <c r="J909" t="str">
        <f>IF(StudentsPerformance3[[#This Row],[math score]]&lt;50,"Failed","Passed")</f>
        <v>Passed</v>
      </c>
      <c r="K909" t="s">
        <v>34</v>
      </c>
      <c r="L909" t="s">
        <v>34</v>
      </c>
      <c r="M909">
        <f>StudentsPerformance3[[#This Row],[writing score]]*StudentsPerformance3[[#This Row],[writing score]]</f>
        <v>8281</v>
      </c>
      <c r="N909">
        <v>91</v>
      </c>
    </row>
    <row r="910" spans="1:14" x14ac:dyDescent="0.25">
      <c r="A910" t="s">
        <v>8</v>
      </c>
      <c r="B910" t="s">
        <v>13</v>
      </c>
      <c r="C910" t="s">
        <v>10</v>
      </c>
      <c r="D910" t="s">
        <v>20</v>
      </c>
      <c r="E910" t="s">
        <v>12</v>
      </c>
      <c r="F910">
        <v>67</v>
      </c>
      <c r="G910">
        <f>(StudentsPerformance3[[#This Row],[math score]])*(StudentsPerformance3[[#This Row],[math score]])</f>
        <v>4489</v>
      </c>
      <c r="H910">
        <v>75</v>
      </c>
      <c r="I910">
        <f>StudentsPerformance3[[#This Row],[reading score]]*StudentsPerformance3[[#This Row],[reading score]]</f>
        <v>5625</v>
      </c>
      <c r="J910" t="str">
        <f>IF(StudentsPerformance3[[#This Row],[math score]]&lt;50,"Failed","Passed")</f>
        <v>Passed</v>
      </c>
      <c r="K910" t="s">
        <v>34</v>
      </c>
      <c r="L910" t="s">
        <v>34</v>
      </c>
      <c r="M910">
        <f>StudentsPerformance3[[#This Row],[writing score]]*StudentsPerformance3[[#This Row],[writing score]]</f>
        <v>5184</v>
      </c>
      <c r="N910">
        <v>72</v>
      </c>
    </row>
    <row r="911" spans="1:14" x14ac:dyDescent="0.25">
      <c r="A911" t="s">
        <v>17</v>
      </c>
      <c r="B911" t="s">
        <v>24</v>
      </c>
      <c r="C911" t="s">
        <v>10</v>
      </c>
      <c r="D911" t="s">
        <v>11</v>
      </c>
      <c r="E911" t="s">
        <v>15</v>
      </c>
      <c r="F911">
        <v>70</v>
      </c>
      <c r="G911">
        <f>(StudentsPerformance3[[#This Row],[math score]])*(StudentsPerformance3[[#This Row],[math score]])</f>
        <v>4900</v>
      </c>
      <c r="H911">
        <v>64</v>
      </c>
      <c r="I911">
        <f>StudentsPerformance3[[#This Row],[reading score]]*StudentsPerformance3[[#This Row],[reading score]]</f>
        <v>4096</v>
      </c>
      <c r="J911" t="str">
        <f>IF(StudentsPerformance3[[#This Row],[math score]]&lt;50,"Failed","Passed")</f>
        <v>Passed</v>
      </c>
      <c r="K911" t="s">
        <v>34</v>
      </c>
      <c r="L911" t="s">
        <v>34</v>
      </c>
      <c r="M911">
        <f>StudentsPerformance3[[#This Row],[writing score]]*StudentsPerformance3[[#This Row],[writing score]]</f>
        <v>4900</v>
      </c>
      <c r="N911">
        <v>70</v>
      </c>
    </row>
    <row r="912" spans="1:14" x14ac:dyDescent="0.25">
      <c r="A912" t="s">
        <v>17</v>
      </c>
      <c r="B912" t="s">
        <v>21</v>
      </c>
      <c r="C912" t="s">
        <v>10</v>
      </c>
      <c r="D912" t="s">
        <v>20</v>
      </c>
      <c r="E912" t="s">
        <v>12</v>
      </c>
      <c r="F912">
        <v>50</v>
      </c>
      <c r="G912">
        <f>(StudentsPerformance3[[#This Row],[math score]])*(StudentsPerformance3[[#This Row],[math score]])</f>
        <v>2500</v>
      </c>
      <c r="H912">
        <v>42</v>
      </c>
      <c r="I912">
        <f>StudentsPerformance3[[#This Row],[reading score]]*StudentsPerformance3[[#This Row],[reading score]]</f>
        <v>1764</v>
      </c>
      <c r="J912" t="str">
        <f>IF(StudentsPerformance3[[#This Row],[math score]]&lt;50,"Failed","Passed")</f>
        <v>Passed</v>
      </c>
      <c r="K912" t="s">
        <v>35</v>
      </c>
      <c r="L912" t="s">
        <v>35</v>
      </c>
      <c r="M912">
        <f>StudentsPerformance3[[#This Row],[writing score]]*StudentsPerformance3[[#This Row],[writing score]]</f>
        <v>2304</v>
      </c>
      <c r="N912">
        <v>48</v>
      </c>
    </row>
    <row r="913" spans="1:14" x14ac:dyDescent="0.25">
      <c r="A913" t="s">
        <v>8</v>
      </c>
      <c r="B913" t="s">
        <v>18</v>
      </c>
      <c r="C913" t="s">
        <v>14</v>
      </c>
      <c r="D913" t="s">
        <v>11</v>
      </c>
      <c r="E913" t="s">
        <v>12</v>
      </c>
      <c r="F913">
        <v>69</v>
      </c>
      <c r="G913">
        <f>(StudentsPerformance3[[#This Row],[math score]])*(StudentsPerformance3[[#This Row],[math score]])</f>
        <v>4761</v>
      </c>
      <c r="H913">
        <v>84</v>
      </c>
      <c r="I913">
        <f>StudentsPerformance3[[#This Row],[reading score]]*StudentsPerformance3[[#This Row],[reading score]]</f>
        <v>7056</v>
      </c>
      <c r="J913" t="str">
        <f>IF(StudentsPerformance3[[#This Row],[math score]]&lt;50,"Failed","Passed")</f>
        <v>Passed</v>
      </c>
      <c r="K913" t="s">
        <v>34</v>
      </c>
      <c r="L913" t="s">
        <v>34</v>
      </c>
      <c r="M913">
        <f>StudentsPerformance3[[#This Row],[writing score]]*StudentsPerformance3[[#This Row],[writing score]]</f>
        <v>6724</v>
      </c>
      <c r="N913">
        <v>82</v>
      </c>
    </row>
    <row r="914" spans="1:14" x14ac:dyDescent="0.25">
      <c r="A914" t="s">
        <v>8</v>
      </c>
      <c r="B914" t="s">
        <v>13</v>
      </c>
      <c r="C914" t="s">
        <v>10</v>
      </c>
      <c r="D914" t="s">
        <v>11</v>
      </c>
      <c r="E914" t="s">
        <v>15</v>
      </c>
      <c r="F914">
        <v>52</v>
      </c>
      <c r="G914">
        <f>(StudentsPerformance3[[#This Row],[math score]])*(StudentsPerformance3[[#This Row],[math score]])</f>
        <v>2704</v>
      </c>
      <c r="H914">
        <v>61</v>
      </c>
      <c r="I914">
        <f>StudentsPerformance3[[#This Row],[reading score]]*StudentsPerformance3[[#This Row],[reading score]]</f>
        <v>3721</v>
      </c>
      <c r="J914" t="str">
        <f>IF(StudentsPerformance3[[#This Row],[math score]]&lt;50,"Failed","Passed")</f>
        <v>Passed</v>
      </c>
      <c r="K914" t="s">
        <v>34</v>
      </c>
      <c r="L914" t="s">
        <v>34</v>
      </c>
      <c r="M914">
        <f>StudentsPerformance3[[#This Row],[writing score]]*StudentsPerformance3[[#This Row],[writing score]]</f>
        <v>4356</v>
      </c>
      <c r="N914">
        <v>66</v>
      </c>
    </row>
    <row r="915" spans="1:14" x14ac:dyDescent="0.25">
      <c r="A915" t="s">
        <v>8</v>
      </c>
      <c r="B915" t="s">
        <v>13</v>
      </c>
      <c r="C915" t="s">
        <v>10</v>
      </c>
      <c r="D915" t="s">
        <v>20</v>
      </c>
      <c r="E915" t="s">
        <v>15</v>
      </c>
      <c r="F915">
        <v>47</v>
      </c>
      <c r="G915">
        <f>(StudentsPerformance3[[#This Row],[math score]])*(StudentsPerformance3[[#This Row],[math score]])</f>
        <v>2209</v>
      </c>
      <c r="H915">
        <v>62</v>
      </c>
      <c r="I915">
        <f>StudentsPerformance3[[#This Row],[reading score]]*StudentsPerformance3[[#This Row],[reading score]]</f>
        <v>3844</v>
      </c>
      <c r="J915" t="str">
        <f>IF(StudentsPerformance3[[#This Row],[math score]]&lt;50,"Failed","Passed")</f>
        <v>Failed</v>
      </c>
      <c r="K915" t="s">
        <v>34</v>
      </c>
      <c r="L915" t="s">
        <v>34</v>
      </c>
      <c r="M915">
        <f>StudentsPerformance3[[#This Row],[writing score]]*StudentsPerformance3[[#This Row],[writing score]]</f>
        <v>4356</v>
      </c>
      <c r="N915">
        <v>66</v>
      </c>
    </row>
    <row r="916" spans="1:14" x14ac:dyDescent="0.25">
      <c r="A916" t="s">
        <v>8</v>
      </c>
      <c r="B916" t="s">
        <v>9</v>
      </c>
      <c r="C916" t="s">
        <v>19</v>
      </c>
      <c r="D916" t="s">
        <v>20</v>
      </c>
      <c r="E916" t="s">
        <v>12</v>
      </c>
      <c r="F916">
        <v>46</v>
      </c>
      <c r="G916">
        <f>(StudentsPerformance3[[#This Row],[math score]])*(StudentsPerformance3[[#This Row],[math score]])</f>
        <v>2116</v>
      </c>
      <c r="H916">
        <v>61</v>
      </c>
      <c r="I916">
        <f>StudentsPerformance3[[#This Row],[reading score]]*StudentsPerformance3[[#This Row],[reading score]]</f>
        <v>3721</v>
      </c>
      <c r="J916" t="str">
        <f>IF(StudentsPerformance3[[#This Row],[math score]]&lt;50,"Failed","Passed")</f>
        <v>Failed</v>
      </c>
      <c r="K916" t="s">
        <v>34</v>
      </c>
      <c r="L916" t="s">
        <v>34</v>
      </c>
      <c r="M916">
        <f>StudentsPerformance3[[#This Row],[writing score]]*StudentsPerformance3[[#This Row],[writing score]]</f>
        <v>3025</v>
      </c>
      <c r="N916">
        <v>55</v>
      </c>
    </row>
    <row r="917" spans="1:14" x14ac:dyDescent="0.25">
      <c r="A917" t="s">
        <v>8</v>
      </c>
      <c r="B917" t="s">
        <v>24</v>
      </c>
      <c r="C917" t="s">
        <v>14</v>
      </c>
      <c r="D917" t="s">
        <v>11</v>
      </c>
      <c r="E917" t="s">
        <v>12</v>
      </c>
      <c r="F917">
        <v>68</v>
      </c>
      <c r="G917">
        <f>(StudentsPerformance3[[#This Row],[math score]])*(StudentsPerformance3[[#This Row],[math score]])</f>
        <v>4624</v>
      </c>
      <c r="H917">
        <v>70</v>
      </c>
      <c r="I917">
        <f>StudentsPerformance3[[#This Row],[reading score]]*StudentsPerformance3[[#This Row],[reading score]]</f>
        <v>4900</v>
      </c>
      <c r="J917" t="str">
        <f>IF(StudentsPerformance3[[#This Row],[math score]]&lt;50,"Failed","Passed")</f>
        <v>Passed</v>
      </c>
      <c r="K917" t="s">
        <v>34</v>
      </c>
      <c r="L917" t="s">
        <v>34</v>
      </c>
      <c r="M917">
        <f>StudentsPerformance3[[#This Row],[writing score]]*StudentsPerformance3[[#This Row],[writing score]]</f>
        <v>4356</v>
      </c>
      <c r="N917">
        <v>66</v>
      </c>
    </row>
    <row r="918" spans="1:14" x14ac:dyDescent="0.25">
      <c r="A918" t="s">
        <v>17</v>
      </c>
      <c r="B918" t="s">
        <v>24</v>
      </c>
      <c r="C918" t="s">
        <v>10</v>
      </c>
      <c r="D918" t="s">
        <v>11</v>
      </c>
      <c r="E918" t="s">
        <v>15</v>
      </c>
      <c r="F918">
        <v>100</v>
      </c>
      <c r="G918">
        <f>(StudentsPerformance3[[#This Row],[math score]])*(StudentsPerformance3[[#This Row],[math score]])</f>
        <v>10000</v>
      </c>
      <c r="H918">
        <v>100</v>
      </c>
      <c r="I918">
        <f>StudentsPerformance3[[#This Row],[reading score]]*StudentsPerformance3[[#This Row],[reading score]]</f>
        <v>10000</v>
      </c>
      <c r="J918" t="str">
        <f>IF(StudentsPerformance3[[#This Row],[math score]]&lt;50,"Failed","Passed")</f>
        <v>Passed</v>
      </c>
      <c r="K918" t="s">
        <v>34</v>
      </c>
      <c r="L918" t="s">
        <v>34</v>
      </c>
      <c r="M918">
        <f>StudentsPerformance3[[#This Row],[writing score]]*StudentsPerformance3[[#This Row],[writing score]]</f>
        <v>10000</v>
      </c>
      <c r="N918">
        <v>100</v>
      </c>
    </row>
    <row r="919" spans="1:14" x14ac:dyDescent="0.25">
      <c r="A919" t="s">
        <v>8</v>
      </c>
      <c r="B919" t="s">
        <v>13</v>
      </c>
      <c r="C919" t="s">
        <v>22</v>
      </c>
      <c r="D919" t="s">
        <v>11</v>
      </c>
      <c r="E919" t="s">
        <v>12</v>
      </c>
      <c r="F919">
        <v>44</v>
      </c>
      <c r="G919">
        <f>(StudentsPerformance3[[#This Row],[math score]])*(StudentsPerformance3[[#This Row],[math score]])</f>
        <v>1936</v>
      </c>
      <c r="H919">
        <v>61</v>
      </c>
      <c r="I919">
        <f>StudentsPerformance3[[#This Row],[reading score]]*StudentsPerformance3[[#This Row],[reading score]]</f>
        <v>3721</v>
      </c>
      <c r="J919" t="str">
        <f>IF(StudentsPerformance3[[#This Row],[math score]]&lt;50,"Failed","Passed")</f>
        <v>Failed</v>
      </c>
      <c r="K919" t="s">
        <v>34</v>
      </c>
      <c r="L919" t="s">
        <v>34</v>
      </c>
      <c r="M919">
        <f>StudentsPerformance3[[#This Row],[writing score]]*StudentsPerformance3[[#This Row],[writing score]]</f>
        <v>2704</v>
      </c>
      <c r="N919">
        <v>52</v>
      </c>
    </row>
    <row r="920" spans="1:14" x14ac:dyDescent="0.25">
      <c r="A920" t="s">
        <v>8</v>
      </c>
      <c r="B920" t="s">
        <v>13</v>
      </c>
      <c r="C920" t="s">
        <v>19</v>
      </c>
      <c r="D920" t="s">
        <v>11</v>
      </c>
      <c r="E920" t="s">
        <v>15</v>
      </c>
      <c r="F920">
        <v>57</v>
      </c>
      <c r="G920">
        <f>(StudentsPerformance3[[#This Row],[math score]])*(StudentsPerformance3[[#This Row],[math score]])</f>
        <v>3249</v>
      </c>
      <c r="H920">
        <v>77</v>
      </c>
      <c r="I920">
        <f>StudentsPerformance3[[#This Row],[reading score]]*StudentsPerformance3[[#This Row],[reading score]]</f>
        <v>5929</v>
      </c>
      <c r="J920" t="str">
        <f>IF(StudentsPerformance3[[#This Row],[math score]]&lt;50,"Failed","Passed")</f>
        <v>Passed</v>
      </c>
      <c r="K920" t="s">
        <v>34</v>
      </c>
      <c r="L920" t="s">
        <v>34</v>
      </c>
      <c r="M920">
        <f>StudentsPerformance3[[#This Row],[writing score]]*StudentsPerformance3[[#This Row],[writing score]]</f>
        <v>6400</v>
      </c>
      <c r="N920">
        <v>80</v>
      </c>
    </row>
    <row r="921" spans="1:14" x14ac:dyDescent="0.25">
      <c r="A921" t="s">
        <v>17</v>
      </c>
      <c r="B921" t="s">
        <v>9</v>
      </c>
      <c r="C921" t="s">
        <v>14</v>
      </c>
      <c r="D921" t="s">
        <v>11</v>
      </c>
      <c r="E921" t="s">
        <v>15</v>
      </c>
      <c r="F921">
        <v>91</v>
      </c>
      <c r="G921">
        <f>(StudentsPerformance3[[#This Row],[math score]])*(StudentsPerformance3[[#This Row],[math score]])</f>
        <v>8281</v>
      </c>
      <c r="H921">
        <v>96</v>
      </c>
      <c r="I921">
        <f>StudentsPerformance3[[#This Row],[reading score]]*StudentsPerformance3[[#This Row],[reading score]]</f>
        <v>9216</v>
      </c>
      <c r="J921" t="str">
        <f>IF(StudentsPerformance3[[#This Row],[math score]]&lt;50,"Failed","Passed")</f>
        <v>Passed</v>
      </c>
      <c r="K921" t="s">
        <v>34</v>
      </c>
      <c r="L921" t="s">
        <v>34</v>
      </c>
      <c r="M921">
        <f>StudentsPerformance3[[#This Row],[writing score]]*StudentsPerformance3[[#This Row],[writing score]]</f>
        <v>8281</v>
      </c>
      <c r="N921">
        <v>91</v>
      </c>
    </row>
    <row r="922" spans="1:14" x14ac:dyDescent="0.25">
      <c r="A922" t="s">
        <v>17</v>
      </c>
      <c r="B922" t="s">
        <v>21</v>
      </c>
      <c r="C922" t="s">
        <v>22</v>
      </c>
      <c r="D922" t="s">
        <v>20</v>
      </c>
      <c r="E922" t="s">
        <v>12</v>
      </c>
      <c r="F922">
        <v>69</v>
      </c>
      <c r="G922">
        <f>(StudentsPerformance3[[#This Row],[math score]])*(StudentsPerformance3[[#This Row],[math score]])</f>
        <v>4761</v>
      </c>
      <c r="H922">
        <v>70</v>
      </c>
      <c r="I922">
        <f>StudentsPerformance3[[#This Row],[reading score]]*StudentsPerformance3[[#This Row],[reading score]]</f>
        <v>4900</v>
      </c>
      <c r="J922" t="str">
        <f>IF(StudentsPerformance3[[#This Row],[math score]]&lt;50,"Failed","Passed")</f>
        <v>Passed</v>
      </c>
      <c r="K922" t="s">
        <v>34</v>
      </c>
      <c r="L922" t="s">
        <v>34</v>
      </c>
      <c r="M922">
        <f>StudentsPerformance3[[#This Row],[writing score]]*StudentsPerformance3[[#This Row],[writing score]]</f>
        <v>4489</v>
      </c>
      <c r="N922">
        <v>67</v>
      </c>
    </row>
    <row r="923" spans="1:14" x14ac:dyDescent="0.25">
      <c r="A923" t="s">
        <v>8</v>
      </c>
      <c r="B923" t="s">
        <v>13</v>
      </c>
      <c r="C923" t="s">
        <v>22</v>
      </c>
      <c r="D923" t="s">
        <v>20</v>
      </c>
      <c r="E923" t="s">
        <v>12</v>
      </c>
      <c r="F923">
        <v>35</v>
      </c>
      <c r="G923">
        <f>(StudentsPerformance3[[#This Row],[math score]])*(StudentsPerformance3[[#This Row],[math score]])</f>
        <v>1225</v>
      </c>
      <c r="H923">
        <v>53</v>
      </c>
      <c r="I923">
        <f>StudentsPerformance3[[#This Row],[reading score]]*StudentsPerformance3[[#This Row],[reading score]]</f>
        <v>2809</v>
      </c>
      <c r="J923" t="str">
        <f>IF(StudentsPerformance3[[#This Row],[math score]]&lt;50,"Failed","Passed")</f>
        <v>Failed</v>
      </c>
      <c r="K923" t="s">
        <v>34</v>
      </c>
      <c r="L923" t="s">
        <v>35</v>
      </c>
      <c r="M923">
        <f>StudentsPerformance3[[#This Row],[writing score]]*StudentsPerformance3[[#This Row],[writing score]]</f>
        <v>2116</v>
      </c>
      <c r="N923">
        <v>46</v>
      </c>
    </row>
    <row r="924" spans="1:14" x14ac:dyDescent="0.25">
      <c r="A924" t="s">
        <v>17</v>
      </c>
      <c r="B924" t="s">
        <v>21</v>
      </c>
      <c r="C924" t="s">
        <v>22</v>
      </c>
      <c r="D924" t="s">
        <v>11</v>
      </c>
      <c r="E924" t="s">
        <v>12</v>
      </c>
      <c r="F924">
        <v>72</v>
      </c>
      <c r="G924">
        <f>(StudentsPerformance3[[#This Row],[math score]])*(StudentsPerformance3[[#This Row],[math score]])</f>
        <v>5184</v>
      </c>
      <c r="H924">
        <v>66</v>
      </c>
      <c r="I924">
        <f>StudentsPerformance3[[#This Row],[reading score]]*StudentsPerformance3[[#This Row],[reading score]]</f>
        <v>4356</v>
      </c>
      <c r="J924" t="str">
        <f>IF(StudentsPerformance3[[#This Row],[math score]]&lt;50,"Failed","Passed")</f>
        <v>Passed</v>
      </c>
      <c r="K924" t="s">
        <v>34</v>
      </c>
      <c r="L924" t="s">
        <v>34</v>
      </c>
      <c r="M924">
        <f>StudentsPerformance3[[#This Row],[writing score]]*StudentsPerformance3[[#This Row],[writing score]]</f>
        <v>4356</v>
      </c>
      <c r="N924">
        <v>66</v>
      </c>
    </row>
    <row r="925" spans="1:14" x14ac:dyDescent="0.25">
      <c r="A925" t="s">
        <v>8</v>
      </c>
      <c r="B925" t="s">
        <v>9</v>
      </c>
      <c r="C925" t="s">
        <v>19</v>
      </c>
      <c r="D925" t="s">
        <v>20</v>
      </c>
      <c r="E925" t="s">
        <v>12</v>
      </c>
      <c r="F925">
        <v>54</v>
      </c>
      <c r="G925">
        <f>(StudentsPerformance3[[#This Row],[math score]])*(StudentsPerformance3[[#This Row],[math score]])</f>
        <v>2916</v>
      </c>
      <c r="H925">
        <v>65</v>
      </c>
      <c r="I925">
        <f>StudentsPerformance3[[#This Row],[reading score]]*StudentsPerformance3[[#This Row],[reading score]]</f>
        <v>4225</v>
      </c>
      <c r="J925" t="str">
        <f>IF(StudentsPerformance3[[#This Row],[math score]]&lt;50,"Failed","Passed")</f>
        <v>Passed</v>
      </c>
      <c r="K925" t="s">
        <v>34</v>
      </c>
      <c r="L925" t="s">
        <v>34</v>
      </c>
      <c r="M925">
        <f>StudentsPerformance3[[#This Row],[writing score]]*StudentsPerformance3[[#This Row],[writing score]]</f>
        <v>4225</v>
      </c>
      <c r="N925">
        <v>65</v>
      </c>
    </row>
    <row r="926" spans="1:14" x14ac:dyDescent="0.25">
      <c r="A926" t="s">
        <v>17</v>
      </c>
      <c r="B926" t="s">
        <v>21</v>
      </c>
      <c r="C926" t="s">
        <v>22</v>
      </c>
      <c r="D926" t="s">
        <v>20</v>
      </c>
      <c r="E926" t="s">
        <v>12</v>
      </c>
      <c r="F926">
        <v>74</v>
      </c>
      <c r="G926">
        <f>(StudentsPerformance3[[#This Row],[math score]])*(StudentsPerformance3[[#This Row],[math score]])</f>
        <v>5476</v>
      </c>
      <c r="H926">
        <v>70</v>
      </c>
      <c r="I926">
        <f>StudentsPerformance3[[#This Row],[reading score]]*StudentsPerformance3[[#This Row],[reading score]]</f>
        <v>4900</v>
      </c>
      <c r="J926" t="str">
        <f>IF(StudentsPerformance3[[#This Row],[math score]]&lt;50,"Failed","Passed")</f>
        <v>Passed</v>
      </c>
      <c r="K926" t="s">
        <v>34</v>
      </c>
      <c r="L926" t="s">
        <v>34</v>
      </c>
      <c r="M926">
        <f>StudentsPerformance3[[#This Row],[writing score]]*StudentsPerformance3[[#This Row],[writing score]]</f>
        <v>4761</v>
      </c>
      <c r="N926">
        <v>69</v>
      </c>
    </row>
    <row r="927" spans="1:14" x14ac:dyDescent="0.25">
      <c r="A927" t="s">
        <v>17</v>
      </c>
      <c r="B927" t="s">
        <v>24</v>
      </c>
      <c r="C927" t="s">
        <v>23</v>
      </c>
      <c r="D927" t="s">
        <v>11</v>
      </c>
      <c r="E927" t="s">
        <v>15</v>
      </c>
      <c r="F927">
        <v>74</v>
      </c>
      <c r="G927">
        <f>(StudentsPerformance3[[#This Row],[math score]])*(StudentsPerformance3[[#This Row],[math score]])</f>
        <v>5476</v>
      </c>
      <c r="H927">
        <v>64</v>
      </c>
      <c r="I927">
        <f>StudentsPerformance3[[#This Row],[reading score]]*StudentsPerformance3[[#This Row],[reading score]]</f>
        <v>4096</v>
      </c>
      <c r="J927" t="str">
        <f>IF(StudentsPerformance3[[#This Row],[math score]]&lt;50,"Failed","Passed")</f>
        <v>Passed</v>
      </c>
      <c r="K927" t="s">
        <v>34</v>
      </c>
      <c r="L927" t="s">
        <v>34</v>
      </c>
      <c r="M927">
        <f>StudentsPerformance3[[#This Row],[writing score]]*StudentsPerformance3[[#This Row],[writing score]]</f>
        <v>3600</v>
      </c>
      <c r="N927">
        <v>60</v>
      </c>
    </row>
    <row r="928" spans="1:14" x14ac:dyDescent="0.25">
      <c r="A928" t="s">
        <v>17</v>
      </c>
      <c r="B928" t="s">
        <v>24</v>
      </c>
      <c r="C928" t="s">
        <v>19</v>
      </c>
      <c r="D928" t="s">
        <v>20</v>
      </c>
      <c r="E928" t="s">
        <v>12</v>
      </c>
      <c r="F928">
        <v>64</v>
      </c>
      <c r="G928">
        <f>(StudentsPerformance3[[#This Row],[math score]])*(StudentsPerformance3[[#This Row],[math score]])</f>
        <v>4096</v>
      </c>
      <c r="H928">
        <v>56</v>
      </c>
      <c r="I928">
        <f>StudentsPerformance3[[#This Row],[reading score]]*StudentsPerformance3[[#This Row],[reading score]]</f>
        <v>3136</v>
      </c>
      <c r="J928" t="str">
        <f>IF(StudentsPerformance3[[#This Row],[math score]]&lt;50,"Failed","Passed")</f>
        <v>Passed</v>
      </c>
      <c r="K928" t="s">
        <v>34</v>
      </c>
      <c r="L928" t="s">
        <v>34</v>
      </c>
      <c r="M928">
        <f>StudentsPerformance3[[#This Row],[writing score]]*StudentsPerformance3[[#This Row],[writing score]]</f>
        <v>2704</v>
      </c>
      <c r="N928">
        <v>52</v>
      </c>
    </row>
    <row r="929" spans="1:14" x14ac:dyDescent="0.25">
      <c r="A929" t="s">
        <v>8</v>
      </c>
      <c r="B929" t="s">
        <v>21</v>
      </c>
      <c r="C929" t="s">
        <v>22</v>
      </c>
      <c r="D929" t="s">
        <v>20</v>
      </c>
      <c r="E929" t="s">
        <v>15</v>
      </c>
      <c r="F929">
        <v>65</v>
      </c>
      <c r="G929">
        <f>(StudentsPerformance3[[#This Row],[math score]])*(StudentsPerformance3[[#This Row],[math score]])</f>
        <v>4225</v>
      </c>
      <c r="H929">
        <v>61</v>
      </c>
      <c r="I929">
        <f>StudentsPerformance3[[#This Row],[reading score]]*StudentsPerformance3[[#This Row],[reading score]]</f>
        <v>3721</v>
      </c>
      <c r="J929" t="str">
        <f>IF(StudentsPerformance3[[#This Row],[math score]]&lt;50,"Failed","Passed")</f>
        <v>Passed</v>
      </c>
      <c r="K929" t="s">
        <v>34</v>
      </c>
      <c r="L929" t="s">
        <v>34</v>
      </c>
      <c r="M929">
        <f>StudentsPerformance3[[#This Row],[writing score]]*StudentsPerformance3[[#This Row],[writing score]]</f>
        <v>5041</v>
      </c>
      <c r="N929">
        <v>71</v>
      </c>
    </row>
    <row r="930" spans="1:14" x14ac:dyDescent="0.25">
      <c r="A930" t="s">
        <v>17</v>
      </c>
      <c r="B930" t="s">
        <v>24</v>
      </c>
      <c r="C930" t="s">
        <v>19</v>
      </c>
      <c r="D930" t="s">
        <v>20</v>
      </c>
      <c r="E930" t="s">
        <v>15</v>
      </c>
      <c r="F930">
        <v>46</v>
      </c>
      <c r="G930">
        <f>(StudentsPerformance3[[#This Row],[math score]])*(StudentsPerformance3[[#This Row],[math score]])</f>
        <v>2116</v>
      </c>
      <c r="H930">
        <v>43</v>
      </c>
      <c r="I930">
        <f>StudentsPerformance3[[#This Row],[reading score]]*StudentsPerformance3[[#This Row],[reading score]]</f>
        <v>1849</v>
      </c>
      <c r="J930" t="str">
        <f>IF(StudentsPerformance3[[#This Row],[math score]]&lt;50,"Failed","Passed")</f>
        <v>Failed</v>
      </c>
      <c r="K930" t="s">
        <v>35</v>
      </c>
      <c r="L930" t="s">
        <v>35</v>
      </c>
      <c r="M930">
        <f>StudentsPerformance3[[#This Row],[writing score]]*StudentsPerformance3[[#This Row],[writing score]]</f>
        <v>1936</v>
      </c>
      <c r="N930">
        <v>44</v>
      </c>
    </row>
    <row r="931" spans="1:14" x14ac:dyDescent="0.25">
      <c r="A931" t="s">
        <v>8</v>
      </c>
      <c r="B931" t="s">
        <v>13</v>
      </c>
      <c r="C931" t="s">
        <v>23</v>
      </c>
      <c r="D931" t="s">
        <v>20</v>
      </c>
      <c r="E931" t="s">
        <v>12</v>
      </c>
      <c r="F931">
        <v>48</v>
      </c>
      <c r="G931">
        <f>(StudentsPerformance3[[#This Row],[math score]])*(StudentsPerformance3[[#This Row],[math score]])</f>
        <v>2304</v>
      </c>
      <c r="H931">
        <v>56</v>
      </c>
      <c r="I931">
        <f>StudentsPerformance3[[#This Row],[reading score]]*StudentsPerformance3[[#This Row],[reading score]]</f>
        <v>3136</v>
      </c>
      <c r="J931" t="str">
        <f>IF(StudentsPerformance3[[#This Row],[math score]]&lt;50,"Failed","Passed")</f>
        <v>Failed</v>
      </c>
      <c r="K931" t="s">
        <v>34</v>
      </c>
      <c r="L931" t="s">
        <v>34</v>
      </c>
      <c r="M931">
        <f>StudentsPerformance3[[#This Row],[writing score]]*StudentsPerformance3[[#This Row],[writing score]]</f>
        <v>2601</v>
      </c>
      <c r="N931">
        <v>51</v>
      </c>
    </row>
    <row r="932" spans="1:14" x14ac:dyDescent="0.25">
      <c r="A932" t="s">
        <v>17</v>
      </c>
      <c r="B932" t="s">
        <v>13</v>
      </c>
      <c r="C932" t="s">
        <v>14</v>
      </c>
      <c r="D932" t="s">
        <v>20</v>
      </c>
      <c r="E932" t="s">
        <v>15</v>
      </c>
      <c r="F932">
        <v>67</v>
      </c>
      <c r="G932">
        <f>(StudentsPerformance3[[#This Row],[math score]])*(StudentsPerformance3[[#This Row],[math score]])</f>
        <v>4489</v>
      </c>
      <c r="H932">
        <v>74</v>
      </c>
      <c r="I932">
        <f>StudentsPerformance3[[#This Row],[reading score]]*StudentsPerformance3[[#This Row],[reading score]]</f>
        <v>5476</v>
      </c>
      <c r="J932" t="str">
        <f>IF(StudentsPerformance3[[#This Row],[math score]]&lt;50,"Failed","Passed")</f>
        <v>Passed</v>
      </c>
      <c r="K932" t="s">
        <v>34</v>
      </c>
      <c r="L932" t="s">
        <v>34</v>
      </c>
      <c r="M932">
        <f>StudentsPerformance3[[#This Row],[writing score]]*StudentsPerformance3[[#This Row],[writing score]]</f>
        <v>4900</v>
      </c>
      <c r="N932">
        <v>70</v>
      </c>
    </row>
    <row r="933" spans="1:14" x14ac:dyDescent="0.25">
      <c r="A933" t="s">
        <v>17</v>
      </c>
      <c r="B933" t="s">
        <v>21</v>
      </c>
      <c r="C933" t="s">
        <v>14</v>
      </c>
      <c r="D933" t="s">
        <v>20</v>
      </c>
      <c r="E933" t="s">
        <v>12</v>
      </c>
      <c r="F933">
        <v>62</v>
      </c>
      <c r="G933">
        <f>(StudentsPerformance3[[#This Row],[math score]])*(StudentsPerformance3[[#This Row],[math score]])</f>
        <v>3844</v>
      </c>
      <c r="H933">
        <v>57</v>
      </c>
      <c r="I933">
        <f>StudentsPerformance3[[#This Row],[reading score]]*StudentsPerformance3[[#This Row],[reading score]]</f>
        <v>3249</v>
      </c>
      <c r="J933" t="str">
        <f>IF(StudentsPerformance3[[#This Row],[math score]]&lt;50,"Failed","Passed")</f>
        <v>Passed</v>
      </c>
      <c r="K933" t="s">
        <v>34</v>
      </c>
      <c r="L933" t="s">
        <v>34</v>
      </c>
      <c r="M933">
        <f>StudentsPerformance3[[#This Row],[writing score]]*StudentsPerformance3[[#This Row],[writing score]]</f>
        <v>3844</v>
      </c>
      <c r="N933">
        <v>62</v>
      </c>
    </row>
    <row r="934" spans="1:14" x14ac:dyDescent="0.25">
      <c r="A934" t="s">
        <v>17</v>
      </c>
      <c r="B934" t="s">
        <v>21</v>
      </c>
      <c r="C934" t="s">
        <v>19</v>
      </c>
      <c r="D934" t="s">
        <v>20</v>
      </c>
      <c r="E934" t="s">
        <v>15</v>
      </c>
      <c r="F934">
        <v>61</v>
      </c>
      <c r="G934">
        <f>(StudentsPerformance3[[#This Row],[math score]])*(StudentsPerformance3[[#This Row],[math score]])</f>
        <v>3721</v>
      </c>
      <c r="H934">
        <v>71</v>
      </c>
      <c r="I934">
        <f>StudentsPerformance3[[#This Row],[reading score]]*StudentsPerformance3[[#This Row],[reading score]]</f>
        <v>5041</v>
      </c>
      <c r="J934" t="str">
        <f>IF(StudentsPerformance3[[#This Row],[math score]]&lt;50,"Failed","Passed")</f>
        <v>Passed</v>
      </c>
      <c r="K934" t="s">
        <v>34</v>
      </c>
      <c r="L934" t="s">
        <v>34</v>
      </c>
      <c r="M934">
        <f>StudentsPerformance3[[#This Row],[writing score]]*StudentsPerformance3[[#This Row],[writing score]]</f>
        <v>5329</v>
      </c>
      <c r="N934">
        <v>73</v>
      </c>
    </row>
    <row r="935" spans="1:14" x14ac:dyDescent="0.25">
      <c r="A935" t="s">
        <v>17</v>
      </c>
      <c r="B935" t="s">
        <v>13</v>
      </c>
      <c r="C935" t="s">
        <v>10</v>
      </c>
      <c r="D935" t="s">
        <v>20</v>
      </c>
      <c r="E935" t="s">
        <v>15</v>
      </c>
      <c r="F935">
        <v>70</v>
      </c>
      <c r="G935">
        <f>(StudentsPerformance3[[#This Row],[math score]])*(StudentsPerformance3[[#This Row],[math score]])</f>
        <v>4900</v>
      </c>
      <c r="H935">
        <v>75</v>
      </c>
      <c r="I935">
        <f>StudentsPerformance3[[#This Row],[reading score]]*StudentsPerformance3[[#This Row],[reading score]]</f>
        <v>5625</v>
      </c>
      <c r="J935" t="str">
        <f>IF(StudentsPerformance3[[#This Row],[math score]]&lt;50,"Failed","Passed")</f>
        <v>Passed</v>
      </c>
      <c r="K935" t="s">
        <v>34</v>
      </c>
      <c r="L935" t="s">
        <v>34</v>
      </c>
      <c r="M935">
        <f>StudentsPerformance3[[#This Row],[writing score]]*StudentsPerformance3[[#This Row],[writing score]]</f>
        <v>5476</v>
      </c>
      <c r="N935">
        <v>74</v>
      </c>
    </row>
    <row r="936" spans="1:14" x14ac:dyDescent="0.25">
      <c r="A936" t="s">
        <v>17</v>
      </c>
      <c r="B936" t="s">
        <v>13</v>
      </c>
      <c r="C936" t="s">
        <v>19</v>
      </c>
      <c r="D936" t="s">
        <v>11</v>
      </c>
      <c r="E936" t="s">
        <v>15</v>
      </c>
      <c r="F936">
        <v>98</v>
      </c>
      <c r="G936">
        <f>(StudentsPerformance3[[#This Row],[math score]])*(StudentsPerformance3[[#This Row],[math score]])</f>
        <v>9604</v>
      </c>
      <c r="H936">
        <v>87</v>
      </c>
      <c r="I936">
        <f>StudentsPerformance3[[#This Row],[reading score]]*StudentsPerformance3[[#This Row],[reading score]]</f>
        <v>7569</v>
      </c>
      <c r="J936" t="str">
        <f>IF(StudentsPerformance3[[#This Row],[math score]]&lt;50,"Failed","Passed")</f>
        <v>Passed</v>
      </c>
      <c r="K936" t="s">
        <v>34</v>
      </c>
      <c r="L936" t="s">
        <v>34</v>
      </c>
      <c r="M936">
        <f>StudentsPerformance3[[#This Row],[writing score]]*StudentsPerformance3[[#This Row],[writing score]]</f>
        <v>8100</v>
      </c>
      <c r="N936">
        <v>90</v>
      </c>
    </row>
    <row r="937" spans="1:14" x14ac:dyDescent="0.25">
      <c r="A937" t="s">
        <v>17</v>
      </c>
      <c r="B937" t="s">
        <v>21</v>
      </c>
      <c r="C937" t="s">
        <v>14</v>
      </c>
      <c r="D937" t="s">
        <v>20</v>
      </c>
      <c r="E937" t="s">
        <v>12</v>
      </c>
      <c r="F937">
        <v>70</v>
      </c>
      <c r="G937">
        <f>(StudentsPerformance3[[#This Row],[math score]])*(StudentsPerformance3[[#This Row],[math score]])</f>
        <v>4900</v>
      </c>
      <c r="H937">
        <v>63</v>
      </c>
      <c r="I937">
        <f>StudentsPerformance3[[#This Row],[reading score]]*StudentsPerformance3[[#This Row],[reading score]]</f>
        <v>3969</v>
      </c>
      <c r="J937" t="str">
        <f>IF(StudentsPerformance3[[#This Row],[math score]]&lt;50,"Failed","Passed")</f>
        <v>Passed</v>
      </c>
      <c r="K937" t="s">
        <v>34</v>
      </c>
      <c r="L937" t="s">
        <v>34</v>
      </c>
      <c r="M937">
        <f>StudentsPerformance3[[#This Row],[writing score]]*StudentsPerformance3[[#This Row],[writing score]]</f>
        <v>3364</v>
      </c>
      <c r="N937">
        <v>58</v>
      </c>
    </row>
    <row r="938" spans="1:14" x14ac:dyDescent="0.25">
      <c r="A938" t="s">
        <v>17</v>
      </c>
      <c r="B938" t="s">
        <v>18</v>
      </c>
      <c r="C938" t="s">
        <v>19</v>
      </c>
      <c r="D938" t="s">
        <v>11</v>
      </c>
      <c r="E938" t="s">
        <v>12</v>
      </c>
      <c r="F938">
        <v>67</v>
      </c>
      <c r="G938">
        <f>(StudentsPerformance3[[#This Row],[math score]])*(StudentsPerformance3[[#This Row],[math score]])</f>
        <v>4489</v>
      </c>
      <c r="H938">
        <v>57</v>
      </c>
      <c r="I938">
        <f>StudentsPerformance3[[#This Row],[reading score]]*StudentsPerformance3[[#This Row],[reading score]]</f>
        <v>3249</v>
      </c>
      <c r="J938" t="str">
        <f>IF(StudentsPerformance3[[#This Row],[math score]]&lt;50,"Failed","Passed")</f>
        <v>Passed</v>
      </c>
      <c r="K938" t="s">
        <v>34</v>
      </c>
      <c r="L938" t="s">
        <v>34</v>
      </c>
      <c r="M938">
        <f>StudentsPerformance3[[#This Row],[writing score]]*StudentsPerformance3[[#This Row],[writing score]]</f>
        <v>2809</v>
      </c>
      <c r="N938">
        <v>53</v>
      </c>
    </row>
    <row r="939" spans="1:14" x14ac:dyDescent="0.25">
      <c r="A939" t="s">
        <v>8</v>
      </c>
      <c r="B939" t="s">
        <v>24</v>
      </c>
      <c r="C939" t="s">
        <v>22</v>
      </c>
      <c r="D939" t="s">
        <v>20</v>
      </c>
      <c r="E939" t="s">
        <v>12</v>
      </c>
      <c r="F939">
        <v>57</v>
      </c>
      <c r="G939">
        <f>(StudentsPerformance3[[#This Row],[math score]])*(StudentsPerformance3[[#This Row],[math score]])</f>
        <v>3249</v>
      </c>
      <c r="H939">
        <v>58</v>
      </c>
      <c r="I939">
        <f>StudentsPerformance3[[#This Row],[reading score]]*StudentsPerformance3[[#This Row],[reading score]]</f>
        <v>3364</v>
      </c>
      <c r="J939" t="str">
        <f>IF(StudentsPerformance3[[#This Row],[math score]]&lt;50,"Failed","Passed")</f>
        <v>Passed</v>
      </c>
      <c r="K939" t="s">
        <v>34</v>
      </c>
      <c r="L939" t="s">
        <v>34</v>
      </c>
      <c r="M939">
        <f>StudentsPerformance3[[#This Row],[writing score]]*StudentsPerformance3[[#This Row],[writing score]]</f>
        <v>3249</v>
      </c>
      <c r="N939">
        <v>57</v>
      </c>
    </row>
    <row r="940" spans="1:14" x14ac:dyDescent="0.25">
      <c r="A940" t="s">
        <v>17</v>
      </c>
      <c r="B940" t="s">
        <v>21</v>
      </c>
      <c r="C940" t="s">
        <v>14</v>
      </c>
      <c r="D940" t="s">
        <v>11</v>
      </c>
      <c r="E940" t="s">
        <v>15</v>
      </c>
      <c r="F940">
        <v>85</v>
      </c>
      <c r="G940">
        <f>(StudentsPerformance3[[#This Row],[math score]])*(StudentsPerformance3[[#This Row],[math score]])</f>
        <v>7225</v>
      </c>
      <c r="H940">
        <v>81</v>
      </c>
      <c r="I940">
        <f>StudentsPerformance3[[#This Row],[reading score]]*StudentsPerformance3[[#This Row],[reading score]]</f>
        <v>6561</v>
      </c>
      <c r="J940" t="str">
        <f>IF(StudentsPerformance3[[#This Row],[math score]]&lt;50,"Failed","Passed")</f>
        <v>Passed</v>
      </c>
      <c r="K940" t="s">
        <v>34</v>
      </c>
      <c r="L940" t="s">
        <v>34</v>
      </c>
      <c r="M940">
        <f>StudentsPerformance3[[#This Row],[writing score]]*StudentsPerformance3[[#This Row],[writing score]]</f>
        <v>7225</v>
      </c>
      <c r="N940">
        <v>85</v>
      </c>
    </row>
    <row r="941" spans="1:14" x14ac:dyDescent="0.25">
      <c r="A941" t="s">
        <v>17</v>
      </c>
      <c r="B941" t="s">
        <v>21</v>
      </c>
      <c r="C941" t="s">
        <v>23</v>
      </c>
      <c r="D941" t="s">
        <v>11</v>
      </c>
      <c r="E941" t="s">
        <v>15</v>
      </c>
      <c r="F941">
        <v>77</v>
      </c>
      <c r="G941">
        <f>(StudentsPerformance3[[#This Row],[math score]])*(StudentsPerformance3[[#This Row],[math score]])</f>
        <v>5929</v>
      </c>
      <c r="H941">
        <v>68</v>
      </c>
      <c r="I941">
        <f>StudentsPerformance3[[#This Row],[reading score]]*StudentsPerformance3[[#This Row],[reading score]]</f>
        <v>4624</v>
      </c>
      <c r="J941" t="str">
        <f>IF(StudentsPerformance3[[#This Row],[math score]]&lt;50,"Failed","Passed")</f>
        <v>Passed</v>
      </c>
      <c r="K941" t="s">
        <v>34</v>
      </c>
      <c r="L941" t="s">
        <v>34</v>
      </c>
      <c r="M941">
        <f>StudentsPerformance3[[#This Row],[writing score]]*StudentsPerformance3[[#This Row],[writing score]]</f>
        <v>4761</v>
      </c>
      <c r="N941">
        <v>69</v>
      </c>
    </row>
    <row r="942" spans="1:14" x14ac:dyDescent="0.25">
      <c r="A942" t="s">
        <v>17</v>
      </c>
      <c r="B942" t="s">
        <v>13</v>
      </c>
      <c r="C942" t="s">
        <v>16</v>
      </c>
      <c r="D942" t="s">
        <v>20</v>
      </c>
      <c r="E942" t="s">
        <v>15</v>
      </c>
      <c r="F942">
        <v>72</v>
      </c>
      <c r="G942">
        <f>(StudentsPerformance3[[#This Row],[math score]])*(StudentsPerformance3[[#This Row],[math score]])</f>
        <v>5184</v>
      </c>
      <c r="H942">
        <v>66</v>
      </c>
      <c r="I942">
        <f>StudentsPerformance3[[#This Row],[reading score]]*StudentsPerformance3[[#This Row],[reading score]]</f>
        <v>4356</v>
      </c>
      <c r="J942" t="str">
        <f>IF(StudentsPerformance3[[#This Row],[math score]]&lt;50,"Failed","Passed")</f>
        <v>Passed</v>
      </c>
      <c r="K942" t="s">
        <v>34</v>
      </c>
      <c r="L942" t="s">
        <v>34</v>
      </c>
      <c r="M942">
        <f>StudentsPerformance3[[#This Row],[writing score]]*StudentsPerformance3[[#This Row],[writing score]]</f>
        <v>5184</v>
      </c>
      <c r="N942">
        <v>72</v>
      </c>
    </row>
    <row r="943" spans="1:14" x14ac:dyDescent="0.25">
      <c r="A943" t="s">
        <v>8</v>
      </c>
      <c r="B943" t="s">
        <v>21</v>
      </c>
      <c r="C943" t="s">
        <v>16</v>
      </c>
      <c r="D943" t="s">
        <v>11</v>
      </c>
      <c r="E943" t="s">
        <v>12</v>
      </c>
      <c r="F943">
        <v>78</v>
      </c>
      <c r="G943">
        <f>(StudentsPerformance3[[#This Row],[math score]])*(StudentsPerformance3[[#This Row],[math score]])</f>
        <v>6084</v>
      </c>
      <c r="H943">
        <v>91</v>
      </c>
      <c r="I943">
        <f>StudentsPerformance3[[#This Row],[reading score]]*StudentsPerformance3[[#This Row],[reading score]]</f>
        <v>8281</v>
      </c>
      <c r="J943" t="str">
        <f>IF(StudentsPerformance3[[#This Row],[math score]]&lt;50,"Failed","Passed")</f>
        <v>Passed</v>
      </c>
      <c r="K943" t="s">
        <v>34</v>
      </c>
      <c r="L943" t="s">
        <v>34</v>
      </c>
      <c r="M943">
        <f>StudentsPerformance3[[#This Row],[writing score]]*StudentsPerformance3[[#This Row],[writing score]]</f>
        <v>9216</v>
      </c>
      <c r="N943">
        <v>96</v>
      </c>
    </row>
    <row r="944" spans="1:14" x14ac:dyDescent="0.25">
      <c r="A944" t="s">
        <v>17</v>
      </c>
      <c r="B944" t="s">
        <v>13</v>
      </c>
      <c r="C944" t="s">
        <v>22</v>
      </c>
      <c r="D944" t="s">
        <v>11</v>
      </c>
      <c r="E944" t="s">
        <v>12</v>
      </c>
      <c r="F944">
        <v>81</v>
      </c>
      <c r="G944">
        <f>(StudentsPerformance3[[#This Row],[math score]])*(StudentsPerformance3[[#This Row],[math score]])</f>
        <v>6561</v>
      </c>
      <c r="H944">
        <v>66</v>
      </c>
      <c r="I944">
        <f>StudentsPerformance3[[#This Row],[reading score]]*StudentsPerformance3[[#This Row],[reading score]]</f>
        <v>4356</v>
      </c>
      <c r="J944" t="str">
        <f>IF(StudentsPerformance3[[#This Row],[math score]]&lt;50,"Failed","Passed")</f>
        <v>Passed</v>
      </c>
      <c r="K944" t="s">
        <v>34</v>
      </c>
      <c r="L944" t="s">
        <v>34</v>
      </c>
      <c r="M944">
        <f>StudentsPerformance3[[#This Row],[writing score]]*StudentsPerformance3[[#This Row],[writing score]]</f>
        <v>4096</v>
      </c>
      <c r="N944">
        <v>64</v>
      </c>
    </row>
    <row r="945" spans="1:14" x14ac:dyDescent="0.25">
      <c r="A945" t="s">
        <v>17</v>
      </c>
      <c r="B945" t="s">
        <v>18</v>
      </c>
      <c r="C945" t="s">
        <v>23</v>
      </c>
      <c r="D945" t="s">
        <v>20</v>
      </c>
      <c r="E945" t="s">
        <v>15</v>
      </c>
      <c r="F945">
        <v>61</v>
      </c>
      <c r="G945">
        <f>(StudentsPerformance3[[#This Row],[math score]])*(StudentsPerformance3[[#This Row],[math score]])</f>
        <v>3721</v>
      </c>
      <c r="H945">
        <v>62</v>
      </c>
      <c r="I945">
        <f>StudentsPerformance3[[#This Row],[reading score]]*StudentsPerformance3[[#This Row],[reading score]]</f>
        <v>3844</v>
      </c>
      <c r="J945" t="str">
        <f>IF(StudentsPerformance3[[#This Row],[math score]]&lt;50,"Failed","Passed")</f>
        <v>Passed</v>
      </c>
      <c r="K945" t="s">
        <v>34</v>
      </c>
      <c r="L945" t="s">
        <v>34</v>
      </c>
      <c r="M945">
        <f>StudentsPerformance3[[#This Row],[writing score]]*StudentsPerformance3[[#This Row],[writing score]]</f>
        <v>3721</v>
      </c>
      <c r="N945">
        <v>61</v>
      </c>
    </row>
    <row r="946" spans="1:14" x14ac:dyDescent="0.25">
      <c r="A946" t="s">
        <v>8</v>
      </c>
      <c r="B946" t="s">
        <v>9</v>
      </c>
      <c r="C946" t="s">
        <v>22</v>
      </c>
      <c r="D946" t="s">
        <v>11</v>
      </c>
      <c r="E946" t="s">
        <v>12</v>
      </c>
      <c r="F946">
        <v>58</v>
      </c>
      <c r="G946">
        <f>(StudentsPerformance3[[#This Row],[math score]])*(StudentsPerformance3[[#This Row],[math score]])</f>
        <v>3364</v>
      </c>
      <c r="H946">
        <v>68</v>
      </c>
      <c r="I946">
        <f>StudentsPerformance3[[#This Row],[reading score]]*StudentsPerformance3[[#This Row],[reading score]]</f>
        <v>4624</v>
      </c>
      <c r="J946" t="str">
        <f>IF(StudentsPerformance3[[#This Row],[math score]]&lt;50,"Failed","Passed")</f>
        <v>Passed</v>
      </c>
      <c r="K946" t="s">
        <v>34</v>
      </c>
      <c r="L946" t="s">
        <v>34</v>
      </c>
      <c r="M946">
        <f>StudentsPerformance3[[#This Row],[writing score]]*StudentsPerformance3[[#This Row],[writing score]]</f>
        <v>3721</v>
      </c>
      <c r="N946">
        <v>61</v>
      </c>
    </row>
    <row r="947" spans="1:14" x14ac:dyDescent="0.25">
      <c r="A947" t="s">
        <v>8</v>
      </c>
      <c r="B947" t="s">
        <v>13</v>
      </c>
      <c r="C947" t="s">
        <v>19</v>
      </c>
      <c r="D947" t="s">
        <v>11</v>
      </c>
      <c r="E947" t="s">
        <v>12</v>
      </c>
      <c r="F947">
        <v>54</v>
      </c>
      <c r="G947">
        <f>(StudentsPerformance3[[#This Row],[math score]])*(StudentsPerformance3[[#This Row],[math score]])</f>
        <v>2916</v>
      </c>
      <c r="H947">
        <v>61</v>
      </c>
      <c r="I947">
        <f>StudentsPerformance3[[#This Row],[reading score]]*StudentsPerformance3[[#This Row],[reading score]]</f>
        <v>3721</v>
      </c>
      <c r="J947" t="str">
        <f>IF(StudentsPerformance3[[#This Row],[math score]]&lt;50,"Failed","Passed")</f>
        <v>Passed</v>
      </c>
      <c r="K947" t="s">
        <v>34</v>
      </c>
      <c r="L947" t="s">
        <v>34</v>
      </c>
      <c r="M947">
        <f>StudentsPerformance3[[#This Row],[writing score]]*StudentsPerformance3[[#This Row],[writing score]]</f>
        <v>3364</v>
      </c>
      <c r="N947">
        <v>58</v>
      </c>
    </row>
    <row r="948" spans="1:14" x14ac:dyDescent="0.25">
      <c r="A948" t="s">
        <v>17</v>
      </c>
      <c r="B948" t="s">
        <v>9</v>
      </c>
      <c r="C948" t="s">
        <v>22</v>
      </c>
      <c r="D948" t="s">
        <v>11</v>
      </c>
      <c r="E948" t="s">
        <v>12</v>
      </c>
      <c r="F948">
        <v>82</v>
      </c>
      <c r="G948">
        <f>(StudentsPerformance3[[#This Row],[math score]])*(StudentsPerformance3[[#This Row],[math score]])</f>
        <v>6724</v>
      </c>
      <c r="H948">
        <v>82</v>
      </c>
      <c r="I948">
        <f>StudentsPerformance3[[#This Row],[reading score]]*StudentsPerformance3[[#This Row],[reading score]]</f>
        <v>6724</v>
      </c>
      <c r="J948" t="str">
        <f>IF(StudentsPerformance3[[#This Row],[math score]]&lt;50,"Failed","Passed")</f>
        <v>Passed</v>
      </c>
      <c r="K948" t="s">
        <v>34</v>
      </c>
      <c r="L948" t="s">
        <v>34</v>
      </c>
      <c r="M948">
        <f>StudentsPerformance3[[#This Row],[writing score]]*StudentsPerformance3[[#This Row],[writing score]]</f>
        <v>6400</v>
      </c>
      <c r="N948">
        <v>80</v>
      </c>
    </row>
    <row r="949" spans="1:14" x14ac:dyDescent="0.25">
      <c r="A949" t="s">
        <v>8</v>
      </c>
      <c r="B949" t="s">
        <v>21</v>
      </c>
      <c r="C949" t="s">
        <v>14</v>
      </c>
      <c r="D949" t="s">
        <v>20</v>
      </c>
      <c r="E949" t="s">
        <v>12</v>
      </c>
      <c r="F949">
        <v>49</v>
      </c>
      <c r="G949">
        <f>(StudentsPerformance3[[#This Row],[math score]])*(StudentsPerformance3[[#This Row],[math score]])</f>
        <v>2401</v>
      </c>
      <c r="H949">
        <v>58</v>
      </c>
      <c r="I949">
        <f>StudentsPerformance3[[#This Row],[reading score]]*StudentsPerformance3[[#This Row],[reading score]]</f>
        <v>3364</v>
      </c>
      <c r="J949" t="str">
        <f>IF(StudentsPerformance3[[#This Row],[math score]]&lt;50,"Failed","Passed")</f>
        <v>Failed</v>
      </c>
      <c r="K949" t="s">
        <v>34</v>
      </c>
      <c r="L949" t="s">
        <v>34</v>
      </c>
      <c r="M949">
        <f>StudentsPerformance3[[#This Row],[writing score]]*StudentsPerformance3[[#This Row],[writing score]]</f>
        <v>3600</v>
      </c>
      <c r="N949">
        <v>60</v>
      </c>
    </row>
    <row r="950" spans="1:14" x14ac:dyDescent="0.25">
      <c r="A950" t="s">
        <v>17</v>
      </c>
      <c r="B950" t="s">
        <v>9</v>
      </c>
      <c r="C950" t="s">
        <v>23</v>
      </c>
      <c r="D950" t="s">
        <v>20</v>
      </c>
      <c r="E950" t="s">
        <v>15</v>
      </c>
      <c r="F950">
        <v>49</v>
      </c>
      <c r="G950">
        <f>(StudentsPerformance3[[#This Row],[math score]])*(StudentsPerformance3[[#This Row],[math score]])</f>
        <v>2401</v>
      </c>
      <c r="H950">
        <v>50</v>
      </c>
      <c r="I950">
        <f>StudentsPerformance3[[#This Row],[reading score]]*StudentsPerformance3[[#This Row],[reading score]]</f>
        <v>2500</v>
      </c>
      <c r="J950" t="str">
        <f>IF(StudentsPerformance3[[#This Row],[math score]]&lt;50,"Failed","Passed")</f>
        <v>Failed</v>
      </c>
      <c r="K950" t="s">
        <v>34</v>
      </c>
      <c r="L950" t="s">
        <v>34</v>
      </c>
      <c r="M950">
        <f>StudentsPerformance3[[#This Row],[writing score]]*StudentsPerformance3[[#This Row],[writing score]]</f>
        <v>2704</v>
      </c>
      <c r="N950">
        <v>52</v>
      </c>
    </row>
    <row r="951" spans="1:14" x14ac:dyDescent="0.25">
      <c r="A951" t="s">
        <v>8</v>
      </c>
      <c r="B951" t="s">
        <v>24</v>
      </c>
      <c r="C951" t="s">
        <v>22</v>
      </c>
      <c r="D951" t="s">
        <v>20</v>
      </c>
      <c r="E951" t="s">
        <v>15</v>
      </c>
      <c r="F951">
        <v>57</v>
      </c>
      <c r="G951">
        <f>(StudentsPerformance3[[#This Row],[math score]])*(StudentsPerformance3[[#This Row],[math score]])</f>
        <v>3249</v>
      </c>
      <c r="H951">
        <v>75</v>
      </c>
      <c r="I951">
        <f>StudentsPerformance3[[#This Row],[reading score]]*StudentsPerformance3[[#This Row],[reading score]]</f>
        <v>5625</v>
      </c>
      <c r="J951" t="str">
        <f>IF(StudentsPerformance3[[#This Row],[math score]]&lt;50,"Failed","Passed")</f>
        <v>Passed</v>
      </c>
      <c r="K951" t="s">
        <v>34</v>
      </c>
      <c r="L951" t="s">
        <v>34</v>
      </c>
      <c r="M951">
        <f>StudentsPerformance3[[#This Row],[writing score]]*StudentsPerformance3[[#This Row],[writing score]]</f>
        <v>5329</v>
      </c>
      <c r="N951">
        <v>73</v>
      </c>
    </row>
    <row r="952" spans="1:14" x14ac:dyDescent="0.25">
      <c r="A952" t="s">
        <v>17</v>
      </c>
      <c r="B952" t="s">
        <v>24</v>
      </c>
      <c r="C952" t="s">
        <v>22</v>
      </c>
      <c r="D952" t="s">
        <v>11</v>
      </c>
      <c r="E952" t="s">
        <v>12</v>
      </c>
      <c r="F952">
        <v>94</v>
      </c>
      <c r="G952">
        <f>(StudentsPerformance3[[#This Row],[math score]])*(StudentsPerformance3[[#This Row],[math score]])</f>
        <v>8836</v>
      </c>
      <c r="H952">
        <v>73</v>
      </c>
      <c r="I952">
        <f>StudentsPerformance3[[#This Row],[reading score]]*StudentsPerformance3[[#This Row],[reading score]]</f>
        <v>5329</v>
      </c>
      <c r="J952" t="str">
        <f>IF(StudentsPerformance3[[#This Row],[math score]]&lt;50,"Failed","Passed")</f>
        <v>Passed</v>
      </c>
      <c r="K952" t="s">
        <v>34</v>
      </c>
      <c r="L952" t="s">
        <v>34</v>
      </c>
      <c r="M952">
        <f>StudentsPerformance3[[#This Row],[writing score]]*StudentsPerformance3[[#This Row],[writing score]]</f>
        <v>5041</v>
      </c>
      <c r="N952">
        <v>71</v>
      </c>
    </row>
    <row r="953" spans="1:14" x14ac:dyDescent="0.25">
      <c r="A953" t="s">
        <v>8</v>
      </c>
      <c r="B953" t="s">
        <v>21</v>
      </c>
      <c r="C953" t="s">
        <v>14</v>
      </c>
      <c r="D953" t="s">
        <v>11</v>
      </c>
      <c r="E953" t="s">
        <v>15</v>
      </c>
      <c r="F953">
        <v>75</v>
      </c>
      <c r="G953">
        <f>(StudentsPerformance3[[#This Row],[math score]])*(StudentsPerformance3[[#This Row],[math score]])</f>
        <v>5625</v>
      </c>
      <c r="H953">
        <v>77</v>
      </c>
      <c r="I953">
        <f>StudentsPerformance3[[#This Row],[reading score]]*StudentsPerformance3[[#This Row],[reading score]]</f>
        <v>5929</v>
      </c>
      <c r="J953" t="str">
        <f>IF(StudentsPerformance3[[#This Row],[math score]]&lt;50,"Failed","Passed")</f>
        <v>Passed</v>
      </c>
      <c r="K953" t="s">
        <v>34</v>
      </c>
      <c r="L953" t="s">
        <v>34</v>
      </c>
      <c r="M953">
        <f>StudentsPerformance3[[#This Row],[writing score]]*StudentsPerformance3[[#This Row],[writing score]]</f>
        <v>6889</v>
      </c>
      <c r="N953">
        <v>83</v>
      </c>
    </row>
    <row r="954" spans="1:14" x14ac:dyDescent="0.25">
      <c r="A954" t="s">
        <v>8</v>
      </c>
      <c r="B954" t="s">
        <v>24</v>
      </c>
      <c r="C954" t="s">
        <v>23</v>
      </c>
      <c r="D954" t="s">
        <v>20</v>
      </c>
      <c r="E954" t="s">
        <v>12</v>
      </c>
      <c r="F954">
        <v>74</v>
      </c>
      <c r="G954">
        <f>(StudentsPerformance3[[#This Row],[math score]])*(StudentsPerformance3[[#This Row],[math score]])</f>
        <v>5476</v>
      </c>
      <c r="H954">
        <v>74</v>
      </c>
      <c r="I954">
        <f>StudentsPerformance3[[#This Row],[reading score]]*StudentsPerformance3[[#This Row],[reading score]]</f>
        <v>5476</v>
      </c>
      <c r="J954" t="str">
        <f>IF(StudentsPerformance3[[#This Row],[math score]]&lt;50,"Failed","Passed")</f>
        <v>Passed</v>
      </c>
      <c r="K954" t="s">
        <v>34</v>
      </c>
      <c r="L954" t="s">
        <v>34</v>
      </c>
      <c r="M954">
        <f>StudentsPerformance3[[#This Row],[writing score]]*StudentsPerformance3[[#This Row],[writing score]]</f>
        <v>5184</v>
      </c>
      <c r="N954">
        <v>72</v>
      </c>
    </row>
    <row r="955" spans="1:14" x14ac:dyDescent="0.25">
      <c r="A955" t="s">
        <v>17</v>
      </c>
      <c r="B955" t="s">
        <v>13</v>
      </c>
      <c r="C955" t="s">
        <v>22</v>
      </c>
      <c r="D955" t="s">
        <v>11</v>
      </c>
      <c r="E955" t="s">
        <v>15</v>
      </c>
      <c r="F955">
        <v>58</v>
      </c>
      <c r="G955">
        <f>(StudentsPerformance3[[#This Row],[math score]])*(StudentsPerformance3[[#This Row],[math score]])</f>
        <v>3364</v>
      </c>
      <c r="H955">
        <v>52</v>
      </c>
      <c r="I955">
        <f>StudentsPerformance3[[#This Row],[reading score]]*StudentsPerformance3[[#This Row],[reading score]]</f>
        <v>2704</v>
      </c>
      <c r="J955" t="str">
        <f>IF(StudentsPerformance3[[#This Row],[math score]]&lt;50,"Failed","Passed")</f>
        <v>Passed</v>
      </c>
      <c r="K955" t="s">
        <v>34</v>
      </c>
      <c r="L955" t="s">
        <v>34</v>
      </c>
      <c r="M955">
        <f>StudentsPerformance3[[#This Row],[writing score]]*StudentsPerformance3[[#This Row],[writing score]]</f>
        <v>2916</v>
      </c>
      <c r="N955">
        <v>54</v>
      </c>
    </row>
    <row r="956" spans="1:14" x14ac:dyDescent="0.25">
      <c r="A956" t="s">
        <v>8</v>
      </c>
      <c r="B956" t="s">
        <v>13</v>
      </c>
      <c r="C956" t="s">
        <v>14</v>
      </c>
      <c r="D956" t="s">
        <v>11</v>
      </c>
      <c r="E956" t="s">
        <v>12</v>
      </c>
      <c r="F956">
        <v>62</v>
      </c>
      <c r="G956">
        <f>(StudentsPerformance3[[#This Row],[math score]])*(StudentsPerformance3[[#This Row],[math score]])</f>
        <v>3844</v>
      </c>
      <c r="H956">
        <v>69</v>
      </c>
      <c r="I956">
        <f>StudentsPerformance3[[#This Row],[reading score]]*StudentsPerformance3[[#This Row],[reading score]]</f>
        <v>4761</v>
      </c>
      <c r="J956" t="str">
        <f>IF(StudentsPerformance3[[#This Row],[math score]]&lt;50,"Failed","Passed")</f>
        <v>Passed</v>
      </c>
      <c r="K956" t="s">
        <v>34</v>
      </c>
      <c r="L956" t="s">
        <v>34</v>
      </c>
      <c r="M956">
        <f>StudentsPerformance3[[#This Row],[writing score]]*StudentsPerformance3[[#This Row],[writing score]]</f>
        <v>4761</v>
      </c>
      <c r="N956">
        <v>69</v>
      </c>
    </row>
    <row r="957" spans="1:14" x14ac:dyDescent="0.25">
      <c r="A957" t="s">
        <v>17</v>
      </c>
      <c r="B957" t="s">
        <v>24</v>
      </c>
      <c r="C957" t="s">
        <v>19</v>
      </c>
      <c r="D957" t="s">
        <v>11</v>
      </c>
      <c r="E957" t="s">
        <v>12</v>
      </c>
      <c r="F957">
        <v>72</v>
      </c>
      <c r="G957">
        <f>(StudentsPerformance3[[#This Row],[math score]])*(StudentsPerformance3[[#This Row],[math score]])</f>
        <v>5184</v>
      </c>
      <c r="H957">
        <v>57</v>
      </c>
      <c r="I957">
        <f>StudentsPerformance3[[#This Row],[reading score]]*StudentsPerformance3[[#This Row],[reading score]]</f>
        <v>3249</v>
      </c>
      <c r="J957" t="str">
        <f>IF(StudentsPerformance3[[#This Row],[math score]]&lt;50,"Failed","Passed")</f>
        <v>Passed</v>
      </c>
      <c r="K957" t="s">
        <v>34</v>
      </c>
      <c r="L957" t="s">
        <v>34</v>
      </c>
      <c r="M957">
        <f>StudentsPerformance3[[#This Row],[writing score]]*StudentsPerformance3[[#This Row],[writing score]]</f>
        <v>3844</v>
      </c>
      <c r="N957">
        <v>62</v>
      </c>
    </row>
    <row r="958" spans="1:14" x14ac:dyDescent="0.25">
      <c r="A958" t="s">
        <v>17</v>
      </c>
      <c r="B958" t="s">
        <v>13</v>
      </c>
      <c r="C958" t="s">
        <v>14</v>
      </c>
      <c r="D958" t="s">
        <v>11</v>
      </c>
      <c r="E958" t="s">
        <v>12</v>
      </c>
      <c r="F958">
        <v>84</v>
      </c>
      <c r="G958">
        <f>(StudentsPerformance3[[#This Row],[math score]])*(StudentsPerformance3[[#This Row],[math score]])</f>
        <v>7056</v>
      </c>
      <c r="H958">
        <v>87</v>
      </c>
      <c r="I958">
        <f>StudentsPerformance3[[#This Row],[reading score]]*StudentsPerformance3[[#This Row],[reading score]]</f>
        <v>7569</v>
      </c>
      <c r="J958" t="str">
        <f>IF(StudentsPerformance3[[#This Row],[math score]]&lt;50,"Failed","Passed")</f>
        <v>Passed</v>
      </c>
      <c r="K958" t="s">
        <v>34</v>
      </c>
      <c r="L958" t="s">
        <v>34</v>
      </c>
      <c r="M958">
        <f>StudentsPerformance3[[#This Row],[writing score]]*StudentsPerformance3[[#This Row],[writing score]]</f>
        <v>6561</v>
      </c>
      <c r="N958">
        <v>81</v>
      </c>
    </row>
    <row r="959" spans="1:14" x14ac:dyDescent="0.25">
      <c r="A959" t="s">
        <v>8</v>
      </c>
      <c r="B959" t="s">
        <v>21</v>
      </c>
      <c r="C959" t="s">
        <v>16</v>
      </c>
      <c r="D959" t="s">
        <v>11</v>
      </c>
      <c r="E959" t="s">
        <v>12</v>
      </c>
      <c r="F959">
        <v>92</v>
      </c>
      <c r="G959">
        <f>(StudentsPerformance3[[#This Row],[math score]])*(StudentsPerformance3[[#This Row],[math score]])</f>
        <v>8464</v>
      </c>
      <c r="H959">
        <v>100</v>
      </c>
      <c r="I959">
        <f>StudentsPerformance3[[#This Row],[reading score]]*StudentsPerformance3[[#This Row],[reading score]]</f>
        <v>10000</v>
      </c>
      <c r="J959" t="str">
        <f>IF(StudentsPerformance3[[#This Row],[math score]]&lt;50,"Failed","Passed")</f>
        <v>Passed</v>
      </c>
      <c r="K959" t="s">
        <v>34</v>
      </c>
      <c r="L959" t="s">
        <v>34</v>
      </c>
      <c r="M959">
        <f>StudentsPerformance3[[#This Row],[writing score]]*StudentsPerformance3[[#This Row],[writing score]]</f>
        <v>10000</v>
      </c>
      <c r="N959">
        <v>100</v>
      </c>
    </row>
    <row r="960" spans="1:14" x14ac:dyDescent="0.25">
      <c r="A960" t="s">
        <v>8</v>
      </c>
      <c r="B960" t="s">
        <v>21</v>
      </c>
      <c r="C960" t="s">
        <v>22</v>
      </c>
      <c r="D960" t="s">
        <v>11</v>
      </c>
      <c r="E960" t="s">
        <v>12</v>
      </c>
      <c r="F960">
        <v>45</v>
      </c>
      <c r="G960">
        <f>(StudentsPerformance3[[#This Row],[math score]])*(StudentsPerformance3[[#This Row],[math score]])</f>
        <v>2025</v>
      </c>
      <c r="H960">
        <v>63</v>
      </c>
      <c r="I960">
        <f>StudentsPerformance3[[#This Row],[reading score]]*StudentsPerformance3[[#This Row],[reading score]]</f>
        <v>3969</v>
      </c>
      <c r="J960" t="str">
        <f>IF(StudentsPerformance3[[#This Row],[math score]]&lt;50,"Failed","Passed")</f>
        <v>Failed</v>
      </c>
      <c r="K960" t="s">
        <v>34</v>
      </c>
      <c r="L960" t="s">
        <v>34</v>
      </c>
      <c r="M960">
        <f>StudentsPerformance3[[#This Row],[writing score]]*StudentsPerformance3[[#This Row],[writing score]]</f>
        <v>3481</v>
      </c>
      <c r="N960">
        <v>59</v>
      </c>
    </row>
    <row r="961" spans="1:14" x14ac:dyDescent="0.25">
      <c r="A961" t="s">
        <v>17</v>
      </c>
      <c r="B961" t="s">
        <v>13</v>
      </c>
      <c r="C961" t="s">
        <v>22</v>
      </c>
      <c r="D961" t="s">
        <v>11</v>
      </c>
      <c r="E961" t="s">
        <v>12</v>
      </c>
      <c r="F961">
        <v>75</v>
      </c>
      <c r="G961">
        <f>(StudentsPerformance3[[#This Row],[math score]])*(StudentsPerformance3[[#This Row],[math score]])</f>
        <v>5625</v>
      </c>
      <c r="H961">
        <v>81</v>
      </c>
      <c r="I961">
        <f>StudentsPerformance3[[#This Row],[reading score]]*StudentsPerformance3[[#This Row],[reading score]]</f>
        <v>6561</v>
      </c>
      <c r="J961" t="str">
        <f>IF(StudentsPerformance3[[#This Row],[math score]]&lt;50,"Failed","Passed")</f>
        <v>Passed</v>
      </c>
      <c r="K961" t="s">
        <v>34</v>
      </c>
      <c r="L961" t="s">
        <v>34</v>
      </c>
      <c r="M961">
        <f>StudentsPerformance3[[#This Row],[writing score]]*StudentsPerformance3[[#This Row],[writing score]]</f>
        <v>5041</v>
      </c>
      <c r="N961">
        <v>71</v>
      </c>
    </row>
    <row r="962" spans="1:14" x14ac:dyDescent="0.25">
      <c r="A962" t="s">
        <v>8</v>
      </c>
      <c r="B962" t="s">
        <v>18</v>
      </c>
      <c r="C962" t="s">
        <v>14</v>
      </c>
      <c r="D962" t="s">
        <v>11</v>
      </c>
      <c r="E962" t="s">
        <v>12</v>
      </c>
      <c r="F962">
        <v>56</v>
      </c>
      <c r="G962">
        <f>(StudentsPerformance3[[#This Row],[math score]])*(StudentsPerformance3[[#This Row],[math score]])</f>
        <v>3136</v>
      </c>
      <c r="H962">
        <v>58</v>
      </c>
      <c r="I962">
        <f>StudentsPerformance3[[#This Row],[reading score]]*StudentsPerformance3[[#This Row],[reading score]]</f>
        <v>3364</v>
      </c>
      <c r="J962" t="str">
        <f>IF(StudentsPerformance3[[#This Row],[math score]]&lt;50,"Failed","Passed")</f>
        <v>Passed</v>
      </c>
      <c r="K962" t="s">
        <v>34</v>
      </c>
      <c r="L962" t="s">
        <v>34</v>
      </c>
      <c r="M962">
        <f>StudentsPerformance3[[#This Row],[writing score]]*StudentsPerformance3[[#This Row],[writing score]]</f>
        <v>4096</v>
      </c>
      <c r="N962">
        <v>64</v>
      </c>
    </row>
    <row r="963" spans="1:14" x14ac:dyDescent="0.25">
      <c r="A963" t="s">
        <v>8</v>
      </c>
      <c r="B963" t="s">
        <v>21</v>
      </c>
      <c r="C963" t="s">
        <v>23</v>
      </c>
      <c r="D963" t="s">
        <v>20</v>
      </c>
      <c r="E963" t="s">
        <v>12</v>
      </c>
      <c r="F963">
        <v>48</v>
      </c>
      <c r="G963">
        <f>(StudentsPerformance3[[#This Row],[math score]])*(StudentsPerformance3[[#This Row],[math score]])</f>
        <v>2304</v>
      </c>
      <c r="H963">
        <v>54</v>
      </c>
      <c r="I963">
        <f>StudentsPerformance3[[#This Row],[reading score]]*StudentsPerformance3[[#This Row],[reading score]]</f>
        <v>2916</v>
      </c>
      <c r="J963" t="str">
        <f>IF(StudentsPerformance3[[#This Row],[math score]]&lt;50,"Failed","Passed")</f>
        <v>Failed</v>
      </c>
      <c r="K963" t="s">
        <v>34</v>
      </c>
      <c r="L963" t="s">
        <v>34</v>
      </c>
      <c r="M963">
        <f>StudentsPerformance3[[#This Row],[writing score]]*StudentsPerformance3[[#This Row],[writing score]]</f>
        <v>2809</v>
      </c>
      <c r="N963">
        <v>53</v>
      </c>
    </row>
    <row r="964" spans="1:14" x14ac:dyDescent="0.25">
      <c r="A964" t="s">
        <v>8</v>
      </c>
      <c r="B964" t="s">
        <v>24</v>
      </c>
      <c r="C964" t="s">
        <v>19</v>
      </c>
      <c r="D964" t="s">
        <v>11</v>
      </c>
      <c r="E964" t="s">
        <v>12</v>
      </c>
      <c r="F964">
        <v>100</v>
      </c>
      <c r="G964">
        <f>(StudentsPerformance3[[#This Row],[math score]])*(StudentsPerformance3[[#This Row],[math score]])</f>
        <v>10000</v>
      </c>
      <c r="H964">
        <v>100</v>
      </c>
      <c r="I964">
        <f>StudentsPerformance3[[#This Row],[reading score]]*StudentsPerformance3[[#This Row],[reading score]]</f>
        <v>10000</v>
      </c>
      <c r="J964" t="str">
        <f>IF(StudentsPerformance3[[#This Row],[math score]]&lt;50,"Failed","Passed")</f>
        <v>Passed</v>
      </c>
      <c r="K964" t="s">
        <v>34</v>
      </c>
      <c r="L964" t="s">
        <v>34</v>
      </c>
      <c r="M964">
        <f>StudentsPerformance3[[#This Row],[writing score]]*StudentsPerformance3[[#This Row],[writing score]]</f>
        <v>10000</v>
      </c>
      <c r="N964">
        <v>100</v>
      </c>
    </row>
    <row r="965" spans="1:14" x14ac:dyDescent="0.25">
      <c r="A965" t="s">
        <v>8</v>
      </c>
      <c r="B965" t="s">
        <v>13</v>
      </c>
      <c r="C965" t="s">
        <v>23</v>
      </c>
      <c r="D965" t="s">
        <v>20</v>
      </c>
      <c r="E965" t="s">
        <v>15</v>
      </c>
      <c r="F965">
        <v>65</v>
      </c>
      <c r="G965">
        <f>(StudentsPerformance3[[#This Row],[math score]])*(StudentsPerformance3[[#This Row],[math score]])</f>
        <v>4225</v>
      </c>
      <c r="H965">
        <v>76</v>
      </c>
      <c r="I965">
        <f>StudentsPerformance3[[#This Row],[reading score]]*StudentsPerformance3[[#This Row],[reading score]]</f>
        <v>5776</v>
      </c>
      <c r="J965" t="str">
        <f>IF(StudentsPerformance3[[#This Row],[math score]]&lt;50,"Failed","Passed")</f>
        <v>Passed</v>
      </c>
      <c r="K965" t="s">
        <v>34</v>
      </c>
      <c r="L965" t="s">
        <v>34</v>
      </c>
      <c r="M965">
        <f>StudentsPerformance3[[#This Row],[writing score]]*StudentsPerformance3[[#This Row],[writing score]]</f>
        <v>5625</v>
      </c>
      <c r="N965">
        <v>75</v>
      </c>
    </row>
    <row r="966" spans="1:14" x14ac:dyDescent="0.25">
      <c r="A966" t="s">
        <v>17</v>
      </c>
      <c r="B966" t="s">
        <v>21</v>
      </c>
      <c r="C966" t="s">
        <v>14</v>
      </c>
      <c r="D966" t="s">
        <v>11</v>
      </c>
      <c r="E966" t="s">
        <v>12</v>
      </c>
      <c r="F966">
        <v>72</v>
      </c>
      <c r="G966">
        <f>(StudentsPerformance3[[#This Row],[math score]])*(StudentsPerformance3[[#This Row],[math score]])</f>
        <v>5184</v>
      </c>
      <c r="H966">
        <v>57</v>
      </c>
      <c r="I966">
        <f>StudentsPerformance3[[#This Row],[reading score]]*StudentsPerformance3[[#This Row],[reading score]]</f>
        <v>3249</v>
      </c>
      <c r="J966" t="str">
        <f>IF(StudentsPerformance3[[#This Row],[math score]]&lt;50,"Failed","Passed")</f>
        <v>Passed</v>
      </c>
      <c r="K966" t="s">
        <v>34</v>
      </c>
      <c r="L966" t="s">
        <v>34</v>
      </c>
      <c r="M966">
        <f>StudentsPerformance3[[#This Row],[writing score]]*StudentsPerformance3[[#This Row],[writing score]]</f>
        <v>3364</v>
      </c>
      <c r="N966">
        <v>58</v>
      </c>
    </row>
    <row r="967" spans="1:14" x14ac:dyDescent="0.25">
      <c r="A967" t="s">
        <v>8</v>
      </c>
      <c r="B967" t="s">
        <v>21</v>
      </c>
      <c r="C967" t="s">
        <v>14</v>
      </c>
      <c r="D967" t="s">
        <v>11</v>
      </c>
      <c r="E967" t="s">
        <v>12</v>
      </c>
      <c r="F967">
        <v>62</v>
      </c>
      <c r="G967">
        <f>(StudentsPerformance3[[#This Row],[math score]])*(StudentsPerformance3[[#This Row],[math score]])</f>
        <v>3844</v>
      </c>
      <c r="H967">
        <v>70</v>
      </c>
      <c r="I967">
        <f>StudentsPerformance3[[#This Row],[reading score]]*StudentsPerformance3[[#This Row],[reading score]]</f>
        <v>4900</v>
      </c>
      <c r="J967" t="str">
        <f>IF(StudentsPerformance3[[#This Row],[math score]]&lt;50,"Failed","Passed")</f>
        <v>Passed</v>
      </c>
      <c r="K967" t="s">
        <v>34</v>
      </c>
      <c r="L967" t="s">
        <v>34</v>
      </c>
      <c r="M967">
        <f>StudentsPerformance3[[#This Row],[writing score]]*StudentsPerformance3[[#This Row],[writing score]]</f>
        <v>5184</v>
      </c>
      <c r="N967">
        <v>72</v>
      </c>
    </row>
    <row r="968" spans="1:14" x14ac:dyDescent="0.25">
      <c r="A968" t="s">
        <v>17</v>
      </c>
      <c r="B968" t="s">
        <v>18</v>
      </c>
      <c r="C968" t="s">
        <v>23</v>
      </c>
      <c r="D968" t="s">
        <v>11</v>
      </c>
      <c r="E968" t="s">
        <v>15</v>
      </c>
      <c r="F968">
        <v>66</v>
      </c>
      <c r="G968">
        <f>(StudentsPerformance3[[#This Row],[math score]])*(StudentsPerformance3[[#This Row],[math score]])</f>
        <v>4356</v>
      </c>
      <c r="H968">
        <v>68</v>
      </c>
      <c r="I968">
        <f>StudentsPerformance3[[#This Row],[reading score]]*StudentsPerformance3[[#This Row],[reading score]]</f>
        <v>4624</v>
      </c>
      <c r="J968" t="str">
        <f>IF(StudentsPerformance3[[#This Row],[math score]]&lt;50,"Failed","Passed")</f>
        <v>Passed</v>
      </c>
      <c r="K968" t="s">
        <v>34</v>
      </c>
      <c r="L968" t="s">
        <v>34</v>
      </c>
      <c r="M968">
        <f>StudentsPerformance3[[#This Row],[writing score]]*StudentsPerformance3[[#This Row],[writing score]]</f>
        <v>4096</v>
      </c>
      <c r="N968">
        <v>64</v>
      </c>
    </row>
    <row r="969" spans="1:14" x14ac:dyDescent="0.25">
      <c r="A969" t="s">
        <v>17</v>
      </c>
      <c r="B969" t="s">
        <v>13</v>
      </c>
      <c r="C969" t="s">
        <v>14</v>
      </c>
      <c r="D969" t="s">
        <v>11</v>
      </c>
      <c r="E969" t="s">
        <v>12</v>
      </c>
      <c r="F969">
        <v>63</v>
      </c>
      <c r="G969">
        <f>(StudentsPerformance3[[#This Row],[math score]])*(StudentsPerformance3[[#This Row],[math score]])</f>
        <v>3969</v>
      </c>
      <c r="H969">
        <v>63</v>
      </c>
      <c r="I969">
        <f>StudentsPerformance3[[#This Row],[reading score]]*StudentsPerformance3[[#This Row],[reading score]]</f>
        <v>3969</v>
      </c>
      <c r="J969" t="str">
        <f>IF(StudentsPerformance3[[#This Row],[math score]]&lt;50,"Failed","Passed")</f>
        <v>Passed</v>
      </c>
      <c r="K969" t="s">
        <v>34</v>
      </c>
      <c r="L969" t="s">
        <v>34</v>
      </c>
      <c r="M969">
        <f>StudentsPerformance3[[#This Row],[writing score]]*StudentsPerformance3[[#This Row],[writing score]]</f>
        <v>3600</v>
      </c>
      <c r="N969">
        <v>60</v>
      </c>
    </row>
    <row r="970" spans="1:14" x14ac:dyDescent="0.25">
      <c r="A970" t="s">
        <v>8</v>
      </c>
      <c r="B970" t="s">
        <v>24</v>
      </c>
      <c r="C970" t="s">
        <v>19</v>
      </c>
      <c r="D970" t="s">
        <v>11</v>
      </c>
      <c r="E970" t="s">
        <v>12</v>
      </c>
      <c r="F970">
        <v>68</v>
      </c>
      <c r="G970">
        <f>(StudentsPerformance3[[#This Row],[math score]])*(StudentsPerformance3[[#This Row],[math score]])</f>
        <v>4624</v>
      </c>
      <c r="H970">
        <v>76</v>
      </c>
      <c r="I970">
        <f>StudentsPerformance3[[#This Row],[reading score]]*StudentsPerformance3[[#This Row],[reading score]]</f>
        <v>5776</v>
      </c>
      <c r="J970" t="str">
        <f>IF(StudentsPerformance3[[#This Row],[math score]]&lt;50,"Failed","Passed")</f>
        <v>Passed</v>
      </c>
      <c r="K970" t="s">
        <v>34</v>
      </c>
      <c r="L970" t="s">
        <v>34</v>
      </c>
      <c r="M970">
        <f>StudentsPerformance3[[#This Row],[writing score]]*StudentsPerformance3[[#This Row],[writing score]]</f>
        <v>4489</v>
      </c>
      <c r="N970">
        <v>67</v>
      </c>
    </row>
    <row r="971" spans="1:14" x14ac:dyDescent="0.25">
      <c r="A971" t="s">
        <v>8</v>
      </c>
      <c r="B971" t="s">
        <v>9</v>
      </c>
      <c r="C971" t="s">
        <v>10</v>
      </c>
      <c r="D971" t="s">
        <v>11</v>
      </c>
      <c r="E971" t="s">
        <v>12</v>
      </c>
      <c r="F971">
        <v>75</v>
      </c>
      <c r="G971">
        <f>(StudentsPerformance3[[#This Row],[math score]])*(StudentsPerformance3[[#This Row],[math score]])</f>
        <v>5625</v>
      </c>
      <c r="H971">
        <v>84</v>
      </c>
      <c r="I971">
        <f>StudentsPerformance3[[#This Row],[reading score]]*StudentsPerformance3[[#This Row],[reading score]]</f>
        <v>7056</v>
      </c>
      <c r="J971" t="str">
        <f>IF(StudentsPerformance3[[#This Row],[math score]]&lt;50,"Failed","Passed")</f>
        <v>Passed</v>
      </c>
      <c r="K971" t="s">
        <v>34</v>
      </c>
      <c r="L971" t="s">
        <v>34</v>
      </c>
      <c r="M971">
        <f>StudentsPerformance3[[#This Row],[writing score]]*StudentsPerformance3[[#This Row],[writing score]]</f>
        <v>6400</v>
      </c>
      <c r="N971">
        <v>80</v>
      </c>
    </row>
    <row r="972" spans="1:14" x14ac:dyDescent="0.25">
      <c r="A972" t="s">
        <v>8</v>
      </c>
      <c r="B972" t="s">
        <v>21</v>
      </c>
      <c r="C972" t="s">
        <v>10</v>
      </c>
      <c r="D972" t="s">
        <v>11</v>
      </c>
      <c r="E972" t="s">
        <v>12</v>
      </c>
      <c r="F972">
        <v>89</v>
      </c>
      <c r="G972">
        <f>(StudentsPerformance3[[#This Row],[math score]])*(StudentsPerformance3[[#This Row],[math score]])</f>
        <v>7921</v>
      </c>
      <c r="H972">
        <v>100</v>
      </c>
      <c r="I972">
        <f>StudentsPerformance3[[#This Row],[reading score]]*StudentsPerformance3[[#This Row],[reading score]]</f>
        <v>10000</v>
      </c>
      <c r="J972" t="str">
        <f>IF(StudentsPerformance3[[#This Row],[math score]]&lt;50,"Failed","Passed")</f>
        <v>Passed</v>
      </c>
      <c r="K972" t="s">
        <v>34</v>
      </c>
      <c r="L972" t="s">
        <v>34</v>
      </c>
      <c r="M972">
        <f>StudentsPerformance3[[#This Row],[writing score]]*StudentsPerformance3[[#This Row],[writing score]]</f>
        <v>10000</v>
      </c>
      <c r="N972">
        <v>100</v>
      </c>
    </row>
    <row r="973" spans="1:14" x14ac:dyDescent="0.25">
      <c r="A973" t="s">
        <v>17</v>
      </c>
      <c r="B973" t="s">
        <v>13</v>
      </c>
      <c r="C973" t="s">
        <v>23</v>
      </c>
      <c r="D973" t="s">
        <v>11</v>
      </c>
      <c r="E973" t="s">
        <v>15</v>
      </c>
      <c r="F973">
        <v>78</v>
      </c>
      <c r="G973">
        <f>(StudentsPerformance3[[#This Row],[math score]])*(StudentsPerformance3[[#This Row],[math score]])</f>
        <v>6084</v>
      </c>
      <c r="H973">
        <v>72</v>
      </c>
      <c r="I973">
        <f>StudentsPerformance3[[#This Row],[reading score]]*StudentsPerformance3[[#This Row],[reading score]]</f>
        <v>5184</v>
      </c>
      <c r="J973" t="str">
        <f>IF(StudentsPerformance3[[#This Row],[math score]]&lt;50,"Failed","Passed")</f>
        <v>Passed</v>
      </c>
      <c r="K973" t="s">
        <v>34</v>
      </c>
      <c r="L973" t="s">
        <v>34</v>
      </c>
      <c r="M973">
        <f>StudentsPerformance3[[#This Row],[writing score]]*StudentsPerformance3[[#This Row],[writing score]]</f>
        <v>4761</v>
      </c>
      <c r="N973">
        <v>69</v>
      </c>
    </row>
    <row r="974" spans="1:14" x14ac:dyDescent="0.25">
      <c r="A974" t="s">
        <v>8</v>
      </c>
      <c r="B974" t="s">
        <v>18</v>
      </c>
      <c r="C974" t="s">
        <v>22</v>
      </c>
      <c r="D974" t="s">
        <v>20</v>
      </c>
      <c r="E974" t="s">
        <v>15</v>
      </c>
      <c r="F974">
        <v>53</v>
      </c>
      <c r="G974">
        <f>(StudentsPerformance3[[#This Row],[math score]])*(StudentsPerformance3[[#This Row],[math score]])</f>
        <v>2809</v>
      </c>
      <c r="H974">
        <v>50</v>
      </c>
      <c r="I974">
        <f>StudentsPerformance3[[#This Row],[reading score]]*StudentsPerformance3[[#This Row],[reading score]]</f>
        <v>2500</v>
      </c>
      <c r="J974" t="str">
        <f>IF(StudentsPerformance3[[#This Row],[math score]]&lt;50,"Failed","Passed")</f>
        <v>Passed</v>
      </c>
      <c r="K974" t="s">
        <v>34</v>
      </c>
      <c r="L974" t="s">
        <v>34</v>
      </c>
      <c r="M974">
        <f>StudentsPerformance3[[#This Row],[writing score]]*StudentsPerformance3[[#This Row],[writing score]]</f>
        <v>3600</v>
      </c>
      <c r="N974">
        <v>60</v>
      </c>
    </row>
    <row r="975" spans="1:14" x14ac:dyDescent="0.25">
      <c r="A975" t="s">
        <v>8</v>
      </c>
      <c r="B975" t="s">
        <v>21</v>
      </c>
      <c r="C975" t="s">
        <v>14</v>
      </c>
      <c r="D975" t="s">
        <v>20</v>
      </c>
      <c r="E975" t="s">
        <v>12</v>
      </c>
      <c r="F975">
        <v>49</v>
      </c>
      <c r="G975">
        <f>(StudentsPerformance3[[#This Row],[math score]])*(StudentsPerformance3[[#This Row],[math score]])</f>
        <v>2401</v>
      </c>
      <c r="H975">
        <v>65</v>
      </c>
      <c r="I975">
        <f>StudentsPerformance3[[#This Row],[reading score]]*StudentsPerformance3[[#This Row],[reading score]]</f>
        <v>4225</v>
      </c>
      <c r="J975" t="str">
        <f>IF(StudentsPerformance3[[#This Row],[math score]]&lt;50,"Failed","Passed")</f>
        <v>Failed</v>
      </c>
      <c r="K975" t="s">
        <v>34</v>
      </c>
      <c r="L975" t="s">
        <v>34</v>
      </c>
      <c r="M975">
        <f>StudentsPerformance3[[#This Row],[writing score]]*StudentsPerformance3[[#This Row],[writing score]]</f>
        <v>3721</v>
      </c>
      <c r="N975">
        <v>61</v>
      </c>
    </row>
    <row r="976" spans="1:14" x14ac:dyDescent="0.25">
      <c r="A976" t="s">
        <v>8</v>
      </c>
      <c r="B976" t="s">
        <v>18</v>
      </c>
      <c r="C976" t="s">
        <v>14</v>
      </c>
      <c r="D976" t="s">
        <v>11</v>
      </c>
      <c r="E976" t="s">
        <v>12</v>
      </c>
      <c r="F976">
        <v>54</v>
      </c>
      <c r="G976">
        <f>(StudentsPerformance3[[#This Row],[math score]])*(StudentsPerformance3[[#This Row],[math score]])</f>
        <v>2916</v>
      </c>
      <c r="H976">
        <v>63</v>
      </c>
      <c r="I976">
        <f>StudentsPerformance3[[#This Row],[reading score]]*StudentsPerformance3[[#This Row],[reading score]]</f>
        <v>3969</v>
      </c>
      <c r="J976" t="str">
        <f>IF(StudentsPerformance3[[#This Row],[math score]]&lt;50,"Failed","Passed")</f>
        <v>Passed</v>
      </c>
      <c r="K976" t="s">
        <v>34</v>
      </c>
      <c r="L976" t="s">
        <v>34</v>
      </c>
      <c r="M976">
        <f>StudentsPerformance3[[#This Row],[writing score]]*StudentsPerformance3[[#This Row],[writing score]]</f>
        <v>4489</v>
      </c>
      <c r="N976">
        <v>67</v>
      </c>
    </row>
    <row r="977" spans="1:14" x14ac:dyDescent="0.25">
      <c r="A977" t="s">
        <v>8</v>
      </c>
      <c r="B977" t="s">
        <v>13</v>
      </c>
      <c r="C977" t="s">
        <v>14</v>
      </c>
      <c r="D977" t="s">
        <v>11</v>
      </c>
      <c r="E977" t="s">
        <v>15</v>
      </c>
      <c r="F977">
        <v>64</v>
      </c>
      <c r="G977">
        <f>(StudentsPerformance3[[#This Row],[math score]])*(StudentsPerformance3[[#This Row],[math score]])</f>
        <v>4096</v>
      </c>
      <c r="H977">
        <v>82</v>
      </c>
      <c r="I977">
        <f>StudentsPerformance3[[#This Row],[reading score]]*StudentsPerformance3[[#This Row],[reading score]]</f>
        <v>6724</v>
      </c>
      <c r="J977" t="str">
        <f>IF(StudentsPerformance3[[#This Row],[math score]]&lt;50,"Failed","Passed")</f>
        <v>Passed</v>
      </c>
      <c r="K977" t="s">
        <v>34</v>
      </c>
      <c r="L977" t="s">
        <v>34</v>
      </c>
      <c r="M977">
        <f>StudentsPerformance3[[#This Row],[writing score]]*StudentsPerformance3[[#This Row],[writing score]]</f>
        <v>5929</v>
      </c>
      <c r="N977">
        <v>77</v>
      </c>
    </row>
    <row r="978" spans="1:14" x14ac:dyDescent="0.25">
      <c r="A978" t="s">
        <v>17</v>
      </c>
      <c r="B978" t="s">
        <v>9</v>
      </c>
      <c r="C978" t="s">
        <v>14</v>
      </c>
      <c r="D978" t="s">
        <v>20</v>
      </c>
      <c r="E978" t="s">
        <v>15</v>
      </c>
      <c r="F978">
        <v>60</v>
      </c>
      <c r="G978">
        <f>(StudentsPerformance3[[#This Row],[math score]])*(StudentsPerformance3[[#This Row],[math score]])</f>
        <v>3600</v>
      </c>
      <c r="H978">
        <v>62</v>
      </c>
      <c r="I978">
        <f>StudentsPerformance3[[#This Row],[reading score]]*StudentsPerformance3[[#This Row],[reading score]]</f>
        <v>3844</v>
      </c>
      <c r="J978" t="str">
        <f>IF(StudentsPerformance3[[#This Row],[math score]]&lt;50,"Failed","Passed")</f>
        <v>Passed</v>
      </c>
      <c r="K978" t="s">
        <v>34</v>
      </c>
      <c r="L978" t="s">
        <v>34</v>
      </c>
      <c r="M978">
        <f>StudentsPerformance3[[#This Row],[writing score]]*StudentsPerformance3[[#This Row],[writing score]]</f>
        <v>3600</v>
      </c>
      <c r="N978">
        <v>60</v>
      </c>
    </row>
    <row r="979" spans="1:14" x14ac:dyDescent="0.25">
      <c r="A979" t="s">
        <v>17</v>
      </c>
      <c r="B979" t="s">
        <v>13</v>
      </c>
      <c r="C979" t="s">
        <v>19</v>
      </c>
      <c r="D979" t="s">
        <v>11</v>
      </c>
      <c r="E979" t="s">
        <v>12</v>
      </c>
      <c r="F979">
        <v>62</v>
      </c>
      <c r="G979">
        <f>(StudentsPerformance3[[#This Row],[math score]])*(StudentsPerformance3[[#This Row],[math score]])</f>
        <v>3844</v>
      </c>
      <c r="H979">
        <v>65</v>
      </c>
      <c r="I979">
        <f>StudentsPerformance3[[#This Row],[reading score]]*StudentsPerformance3[[#This Row],[reading score]]</f>
        <v>4225</v>
      </c>
      <c r="J979" t="str">
        <f>IF(StudentsPerformance3[[#This Row],[math score]]&lt;50,"Failed","Passed")</f>
        <v>Passed</v>
      </c>
      <c r="K979" t="s">
        <v>34</v>
      </c>
      <c r="L979" t="s">
        <v>34</v>
      </c>
      <c r="M979">
        <f>StudentsPerformance3[[#This Row],[writing score]]*StudentsPerformance3[[#This Row],[writing score]]</f>
        <v>3364</v>
      </c>
      <c r="N979">
        <v>58</v>
      </c>
    </row>
    <row r="980" spans="1:14" x14ac:dyDescent="0.25">
      <c r="A980" t="s">
        <v>17</v>
      </c>
      <c r="B980" t="s">
        <v>21</v>
      </c>
      <c r="C980" t="s">
        <v>22</v>
      </c>
      <c r="D980" t="s">
        <v>11</v>
      </c>
      <c r="E980" t="s">
        <v>15</v>
      </c>
      <c r="F980">
        <v>55</v>
      </c>
      <c r="G980">
        <f>(StudentsPerformance3[[#This Row],[math score]])*(StudentsPerformance3[[#This Row],[math score]])</f>
        <v>3025</v>
      </c>
      <c r="H980">
        <v>41</v>
      </c>
      <c r="I980">
        <f>StudentsPerformance3[[#This Row],[reading score]]*StudentsPerformance3[[#This Row],[reading score]]</f>
        <v>1681</v>
      </c>
      <c r="J980" t="str">
        <f>IF(StudentsPerformance3[[#This Row],[math score]]&lt;50,"Failed","Passed")</f>
        <v>Passed</v>
      </c>
      <c r="K980" t="s">
        <v>35</v>
      </c>
      <c r="L980" t="s">
        <v>35</v>
      </c>
      <c r="M980">
        <f>StudentsPerformance3[[#This Row],[writing score]]*StudentsPerformance3[[#This Row],[writing score]]</f>
        <v>2304</v>
      </c>
      <c r="N980">
        <v>48</v>
      </c>
    </row>
    <row r="981" spans="1:14" x14ac:dyDescent="0.25">
      <c r="A981" t="s">
        <v>8</v>
      </c>
      <c r="B981" t="s">
        <v>13</v>
      </c>
      <c r="C981" t="s">
        <v>19</v>
      </c>
      <c r="D981" t="s">
        <v>11</v>
      </c>
      <c r="E981" t="s">
        <v>12</v>
      </c>
      <c r="F981">
        <v>91</v>
      </c>
      <c r="G981">
        <f>(StudentsPerformance3[[#This Row],[math score]])*(StudentsPerformance3[[#This Row],[math score]])</f>
        <v>8281</v>
      </c>
      <c r="H981">
        <v>95</v>
      </c>
      <c r="I981">
        <f>StudentsPerformance3[[#This Row],[reading score]]*StudentsPerformance3[[#This Row],[reading score]]</f>
        <v>9025</v>
      </c>
      <c r="J981" t="str">
        <f>IF(StudentsPerformance3[[#This Row],[math score]]&lt;50,"Failed","Passed")</f>
        <v>Passed</v>
      </c>
      <c r="K981" t="s">
        <v>34</v>
      </c>
      <c r="L981" t="s">
        <v>34</v>
      </c>
      <c r="M981">
        <f>StudentsPerformance3[[#This Row],[writing score]]*StudentsPerformance3[[#This Row],[writing score]]</f>
        <v>8836</v>
      </c>
      <c r="N981">
        <v>94</v>
      </c>
    </row>
    <row r="982" spans="1:14" x14ac:dyDescent="0.25">
      <c r="A982" t="s">
        <v>8</v>
      </c>
      <c r="B982" t="s">
        <v>9</v>
      </c>
      <c r="C982" t="s">
        <v>22</v>
      </c>
      <c r="D982" t="s">
        <v>20</v>
      </c>
      <c r="E982" t="s">
        <v>12</v>
      </c>
      <c r="F982">
        <v>8</v>
      </c>
      <c r="G982">
        <f>(StudentsPerformance3[[#This Row],[math score]])*(StudentsPerformance3[[#This Row],[math score]])</f>
        <v>64</v>
      </c>
      <c r="H982">
        <v>24</v>
      </c>
      <c r="I982">
        <f>StudentsPerformance3[[#This Row],[reading score]]*StudentsPerformance3[[#This Row],[reading score]]</f>
        <v>576</v>
      </c>
      <c r="J982" t="str">
        <f>IF(StudentsPerformance3[[#This Row],[math score]]&lt;50,"Failed","Passed")</f>
        <v>Failed</v>
      </c>
      <c r="K982" t="s">
        <v>35</v>
      </c>
      <c r="L982" t="s">
        <v>35</v>
      </c>
      <c r="M982">
        <f>StudentsPerformance3[[#This Row],[writing score]]*StudentsPerformance3[[#This Row],[writing score]]</f>
        <v>529</v>
      </c>
      <c r="N982">
        <v>23</v>
      </c>
    </row>
    <row r="983" spans="1:14" x14ac:dyDescent="0.25">
      <c r="A983" t="s">
        <v>17</v>
      </c>
      <c r="B983" t="s">
        <v>21</v>
      </c>
      <c r="C983" t="s">
        <v>23</v>
      </c>
      <c r="D983" t="s">
        <v>11</v>
      </c>
      <c r="E983" t="s">
        <v>12</v>
      </c>
      <c r="F983">
        <v>81</v>
      </c>
      <c r="G983">
        <f>(StudentsPerformance3[[#This Row],[math score]])*(StudentsPerformance3[[#This Row],[math score]])</f>
        <v>6561</v>
      </c>
      <c r="H983">
        <v>78</v>
      </c>
      <c r="I983">
        <f>StudentsPerformance3[[#This Row],[reading score]]*StudentsPerformance3[[#This Row],[reading score]]</f>
        <v>6084</v>
      </c>
      <c r="J983" t="str">
        <f>IF(StudentsPerformance3[[#This Row],[math score]]&lt;50,"Failed","Passed")</f>
        <v>Passed</v>
      </c>
      <c r="K983" t="s">
        <v>34</v>
      </c>
      <c r="L983" t="s">
        <v>34</v>
      </c>
      <c r="M983">
        <f>StudentsPerformance3[[#This Row],[writing score]]*StudentsPerformance3[[#This Row],[writing score]]</f>
        <v>6084</v>
      </c>
      <c r="N983">
        <v>78</v>
      </c>
    </row>
    <row r="984" spans="1:14" x14ac:dyDescent="0.25">
      <c r="A984" t="s">
        <v>17</v>
      </c>
      <c r="B984" t="s">
        <v>9</v>
      </c>
      <c r="C984" t="s">
        <v>23</v>
      </c>
      <c r="D984" t="s">
        <v>11</v>
      </c>
      <c r="E984" t="s">
        <v>15</v>
      </c>
      <c r="F984">
        <v>79</v>
      </c>
      <c r="G984">
        <f>(StudentsPerformance3[[#This Row],[math score]])*(StudentsPerformance3[[#This Row],[math score]])</f>
        <v>6241</v>
      </c>
      <c r="H984">
        <v>85</v>
      </c>
      <c r="I984">
        <f>StudentsPerformance3[[#This Row],[reading score]]*StudentsPerformance3[[#This Row],[reading score]]</f>
        <v>7225</v>
      </c>
      <c r="J984" t="str">
        <f>IF(StudentsPerformance3[[#This Row],[math score]]&lt;50,"Failed","Passed")</f>
        <v>Passed</v>
      </c>
      <c r="K984" t="s">
        <v>34</v>
      </c>
      <c r="L984" t="s">
        <v>34</v>
      </c>
      <c r="M984">
        <f>StudentsPerformance3[[#This Row],[writing score]]*StudentsPerformance3[[#This Row],[writing score]]</f>
        <v>7396</v>
      </c>
      <c r="N984">
        <v>86</v>
      </c>
    </row>
    <row r="985" spans="1:14" x14ac:dyDescent="0.25">
      <c r="A985" t="s">
        <v>8</v>
      </c>
      <c r="B985" t="s">
        <v>18</v>
      </c>
      <c r="C985" t="s">
        <v>14</v>
      </c>
      <c r="D985" t="s">
        <v>11</v>
      </c>
      <c r="E985" t="s">
        <v>15</v>
      </c>
      <c r="F985">
        <v>78</v>
      </c>
      <c r="G985">
        <f>(StudentsPerformance3[[#This Row],[math score]])*(StudentsPerformance3[[#This Row],[math score]])</f>
        <v>6084</v>
      </c>
      <c r="H985">
        <v>87</v>
      </c>
      <c r="I985">
        <f>StudentsPerformance3[[#This Row],[reading score]]*StudentsPerformance3[[#This Row],[reading score]]</f>
        <v>7569</v>
      </c>
      <c r="J985" t="str">
        <f>IF(StudentsPerformance3[[#This Row],[math score]]&lt;50,"Failed","Passed")</f>
        <v>Passed</v>
      </c>
      <c r="K985" t="s">
        <v>34</v>
      </c>
      <c r="L985" t="s">
        <v>34</v>
      </c>
      <c r="M985">
        <f>StudentsPerformance3[[#This Row],[writing score]]*StudentsPerformance3[[#This Row],[writing score]]</f>
        <v>8281</v>
      </c>
      <c r="N985">
        <v>91</v>
      </c>
    </row>
    <row r="986" spans="1:14" x14ac:dyDescent="0.25">
      <c r="A986" t="s">
        <v>8</v>
      </c>
      <c r="B986" t="s">
        <v>13</v>
      </c>
      <c r="C986" t="s">
        <v>23</v>
      </c>
      <c r="D986" t="s">
        <v>11</v>
      </c>
      <c r="E986" t="s">
        <v>12</v>
      </c>
      <c r="F986">
        <v>74</v>
      </c>
      <c r="G986">
        <f>(StudentsPerformance3[[#This Row],[math score]])*(StudentsPerformance3[[#This Row],[math score]])</f>
        <v>5476</v>
      </c>
      <c r="H986">
        <v>75</v>
      </c>
      <c r="I986">
        <f>StudentsPerformance3[[#This Row],[reading score]]*StudentsPerformance3[[#This Row],[reading score]]</f>
        <v>5625</v>
      </c>
      <c r="J986" t="str">
        <f>IF(StudentsPerformance3[[#This Row],[math score]]&lt;50,"Failed","Passed")</f>
        <v>Passed</v>
      </c>
      <c r="K986" t="s">
        <v>34</v>
      </c>
      <c r="L986" t="s">
        <v>34</v>
      </c>
      <c r="M986">
        <f>StudentsPerformance3[[#This Row],[writing score]]*StudentsPerformance3[[#This Row],[writing score]]</f>
        <v>6724</v>
      </c>
      <c r="N986">
        <v>82</v>
      </c>
    </row>
    <row r="987" spans="1:14" x14ac:dyDescent="0.25">
      <c r="A987" t="s">
        <v>17</v>
      </c>
      <c r="B987" t="s">
        <v>18</v>
      </c>
      <c r="C987" t="s">
        <v>22</v>
      </c>
      <c r="D987" t="s">
        <v>11</v>
      </c>
      <c r="E987" t="s">
        <v>12</v>
      </c>
      <c r="F987">
        <v>57</v>
      </c>
      <c r="G987">
        <f>(StudentsPerformance3[[#This Row],[math score]])*(StudentsPerformance3[[#This Row],[math score]])</f>
        <v>3249</v>
      </c>
      <c r="H987">
        <v>51</v>
      </c>
      <c r="I987">
        <f>StudentsPerformance3[[#This Row],[reading score]]*StudentsPerformance3[[#This Row],[reading score]]</f>
        <v>2601</v>
      </c>
      <c r="J987" t="str">
        <f>IF(StudentsPerformance3[[#This Row],[math score]]&lt;50,"Failed","Passed")</f>
        <v>Passed</v>
      </c>
      <c r="K987" t="s">
        <v>34</v>
      </c>
      <c r="L987" t="s">
        <v>34</v>
      </c>
      <c r="M987">
        <f>StudentsPerformance3[[#This Row],[writing score]]*StudentsPerformance3[[#This Row],[writing score]]</f>
        <v>2916</v>
      </c>
      <c r="N987">
        <v>54</v>
      </c>
    </row>
    <row r="988" spans="1:14" x14ac:dyDescent="0.25">
      <c r="A988" t="s">
        <v>8</v>
      </c>
      <c r="B988" t="s">
        <v>13</v>
      </c>
      <c r="C988" t="s">
        <v>19</v>
      </c>
      <c r="D988" t="s">
        <v>11</v>
      </c>
      <c r="E988" t="s">
        <v>12</v>
      </c>
      <c r="F988">
        <v>40</v>
      </c>
      <c r="G988">
        <f>(StudentsPerformance3[[#This Row],[math score]])*(StudentsPerformance3[[#This Row],[math score]])</f>
        <v>1600</v>
      </c>
      <c r="H988">
        <v>59</v>
      </c>
      <c r="I988">
        <f>StudentsPerformance3[[#This Row],[reading score]]*StudentsPerformance3[[#This Row],[reading score]]</f>
        <v>3481</v>
      </c>
      <c r="J988" t="str">
        <f>IF(StudentsPerformance3[[#This Row],[math score]]&lt;50,"Failed","Passed")</f>
        <v>Failed</v>
      </c>
      <c r="K988" t="s">
        <v>34</v>
      </c>
      <c r="L988" t="s">
        <v>34</v>
      </c>
      <c r="M988">
        <f>StudentsPerformance3[[#This Row],[writing score]]*StudentsPerformance3[[#This Row],[writing score]]</f>
        <v>2601</v>
      </c>
      <c r="N988">
        <v>51</v>
      </c>
    </row>
    <row r="989" spans="1:14" x14ac:dyDescent="0.25">
      <c r="A989" t="s">
        <v>17</v>
      </c>
      <c r="B989" t="s">
        <v>24</v>
      </c>
      <c r="C989" t="s">
        <v>23</v>
      </c>
      <c r="D989" t="s">
        <v>11</v>
      </c>
      <c r="E989" t="s">
        <v>15</v>
      </c>
      <c r="F989">
        <v>81</v>
      </c>
      <c r="G989">
        <f>(StudentsPerformance3[[#This Row],[math score]])*(StudentsPerformance3[[#This Row],[math score]])</f>
        <v>6561</v>
      </c>
      <c r="H989">
        <v>75</v>
      </c>
      <c r="I989">
        <f>StudentsPerformance3[[#This Row],[reading score]]*StudentsPerformance3[[#This Row],[reading score]]</f>
        <v>5625</v>
      </c>
      <c r="J989" t="str">
        <f>IF(StudentsPerformance3[[#This Row],[math score]]&lt;50,"Failed","Passed")</f>
        <v>Passed</v>
      </c>
      <c r="K989" t="s">
        <v>34</v>
      </c>
      <c r="L989" t="s">
        <v>34</v>
      </c>
      <c r="M989">
        <f>StudentsPerformance3[[#This Row],[writing score]]*StudentsPerformance3[[#This Row],[writing score]]</f>
        <v>5776</v>
      </c>
      <c r="N989">
        <v>76</v>
      </c>
    </row>
    <row r="990" spans="1:14" x14ac:dyDescent="0.25">
      <c r="A990" t="s">
        <v>8</v>
      </c>
      <c r="B990" t="s">
        <v>18</v>
      </c>
      <c r="C990" t="s">
        <v>23</v>
      </c>
      <c r="D990" t="s">
        <v>20</v>
      </c>
      <c r="E990" t="s">
        <v>12</v>
      </c>
      <c r="F990">
        <v>44</v>
      </c>
      <c r="G990">
        <f>(StudentsPerformance3[[#This Row],[math score]])*(StudentsPerformance3[[#This Row],[math score]])</f>
        <v>1936</v>
      </c>
      <c r="H990">
        <v>45</v>
      </c>
      <c r="I990">
        <f>StudentsPerformance3[[#This Row],[reading score]]*StudentsPerformance3[[#This Row],[reading score]]</f>
        <v>2025</v>
      </c>
      <c r="J990" t="str">
        <f>IF(StudentsPerformance3[[#This Row],[math score]]&lt;50,"Failed","Passed")</f>
        <v>Failed</v>
      </c>
      <c r="K990" t="s">
        <v>35</v>
      </c>
      <c r="L990" t="s">
        <v>35</v>
      </c>
      <c r="M990">
        <f>StudentsPerformance3[[#This Row],[writing score]]*StudentsPerformance3[[#This Row],[writing score]]</f>
        <v>2025</v>
      </c>
      <c r="N990">
        <v>45</v>
      </c>
    </row>
    <row r="991" spans="1:14" x14ac:dyDescent="0.25">
      <c r="A991" t="s">
        <v>8</v>
      </c>
      <c r="B991" t="s">
        <v>21</v>
      </c>
      <c r="C991" t="s">
        <v>14</v>
      </c>
      <c r="D991" t="s">
        <v>20</v>
      </c>
      <c r="E991" t="s">
        <v>15</v>
      </c>
      <c r="F991">
        <v>67</v>
      </c>
      <c r="G991">
        <f>(StudentsPerformance3[[#This Row],[math score]])*(StudentsPerformance3[[#This Row],[math score]])</f>
        <v>4489</v>
      </c>
      <c r="H991">
        <v>86</v>
      </c>
      <c r="I991">
        <f>StudentsPerformance3[[#This Row],[reading score]]*StudentsPerformance3[[#This Row],[reading score]]</f>
        <v>7396</v>
      </c>
      <c r="J991" t="str">
        <f>IF(StudentsPerformance3[[#This Row],[math score]]&lt;50,"Failed","Passed")</f>
        <v>Passed</v>
      </c>
      <c r="K991" t="s">
        <v>34</v>
      </c>
      <c r="L991" t="s">
        <v>34</v>
      </c>
      <c r="M991">
        <f>StudentsPerformance3[[#This Row],[writing score]]*StudentsPerformance3[[#This Row],[writing score]]</f>
        <v>6889</v>
      </c>
      <c r="N991">
        <v>83</v>
      </c>
    </row>
    <row r="992" spans="1:14" x14ac:dyDescent="0.25">
      <c r="A992" t="s">
        <v>17</v>
      </c>
      <c r="B992" t="s">
        <v>24</v>
      </c>
      <c r="C992" t="s">
        <v>22</v>
      </c>
      <c r="D992" t="s">
        <v>20</v>
      </c>
      <c r="E992" t="s">
        <v>15</v>
      </c>
      <c r="F992">
        <v>86</v>
      </c>
      <c r="G992">
        <f>(StudentsPerformance3[[#This Row],[math score]])*(StudentsPerformance3[[#This Row],[math score]])</f>
        <v>7396</v>
      </c>
      <c r="H992">
        <v>81</v>
      </c>
      <c r="I992">
        <f>StudentsPerformance3[[#This Row],[reading score]]*StudentsPerformance3[[#This Row],[reading score]]</f>
        <v>6561</v>
      </c>
      <c r="J992" t="str">
        <f>IF(StudentsPerformance3[[#This Row],[math score]]&lt;50,"Failed","Passed")</f>
        <v>Passed</v>
      </c>
      <c r="K992" t="s">
        <v>34</v>
      </c>
      <c r="L992" t="s">
        <v>34</v>
      </c>
      <c r="M992">
        <f>StudentsPerformance3[[#This Row],[writing score]]*StudentsPerformance3[[#This Row],[writing score]]</f>
        <v>5625</v>
      </c>
      <c r="N992">
        <v>75</v>
      </c>
    </row>
    <row r="993" spans="1:14" x14ac:dyDescent="0.25">
      <c r="A993" t="s">
        <v>8</v>
      </c>
      <c r="B993" t="s">
        <v>9</v>
      </c>
      <c r="C993" t="s">
        <v>23</v>
      </c>
      <c r="D993" t="s">
        <v>11</v>
      </c>
      <c r="E993" t="s">
        <v>15</v>
      </c>
      <c r="F993">
        <v>65</v>
      </c>
      <c r="G993">
        <f>(StudentsPerformance3[[#This Row],[math score]])*(StudentsPerformance3[[#This Row],[math score]])</f>
        <v>4225</v>
      </c>
      <c r="H993">
        <v>82</v>
      </c>
      <c r="I993">
        <f>StudentsPerformance3[[#This Row],[reading score]]*StudentsPerformance3[[#This Row],[reading score]]</f>
        <v>6724</v>
      </c>
      <c r="J993" t="str">
        <f>IF(StudentsPerformance3[[#This Row],[math score]]&lt;50,"Failed","Passed")</f>
        <v>Passed</v>
      </c>
      <c r="K993" t="s">
        <v>34</v>
      </c>
      <c r="L993" t="s">
        <v>34</v>
      </c>
      <c r="M993">
        <f>StudentsPerformance3[[#This Row],[writing score]]*StudentsPerformance3[[#This Row],[writing score]]</f>
        <v>6084</v>
      </c>
      <c r="N993">
        <v>78</v>
      </c>
    </row>
    <row r="994" spans="1:14" x14ac:dyDescent="0.25">
      <c r="A994" t="s">
        <v>8</v>
      </c>
      <c r="B994" t="s">
        <v>21</v>
      </c>
      <c r="C994" t="s">
        <v>19</v>
      </c>
      <c r="D994" t="s">
        <v>20</v>
      </c>
      <c r="E994" t="s">
        <v>12</v>
      </c>
      <c r="F994">
        <v>55</v>
      </c>
      <c r="G994">
        <f>(StudentsPerformance3[[#This Row],[math score]])*(StudentsPerformance3[[#This Row],[math score]])</f>
        <v>3025</v>
      </c>
      <c r="H994">
        <v>76</v>
      </c>
      <c r="I994">
        <f>StudentsPerformance3[[#This Row],[reading score]]*StudentsPerformance3[[#This Row],[reading score]]</f>
        <v>5776</v>
      </c>
      <c r="J994" t="str">
        <f>IF(StudentsPerformance3[[#This Row],[math score]]&lt;50,"Failed","Passed")</f>
        <v>Passed</v>
      </c>
      <c r="K994" t="s">
        <v>34</v>
      </c>
      <c r="L994" t="s">
        <v>34</v>
      </c>
      <c r="M994">
        <f>StudentsPerformance3[[#This Row],[writing score]]*StudentsPerformance3[[#This Row],[writing score]]</f>
        <v>5776</v>
      </c>
      <c r="N994">
        <v>76</v>
      </c>
    </row>
    <row r="995" spans="1:14" x14ac:dyDescent="0.25">
      <c r="A995" t="s">
        <v>8</v>
      </c>
      <c r="B995" t="s">
        <v>21</v>
      </c>
      <c r="C995" t="s">
        <v>10</v>
      </c>
      <c r="D995" t="s">
        <v>20</v>
      </c>
      <c r="E995" t="s">
        <v>12</v>
      </c>
      <c r="F995">
        <v>62</v>
      </c>
      <c r="G995">
        <f>(StudentsPerformance3[[#This Row],[math score]])*(StudentsPerformance3[[#This Row],[math score]])</f>
        <v>3844</v>
      </c>
      <c r="H995">
        <v>72</v>
      </c>
      <c r="I995">
        <f>StudentsPerformance3[[#This Row],[reading score]]*StudentsPerformance3[[#This Row],[reading score]]</f>
        <v>5184</v>
      </c>
      <c r="J995" t="str">
        <f>IF(StudentsPerformance3[[#This Row],[math score]]&lt;50,"Failed","Passed")</f>
        <v>Passed</v>
      </c>
      <c r="K995" t="s">
        <v>34</v>
      </c>
      <c r="L995" t="s">
        <v>34</v>
      </c>
      <c r="M995">
        <f>StudentsPerformance3[[#This Row],[writing score]]*StudentsPerformance3[[#This Row],[writing score]]</f>
        <v>5476</v>
      </c>
      <c r="N995">
        <v>74</v>
      </c>
    </row>
    <row r="996" spans="1:14" x14ac:dyDescent="0.25">
      <c r="A996" t="s">
        <v>17</v>
      </c>
      <c r="B996" t="s">
        <v>18</v>
      </c>
      <c r="C996" t="s">
        <v>22</v>
      </c>
      <c r="D996" t="s">
        <v>11</v>
      </c>
      <c r="E996" t="s">
        <v>12</v>
      </c>
      <c r="F996">
        <v>63</v>
      </c>
      <c r="G996">
        <f>(StudentsPerformance3[[#This Row],[math score]])*(StudentsPerformance3[[#This Row],[math score]])</f>
        <v>3969</v>
      </c>
      <c r="H996">
        <v>63</v>
      </c>
      <c r="I996">
        <f>StudentsPerformance3[[#This Row],[reading score]]*StudentsPerformance3[[#This Row],[reading score]]</f>
        <v>3969</v>
      </c>
      <c r="J996" t="str">
        <f>IF(StudentsPerformance3[[#This Row],[math score]]&lt;50,"Failed","Passed")</f>
        <v>Passed</v>
      </c>
      <c r="K996" t="s">
        <v>34</v>
      </c>
      <c r="L996" t="s">
        <v>34</v>
      </c>
      <c r="M996">
        <f>StudentsPerformance3[[#This Row],[writing score]]*StudentsPerformance3[[#This Row],[writing score]]</f>
        <v>3844</v>
      </c>
      <c r="N996">
        <v>62</v>
      </c>
    </row>
    <row r="997" spans="1:14" x14ac:dyDescent="0.25">
      <c r="A997" t="s">
        <v>8</v>
      </c>
      <c r="B997" t="s">
        <v>24</v>
      </c>
      <c r="C997" t="s">
        <v>16</v>
      </c>
      <c r="D997" t="s">
        <v>11</v>
      </c>
      <c r="E997" t="s">
        <v>15</v>
      </c>
      <c r="F997">
        <v>88</v>
      </c>
      <c r="G997">
        <f>(StudentsPerformance3[[#This Row],[math score]])*(StudentsPerformance3[[#This Row],[math score]])</f>
        <v>7744</v>
      </c>
      <c r="H997">
        <v>99</v>
      </c>
      <c r="I997">
        <f>StudentsPerformance3[[#This Row],[reading score]]*StudentsPerformance3[[#This Row],[reading score]]</f>
        <v>9801</v>
      </c>
      <c r="J997" t="str">
        <f>IF(StudentsPerformance3[[#This Row],[math score]]&lt;50,"Failed","Passed")</f>
        <v>Passed</v>
      </c>
      <c r="K997" t="s">
        <v>34</v>
      </c>
      <c r="L997" t="s">
        <v>34</v>
      </c>
      <c r="M997">
        <f>StudentsPerformance3[[#This Row],[writing score]]*StudentsPerformance3[[#This Row],[writing score]]</f>
        <v>9025</v>
      </c>
      <c r="N997">
        <v>95</v>
      </c>
    </row>
    <row r="998" spans="1:14" x14ac:dyDescent="0.25">
      <c r="A998" t="s">
        <v>17</v>
      </c>
      <c r="B998" t="s">
        <v>13</v>
      </c>
      <c r="C998" t="s">
        <v>22</v>
      </c>
      <c r="D998" t="s">
        <v>20</v>
      </c>
      <c r="E998" t="s">
        <v>12</v>
      </c>
      <c r="F998">
        <v>62</v>
      </c>
      <c r="G998">
        <f>(StudentsPerformance3[[#This Row],[math score]])*(StudentsPerformance3[[#This Row],[math score]])</f>
        <v>3844</v>
      </c>
      <c r="H998">
        <v>55</v>
      </c>
      <c r="I998">
        <f>StudentsPerformance3[[#This Row],[reading score]]*StudentsPerformance3[[#This Row],[reading score]]</f>
        <v>3025</v>
      </c>
      <c r="J998" t="str">
        <f>IF(StudentsPerformance3[[#This Row],[math score]]&lt;50,"Failed","Passed")</f>
        <v>Passed</v>
      </c>
      <c r="K998" t="s">
        <v>34</v>
      </c>
      <c r="L998" t="s">
        <v>34</v>
      </c>
      <c r="M998">
        <f>StudentsPerformance3[[#This Row],[writing score]]*StudentsPerformance3[[#This Row],[writing score]]</f>
        <v>3025</v>
      </c>
      <c r="N998">
        <v>55</v>
      </c>
    </row>
    <row r="999" spans="1:14" x14ac:dyDescent="0.25">
      <c r="A999" t="s">
        <v>8</v>
      </c>
      <c r="B999" t="s">
        <v>13</v>
      </c>
      <c r="C999" t="s">
        <v>22</v>
      </c>
      <c r="D999" t="s">
        <v>20</v>
      </c>
      <c r="E999" t="s">
        <v>15</v>
      </c>
      <c r="F999">
        <v>59</v>
      </c>
      <c r="G999">
        <f>(StudentsPerformance3[[#This Row],[math score]])*(StudentsPerformance3[[#This Row],[math score]])</f>
        <v>3481</v>
      </c>
      <c r="H999">
        <v>71</v>
      </c>
      <c r="I999">
        <f>StudentsPerformance3[[#This Row],[reading score]]*StudentsPerformance3[[#This Row],[reading score]]</f>
        <v>5041</v>
      </c>
      <c r="J999" t="str">
        <f>IF(StudentsPerformance3[[#This Row],[math score]]&lt;50,"Failed","Passed")</f>
        <v>Passed</v>
      </c>
      <c r="K999" t="s">
        <v>34</v>
      </c>
      <c r="L999" t="s">
        <v>34</v>
      </c>
      <c r="M999">
        <f>StudentsPerformance3[[#This Row],[writing score]]*StudentsPerformance3[[#This Row],[writing score]]</f>
        <v>4225</v>
      </c>
      <c r="N999">
        <v>65</v>
      </c>
    </row>
    <row r="1000" spans="1:14" x14ac:dyDescent="0.25">
      <c r="A1000" t="s">
        <v>8</v>
      </c>
      <c r="B1000" t="s">
        <v>21</v>
      </c>
      <c r="C1000" t="s">
        <v>14</v>
      </c>
      <c r="D1000" t="s">
        <v>11</v>
      </c>
      <c r="E1000" t="s">
        <v>15</v>
      </c>
      <c r="F1000">
        <v>68</v>
      </c>
      <c r="G1000">
        <f>(StudentsPerformance3[[#This Row],[math score]])*(StudentsPerformance3[[#This Row],[math score]])</f>
        <v>4624</v>
      </c>
      <c r="H1000">
        <v>78</v>
      </c>
      <c r="I1000">
        <f>StudentsPerformance3[[#This Row],[reading score]]*StudentsPerformance3[[#This Row],[reading score]]</f>
        <v>6084</v>
      </c>
      <c r="J1000" t="str">
        <f>IF(StudentsPerformance3[[#This Row],[math score]]&lt;50,"Failed","Passed")</f>
        <v>Passed</v>
      </c>
      <c r="K1000" t="s">
        <v>34</v>
      </c>
      <c r="L1000" t="s">
        <v>34</v>
      </c>
      <c r="M1000">
        <f>StudentsPerformance3[[#This Row],[writing score]]*StudentsPerformance3[[#This Row],[writing score]]</f>
        <v>5929</v>
      </c>
      <c r="N1000">
        <v>77</v>
      </c>
    </row>
    <row r="1001" spans="1:14" x14ac:dyDescent="0.25">
      <c r="A1001" t="s">
        <v>8</v>
      </c>
      <c r="B1001" t="s">
        <v>21</v>
      </c>
      <c r="C1001" t="s">
        <v>14</v>
      </c>
      <c r="D1001" t="s">
        <v>20</v>
      </c>
      <c r="E1001" t="s">
        <v>12</v>
      </c>
      <c r="F1001">
        <v>77</v>
      </c>
      <c r="G1001">
        <f>(StudentsPerformance3[[#This Row],[math score]])*(StudentsPerformance3[[#This Row],[math score]])</f>
        <v>5929</v>
      </c>
      <c r="H1001">
        <v>86</v>
      </c>
      <c r="I1001">
        <f>StudentsPerformance3[[#This Row],[reading score]]*StudentsPerformance3[[#This Row],[reading score]]</f>
        <v>7396</v>
      </c>
      <c r="J1001" t="str">
        <f>IF(StudentsPerformance3[[#This Row],[math score]]&lt;50,"Failed","Passed")</f>
        <v>Passed</v>
      </c>
      <c r="K1001" t="s">
        <v>34</v>
      </c>
      <c r="L1001" t="s">
        <v>34</v>
      </c>
      <c r="M1001">
        <f>StudentsPerformance3[[#This Row],[writing score]]*StudentsPerformance3[[#This Row],[writing score]]</f>
        <v>7396</v>
      </c>
      <c r="N1001">
        <v>86</v>
      </c>
    </row>
  </sheetData>
  <pageMargins left="0.7" right="0.7" top="0.75" bottom="0.75" header="0.3" footer="0.3"/>
  <pageSetup paperSize="9" orientation="portrait" r:id="rId1"/>
  <headerFooter>
    <oddFooter>&amp;R&amp;1#&amp;"Arial"&amp;10&amp;K000000Confidential C</oddFooter>
  </headerFooter>
  <drawing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2D63B-FA2A-4A24-8232-98E9D8EF782D}">
  <dimension ref="A1:N1001"/>
  <sheetViews>
    <sheetView workbookViewId="0">
      <selection activeCell="E7" sqref="E7"/>
    </sheetView>
  </sheetViews>
  <sheetFormatPr baseColWidth="10" defaultRowHeight="15" x14ac:dyDescent="0.25"/>
  <cols>
    <col min="6" max="7" width="10.85546875" style="36"/>
    <col min="9" max="9" width="14.85546875" bestFit="1" customWidth="1"/>
    <col min="13" max="13" width="14.42578125" bestFit="1" customWidth="1"/>
    <col min="14" max="14" width="13.85546875" bestFit="1" customWidth="1"/>
  </cols>
  <sheetData>
    <row r="1" spans="1:14" x14ac:dyDescent="0.25">
      <c r="A1" t="s">
        <v>0</v>
      </c>
      <c r="B1" t="s">
        <v>1</v>
      </c>
      <c r="C1" t="s">
        <v>2</v>
      </c>
      <c r="D1" t="s">
        <v>3</v>
      </c>
      <c r="E1" t="s">
        <v>4</v>
      </c>
      <c r="F1" s="36" t="s">
        <v>5</v>
      </c>
      <c r="G1" s="36" t="s">
        <v>1118</v>
      </c>
      <c r="H1" t="s">
        <v>6</v>
      </c>
      <c r="I1" t="s">
        <v>1119</v>
      </c>
      <c r="J1" t="s">
        <v>31</v>
      </c>
      <c r="K1" t="s">
        <v>32</v>
      </c>
      <c r="L1" t="s">
        <v>33</v>
      </c>
      <c r="M1" t="s">
        <v>1120</v>
      </c>
      <c r="N1" t="s">
        <v>7</v>
      </c>
    </row>
    <row r="2" spans="1:14" x14ac:dyDescent="0.25">
      <c r="A2" t="s">
        <v>8</v>
      </c>
      <c r="B2" t="s">
        <v>9</v>
      </c>
      <c r="C2" t="s">
        <v>10</v>
      </c>
      <c r="D2" t="s">
        <v>11</v>
      </c>
      <c r="E2" t="s">
        <v>12</v>
      </c>
      <c r="F2" s="36">
        <v>72</v>
      </c>
      <c r="G2" s="36" t="str" cm="1">
        <f t="array" ref="G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2">
        <v>72</v>
      </c>
      <c r="I2" t="str" cm="1">
        <f t="array" ref="I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 t="str">
        <f>IF(StudentsPerformance37[[#This Row],[math score]]&lt;50,"Failed","Passed")</f>
        <v>Passed</v>
      </c>
      <c r="K2" t="s">
        <v>34</v>
      </c>
      <c r="L2" t="s">
        <v>34</v>
      </c>
      <c r="M2" t="str" cm="1">
        <f t="array" ref="M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
        <v>74</v>
      </c>
    </row>
    <row r="3" spans="1:14" x14ac:dyDescent="0.25">
      <c r="A3" t="s">
        <v>8</v>
      </c>
      <c r="B3" t="s">
        <v>13</v>
      </c>
      <c r="C3" t="s">
        <v>14</v>
      </c>
      <c r="D3" t="s">
        <v>11</v>
      </c>
      <c r="E3" t="s">
        <v>15</v>
      </c>
      <c r="F3" s="36">
        <v>69</v>
      </c>
      <c r="G3" s="36" t="str" cm="1">
        <f t="array" ref="G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
        <v>90</v>
      </c>
      <c r="I3" t="str" cm="1">
        <f t="array" ref="I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3" t="str">
        <f>IF(StudentsPerformance37[[#This Row],[math score]]&lt;50,"Failed","Passed")</f>
        <v>Passed</v>
      </c>
      <c r="K3" t="s">
        <v>34</v>
      </c>
      <c r="L3" t="s">
        <v>34</v>
      </c>
      <c r="M3" t="str" cm="1">
        <f t="array" ref="M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3">
        <v>88</v>
      </c>
    </row>
    <row r="4" spans="1:14" x14ac:dyDescent="0.25">
      <c r="A4" t="s">
        <v>8</v>
      </c>
      <c r="B4" t="s">
        <v>9</v>
      </c>
      <c r="C4" t="s">
        <v>16</v>
      </c>
      <c r="D4" t="s">
        <v>11</v>
      </c>
      <c r="E4" t="s">
        <v>12</v>
      </c>
      <c r="F4" s="36">
        <v>90</v>
      </c>
      <c r="G4" s="36" t="str" cm="1">
        <f t="array" ref="G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4">
        <v>95</v>
      </c>
      <c r="I4" t="str" cm="1">
        <f t="array" ref="I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4" t="str">
        <f>IF(StudentsPerformance37[[#This Row],[math score]]&lt;50,"Failed","Passed")</f>
        <v>Passed</v>
      </c>
      <c r="K4" t="s">
        <v>34</v>
      </c>
      <c r="L4" t="s">
        <v>34</v>
      </c>
      <c r="M4" t="str" cm="1">
        <f t="array" ref="M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4">
        <v>93</v>
      </c>
    </row>
    <row r="5" spans="1:14" x14ac:dyDescent="0.25">
      <c r="A5" t="s">
        <v>17</v>
      </c>
      <c r="B5" t="s">
        <v>18</v>
      </c>
      <c r="C5" t="s">
        <v>19</v>
      </c>
      <c r="D5" t="s">
        <v>20</v>
      </c>
      <c r="E5" t="s">
        <v>12</v>
      </c>
      <c r="F5" s="36">
        <v>47</v>
      </c>
      <c r="G5" s="36" t="str" cm="1">
        <f t="array" ref="G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5">
        <v>57</v>
      </c>
      <c r="I5" t="str" cm="1">
        <f t="array" ref="I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5" t="str">
        <f>IF(StudentsPerformance37[[#This Row],[math score]]&lt;50,"Failed","Passed")</f>
        <v>Failed</v>
      </c>
      <c r="K5" t="s">
        <v>34</v>
      </c>
      <c r="L5" t="s">
        <v>35</v>
      </c>
      <c r="M5" t="str" cm="1">
        <f t="array" ref="M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5">
        <v>44</v>
      </c>
    </row>
    <row r="6" spans="1:14" x14ac:dyDescent="0.25">
      <c r="A6" t="s">
        <v>17</v>
      </c>
      <c r="B6" t="s">
        <v>13</v>
      </c>
      <c r="C6" t="s">
        <v>14</v>
      </c>
      <c r="D6" t="s">
        <v>11</v>
      </c>
      <c r="E6" t="s">
        <v>12</v>
      </c>
      <c r="F6" s="36">
        <v>76</v>
      </c>
      <c r="G6" s="36" t="str" cm="1">
        <f t="array" ref="G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6">
        <v>78</v>
      </c>
      <c r="I6" t="str" cm="1">
        <f t="array" ref="I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 t="str">
        <f>IF(StudentsPerformance37[[#This Row],[math score]]&lt;50,"Failed","Passed")</f>
        <v>Passed</v>
      </c>
      <c r="K6" t="s">
        <v>34</v>
      </c>
      <c r="L6" t="s">
        <v>34</v>
      </c>
      <c r="M6" t="str" cm="1">
        <f t="array" ref="M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
        <v>75</v>
      </c>
    </row>
    <row r="7" spans="1:14" x14ac:dyDescent="0.25">
      <c r="A7" t="s">
        <v>8</v>
      </c>
      <c r="B7" t="s">
        <v>9</v>
      </c>
      <c r="C7" t="s">
        <v>19</v>
      </c>
      <c r="D7" t="s">
        <v>11</v>
      </c>
      <c r="E7" t="s">
        <v>12</v>
      </c>
      <c r="F7" s="36">
        <v>71</v>
      </c>
      <c r="G7" s="36" t="str" cm="1">
        <f t="array" ref="G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7">
        <v>83</v>
      </c>
      <c r="I7" t="str" cm="1">
        <f t="array" ref="I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7" t="str">
        <f>IF(StudentsPerformance37[[#This Row],[math score]]&lt;50,"Failed","Passed")</f>
        <v>Passed</v>
      </c>
      <c r="K7" t="s">
        <v>34</v>
      </c>
      <c r="L7" t="s">
        <v>34</v>
      </c>
      <c r="M7" t="str" cm="1">
        <f t="array" ref="M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
        <v>78</v>
      </c>
    </row>
    <row r="8" spans="1:14" x14ac:dyDescent="0.25">
      <c r="A8" t="s">
        <v>8</v>
      </c>
      <c r="B8" t="s">
        <v>9</v>
      </c>
      <c r="C8" t="s">
        <v>14</v>
      </c>
      <c r="D8" t="s">
        <v>11</v>
      </c>
      <c r="E8" t="s">
        <v>15</v>
      </c>
      <c r="F8" s="36">
        <v>88</v>
      </c>
      <c r="G8" s="36" t="str" cm="1">
        <f t="array" ref="G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8">
        <v>95</v>
      </c>
      <c r="I8" t="str" cm="1">
        <f t="array" ref="I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8" t="str">
        <f>IF(StudentsPerformance37[[#This Row],[math score]]&lt;50,"Failed","Passed")</f>
        <v>Passed</v>
      </c>
      <c r="K8" t="s">
        <v>34</v>
      </c>
      <c r="L8" t="s">
        <v>34</v>
      </c>
      <c r="M8" t="str" cm="1">
        <f t="array" ref="M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8">
        <v>92</v>
      </c>
    </row>
    <row r="9" spans="1:14" x14ac:dyDescent="0.25">
      <c r="A9" t="s">
        <v>17</v>
      </c>
      <c r="B9" t="s">
        <v>9</v>
      </c>
      <c r="C9" t="s">
        <v>14</v>
      </c>
      <c r="D9" t="s">
        <v>20</v>
      </c>
      <c r="E9" t="s">
        <v>12</v>
      </c>
      <c r="F9" s="36">
        <v>40</v>
      </c>
      <c r="G9" s="36" t="str" cm="1">
        <f t="array" ref="G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9">
        <v>43</v>
      </c>
      <c r="I9" t="str" cm="1">
        <f t="array" ref="I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9" t="str">
        <f>IF(StudentsPerformance37[[#This Row],[math score]]&lt;50,"Failed","Passed")</f>
        <v>Failed</v>
      </c>
      <c r="K9" t="s">
        <v>35</v>
      </c>
      <c r="L9" t="s">
        <v>35</v>
      </c>
      <c r="M9" t="str" cm="1">
        <f t="array" ref="M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9">
        <v>39</v>
      </c>
    </row>
    <row r="10" spans="1:14" x14ac:dyDescent="0.25">
      <c r="A10" t="s">
        <v>17</v>
      </c>
      <c r="B10" t="s">
        <v>21</v>
      </c>
      <c r="C10" t="s">
        <v>22</v>
      </c>
      <c r="D10" t="s">
        <v>20</v>
      </c>
      <c r="E10" t="s">
        <v>15</v>
      </c>
      <c r="F10" s="36">
        <v>64</v>
      </c>
      <c r="G10" s="36" t="str" cm="1">
        <f t="array" ref="G1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0">
        <v>64</v>
      </c>
      <c r="I10" t="str" cm="1">
        <f t="array" ref="I1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0" t="str">
        <f>IF(StudentsPerformance37[[#This Row],[math score]]&lt;50,"Failed","Passed")</f>
        <v>Passed</v>
      </c>
      <c r="K10" t="s">
        <v>34</v>
      </c>
      <c r="L10" t="s">
        <v>34</v>
      </c>
      <c r="M10" t="str" cm="1">
        <f t="array" ref="M1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0">
        <v>67</v>
      </c>
    </row>
    <row r="11" spans="1:14" x14ac:dyDescent="0.25">
      <c r="A11" t="s">
        <v>8</v>
      </c>
      <c r="B11" t="s">
        <v>9</v>
      </c>
      <c r="C11" t="s">
        <v>22</v>
      </c>
      <c r="D11" t="s">
        <v>20</v>
      </c>
      <c r="E11" t="s">
        <v>12</v>
      </c>
      <c r="F11" s="36">
        <v>38</v>
      </c>
      <c r="G11" s="36" t="str" cm="1">
        <f t="array" ref="G1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11">
        <v>60</v>
      </c>
      <c r="I11" t="str" cm="1">
        <f t="array" ref="I1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1" t="str">
        <f>IF(StudentsPerformance37[[#This Row],[math score]]&lt;50,"Failed","Passed")</f>
        <v>Failed</v>
      </c>
      <c r="K11" t="s">
        <v>34</v>
      </c>
      <c r="L11" t="s">
        <v>34</v>
      </c>
      <c r="M11" t="str" cm="1">
        <f t="array" ref="M1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11">
        <v>50</v>
      </c>
    </row>
    <row r="12" spans="1:14" x14ac:dyDescent="0.25">
      <c r="A12" t="s">
        <v>17</v>
      </c>
      <c r="B12" t="s">
        <v>13</v>
      </c>
      <c r="C12" t="s">
        <v>19</v>
      </c>
      <c r="D12" t="s">
        <v>11</v>
      </c>
      <c r="E12" t="s">
        <v>12</v>
      </c>
      <c r="F12" s="36">
        <v>58</v>
      </c>
      <c r="G12" s="36" t="str" cm="1">
        <f t="array" ref="G1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12">
        <v>54</v>
      </c>
      <c r="I12" t="str" cm="1">
        <f t="array" ref="I1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12" t="str">
        <f>IF(StudentsPerformance37[[#This Row],[math score]]&lt;50,"Failed","Passed")</f>
        <v>Passed</v>
      </c>
      <c r="K12" t="s">
        <v>34</v>
      </c>
      <c r="L12" t="s">
        <v>34</v>
      </c>
      <c r="M12" t="str" cm="1">
        <f t="array" ref="M1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12">
        <v>52</v>
      </c>
    </row>
    <row r="13" spans="1:14" x14ac:dyDescent="0.25">
      <c r="A13" t="s">
        <v>17</v>
      </c>
      <c r="B13" t="s">
        <v>21</v>
      </c>
      <c r="C13" t="s">
        <v>19</v>
      </c>
      <c r="D13" t="s">
        <v>11</v>
      </c>
      <c r="E13" t="s">
        <v>12</v>
      </c>
      <c r="F13" s="36">
        <v>40</v>
      </c>
      <c r="G13" s="36" t="str" cm="1">
        <f t="array" ref="G1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13">
        <v>52</v>
      </c>
      <c r="I13" t="str" cm="1">
        <f t="array" ref="I1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13" t="str">
        <f>IF(StudentsPerformance37[[#This Row],[math score]]&lt;50,"Failed","Passed")</f>
        <v>Failed</v>
      </c>
      <c r="K13" t="s">
        <v>34</v>
      </c>
      <c r="L13" t="s">
        <v>35</v>
      </c>
      <c r="M13" t="str" cm="1">
        <f t="array" ref="M1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13">
        <v>43</v>
      </c>
    </row>
    <row r="14" spans="1:14" x14ac:dyDescent="0.25">
      <c r="A14" t="s">
        <v>8</v>
      </c>
      <c r="B14" t="s">
        <v>9</v>
      </c>
      <c r="C14" t="s">
        <v>22</v>
      </c>
      <c r="D14" t="s">
        <v>11</v>
      </c>
      <c r="E14" t="s">
        <v>12</v>
      </c>
      <c r="F14" s="36">
        <v>65</v>
      </c>
      <c r="G14" s="36" t="str" cm="1">
        <f t="array" ref="G1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4">
        <v>81</v>
      </c>
      <c r="I14" t="str" cm="1">
        <f t="array" ref="I1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14" t="str">
        <f>IF(StudentsPerformance37[[#This Row],[math score]]&lt;50,"Failed","Passed")</f>
        <v>Passed</v>
      </c>
      <c r="K14" t="s">
        <v>34</v>
      </c>
      <c r="L14" t="s">
        <v>34</v>
      </c>
      <c r="M14" t="str" cm="1">
        <f t="array" ref="M1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4">
        <v>73</v>
      </c>
    </row>
    <row r="15" spans="1:14" x14ac:dyDescent="0.25">
      <c r="A15" t="s">
        <v>17</v>
      </c>
      <c r="B15" t="s">
        <v>18</v>
      </c>
      <c r="C15" t="s">
        <v>14</v>
      </c>
      <c r="D15" t="s">
        <v>11</v>
      </c>
      <c r="E15" t="s">
        <v>15</v>
      </c>
      <c r="F15" s="36">
        <v>78</v>
      </c>
      <c r="G15" s="36" t="str" cm="1">
        <f t="array" ref="G1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15">
        <v>72</v>
      </c>
      <c r="I15" t="str" cm="1">
        <f t="array" ref="I1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15" t="str">
        <f>IF(StudentsPerformance37[[#This Row],[math score]]&lt;50,"Failed","Passed")</f>
        <v>Passed</v>
      </c>
      <c r="K15" t="s">
        <v>34</v>
      </c>
      <c r="L15" t="s">
        <v>34</v>
      </c>
      <c r="M15" t="str" cm="1">
        <f t="array" ref="M1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5">
        <v>70</v>
      </c>
    </row>
    <row r="16" spans="1:14" x14ac:dyDescent="0.25">
      <c r="A16" t="s">
        <v>8</v>
      </c>
      <c r="B16" t="s">
        <v>18</v>
      </c>
      <c r="C16" t="s">
        <v>16</v>
      </c>
      <c r="D16" t="s">
        <v>11</v>
      </c>
      <c r="E16" t="s">
        <v>12</v>
      </c>
      <c r="F16" s="36">
        <v>50</v>
      </c>
      <c r="G16" s="36" t="str" cm="1">
        <f t="array" ref="G1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16">
        <v>53</v>
      </c>
      <c r="I16" t="str" cm="1">
        <f t="array" ref="I1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16" t="str">
        <f>IF(StudentsPerformance37[[#This Row],[math score]]&lt;50,"Failed","Passed")</f>
        <v>Passed</v>
      </c>
      <c r="K16" t="s">
        <v>34</v>
      </c>
      <c r="L16" t="s">
        <v>34</v>
      </c>
      <c r="M16" t="str" cm="1">
        <f t="array" ref="M1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16">
        <v>58</v>
      </c>
    </row>
    <row r="17" spans="1:14" x14ac:dyDescent="0.25">
      <c r="A17" t="s">
        <v>8</v>
      </c>
      <c r="B17" t="s">
        <v>13</v>
      </c>
      <c r="C17" t="s">
        <v>23</v>
      </c>
      <c r="D17" t="s">
        <v>11</v>
      </c>
      <c r="E17" t="s">
        <v>12</v>
      </c>
      <c r="F17" s="36">
        <v>69</v>
      </c>
      <c r="G17" s="36" t="str" cm="1">
        <f t="array" ref="G1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7">
        <v>75</v>
      </c>
      <c r="I17" t="str" cm="1">
        <f t="array" ref="I1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17" t="str">
        <f>IF(StudentsPerformance37[[#This Row],[math score]]&lt;50,"Failed","Passed")</f>
        <v>Passed</v>
      </c>
      <c r="K17" t="s">
        <v>34</v>
      </c>
      <c r="L17" t="s">
        <v>34</v>
      </c>
      <c r="M17" t="str" cm="1">
        <f t="array" ref="M1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7">
        <v>78</v>
      </c>
    </row>
    <row r="18" spans="1:14" x14ac:dyDescent="0.25">
      <c r="A18" t="s">
        <v>17</v>
      </c>
      <c r="B18" t="s">
        <v>13</v>
      </c>
      <c r="C18" t="s">
        <v>22</v>
      </c>
      <c r="D18" t="s">
        <v>11</v>
      </c>
      <c r="E18" t="s">
        <v>12</v>
      </c>
      <c r="F18" s="36">
        <v>88</v>
      </c>
      <c r="G18" s="36" t="str" cm="1">
        <f t="array" ref="G1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18">
        <v>89</v>
      </c>
      <c r="I18" t="str" cm="1">
        <f t="array" ref="I1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18" t="str">
        <f>IF(StudentsPerformance37[[#This Row],[math score]]&lt;50,"Failed","Passed")</f>
        <v>Passed</v>
      </c>
      <c r="K18" t="s">
        <v>34</v>
      </c>
      <c r="L18" t="s">
        <v>34</v>
      </c>
      <c r="M18" t="str" cm="1">
        <f t="array" ref="M1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18">
        <v>86</v>
      </c>
    </row>
    <row r="19" spans="1:14" x14ac:dyDescent="0.25">
      <c r="A19" t="s">
        <v>8</v>
      </c>
      <c r="B19" t="s">
        <v>9</v>
      </c>
      <c r="C19" t="s">
        <v>23</v>
      </c>
      <c r="D19" t="s">
        <v>20</v>
      </c>
      <c r="E19" t="s">
        <v>12</v>
      </c>
      <c r="F19" s="36">
        <v>18</v>
      </c>
      <c r="G19" s="36" t="str" cm="1">
        <f t="array" ref="G1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19">
        <v>32</v>
      </c>
      <c r="I19" t="str" cm="1">
        <f t="array" ref="I1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19" t="str">
        <f>IF(StudentsPerformance37[[#This Row],[math score]]&lt;50,"Failed","Passed")</f>
        <v>Failed</v>
      </c>
      <c r="K19" t="s">
        <v>35</v>
      </c>
      <c r="L19" t="s">
        <v>35</v>
      </c>
      <c r="M19" t="str" cm="1">
        <f t="array" ref="M1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19">
        <v>28</v>
      </c>
    </row>
    <row r="20" spans="1:14" x14ac:dyDescent="0.25">
      <c r="A20" t="s">
        <v>17</v>
      </c>
      <c r="B20" t="s">
        <v>13</v>
      </c>
      <c r="C20" t="s">
        <v>16</v>
      </c>
      <c r="D20" t="s">
        <v>20</v>
      </c>
      <c r="E20" t="s">
        <v>15</v>
      </c>
      <c r="F20" s="36">
        <v>46</v>
      </c>
      <c r="G20" s="36" t="str" cm="1">
        <f t="array" ref="G2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20">
        <v>42</v>
      </c>
      <c r="I20" t="str" cm="1">
        <f t="array" ref="I2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20" t="str">
        <f>IF(StudentsPerformance37[[#This Row],[math score]]&lt;50,"Failed","Passed")</f>
        <v>Failed</v>
      </c>
      <c r="K20" t="s">
        <v>35</v>
      </c>
      <c r="L20" t="s">
        <v>35</v>
      </c>
      <c r="M20" t="str" cm="1">
        <f t="array" ref="M2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20">
        <v>46</v>
      </c>
    </row>
    <row r="21" spans="1:14" x14ac:dyDescent="0.25">
      <c r="A21" t="s">
        <v>8</v>
      </c>
      <c r="B21" t="s">
        <v>13</v>
      </c>
      <c r="C21" t="s">
        <v>19</v>
      </c>
      <c r="D21" t="s">
        <v>20</v>
      </c>
      <c r="E21" t="s">
        <v>12</v>
      </c>
      <c r="F21" s="36">
        <v>54</v>
      </c>
      <c r="G21" s="36" t="str" cm="1">
        <f t="array" ref="G2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21">
        <v>58</v>
      </c>
      <c r="I21" t="str" cm="1">
        <f t="array" ref="I2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21" t="str">
        <f>IF(StudentsPerformance37[[#This Row],[math score]]&lt;50,"Failed","Passed")</f>
        <v>Passed</v>
      </c>
      <c r="K21" t="s">
        <v>34</v>
      </c>
      <c r="L21" t="s">
        <v>34</v>
      </c>
      <c r="M21" t="str" cm="1">
        <f t="array" ref="M2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21">
        <v>61</v>
      </c>
    </row>
    <row r="22" spans="1:14" x14ac:dyDescent="0.25">
      <c r="A22" t="s">
        <v>17</v>
      </c>
      <c r="B22" t="s">
        <v>21</v>
      </c>
      <c r="C22" t="s">
        <v>22</v>
      </c>
      <c r="D22" t="s">
        <v>11</v>
      </c>
      <c r="E22" t="s">
        <v>12</v>
      </c>
      <c r="F22" s="36">
        <v>66</v>
      </c>
      <c r="G22" s="36" t="str" cm="1">
        <f t="array" ref="G2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2">
        <v>69</v>
      </c>
      <c r="I22" t="str" cm="1">
        <f t="array" ref="I2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22" t="str">
        <f>IF(StudentsPerformance37[[#This Row],[math score]]&lt;50,"Failed","Passed")</f>
        <v>Passed</v>
      </c>
      <c r="K22" t="s">
        <v>34</v>
      </c>
      <c r="L22" t="s">
        <v>34</v>
      </c>
      <c r="M22" t="str" cm="1">
        <f t="array" ref="M2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22">
        <v>63</v>
      </c>
    </row>
    <row r="23" spans="1:14" x14ac:dyDescent="0.25">
      <c r="A23" t="s">
        <v>8</v>
      </c>
      <c r="B23" t="s">
        <v>9</v>
      </c>
      <c r="C23" t="s">
        <v>14</v>
      </c>
      <c r="D23" t="s">
        <v>20</v>
      </c>
      <c r="E23" t="s">
        <v>15</v>
      </c>
      <c r="F23" s="36">
        <v>65</v>
      </c>
      <c r="G23" s="36" t="str" cm="1">
        <f t="array" ref="G2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3">
        <v>75</v>
      </c>
      <c r="I23" t="str" cm="1">
        <f t="array" ref="I2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3" t="str">
        <f>IF(StudentsPerformance37[[#This Row],[math score]]&lt;50,"Failed","Passed")</f>
        <v>Passed</v>
      </c>
      <c r="K23" t="s">
        <v>34</v>
      </c>
      <c r="L23" t="s">
        <v>34</v>
      </c>
      <c r="M23" t="str" cm="1">
        <f t="array" ref="M2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3">
        <v>70</v>
      </c>
    </row>
    <row r="24" spans="1:14" x14ac:dyDescent="0.25">
      <c r="A24" t="s">
        <v>17</v>
      </c>
      <c r="B24" t="s">
        <v>21</v>
      </c>
      <c r="C24" t="s">
        <v>14</v>
      </c>
      <c r="D24" t="s">
        <v>11</v>
      </c>
      <c r="E24" t="s">
        <v>12</v>
      </c>
      <c r="F24" s="36">
        <v>44</v>
      </c>
      <c r="G24" s="36" t="str" cm="1">
        <f t="array" ref="G2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24">
        <v>54</v>
      </c>
      <c r="I24" t="str" cm="1">
        <f t="array" ref="I2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24" t="str">
        <f>IF(StudentsPerformance37[[#This Row],[math score]]&lt;50,"Failed","Passed")</f>
        <v>Failed</v>
      </c>
      <c r="K24" t="s">
        <v>34</v>
      </c>
      <c r="L24" t="s">
        <v>34</v>
      </c>
      <c r="M24" t="str" cm="1">
        <f t="array" ref="M2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24">
        <v>53</v>
      </c>
    </row>
    <row r="25" spans="1:14" x14ac:dyDescent="0.25">
      <c r="A25" t="s">
        <v>8</v>
      </c>
      <c r="B25" t="s">
        <v>13</v>
      </c>
      <c r="C25" t="s">
        <v>23</v>
      </c>
      <c r="D25" t="s">
        <v>11</v>
      </c>
      <c r="E25" t="s">
        <v>12</v>
      </c>
      <c r="F25" s="36">
        <v>69</v>
      </c>
      <c r="G25" s="36" t="str" cm="1">
        <f t="array" ref="G2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5">
        <v>73</v>
      </c>
      <c r="I25" t="str" cm="1">
        <f t="array" ref="I2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5" t="str">
        <f>IF(StudentsPerformance37[[#This Row],[math score]]&lt;50,"Failed","Passed")</f>
        <v>Passed</v>
      </c>
      <c r="K25" t="s">
        <v>34</v>
      </c>
      <c r="L25" t="s">
        <v>34</v>
      </c>
      <c r="M25" t="str" cm="1">
        <f t="array" ref="M2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5">
        <v>73</v>
      </c>
    </row>
    <row r="26" spans="1:14" x14ac:dyDescent="0.25">
      <c r="A26" t="s">
        <v>17</v>
      </c>
      <c r="B26" t="s">
        <v>21</v>
      </c>
      <c r="C26" t="s">
        <v>10</v>
      </c>
      <c r="D26" t="s">
        <v>20</v>
      </c>
      <c r="E26" t="s">
        <v>15</v>
      </c>
      <c r="F26" s="36">
        <v>74</v>
      </c>
      <c r="G26" s="36" t="str" cm="1">
        <f t="array" ref="G2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26">
        <v>71</v>
      </c>
      <c r="I26" t="str" cm="1">
        <f t="array" ref="I2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6" t="str">
        <f>IF(StudentsPerformance37[[#This Row],[math score]]&lt;50,"Failed","Passed")</f>
        <v>Passed</v>
      </c>
      <c r="K26" t="s">
        <v>34</v>
      </c>
      <c r="L26" t="s">
        <v>34</v>
      </c>
      <c r="M26" t="str" cm="1">
        <f t="array" ref="M2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26">
        <v>80</v>
      </c>
    </row>
    <row r="27" spans="1:14" x14ac:dyDescent="0.25">
      <c r="A27" t="s">
        <v>17</v>
      </c>
      <c r="B27" t="s">
        <v>18</v>
      </c>
      <c r="C27" t="s">
        <v>16</v>
      </c>
      <c r="D27" t="s">
        <v>20</v>
      </c>
      <c r="E27" t="s">
        <v>12</v>
      </c>
      <c r="F27" s="36">
        <v>73</v>
      </c>
      <c r="G27" s="36" t="str" cm="1">
        <f t="array" ref="G2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27">
        <v>74</v>
      </c>
      <c r="I27" t="str" cm="1">
        <f t="array" ref="I2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7" t="str">
        <f>IF(StudentsPerformance37[[#This Row],[math score]]&lt;50,"Failed","Passed")</f>
        <v>Passed</v>
      </c>
      <c r="K27" t="s">
        <v>34</v>
      </c>
      <c r="L27" t="s">
        <v>34</v>
      </c>
      <c r="M27" t="str" cm="1">
        <f t="array" ref="M2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7">
        <v>72</v>
      </c>
    </row>
    <row r="28" spans="1:14" x14ac:dyDescent="0.25">
      <c r="A28" t="s">
        <v>17</v>
      </c>
      <c r="B28" t="s">
        <v>9</v>
      </c>
      <c r="C28" t="s">
        <v>14</v>
      </c>
      <c r="D28" t="s">
        <v>11</v>
      </c>
      <c r="E28" t="s">
        <v>12</v>
      </c>
      <c r="F28" s="36">
        <v>69</v>
      </c>
      <c r="G28" s="36" t="str" cm="1">
        <f t="array" ref="G2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8">
        <v>54</v>
      </c>
      <c r="I28" t="str" cm="1">
        <f t="array" ref="I2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28" t="str">
        <f>IF(StudentsPerformance37[[#This Row],[math score]]&lt;50,"Failed","Passed")</f>
        <v>Passed</v>
      </c>
      <c r="K28" t="s">
        <v>34</v>
      </c>
      <c r="L28" t="s">
        <v>34</v>
      </c>
      <c r="M28" t="str" cm="1">
        <f t="array" ref="M2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28">
        <v>55</v>
      </c>
    </row>
    <row r="29" spans="1:14" x14ac:dyDescent="0.25">
      <c r="A29" t="s">
        <v>8</v>
      </c>
      <c r="B29" t="s">
        <v>13</v>
      </c>
      <c r="C29" t="s">
        <v>10</v>
      </c>
      <c r="D29" t="s">
        <v>11</v>
      </c>
      <c r="E29" t="s">
        <v>12</v>
      </c>
      <c r="F29" s="36">
        <v>67</v>
      </c>
      <c r="G29" s="36" t="str" cm="1">
        <f t="array" ref="G2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9">
        <v>69</v>
      </c>
      <c r="I29" t="str" cm="1">
        <f t="array" ref="I2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29" t="str">
        <f>IF(StudentsPerformance37[[#This Row],[math score]]&lt;50,"Failed","Passed")</f>
        <v>Passed</v>
      </c>
      <c r="K29" t="s">
        <v>34</v>
      </c>
      <c r="L29" t="s">
        <v>34</v>
      </c>
      <c r="M29" t="str" cm="1">
        <f t="array" ref="M2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9">
        <v>75</v>
      </c>
    </row>
    <row r="30" spans="1:14" x14ac:dyDescent="0.25">
      <c r="A30" t="s">
        <v>17</v>
      </c>
      <c r="B30" t="s">
        <v>13</v>
      </c>
      <c r="C30" t="s">
        <v>22</v>
      </c>
      <c r="D30" t="s">
        <v>11</v>
      </c>
      <c r="E30" t="s">
        <v>12</v>
      </c>
      <c r="F30" s="36">
        <v>70</v>
      </c>
      <c r="G30" s="36" t="str" cm="1">
        <f t="array" ref="G3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30">
        <v>70</v>
      </c>
      <c r="I30" t="str" cm="1">
        <f t="array" ref="I3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0" t="str">
        <f>IF(StudentsPerformance37[[#This Row],[math score]]&lt;50,"Failed","Passed")</f>
        <v>Passed</v>
      </c>
      <c r="K30" t="s">
        <v>34</v>
      </c>
      <c r="L30" t="s">
        <v>34</v>
      </c>
      <c r="M30" t="str" cm="1">
        <f t="array" ref="M3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0">
        <v>65</v>
      </c>
    </row>
    <row r="31" spans="1:14" x14ac:dyDescent="0.25">
      <c r="A31" t="s">
        <v>8</v>
      </c>
      <c r="B31" t="s">
        <v>21</v>
      </c>
      <c r="C31" t="s">
        <v>16</v>
      </c>
      <c r="D31" t="s">
        <v>11</v>
      </c>
      <c r="E31" t="s">
        <v>12</v>
      </c>
      <c r="F31" s="36">
        <v>62</v>
      </c>
      <c r="G31" s="36" t="str" cm="1">
        <f t="array" ref="G3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1">
        <v>70</v>
      </c>
      <c r="I31" t="str" cm="1">
        <f t="array" ref="I3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1" t="str">
        <f>IF(StudentsPerformance37[[#This Row],[math score]]&lt;50,"Failed","Passed")</f>
        <v>Passed</v>
      </c>
      <c r="K31" t="s">
        <v>34</v>
      </c>
      <c r="L31" t="s">
        <v>34</v>
      </c>
      <c r="M31" t="str" cm="1">
        <f t="array" ref="M3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31">
        <v>75</v>
      </c>
    </row>
    <row r="32" spans="1:14" x14ac:dyDescent="0.25">
      <c r="A32" t="s">
        <v>8</v>
      </c>
      <c r="B32" t="s">
        <v>21</v>
      </c>
      <c r="C32" t="s">
        <v>14</v>
      </c>
      <c r="D32" t="s">
        <v>11</v>
      </c>
      <c r="E32" t="s">
        <v>12</v>
      </c>
      <c r="F32" s="36">
        <v>69</v>
      </c>
      <c r="G32" s="36" t="str" cm="1">
        <f t="array" ref="G3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2">
        <v>74</v>
      </c>
      <c r="I32" t="str" cm="1">
        <f t="array" ref="I3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2" t="str">
        <f>IF(StudentsPerformance37[[#This Row],[math score]]&lt;50,"Failed","Passed")</f>
        <v>Passed</v>
      </c>
      <c r="K32" t="s">
        <v>34</v>
      </c>
      <c r="L32" t="s">
        <v>34</v>
      </c>
      <c r="M32" t="str" cm="1">
        <f t="array" ref="M3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32">
        <v>74</v>
      </c>
    </row>
    <row r="33" spans="1:14" x14ac:dyDescent="0.25">
      <c r="A33" t="s">
        <v>8</v>
      </c>
      <c r="B33" t="s">
        <v>9</v>
      </c>
      <c r="C33" t="s">
        <v>14</v>
      </c>
      <c r="D33" t="s">
        <v>11</v>
      </c>
      <c r="E33" t="s">
        <v>12</v>
      </c>
      <c r="F33" s="36">
        <v>63</v>
      </c>
      <c r="G33" s="36" t="str" cm="1">
        <f t="array" ref="G3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3">
        <v>65</v>
      </c>
      <c r="I33" t="str" cm="1">
        <f t="array" ref="I3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3" t="str">
        <f>IF(StudentsPerformance37[[#This Row],[math score]]&lt;50,"Failed","Passed")</f>
        <v>Passed</v>
      </c>
      <c r="K33" t="s">
        <v>34</v>
      </c>
      <c r="L33" t="s">
        <v>34</v>
      </c>
      <c r="M33" t="str" cm="1">
        <f t="array" ref="M3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3">
        <v>61</v>
      </c>
    </row>
    <row r="34" spans="1:14" x14ac:dyDescent="0.25">
      <c r="A34" t="s">
        <v>8</v>
      </c>
      <c r="B34" t="s">
        <v>24</v>
      </c>
      <c r="C34" t="s">
        <v>16</v>
      </c>
      <c r="D34" t="s">
        <v>20</v>
      </c>
      <c r="E34" t="s">
        <v>12</v>
      </c>
      <c r="F34" s="36">
        <v>56</v>
      </c>
      <c r="G34" s="36" t="str" cm="1">
        <f t="array" ref="G3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34">
        <v>72</v>
      </c>
      <c r="I34" t="str" cm="1">
        <f t="array" ref="I3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4" t="str">
        <f>IF(StudentsPerformance37[[#This Row],[math score]]&lt;50,"Failed","Passed")</f>
        <v>Passed</v>
      </c>
      <c r="K34" t="s">
        <v>34</v>
      </c>
      <c r="L34" t="s">
        <v>34</v>
      </c>
      <c r="M34" t="str" cm="1">
        <f t="array" ref="M3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4">
        <v>65</v>
      </c>
    </row>
    <row r="35" spans="1:14" x14ac:dyDescent="0.25">
      <c r="A35" t="s">
        <v>17</v>
      </c>
      <c r="B35" t="s">
        <v>21</v>
      </c>
      <c r="C35" t="s">
        <v>14</v>
      </c>
      <c r="D35" t="s">
        <v>11</v>
      </c>
      <c r="E35" t="s">
        <v>12</v>
      </c>
      <c r="F35" s="36">
        <v>40</v>
      </c>
      <c r="G35" s="36" t="str" cm="1">
        <f t="array" ref="G3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35">
        <v>42</v>
      </c>
      <c r="I35" t="str" cm="1">
        <f t="array" ref="I3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35" t="str">
        <f>IF(StudentsPerformance37[[#This Row],[math score]]&lt;50,"Failed","Passed")</f>
        <v>Failed</v>
      </c>
      <c r="K35" t="s">
        <v>35</v>
      </c>
      <c r="L35" t="s">
        <v>35</v>
      </c>
      <c r="M35" t="str" cm="1">
        <f t="array" ref="M3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35">
        <v>38</v>
      </c>
    </row>
    <row r="36" spans="1:14" x14ac:dyDescent="0.25">
      <c r="A36" t="s">
        <v>17</v>
      </c>
      <c r="B36" t="s">
        <v>24</v>
      </c>
      <c r="C36" t="s">
        <v>14</v>
      </c>
      <c r="D36" t="s">
        <v>11</v>
      </c>
      <c r="E36" t="s">
        <v>12</v>
      </c>
      <c r="F36" s="36">
        <v>97</v>
      </c>
      <c r="G36" s="36" t="str" cm="1">
        <f t="array" ref="G3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36">
        <v>87</v>
      </c>
      <c r="I36" t="str" cm="1">
        <f t="array" ref="I3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36" t="str">
        <f>IF(StudentsPerformance37[[#This Row],[math score]]&lt;50,"Failed","Passed")</f>
        <v>Passed</v>
      </c>
      <c r="K36" t="s">
        <v>34</v>
      </c>
      <c r="L36" t="s">
        <v>34</v>
      </c>
      <c r="M36" t="str" cm="1">
        <f t="array" ref="M3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36">
        <v>82</v>
      </c>
    </row>
    <row r="37" spans="1:14" x14ac:dyDescent="0.25">
      <c r="A37" t="s">
        <v>17</v>
      </c>
      <c r="B37" t="s">
        <v>24</v>
      </c>
      <c r="C37" t="s">
        <v>19</v>
      </c>
      <c r="D37" t="s">
        <v>11</v>
      </c>
      <c r="E37" t="s">
        <v>15</v>
      </c>
      <c r="F37" s="36">
        <v>81</v>
      </c>
      <c r="G37" s="36" t="str" cm="1">
        <f t="array" ref="G3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37">
        <v>81</v>
      </c>
      <c r="I37" t="str" cm="1">
        <f t="array" ref="I3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37" t="str">
        <f>IF(StudentsPerformance37[[#This Row],[math score]]&lt;50,"Failed","Passed")</f>
        <v>Passed</v>
      </c>
      <c r="K37" t="s">
        <v>34</v>
      </c>
      <c r="L37" t="s">
        <v>34</v>
      </c>
      <c r="M37" t="str" cm="1">
        <f t="array" ref="M3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37">
        <v>79</v>
      </c>
    </row>
    <row r="38" spans="1:14" x14ac:dyDescent="0.25">
      <c r="A38" t="s">
        <v>8</v>
      </c>
      <c r="B38" t="s">
        <v>21</v>
      </c>
      <c r="C38" t="s">
        <v>19</v>
      </c>
      <c r="D38" t="s">
        <v>11</v>
      </c>
      <c r="E38" t="s">
        <v>12</v>
      </c>
      <c r="F38" s="36">
        <v>74</v>
      </c>
      <c r="G38" s="36" t="str" cm="1">
        <f t="array" ref="G3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38">
        <v>81</v>
      </c>
      <c r="I38" t="str" cm="1">
        <f t="array" ref="I3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38" t="str">
        <f>IF(StudentsPerformance37[[#This Row],[math score]]&lt;50,"Failed","Passed")</f>
        <v>Passed</v>
      </c>
      <c r="K38" t="s">
        <v>34</v>
      </c>
      <c r="L38" t="s">
        <v>34</v>
      </c>
      <c r="M38" t="str" cm="1">
        <f t="array" ref="M3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38">
        <v>83</v>
      </c>
    </row>
    <row r="39" spans="1:14" x14ac:dyDescent="0.25">
      <c r="A39" t="s">
        <v>8</v>
      </c>
      <c r="B39" t="s">
        <v>21</v>
      </c>
      <c r="C39" t="s">
        <v>23</v>
      </c>
      <c r="D39" t="s">
        <v>20</v>
      </c>
      <c r="E39" t="s">
        <v>12</v>
      </c>
      <c r="F39" s="36">
        <v>50</v>
      </c>
      <c r="G39" s="36" t="str" cm="1">
        <f t="array" ref="G3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39">
        <v>64</v>
      </c>
      <c r="I39" t="str" cm="1">
        <f t="array" ref="I3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9" t="str">
        <f>IF(StudentsPerformance37[[#This Row],[math score]]&lt;50,"Failed","Passed")</f>
        <v>Passed</v>
      </c>
      <c r="K39" t="s">
        <v>34</v>
      </c>
      <c r="L39" t="s">
        <v>34</v>
      </c>
      <c r="M39" t="str" cm="1">
        <f t="array" ref="M3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39">
        <v>59</v>
      </c>
    </row>
    <row r="40" spans="1:14" x14ac:dyDescent="0.25">
      <c r="A40" t="s">
        <v>8</v>
      </c>
      <c r="B40" t="s">
        <v>21</v>
      </c>
      <c r="C40" t="s">
        <v>19</v>
      </c>
      <c r="D40" t="s">
        <v>20</v>
      </c>
      <c r="E40" t="s">
        <v>15</v>
      </c>
      <c r="F40" s="36">
        <v>75</v>
      </c>
      <c r="G40" s="36" t="str" cm="1">
        <f t="array" ref="G4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40">
        <v>90</v>
      </c>
      <c r="I40" t="str" cm="1">
        <f t="array" ref="I4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40" t="str">
        <f>IF(StudentsPerformance37[[#This Row],[math score]]&lt;50,"Failed","Passed")</f>
        <v>Passed</v>
      </c>
      <c r="K40" t="s">
        <v>34</v>
      </c>
      <c r="L40" t="s">
        <v>34</v>
      </c>
      <c r="M40" t="str" cm="1">
        <f t="array" ref="M4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40">
        <v>88</v>
      </c>
    </row>
    <row r="41" spans="1:14" x14ac:dyDescent="0.25">
      <c r="A41" t="s">
        <v>17</v>
      </c>
      <c r="B41" t="s">
        <v>9</v>
      </c>
      <c r="C41" t="s">
        <v>19</v>
      </c>
      <c r="D41" t="s">
        <v>20</v>
      </c>
      <c r="E41" t="s">
        <v>12</v>
      </c>
      <c r="F41" s="36">
        <v>57</v>
      </c>
      <c r="G41" s="36" t="str" cm="1">
        <f t="array" ref="G4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1">
        <v>56</v>
      </c>
      <c r="I41" t="str" cm="1">
        <f t="array" ref="I4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41" t="str">
        <f>IF(StudentsPerformance37[[#This Row],[math score]]&lt;50,"Failed","Passed")</f>
        <v>Passed</v>
      </c>
      <c r="K41" t="s">
        <v>34</v>
      </c>
      <c r="L41" t="s">
        <v>34</v>
      </c>
      <c r="M41" t="str" cm="1">
        <f t="array" ref="M4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41">
        <v>57</v>
      </c>
    </row>
    <row r="42" spans="1:14" x14ac:dyDescent="0.25">
      <c r="A42" t="s">
        <v>17</v>
      </c>
      <c r="B42" t="s">
        <v>13</v>
      </c>
      <c r="C42" t="s">
        <v>19</v>
      </c>
      <c r="D42" t="s">
        <v>20</v>
      </c>
      <c r="E42" t="s">
        <v>12</v>
      </c>
      <c r="F42" s="36">
        <v>55</v>
      </c>
      <c r="G42" s="36" t="str" cm="1">
        <f t="array" ref="G4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2">
        <v>61</v>
      </c>
      <c r="I42" t="str" cm="1">
        <f t="array" ref="I4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2" t="str">
        <f>IF(StudentsPerformance37[[#This Row],[math score]]&lt;50,"Failed","Passed")</f>
        <v>Passed</v>
      </c>
      <c r="K42" t="s">
        <v>34</v>
      </c>
      <c r="L42" t="s">
        <v>34</v>
      </c>
      <c r="M42" t="str" cm="1">
        <f t="array" ref="M4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42">
        <v>54</v>
      </c>
    </row>
    <row r="43" spans="1:14" x14ac:dyDescent="0.25">
      <c r="A43" t="s">
        <v>8</v>
      </c>
      <c r="B43" t="s">
        <v>13</v>
      </c>
      <c r="C43" t="s">
        <v>19</v>
      </c>
      <c r="D43" t="s">
        <v>11</v>
      </c>
      <c r="E43" t="s">
        <v>12</v>
      </c>
      <c r="F43" s="36">
        <v>58</v>
      </c>
      <c r="G43" s="36" t="str" cm="1">
        <f t="array" ref="G4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3">
        <v>73</v>
      </c>
      <c r="I43" t="str" cm="1">
        <f t="array" ref="I4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43" t="str">
        <f>IF(StudentsPerformance37[[#This Row],[math score]]&lt;50,"Failed","Passed")</f>
        <v>Passed</v>
      </c>
      <c r="K43" t="s">
        <v>34</v>
      </c>
      <c r="L43" t="s">
        <v>34</v>
      </c>
      <c r="M43" t="str" cm="1">
        <f t="array" ref="M4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3">
        <v>68</v>
      </c>
    </row>
    <row r="44" spans="1:14" x14ac:dyDescent="0.25">
      <c r="A44" t="s">
        <v>8</v>
      </c>
      <c r="B44" t="s">
        <v>9</v>
      </c>
      <c r="C44" t="s">
        <v>19</v>
      </c>
      <c r="D44" t="s">
        <v>11</v>
      </c>
      <c r="E44" t="s">
        <v>12</v>
      </c>
      <c r="F44" s="36">
        <v>53</v>
      </c>
      <c r="G44" s="36" t="str" cm="1">
        <f t="array" ref="G4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4">
        <v>58</v>
      </c>
      <c r="I44" t="str" cm="1">
        <f t="array" ref="I4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44" t="str">
        <f>IF(StudentsPerformance37[[#This Row],[math score]]&lt;50,"Failed","Passed")</f>
        <v>Passed</v>
      </c>
      <c r="K44" t="s">
        <v>34</v>
      </c>
      <c r="L44" t="s">
        <v>34</v>
      </c>
      <c r="M44" t="str" cm="1">
        <f t="array" ref="M4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4">
        <v>65</v>
      </c>
    </row>
    <row r="45" spans="1:14" x14ac:dyDescent="0.25">
      <c r="A45" t="s">
        <v>17</v>
      </c>
      <c r="B45" t="s">
        <v>9</v>
      </c>
      <c r="C45" t="s">
        <v>14</v>
      </c>
      <c r="D45" t="s">
        <v>20</v>
      </c>
      <c r="E45" t="s">
        <v>15</v>
      </c>
      <c r="F45" s="36">
        <v>59</v>
      </c>
      <c r="G45" s="36" t="str" cm="1">
        <f t="array" ref="G4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5">
        <v>65</v>
      </c>
      <c r="I45" t="str" cm="1">
        <f t="array" ref="I4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5" t="str">
        <f>IF(StudentsPerformance37[[#This Row],[math score]]&lt;50,"Failed","Passed")</f>
        <v>Passed</v>
      </c>
      <c r="K45" t="s">
        <v>34</v>
      </c>
      <c r="L45" t="s">
        <v>34</v>
      </c>
      <c r="M45" t="str" cm="1">
        <f t="array" ref="M4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5">
        <v>66</v>
      </c>
    </row>
    <row r="46" spans="1:14" x14ac:dyDescent="0.25">
      <c r="A46" t="s">
        <v>8</v>
      </c>
      <c r="B46" t="s">
        <v>24</v>
      </c>
      <c r="C46" t="s">
        <v>19</v>
      </c>
      <c r="D46" t="s">
        <v>20</v>
      </c>
      <c r="E46" t="s">
        <v>12</v>
      </c>
      <c r="F46" s="36">
        <v>50</v>
      </c>
      <c r="G46" s="36" t="str" cm="1">
        <f t="array" ref="G4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6">
        <v>56</v>
      </c>
      <c r="I46" t="str" cm="1">
        <f t="array" ref="I4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46" t="str">
        <f>IF(StudentsPerformance37[[#This Row],[math score]]&lt;50,"Failed","Passed")</f>
        <v>Passed</v>
      </c>
      <c r="K46" t="s">
        <v>34</v>
      </c>
      <c r="L46" t="s">
        <v>34</v>
      </c>
      <c r="M46" t="str" cm="1">
        <f t="array" ref="M4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46">
        <v>54</v>
      </c>
    </row>
    <row r="47" spans="1:14" x14ac:dyDescent="0.25">
      <c r="A47" t="s">
        <v>17</v>
      </c>
      <c r="B47" t="s">
        <v>9</v>
      </c>
      <c r="C47" t="s">
        <v>19</v>
      </c>
      <c r="D47" t="s">
        <v>11</v>
      </c>
      <c r="E47" t="s">
        <v>12</v>
      </c>
      <c r="F47" s="36">
        <v>65</v>
      </c>
      <c r="G47" s="36" t="str" cm="1">
        <f t="array" ref="G4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7">
        <v>54</v>
      </c>
      <c r="I47" t="str" cm="1">
        <f t="array" ref="I4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47" t="str">
        <f>IF(StudentsPerformance37[[#This Row],[math score]]&lt;50,"Failed","Passed")</f>
        <v>Passed</v>
      </c>
      <c r="K47" t="s">
        <v>34</v>
      </c>
      <c r="L47" t="s">
        <v>34</v>
      </c>
      <c r="M47" t="str" cm="1">
        <f t="array" ref="M4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47">
        <v>57</v>
      </c>
    </row>
    <row r="48" spans="1:14" x14ac:dyDescent="0.25">
      <c r="A48" t="s">
        <v>8</v>
      </c>
      <c r="B48" t="s">
        <v>18</v>
      </c>
      <c r="C48" t="s">
        <v>19</v>
      </c>
      <c r="D48" t="s">
        <v>11</v>
      </c>
      <c r="E48" t="s">
        <v>15</v>
      </c>
      <c r="F48" s="36">
        <v>55</v>
      </c>
      <c r="G48" s="36" t="str" cm="1">
        <f t="array" ref="G4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8">
        <v>65</v>
      </c>
      <c r="I48" t="str" cm="1">
        <f t="array" ref="I4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8" t="str">
        <f>IF(StudentsPerformance37[[#This Row],[math score]]&lt;50,"Failed","Passed")</f>
        <v>Passed</v>
      </c>
      <c r="K48" t="s">
        <v>34</v>
      </c>
      <c r="L48" t="s">
        <v>34</v>
      </c>
      <c r="M48" t="str" cm="1">
        <f t="array" ref="M4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8">
        <v>62</v>
      </c>
    </row>
    <row r="49" spans="1:14" x14ac:dyDescent="0.25">
      <c r="A49" t="s">
        <v>8</v>
      </c>
      <c r="B49" t="s">
        <v>13</v>
      </c>
      <c r="C49" t="s">
        <v>22</v>
      </c>
      <c r="D49" t="s">
        <v>11</v>
      </c>
      <c r="E49" t="s">
        <v>12</v>
      </c>
      <c r="F49" s="36">
        <v>66</v>
      </c>
      <c r="G49" s="36" t="str" cm="1">
        <f t="array" ref="G4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9">
        <v>71</v>
      </c>
      <c r="I49" t="str" cm="1">
        <f t="array" ref="I4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49" t="str">
        <f>IF(StudentsPerformance37[[#This Row],[math score]]&lt;50,"Failed","Passed")</f>
        <v>Passed</v>
      </c>
      <c r="K49" t="s">
        <v>34</v>
      </c>
      <c r="L49" t="s">
        <v>34</v>
      </c>
      <c r="M49" t="str" cm="1">
        <f t="array" ref="M4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49">
        <v>76</v>
      </c>
    </row>
    <row r="50" spans="1:14" x14ac:dyDescent="0.25">
      <c r="A50" t="s">
        <v>8</v>
      </c>
      <c r="B50" t="s">
        <v>21</v>
      </c>
      <c r="C50" t="s">
        <v>19</v>
      </c>
      <c r="D50" t="s">
        <v>20</v>
      </c>
      <c r="E50" t="s">
        <v>15</v>
      </c>
      <c r="F50" s="36">
        <v>57</v>
      </c>
      <c r="G50" s="36" t="str" cm="1">
        <f t="array" ref="G5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50">
        <v>74</v>
      </c>
      <c r="I50" t="str" cm="1">
        <f t="array" ref="I5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0" t="str">
        <f>IF(StudentsPerformance37[[#This Row],[math score]]&lt;50,"Failed","Passed")</f>
        <v>Passed</v>
      </c>
      <c r="K50" t="s">
        <v>34</v>
      </c>
      <c r="L50" t="s">
        <v>34</v>
      </c>
      <c r="M50" t="str" cm="1">
        <f t="array" ref="M5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50">
        <v>76</v>
      </c>
    </row>
    <row r="51" spans="1:14" x14ac:dyDescent="0.25">
      <c r="A51" t="s">
        <v>17</v>
      </c>
      <c r="B51" t="s">
        <v>13</v>
      </c>
      <c r="C51" t="s">
        <v>22</v>
      </c>
      <c r="D51" t="s">
        <v>11</v>
      </c>
      <c r="E51" t="s">
        <v>15</v>
      </c>
      <c r="F51" s="36">
        <v>82</v>
      </c>
      <c r="G51" s="36" t="str" cm="1">
        <f t="array" ref="G5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51">
        <v>84</v>
      </c>
      <c r="I51" t="str" cm="1">
        <f t="array" ref="I5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51" t="str">
        <f>IF(StudentsPerformance37[[#This Row],[math score]]&lt;50,"Failed","Passed")</f>
        <v>Passed</v>
      </c>
      <c r="K51" t="s">
        <v>34</v>
      </c>
      <c r="L51" t="s">
        <v>34</v>
      </c>
      <c r="M51" t="str" cm="1">
        <f t="array" ref="M5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51">
        <v>82</v>
      </c>
    </row>
    <row r="52" spans="1:14" x14ac:dyDescent="0.25">
      <c r="A52" t="s">
        <v>17</v>
      </c>
      <c r="B52" t="s">
        <v>24</v>
      </c>
      <c r="C52" t="s">
        <v>14</v>
      </c>
      <c r="D52" t="s">
        <v>11</v>
      </c>
      <c r="E52" t="s">
        <v>12</v>
      </c>
      <c r="F52" s="36">
        <v>53</v>
      </c>
      <c r="G52" s="36" t="str" cm="1">
        <f t="array" ref="G5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52">
        <v>55</v>
      </c>
      <c r="I52" t="str" cm="1">
        <f t="array" ref="I5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52" t="str">
        <f>IF(StudentsPerformance37[[#This Row],[math score]]&lt;50,"Failed","Passed")</f>
        <v>Passed</v>
      </c>
      <c r="K52" t="s">
        <v>34</v>
      </c>
      <c r="L52" t="s">
        <v>35</v>
      </c>
      <c r="M52" t="str" cm="1">
        <f t="array" ref="M5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52">
        <v>48</v>
      </c>
    </row>
    <row r="53" spans="1:14" x14ac:dyDescent="0.25">
      <c r="A53" t="s">
        <v>17</v>
      </c>
      <c r="B53" t="s">
        <v>24</v>
      </c>
      <c r="C53" t="s">
        <v>19</v>
      </c>
      <c r="D53" t="s">
        <v>20</v>
      </c>
      <c r="E53" t="s">
        <v>15</v>
      </c>
      <c r="F53" s="36">
        <v>77</v>
      </c>
      <c r="G53" s="36" t="str" cm="1">
        <f t="array" ref="G5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3">
        <v>69</v>
      </c>
      <c r="I53" t="str" cm="1">
        <f t="array" ref="I5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3" t="str">
        <f>IF(StudentsPerformance37[[#This Row],[math score]]&lt;50,"Failed","Passed")</f>
        <v>Passed</v>
      </c>
      <c r="K53" t="s">
        <v>34</v>
      </c>
      <c r="L53" t="s">
        <v>34</v>
      </c>
      <c r="M53" t="str" cm="1">
        <f t="array" ref="M5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53">
        <v>68</v>
      </c>
    </row>
    <row r="54" spans="1:14" x14ac:dyDescent="0.25">
      <c r="A54" t="s">
        <v>17</v>
      </c>
      <c r="B54" t="s">
        <v>13</v>
      </c>
      <c r="C54" t="s">
        <v>14</v>
      </c>
      <c r="D54" t="s">
        <v>11</v>
      </c>
      <c r="E54" t="s">
        <v>12</v>
      </c>
      <c r="F54" s="36">
        <v>53</v>
      </c>
      <c r="G54" s="36" t="str" cm="1">
        <f t="array" ref="G5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54">
        <v>44</v>
      </c>
      <c r="I54" t="str" cm="1">
        <f t="array" ref="I5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54" t="str">
        <f>IF(StudentsPerformance37[[#This Row],[math score]]&lt;50,"Failed","Passed")</f>
        <v>Passed</v>
      </c>
      <c r="K54" t="s">
        <v>35</v>
      </c>
      <c r="L54" t="s">
        <v>35</v>
      </c>
      <c r="M54" t="str" cm="1">
        <f t="array" ref="M5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54">
        <v>42</v>
      </c>
    </row>
    <row r="55" spans="1:14" x14ac:dyDescent="0.25">
      <c r="A55" t="s">
        <v>17</v>
      </c>
      <c r="B55" t="s">
        <v>21</v>
      </c>
      <c r="C55" t="s">
        <v>22</v>
      </c>
      <c r="D55" t="s">
        <v>11</v>
      </c>
      <c r="E55" t="s">
        <v>12</v>
      </c>
      <c r="F55" s="36">
        <v>88</v>
      </c>
      <c r="G55" s="36" t="str" cm="1">
        <f t="array" ref="G5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55">
        <v>78</v>
      </c>
      <c r="I55" t="str" cm="1">
        <f t="array" ref="I5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5" t="str">
        <f>IF(StudentsPerformance37[[#This Row],[math score]]&lt;50,"Failed","Passed")</f>
        <v>Passed</v>
      </c>
      <c r="K55" t="s">
        <v>34</v>
      </c>
      <c r="L55" t="s">
        <v>34</v>
      </c>
      <c r="M55" t="str" cm="1">
        <f t="array" ref="M5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55">
        <v>75</v>
      </c>
    </row>
    <row r="56" spans="1:14" x14ac:dyDescent="0.25">
      <c r="A56" t="s">
        <v>8</v>
      </c>
      <c r="B56" t="s">
        <v>13</v>
      </c>
      <c r="C56" t="s">
        <v>23</v>
      </c>
      <c r="D56" t="s">
        <v>20</v>
      </c>
      <c r="E56" t="s">
        <v>15</v>
      </c>
      <c r="F56" s="36">
        <v>71</v>
      </c>
      <c r="G56" s="36" t="str" cm="1">
        <f t="array" ref="G5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6">
        <v>84</v>
      </c>
      <c r="I56" t="str" cm="1">
        <f t="array" ref="I5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56" t="str">
        <f>IF(StudentsPerformance37[[#This Row],[math score]]&lt;50,"Failed","Passed")</f>
        <v>Passed</v>
      </c>
      <c r="K56" t="s">
        <v>34</v>
      </c>
      <c r="L56" t="s">
        <v>34</v>
      </c>
      <c r="M56" t="str" cm="1">
        <f t="array" ref="M5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56">
        <v>87</v>
      </c>
    </row>
    <row r="57" spans="1:14" x14ac:dyDescent="0.25">
      <c r="A57" t="s">
        <v>8</v>
      </c>
      <c r="B57" t="s">
        <v>13</v>
      </c>
      <c r="C57" t="s">
        <v>22</v>
      </c>
      <c r="D57" t="s">
        <v>20</v>
      </c>
      <c r="E57" t="s">
        <v>12</v>
      </c>
      <c r="F57" s="36">
        <v>33</v>
      </c>
      <c r="G57" s="36" t="str" cm="1">
        <f t="array" ref="G5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57">
        <v>41</v>
      </c>
      <c r="I57" t="str" cm="1">
        <f t="array" ref="I5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57" t="str">
        <f>IF(StudentsPerformance37[[#This Row],[math score]]&lt;50,"Failed","Passed")</f>
        <v>Failed</v>
      </c>
      <c r="K57" t="s">
        <v>35</v>
      </c>
      <c r="L57" t="s">
        <v>35</v>
      </c>
      <c r="M57" t="str" cm="1">
        <f t="array" ref="M5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57">
        <v>43</v>
      </c>
    </row>
    <row r="58" spans="1:14" x14ac:dyDescent="0.25">
      <c r="A58" t="s">
        <v>8</v>
      </c>
      <c r="B58" t="s">
        <v>24</v>
      </c>
      <c r="C58" t="s">
        <v>19</v>
      </c>
      <c r="D58" t="s">
        <v>11</v>
      </c>
      <c r="E58" t="s">
        <v>15</v>
      </c>
      <c r="F58" s="36">
        <v>82</v>
      </c>
      <c r="G58" s="36" t="str" cm="1">
        <f t="array" ref="G5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58">
        <v>85</v>
      </c>
      <c r="I58" t="str" cm="1">
        <f t="array" ref="I5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58" t="str">
        <f>IF(StudentsPerformance37[[#This Row],[math score]]&lt;50,"Failed","Passed")</f>
        <v>Passed</v>
      </c>
      <c r="K58" t="s">
        <v>34</v>
      </c>
      <c r="L58" t="s">
        <v>34</v>
      </c>
      <c r="M58" t="str" cm="1">
        <f t="array" ref="M5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58">
        <v>86</v>
      </c>
    </row>
    <row r="59" spans="1:14" x14ac:dyDescent="0.25">
      <c r="A59" t="s">
        <v>17</v>
      </c>
      <c r="B59" t="s">
        <v>21</v>
      </c>
      <c r="C59" t="s">
        <v>19</v>
      </c>
      <c r="D59" t="s">
        <v>11</v>
      </c>
      <c r="E59" t="s">
        <v>12</v>
      </c>
      <c r="F59" s="36">
        <v>52</v>
      </c>
      <c r="G59" s="36" t="str" cm="1">
        <f t="array" ref="G5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59">
        <v>55</v>
      </c>
      <c r="I59" t="str" cm="1">
        <f t="array" ref="I5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59" t="str">
        <f>IF(StudentsPerformance37[[#This Row],[math score]]&lt;50,"Failed","Passed")</f>
        <v>Passed</v>
      </c>
      <c r="K59" t="s">
        <v>34</v>
      </c>
      <c r="L59" t="s">
        <v>35</v>
      </c>
      <c r="M59" t="str" cm="1">
        <f t="array" ref="M5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59">
        <v>49</v>
      </c>
    </row>
    <row r="60" spans="1:14" x14ac:dyDescent="0.25">
      <c r="A60" t="s">
        <v>17</v>
      </c>
      <c r="B60" t="s">
        <v>21</v>
      </c>
      <c r="C60" t="s">
        <v>14</v>
      </c>
      <c r="D60" t="s">
        <v>11</v>
      </c>
      <c r="E60" t="s">
        <v>15</v>
      </c>
      <c r="F60" s="36">
        <v>58</v>
      </c>
      <c r="G60" s="36" t="str" cm="1">
        <f t="array" ref="G6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60">
        <v>59</v>
      </c>
      <c r="I60" t="str" cm="1">
        <f t="array" ref="I6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60" t="str">
        <f>IF(StudentsPerformance37[[#This Row],[math score]]&lt;50,"Failed","Passed")</f>
        <v>Passed</v>
      </c>
      <c r="K60" t="s">
        <v>34</v>
      </c>
      <c r="L60" t="s">
        <v>34</v>
      </c>
      <c r="M60" t="str" cm="1">
        <f t="array" ref="M6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60">
        <v>58</v>
      </c>
    </row>
    <row r="61" spans="1:14" x14ac:dyDescent="0.25">
      <c r="A61" t="s">
        <v>8</v>
      </c>
      <c r="B61" t="s">
        <v>13</v>
      </c>
      <c r="C61" t="s">
        <v>23</v>
      </c>
      <c r="D61" t="s">
        <v>20</v>
      </c>
      <c r="E61" t="s">
        <v>12</v>
      </c>
      <c r="F61" s="36">
        <v>0</v>
      </c>
      <c r="G61" s="36" t="str" cm="1">
        <f t="array" ref="G6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61">
        <v>17</v>
      </c>
      <c r="I61" t="str" cm="1">
        <f t="array" ref="I6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61" t="str">
        <f>IF(StudentsPerformance37[[#This Row],[math score]]&lt;50,"Failed","Passed")</f>
        <v>Failed</v>
      </c>
      <c r="K61" t="s">
        <v>35</v>
      </c>
      <c r="L61" t="s">
        <v>35</v>
      </c>
      <c r="M61" t="str" cm="1">
        <f t="array" ref="M6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61">
        <v>10</v>
      </c>
    </row>
    <row r="62" spans="1:14" x14ac:dyDescent="0.25">
      <c r="A62" t="s">
        <v>17</v>
      </c>
      <c r="B62" t="s">
        <v>24</v>
      </c>
      <c r="C62" t="s">
        <v>10</v>
      </c>
      <c r="D62" t="s">
        <v>20</v>
      </c>
      <c r="E62" t="s">
        <v>15</v>
      </c>
      <c r="F62" s="36">
        <v>79</v>
      </c>
      <c r="G62" s="36" t="str" cm="1">
        <f t="array" ref="G6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62">
        <v>74</v>
      </c>
      <c r="I62" t="str" cm="1">
        <f t="array" ref="I6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2" t="str">
        <f>IF(StudentsPerformance37[[#This Row],[math score]]&lt;50,"Failed","Passed")</f>
        <v>Passed</v>
      </c>
      <c r="K62" t="s">
        <v>34</v>
      </c>
      <c r="L62" t="s">
        <v>34</v>
      </c>
      <c r="M62" t="str" cm="1">
        <f t="array" ref="M6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2">
        <v>72</v>
      </c>
    </row>
    <row r="63" spans="1:14" x14ac:dyDescent="0.25">
      <c r="A63" t="s">
        <v>17</v>
      </c>
      <c r="B63" t="s">
        <v>18</v>
      </c>
      <c r="C63" t="s">
        <v>23</v>
      </c>
      <c r="D63" t="s">
        <v>20</v>
      </c>
      <c r="E63" t="s">
        <v>12</v>
      </c>
      <c r="F63" s="36">
        <v>39</v>
      </c>
      <c r="G63" s="36" t="str" cm="1">
        <f t="array" ref="G6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63">
        <v>39</v>
      </c>
      <c r="I63" t="str" cm="1">
        <f t="array" ref="I6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63" t="str">
        <f>IF(StudentsPerformance37[[#This Row],[math score]]&lt;50,"Failed","Passed")</f>
        <v>Failed</v>
      </c>
      <c r="K63" t="s">
        <v>35</v>
      </c>
      <c r="L63" t="s">
        <v>35</v>
      </c>
      <c r="M63" t="str" cm="1">
        <f t="array" ref="M6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63">
        <v>34</v>
      </c>
    </row>
    <row r="64" spans="1:14" x14ac:dyDescent="0.25">
      <c r="A64" t="s">
        <v>17</v>
      </c>
      <c r="B64" t="s">
        <v>18</v>
      </c>
      <c r="C64" t="s">
        <v>19</v>
      </c>
      <c r="D64" t="s">
        <v>20</v>
      </c>
      <c r="E64" t="s">
        <v>12</v>
      </c>
      <c r="F64" s="36">
        <v>62</v>
      </c>
      <c r="G64" s="36" t="str" cm="1">
        <f t="array" ref="G6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4">
        <v>61</v>
      </c>
      <c r="I64" t="str" cm="1">
        <f t="array" ref="I6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64" t="str">
        <f>IF(StudentsPerformance37[[#This Row],[math score]]&lt;50,"Failed","Passed")</f>
        <v>Passed</v>
      </c>
      <c r="K64" t="s">
        <v>34</v>
      </c>
      <c r="L64" t="s">
        <v>34</v>
      </c>
      <c r="M64" t="str" cm="1">
        <f t="array" ref="M6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64">
        <v>55</v>
      </c>
    </row>
    <row r="65" spans="1:14" x14ac:dyDescent="0.25">
      <c r="A65" t="s">
        <v>8</v>
      </c>
      <c r="B65" t="s">
        <v>13</v>
      </c>
      <c r="C65" t="s">
        <v>19</v>
      </c>
      <c r="D65" t="s">
        <v>11</v>
      </c>
      <c r="E65" t="s">
        <v>12</v>
      </c>
      <c r="F65" s="36">
        <v>69</v>
      </c>
      <c r="G65" s="36" t="str" cm="1">
        <f t="array" ref="G6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5">
        <v>80</v>
      </c>
      <c r="I65" t="str" cm="1">
        <f t="array" ref="I6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65" t="str">
        <f>IF(StudentsPerformance37[[#This Row],[math score]]&lt;50,"Failed","Passed")</f>
        <v>Passed</v>
      </c>
      <c r="K65" t="s">
        <v>34</v>
      </c>
      <c r="L65" t="s">
        <v>34</v>
      </c>
      <c r="M65" t="str" cm="1">
        <f t="array" ref="M6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5">
        <v>71</v>
      </c>
    </row>
    <row r="66" spans="1:14" x14ac:dyDescent="0.25">
      <c r="A66" t="s">
        <v>8</v>
      </c>
      <c r="B66" t="s">
        <v>21</v>
      </c>
      <c r="C66" t="s">
        <v>23</v>
      </c>
      <c r="D66" t="s">
        <v>11</v>
      </c>
      <c r="E66" t="s">
        <v>12</v>
      </c>
      <c r="F66" s="36">
        <v>59</v>
      </c>
      <c r="G66" s="36" t="str" cm="1">
        <f t="array" ref="G6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66">
        <v>58</v>
      </c>
      <c r="I66" t="str" cm="1">
        <f t="array" ref="I6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66" t="str">
        <f>IF(StudentsPerformance37[[#This Row],[math score]]&lt;50,"Failed","Passed")</f>
        <v>Passed</v>
      </c>
      <c r="K66" t="s">
        <v>34</v>
      </c>
      <c r="L66" t="s">
        <v>34</v>
      </c>
      <c r="M66" t="str" cm="1">
        <f t="array" ref="M6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66">
        <v>59</v>
      </c>
    </row>
    <row r="67" spans="1:14" x14ac:dyDescent="0.25">
      <c r="A67" t="s">
        <v>17</v>
      </c>
      <c r="B67" t="s">
        <v>9</v>
      </c>
      <c r="C67" t="s">
        <v>23</v>
      </c>
      <c r="D67" t="s">
        <v>11</v>
      </c>
      <c r="E67" t="s">
        <v>12</v>
      </c>
      <c r="F67" s="36">
        <v>67</v>
      </c>
      <c r="G67" s="36" t="str" cm="1">
        <f t="array" ref="G6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7">
        <v>64</v>
      </c>
      <c r="I67" t="str" cm="1">
        <f t="array" ref="I6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67" t="str">
        <f>IF(StudentsPerformance37[[#This Row],[math score]]&lt;50,"Failed","Passed")</f>
        <v>Passed</v>
      </c>
      <c r="K67" t="s">
        <v>34</v>
      </c>
      <c r="L67" t="s">
        <v>34</v>
      </c>
      <c r="M67" t="str" cm="1">
        <f t="array" ref="M6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7">
        <v>61</v>
      </c>
    </row>
    <row r="68" spans="1:14" x14ac:dyDescent="0.25">
      <c r="A68" t="s">
        <v>17</v>
      </c>
      <c r="B68" t="s">
        <v>21</v>
      </c>
      <c r="C68" t="s">
        <v>23</v>
      </c>
      <c r="D68" t="s">
        <v>20</v>
      </c>
      <c r="E68" t="s">
        <v>12</v>
      </c>
      <c r="F68" s="36">
        <v>45</v>
      </c>
      <c r="G68" s="36" t="str" cm="1">
        <f t="array" ref="G6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68">
        <v>37</v>
      </c>
      <c r="I68" t="str" cm="1">
        <f t="array" ref="I6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68" t="str">
        <f>IF(StudentsPerformance37[[#This Row],[math score]]&lt;50,"Failed","Passed")</f>
        <v>Failed</v>
      </c>
      <c r="K68" t="s">
        <v>35</v>
      </c>
      <c r="L68" t="s">
        <v>35</v>
      </c>
      <c r="M68" t="str" cm="1">
        <f t="array" ref="M6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68">
        <v>37</v>
      </c>
    </row>
    <row r="69" spans="1:14" x14ac:dyDescent="0.25">
      <c r="A69" t="s">
        <v>8</v>
      </c>
      <c r="B69" t="s">
        <v>13</v>
      </c>
      <c r="C69" t="s">
        <v>14</v>
      </c>
      <c r="D69" t="s">
        <v>11</v>
      </c>
      <c r="E69" t="s">
        <v>12</v>
      </c>
      <c r="F69" s="36">
        <v>60</v>
      </c>
      <c r="G69" s="36" t="str" cm="1">
        <f t="array" ref="G6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9">
        <v>72</v>
      </c>
      <c r="I69" t="str" cm="1">
        <f t="array" ref="I6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9" t="str">
        <f>IF(StudentsPerformance37[[#This Row],[math score]]&lt;50,"Failed","Passed")</f>
        <v>Passed</v>
      </c>
      <c r="K69" t="s">
        <v>34</v>
      </c>
      <c r="L69" t="s">
        <v>34</v>
      </c>
      <c r="M69" t="str" cm="1">
        <f t="array" ref="M6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9">
        <v>74</v>
      </c>
    </row>
    <row r="70" spans="1:14" x14ac:dyDescent="0.25">
      <c r="A70" t="s">
        <v>17</v>
      </c>
      <c r="B70" t="s">
        <v>9</v>
      </c>
      <c r="C70" t="s">
        <v>19</v>
      </c>
      <c r="D70" t="s">
        <v>20</v>
      </c>
      <c r="E70" t="s">
        <v>12</v>
      </c>
      <c r="F70" s="36">
        <v>61</v>
      </c>
      <c r="G70" s="36" t="str" cm="1">
        <f t="array" ref="G7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0">
        <v>58</v>
      </c>
      <c r="I70" t="str" cm="1">
        <f t="array" ref="I7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70" t="str">
        <f>IF(StudentsPerformance37[[#This Row],[math score]]&lt;50,"Failed","Passed")</f>
        <v>Passed</v>
      </c>
      <c r="K70" t="s">
        <v>34</v>
      </c>
      <c r="L70" t="s">
        <v>34</v>
      </c>
      <c r="M70" t="str" cm="1">
        <f t="array" ref="M7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70">
        <v>56</v>
      </c>
    </row>
    <row r="71" spans="1:14" x14ac:dyDescent="0.25">
      <c r="A71" t="s">
        <v>8</v>
      </c>
      <c r="B71" t="s">
        <v>13</v>
      </c>
      <c r="C71" t="s">
        <v>19</v>
      </c>
      <c r="D71" t="s">
        <v>11</v>
      </c>
      <c r="E71" t="s">
        <v>12</v>
      </c>
      <c r="F71" s="36">
        <v>39</v>
      </c>
      <c r="G71" s="36" t="str" cm="1">
        <f t="array" ref="G7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71">
        <v>64</v>
      </c>
      <c r="I71" t="str" cm="1">
        <f t="array" ref="I7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71" t="str">
        <f>IF(StudentsPerformance37[[#This Row],[math score]]&lt;50,"Failed","Passed")</f>
        <v>Failed</v>
      </c>
      <c r="K71" t="s">
        <v>34</v>
      </c>
      <c r="L71" t="s">
        <v>34</v>
      </c>
      <c r="M71" t="str" cm="1">
        <f t="array" ref="M7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71">
        <v>57</v>
      </c>
    </row>
    <row r="72" spans="1:14" x14ac:dyDescent="0.25">
      <c r="A72" t="s">
        <v>8</v>
      </c>
      <c r="B72" t="s">
        <v>21</v>
      </c>
      <c r="C72" t="s">
        <v>14</v>
      </c>
      <c r="D72" t="s">
        <v>20</v>
      </c>
      <c r="E72" t="s">
        <v>15</v>
      </c>
      <c r="F72" s="36">
        <v>58</v>
      </c>
      <c r="G72" s="36" t="str" cm="1">
        <f t="array" ref="G7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72">
        <v>63</v>
      </c>
      <c r="I72" t="str" cm="1">
        <f t="array" ref="I7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72" t="str">
        <f>IF(StudentsPerformance37[[#This Row],[math score]]&lt;50,"Failed","Passed")</f>
        <v>Passed</v>
      </c>
      <c r="K72" t="s">
        <v>34</v>
      </c>
      <c r="L72" t="s">
        <v>34</v>
      </c>
      <c r="M72" t="str" cm="1">
        <f t="array" ref="M7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2">
        <v>73</v>
      </c>
    </row>
    <row r="73" spans="1:14" x14ac:dyDescent="0.25">
      <c r="A73" t="s">
        <v>17</v>
      </c>
      <c r="B73" t="s">
        <v>21</v>
      </c>
      <c r="C73" t="s">
        <v>14</v>
      </c>
      <c r="D73" t="s">
        <v>11</v>
      </c>
      <c r="E73" t="s">
        <v>15</v>
      </c>
      <c r="F73" s="36">
        <v>63</v>
      </c>
      <c r="G73" s="36" t="str" cm="1">
        <f t="array" ref="G7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3">
        <v>55</v>
      </c>
      <c r="I73" t="str" cm="1">
        <f t="array" ref="I7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73" t="str">
        <f>IF(StudentsPerformance37[[#This Row],[math score]]&lt;50,"Failed","Passed")</f>
        <v>Passed</v>
      </c>
      <c r="K73" t="s">
        <v>34</v>
      </c>
      <c r="L73" t="s">
        <v>34</v>
      </c>
      <c r="M73" t="str" cm="1">
        <f t="array" ref="M7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73">
        <v>63</v>
      </c>
    </row>
    <row r="74" spans="1:14" x14ac:dyDescent="0.25">
      <c r="A74" t="s">
        <v>8</v>
      </c>
      <c r="B74" t="s">
        <v>18</v>
      </c>
      <c r="C74" t="s">
        <v>19</v>
      </c>
      <c r="D74" t="s">
        <v>20</v>
      </c>
      <c r="E74" t="s">
        <v>12</v>
      </c>
      <c r="F74" s="36">
        <v>41</v>
      </c>
      <c r="G74" s="36" t="str" cm="1">
        <f t="array" ref="G7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74">
        <v>51</v>
      </c>
      <c r="I74" t="str" cm="1">
        <f t="array" ref="I7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74" t="str">
        <f>IF(StudentsPerformance37[[#This Row],[math score]]&lt;50,"Failed","Passed")</f>
        <v>Failed</v>
      </c>
      <c r="K74" t="s">
        <v>34</v>
      </c>
      <c r="L74" t="s">
        <v>35</v>
      </c>
      <c r="M74" t="str" cm="1">
        <f t="array" ref="M7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74">
        <v>48</v>
      </c>
    </row>
    <row r="75" spans="1:14" x14ac:dyDescent="0.25">
      <c r="A75" t="s">
        <v>17</v>
      </c>
      <c r="B75" t="s">
        <v>13</v>
      </c>
      <c r="C75" t="s">
        <v>23</v>
      </c>
      <c r="D75" t="s">
        <v>20</v>
      </c>
      <c r="E75" t="s">
        <v>12</v>
      </c>
      <c r="F75" s="36">
        <v>61</v>
      </c>
      <c r="G75" s="36" t="str" cm="1">
        <f t="array" ref="G7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5">
        <v>57</v>
      </c>
      <c r="I75" t="str" cm="1">
        <f t="array" ref="I7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75" t="str">
        <f>IF(StudentsPerformance37[[#This Row],[math score]]&lt;50,"Failed","Passed")</f>
        <v>Passed</v>
      </c>
      <c r="K75" t="s">
        <v>34</v>
      </c>
      <c r="L75" t="s">
        <v>34</v>
      </c>
      <c r="M75" t="str" cm="1">
        <f t="array" ref="M7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75">
        <v>56</v>
      </c>
    </row>
    <row r="76" spans="1:14" x14ac:dyDescent="0.25">
      <c r="A76" t="s">
        <v>17</v>
      </c>
      <c r="B76" t="s">
        <v>13</v>
      </c>
      <c r="C76" t="s">
        <v>23</v>
      </c>
      <c r="D76" t="s">
        <v>11</v>
      </c>
      <c r="E76" t="s">
        <v>12</v>
      </c>
      <c r="F76" s="36">
        <v>49</v>
      </c>
      <c r="G76" s="36" t="str" cm="1">
        <f t="array" ref="G7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76">
        <v>49</v>
      </c>
      <c r="I76" t="str" cm="1">
        <f t="array" ref="I7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76" t="str">
        <f>IF(StudentsPerformance37[[#This Row],[math score]]&lt;50,"Failed","Passed")</f>
        <v>Failed</v>
      </c>
      <c r="K76" t="s">
        <v>35</v>
      </c>
      <c r="L76" t="s">
        <v>35</v>
      </c>
      <c r="M76" t="str" cm="1">
        <f t="array" ref="M7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76">
        <v>41</v>
      </c>
    </row>
    <row r="77" spans="1:14" x14ac:dyDescent="0.25">
      <c r="A77" t="s">
        <v>17</v>
      </c>
      <c r="B77" t="s">
        <v>9</v>
      </c>
      <c r="C77" t="s">
        <v>19</v>
      </c>
      <c r="D77" t="s">
        <v>20</v>
      </c>
      <c r="E77" t="s">
        <v>12</v>
      </c>
      <c r="F77" s="36">
        <v>44</v>
      </c>
      <c r="G77" s="36" t="str" cm="1">
        <f t="array" ref="G7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77">
        <v>41</v>
      </c>
      <c r="I77" t="str" cm="1">
        <f t="array" ref="I7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77" t="str">
        <f>IF(StudentsPerformance37[[#This Row],[math score]]&lt;50,"Failed","Passed")</f>
        <v>Failed</v>
      </c>
      <c r="K77" t="s">
        <v>35</v>
      </c>
      <c r="L77" t="s">
        <v>35</v>
      </c>
      <c r="M77" t="str" cm="1">
        <f t="array" ref="M7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77">
        <v>38</v>
      </c>
    </row>
    <row r="78" spans="1:14" x14ac:dyDescent="0.25">
      <c r="A78" t="s">
        <v>17</v>
      </c>
      <c r="B78" t="s">
        <v>24</v>
      </c>
      <c r="C78" t="s">
        <v>23</v>
      </c>
      <c r="D78" t="s">
        <v>11</v>
      </c>
      <c r="E78" t="s">
        <v>12</v>
      </c>
      <c r="F78" s="36">
        <v>30</v>
      </c>
      <c r="G78" s="36" t="str" cm="1">
        <f t="array" ref="G7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78">
        <v>26</v>
      </c>
      <c r="I78" t="str" cm="1">
        <f t="array" ref="I7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78" t="str">
        <f>IF(StudentsPerformance37[[#This Row],[math score]]&lt;50,"Failed","Passed")</f>
        <v>Failed</v>
      </c>
      <c r="K78" t="s">
        <v>35</v>
      </c>
      <c r="L78" t="s">
        <v>35</v>
      </c>
      <c r="M78" t="str" cm="1">
        <f t="array" ref="M7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78">
        <v>22</v>
      </c>
    </row>
    <row r="79" spans="1:14" x14ac:dyDescent="0.25">
      <c r="A79" t="s">
        <v>17</v>
      </c>
      <c r="B79" t="s">
        <v>18</v>
      </c>
      <c r="C79" t="s">
        <v>10</v>
      </c>
      <c r="D79" t="s">
        <v>11</v>
      </c>
      <c r="E79" t="s">
        <v>15</v>
      </c>
      <c r="F79" s="36">
        <v>80</v>
      </c>
      <c r="G79" s="36" t="str" cm="1">
        <f t="array" ref="G7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79">
        <v>78</v>
      </c>
      <c r="I79" t="str" cm="1">
        <f t="array" ref="I7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9" t="str">
        <f>IF(StudentsPerformance37[[#This Row],[math score]]&lt;50,"Failed","Passed")</f>
        <v>Passed</v>
      </c>
      <c r="K79" t="s">
        <v>34</v>
      </c>
      <c r="L79" t="s">
        <v>34</v>
      </c>
      <c r="M79" t="str" cm="1">
        <f t="array" ref="M7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79">
        <v>81</v>
      </c>
    </row>
    <row r="80" spans="1:14" x14ac:dyDescent="0.25">
      <c r="A80" t="s">
        <v>8</v>
      </c>
      <c r="B80" t="s">
        <v>21</v>
      </c>
      <c r="C80" t="s">
        <v>23</v>
      </c>
      <c r="D80" t="s">
        <v>11</v>
      </c>
      <c r="E80" t="s">
        <v>15</v>
      </c>
      <c r="F80" s="36">
        <v>61</v>
      </c>
      <c r="G80" s="36" t="str" cm="1">
        <f t="array" ref="G8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0">
        <v>74</v>
      </c>
      <c r="I80" t="str" cm="1">
        <f t="array" ref="I8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80" t="str">
        <f>IF(StudentsPerformance37[[#This Row],[math score]]&lt;50,"Failed","Passed")</f>
        <v>Passed</v>
      </c>
      <c r="K80" t="s">
        <v>34</v>
      </c>
      <c r="L80" t="s">
        <v>34</v>
      </c>
      <c r="M80" t="str" cm="1">
        <f t="array" ref="M8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80">
        <v>72</v>
      </c>
    </row>
    <row r="81" spans="1:14" x14ac:dyDescent="0.25">
      <c r="A81" t="s">
        <v>8</v>
      </c>
      <c r="B81" t="s">
        <v>24</v>
      </c>
      <c r="C81" t="s">
        <v>16</v>
      </c>
      <c r="D81" t="s">
        <v>11</v>
      </c>
      <c r="E81" t="s">
        <v>12</v>
      </c>
      <c r="F81" s="36">
        <v>62</v>
      </c>
      <c r="G81" s="36" t="str" cm="1">
        <f t="array" ref="G8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1">
        <v>68</v>
      </c>
      <c r="I81" t="str" cm="1">
        <f t="array" ref="I8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81" t="str">
        <f>IF(StudentsPerformance37[[#This Row],[math score]]&lt;50,"Failed","Passed")</f>
        <v>Passed</v>
      </c>
      <c r="K81" t="s">
        <v>34</v>
      </c>
      <c r="L81" t="s">
        <v>34</v>
      </c>
      <c r="M81" t="str" cm="1">
        <f t="array" ref="M8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81">
        <v>68</v>
      </c>
    </row>
    <row r="82" spans="1:14" x14ac:dyDescent="0.25">
      <c r="A82" t="s">
        <v>8</v>
      </c>
      <c r="B82" t="s">
        <v>9</v>
      </c>
      <c r="C82" t="s">
        <v>19</v>
      </c>
      <c r="D82" t="s">
        <v>11</v>
      </c>
      <c r="E82" t="s">
        <v>12</v>
      </c>
      <c r="F82" s="36">
        <v>47</v>
      </c>
      <c r="G82" s="36" t="str" cm="1">
        <f t="array" ref="G8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82">
        <v>49</v>
      </c>
      <c r="I82" t="str" cm="1">
        <f t="array" ref="I8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82" t="str">
        <f>IF(StudentsPerformance37[[#This Row],[math score]]&lt;50,"Failed","Passed")</f>
        <v>Failed</v>
      </c>
      <c r="K82" t="s">
        <v>35</v>
      </c>
      <c r="L82" t="s">
        <v>34</v>
      </c>
      <c r="M82" t="str" cm="1">
        <f t="array" ref="M8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82">
        <v>50</v>
      </c>
    </row>
    <row r="83" spans="1:14" x14ac:dyDescent="0.25">
      <c r="A83" t="s">
        <v>17</v>
      </c>
      <c r="B83" t="s">
        <v>9</v>
      </c>
      <c r="C83" t="s">
        <v>22</v>
      </c>
      <c r="D83" t="s">
        <v>20</v>
      </c>
      <c r="E83" t="s">
        <v>12</v>
      </c>
      <c r="F83" s="36">
        <v>49</v>
      </c>
      <c r="G83" s="36" t="str" cm="1">
        <f t="array" ref="G8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83">
        <v>45</v>
      </c>
      <c r="I83" t="str" cm="1">
        <f t="array" ref="I8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83" t="str">
        <f>IF(StudentsPerformance37[[#This Row],[math score]]&lt;50,"Failed","Passed")</f>
        <v>Failed</v>
      </c>
      <c r="K83" t="s">
        <v>35</v>
      </c>
      <c r="L83" t="s">
        <v>35</v>
      </c>
      <c r="M83" t="str" cm="1">
        <f t="array" ref="M8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83">
        <v>45</v>
      </c>
    </row>
    <row r="84" spans="1:14" x14ac:dyDescent="0.25">
      <c r="A84" t="s">
        <v>17</v>
      </c>
      <c r="B84" t="s">
        <v>18</v>
      </c>
      <c r="C84" t="s">
        <v>14</v>
      </c>
      <c r="D84" t="s">
        <v>20</v>
      </c>
      <c r="E84" t="s">
        <v>15</v>
      </c>
      <c r="F84" s="36">
        <v>50</v>
      </c>
      <c r="G84" s="36" t="str" cm="1">
        <f t="array" ref="G8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84">
        <v>47</v>
      </c>
      <c r="I84" t="str" cm="1">
        <f t="array" ref="I8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84" t="str">
        <f>IF(StudentsPerformance37[[#This Row],[math score]]&lt;50,"Failed","Passed")</f>
        <v>Passed</v>
      </c>
      <c r="K84" t="s">
        <v>35</v>
      </c>
      <c r="L84" t="s">
        <v>34</v>
      </c>
      <c r="M84" t="str" cm="1">
        <f t="array" ref="M8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84">
        <v>54</v>
      </c>
    </row>
    <row r="85" spans="1:14" x14ac:dyDescent="0.25">
      <c r="A85" t="s">
        <v>17</v>
      </c>
      <c r="B85" t="s">
        <v>24</v>
      </c>
      <c r="C85" t="s">
        <v>19</v>
      </c>
      <c r="D85" t="s">
        <v>11</v>
      </c>
      <c r="E85" t="s">
        <v>12</v>
      </c>
      <c r="F85" s="36">
        <v>72</v>
      </c>
      <c r="G85" s="36" t="str" cm="1">
        <f t="array" ref="G8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85">
        <v>64</v>
      </c>
      <c r="I85" t="str" cm="1">
        <f t="array" ref="I8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85" t="str">
        <f>IF(StudentsPerformance37[[#This Row],[math score]]&lt;50,"Failed","Passed")</f>
        <v>Passed</v>
      </c>
      <c r="K85" t="s">
        <v>34</v>
      </c>
      <c r="L85" t="s">
        <v>34</v>
      </c>
      <c r="M85" t="str" cm="1">
        <f t="array" ref="M8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85">
        <v>63</v>
      </c>
    </row>
    <row r="86" spans="1:14" x14ac:dyDescent="0.25">
      <c r="A86" t="s">
        <v>17</v>
      </c>
      <c r="B86" t="s">
        <v>21</v>
      </c>
      <c r="C86" t="s">
        <v>22</v>
      </c>
      <c r="D86" t="s">
        <v>20</v>
      </c>
      <c r="E86" t="s">
        <v>12</v>
      </c>
      <c r="F86" s="36">
        <v>42</v>
      </c>
      <c r="G86" s="36" t="str" cm="1">
        <f t="array" ref="G8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86">
        <v>39</v>
      </c>
      <c r="I86" t="str" cm="1">
        <f t="array" ref="I8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86" t="str">
        <f>IF(StudentsPerformance37[[#This Row],[math score]]&lt;50,"Failed","Passed")</f>
        <v>Failed</v>
      </c>
      <c r="K86" t="s">
        <v>35</v>
      </c>
      <c r="L86" t="s">
        <v>35</v>
      </c>
      <c r="M86" t="str" cm="1">
        <f t="array" ref="M8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86">
        <v>34</v>
      </c>
    </row>
    <row r="87" spans="1:14" x14ac:dyDescent="0.25">
      <c r="A87" t="s">
        <v>8</v>
      </c>
      <c r="B87" t="s">
        <v>13</v>
      </c>
      <c r="C87" t="s">
        <v>14</v>
      </c>
      <c r="D87" t="s">
        <v>11</v>
      </c>
      <c r="E87" t="s">
        <v>12</v>
      </c>
      <c r="F87" s="36">
        <v>73</v>
      </c>
      <c r="G87" s="36" t="str" cm="1">
        <f t="array" ref="G8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87">
        <v>80</v>
      </c>
      <c r="I87" t="str" cm="1">
        <f t="array" ref="I8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87" t="str">
        <f>IF(StudentsPerformance37[[#This Row],[math score]]&lt;50,"Failed","Passed")</f>
        <v>Passed</v>
      </c>
      <c r="K87" t="s">
        <v>34</v>
      </c>
      <c r="L87" t="s">
        <v>34</v>
      </c>
      <c r="M87" t="str" cm="1">
        <f t="array" ref="M8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87">
        <v>82</v>
      </c>
    </row>
    <row r="88" spans="1:14" x14ac:dyDescent="0.25">
      <c r="A88" t="s">
        <v>8</v>
      </c>
      <c r="B88" t="s">
        <v>13</v>
      </c>
      <c r="C88" t="s">
        <v>14</v>
      </c>
      <c r="D88" t="s">
        <v>20</v>
      </c>
      <c r="E88" t="s">
        <v>12</v>
      </c>
      <c r="F88" s="36">
        <v>76</v>
      </c>
      <c r="G88" s="36" t="str" cm="1">
        <f t="array" ref="G8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88">
        <v>83</v>
      </c>
      <c r="I88" t="str" cm="1">
        <f t="array" ref="I8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88" t="str">
        <f>IF(StudentsPerformance37[[#This Row],[math score]]&lt;50,"Failed","Passed")</f>
        <v>Passed</v>
      </c>
      <c r="K88" t="s">
        <v>34</v>
      </c>
      <c r="L88" t="s">
        <v>34</v>
      </c>
      <c r="M88" t="str" cm="1">
        <f t="array" ref="M8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88">
        <v>88</v>
      </c>
    </row>
    <row r="89" spans="1:14" x14ac:dyDescent="0.25">
      <c r="A89" t="s">
        <v>8</v>
      </c>
      <c r="B89" t="s">
        <v>21</v>
      </c>
      <c r="C89" t="s">
        <v>19</v>
      </c>
      <c r="D89" t="s">
        <v>11</v>
      </c>
      <c r="E89" t="s">
        <v>12</v>
      </c>
      <c r="F89" s="36">
        <v>71</v>
      </c>
      <c r="G89" s="36" t="str" cm="1">
        <f t="array" ref="G8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89">
        <v>71</v>
      </c>
      <c r="I89" t="str" cm="1">
        <f t="array" ref="I8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89" t="str">
        <f>IF(StudentsPerformance37[[#This Row],[math score]]&lt;50,"Failed","Passed")</f>
        <v>Passed</v>
      </c>
      <c r="K89" t="s">
        <v>34</v>
      </c>
      <c r="L89" t="s">
        <v>34</v>
      </c>
      <c r="M89" t="str" cm="1">
        <f t="array" ref="M8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89">
        <v>74</v>
      </c>
    </row>
    <row r="90" spans="1:14" x14ac:dyDescent="0.25">
      <c r="A90" t="s">
        <v>8</v>
      </c>
      <c r="B90" t="s">
        <v>18</v>
      </c>
      <c r="C90" t="s">
        <v>14</v>
      </c>
      <c r="D90" t="s">
        <v>11</v>
      </c>
      <c r="E90" t="s">
        <v>12</v>
      </c>
      <c r="F90" s="36">
        <v>58</v>
      </c>
      <c r="G90" s="36" t="str" cm="1">
        <f t="array" ref="G9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90">
        <v>70</v>
      </c>
      <c r="I90" t="str" cm="1">
        <f t="array" ref="I9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0" t="str">
        <f>IF(StudentsPerformance37[[#This Row],[math score]]&lt;50,"Failed","Passed")</f>
        <v>Passed</v>
      </c>
      <c r="K90" t="s">
        <v>34</v>
      </c>
      <c r="L90" t="s">
        <v>34</v>
      </c>
      <c r="M90" t="str" cm="1">
        <f t="array" ref="M9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0">
        <v>67</v>
      </c>
    </row>
    <row r="91" spans="1:14" x14ac:dyDescent="0.25">
      <c r="A91" t="s">
        <v>8</v>
      </c>
      <c r="B91" t="s">
        <v>21</v>
      </c>
      <c r="C91" t="s">
        <v>23</v>
      </c>
      <c r="D91" t="s">
        <v>11</v>
      </c>
      <c r="E91" t="s">
        <v>12</v>
      </c>
      <c r="F91" s="36">
        <v>73</v>
      </c>
      <c r="G91" s="36" t="str" cm="1">
        <f t="array" ref="G9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91">
        <v>86</v>
      </c>
      <c r="I91" t="str" cm="1">
        <f t="array" ref="I9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91" t="str">
        <f>IF(StudentsPerformance37[[#This Row],[math score]]&lt;50,"Failed","Passed")</f>
        <v>Passed</v>
      </c>
      <c r="K91" t="s">
        <v>34</v>
      </c>
      <c r="L91" t="s">
        <v>34</v>
      </c>
      <c r="M91" t="str" cm="1">
        <f t="array" ref="M9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91">
        <v>82</v>
      </c>
    </row>
    <row r="92" spans="1:14" x14ac:dyDescent="0.25">
      <c r="A92" t="s">
        <v>8</v>
      </c>
      <c r="B92" t="s">
        <v>13</v>
      </c>
      <c r="C92" t="s">
        <v>10</v>
      </c>
      <c r="D92" t="s">
        <v>11</v>
      </c>
      <c r="E92" t="s">
        <v>12</v>
      </c>
      <c r="F92" s="36">
        <v>65</v>
      </c>
      <c r="G92" s="36" t="str" cm="1">
        <f t="array" ref="G9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2">
        <v>72</v>
      </c>
      <c r="I92" t="str" cm="1">
        <f t="array" ref="I9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2" t="str">
        <f>IF(StudentsPerformance37[[#This Row],[math score]]&lt;50,"Failed","Passed")</f>
        <v>Passed</v>
      </c>
      <c r="K92" t="s">
        <v>34</v>
      </c>
      <c r="L92" t="s">
        <v>34</v>
      </c>
      <c r="M92" t="str" cm="1">
        <f t="array" ref="M9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92">
        <v>74</v>
      </c>
    </row>
    <row r="93" spans="1:14" x14ac:dyDescent="0.25">
      <c r="A93" t="s">
        <v>17</v>
      </c>
      <c r="B93" t="s">
        <v>13</v>
      </c>
      <c r="C93" t="s">
        <v>22</v>
      </c>
      <c r="D93" t="s">
        <v>20</v>
      </c>
      <c r="E93" t="s">
        <v>12</v>
      </c>
      <c r="F93" s="36">
        <v>27</v>
      </c>
      <c r="G93" s="36" t="str" cm="1">
        <f t="array" ref="G9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93">
        <v>34</v>
      </c>
      <c r="I93" t="str" cm="1">
        <f t="array" ref="I9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93" t="str">
        <f>IF(StudentsPerformance37[[#This Row],[math score]]&lt;50,"Failed","Passed")</f>
        <v>Failed</v>
      </c>
      <c r="K93" t="s">
        <v>35</v>
      </c>
      <c r="L93" t="s">
        <v>35</v>
      </c>
      <c r="M93" t="str" cm="1">
        <f t="array" ref="M9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93">
        <v>36</v>
      </c>
    </row>
    <row r="94" spans="1:14" x14ac:dyDescent="0.25">
      <c r="A94" t="s">
        <v>17</v>
      </c>
      <c r="B94" t="s">
        <v>13</v>
      </c>
      <c r="C94" t="s">
        <v>22</v>
      </c>
      <c r="D94" t="s">
        <v>11</v>
      </c>
      <c r="E94" t="s">
        <v>12</v>
      </c>
      <c r="F94" s="36">
        <v>71</v>
      </c>
      <c r="G94" s="36" t="str" cm="1">
        <f t="array" ref="G9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94">
        <v>79</v>
      </c>
      <c r="I94" t="str" cm="1">
        <f t="array" ref="I9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4" t="str">
        <f>IF(StudentsPerformance37[[#This Row],[math score]]&lt;50,"Failed","Passed")</f>
        <v>Passed</v>
      </c>
      <c r="K94" t="s">
        <v>34</v>
      </c>
      <c r="L94" t="s">
        <v>34</v>
      </c>
      <c r="M94" t="str" cm="1">
        <f t="array" ref="M9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94">
        <v>71</v>
      </c>
    </row>
    <row r="95" spans="1:14" x14ac:dyDescent="0.25">
      <c r="A95" t="s">
        <v>17</v>
      </c>
      <c r="B95" t="s">
        <v>13</v>
      </c>
      <c r="C95" t="s">
        <v>19</v>
      </c>
      <c r="D95" t="s">
        <v>20</v>
      </c>
      <c r="E95" t="s">
        <v>15</v>
      </c>
      <c r="F95" s="36">
        <v>43</v>
      </c>
      <c r="G95" s="36" t="str" cm="1">
        <f t="array" ref="G9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95">
        <v>45</v>
      </c>
      <c r="I95" t="str" cm="1">
        <f t="array" ref="I9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95" t="str">
        <f>IF(StudentsPerformance37[[#This Row],[math score]]&lt;50,"Failed","Passed")</f>
        <v>Failed</v>
      </c>
      <c r="K95" t="s">
        <v>35</v>
      </c>
      <c r="L95" t="s">
        <v>34</v>
      </c>
      <c r="M95" t="str" cm="1">
        <f t="array" ref="M9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95">
        <v>50</v>
      </c>
    </row>
    <row r="96" spans="1:14" x14ac:dyDescent="0.25">
      <c r="A96" t="s">
        <v>8</v>
      </c>
      <c r="B96" t="s">
        <v>9</v>
      </c>
      <c r="C96" t="s">
        <v>14</v>
      </c>
      <c r="D96" t="s">
        <v>11</v>
      </c>
      <c r="E96" t="s">
        <v>12</v>
      </c>
      <c r="F96" s="36">
        <v>79</v>
      </c>
      <c r="G96" s="36" t="str" cm="1">
        <f t="array" ref="G9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96">
        <v>86</v>
      </c>
      <c r="I96" t="str" cm="1">
        <f t="array" ref="I9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96" t="str">
        <f>IF(StudentsPerformance37[[#This Row],[math score]]&lt;50,"Failed","Passed")</f>
        <v>Passed</v>
      </c>
      <c r="K96" t="s">
        <v>34</v>
      </c>
      <c r="L96" t="s">
        <v>34</v>
      </c>
      <c r="M96" t="str" cm="1">
        <f t="array" ref="M9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96">
        <v>92</v>
      </c>
    </row>
    <row r="97" spans="1:14" x14ac:dyDescent="0.25">
      <c r="A97" t="s">
        <v>17</v>
      </c>
      <c r="B97" t="s">
        <v>13</v>
      </c>
      <c r="C97" t="s">
        <v>19</v>
      </c>
      <c r="D97" t="s">
        <v>20</v>
      </c>
      <c r="E97" t="s">
        <v>15</v>
      </c>
      <c r="F97" s="36">
        <v>78</v>
      </c>
      <c r="G97" s="36" t="str" cm="1">
        <f t="array" ref="G9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97">
        <v>81</v>
      </c>
      <c r="I97" t="str" cm="1">
        <f t="array" ref="I9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97" t="str">
        <f>IF(StudentsPerformance37[[#This Row],[math score]]&lt;50,"Failed","Passed")</f>
        <v>Passed</v>
      </c>
      <c r="K97" t="s">
        <v>34</v>
      </c>
      <c r="L97" t="s">
        <v>34</v>
      </c>
      <c r="M97" t="str" cm="1">
        <f t="array" ref="M9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97">
        <v>82</v>
      </c>
    </row>
    <row r="98" spans="1:14" x14ac:dyDescent="0.25">
      <c r="A98" t="s">
        <v>17</v>
      </c>
      <c r="B98" t="s">
        <v>9</v>
      </c>
      <c r="C98" t="s">
        <v>23</v>
      </c>
      <c r="D98" t="s">
        <v>11</v>
      </c>
      <c r="E98" t="s">
        <v>15</v>
      </c>
      <c r="F98" s="36">
        <v>65</v>
      </c>
      <c r="G98" s="36" t="str" cm="1">
        <f t="array" ref="G9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8">
        <v>66</v>
      </c>
      <c r="I98" t="str" cm="1">
        <f t="array" ref="I9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98" t="str">
        <f>IF(StudentsPerformance37[[#This Row],[math score]]&lt;50,"Failed","Passed")</f>
        <v>Passed</v>
      </c>
      <c r="K98" t="s">
        <v>34</v>
      </c>
      <c r="L98" t="s">
        <v>34</v>
      </c>
      <c r="M98" t="str" cm="1">
        <f t="array" ref="M9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8">
        <v>62</v>
      </c>
    </row>
    <row r="99" spans="1:14" x14ac:dyDescent="0.25">
      <c r="A99" t="s">
        <v>8</v>
      </c>
      <c r="B99" t="s">
        <v>24</v>
      </c>
      <c r="C99" t="s">
        <v>14</v>
      </c>
      <c r="D99" t="s">
        <v>11</v>
      </c>
      <c r="E99" t="s">
        <v>15</v>
      </c>
      <c r="F99" s="36">
        <v>63</v>
      </c>
      <c r="G99" s="36" t="str" cm="1">
        <f t="array" ref="G9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9">
        <v>72</v>
      </c>
      <c r="I99" t="str" cm="1">
        <f t="array" ref="I9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9" t="str">
        <f>IF(StudentsPerformance37[[#This Row],[math score]]&lt;50,"Failed","Passed")</f>
        <v>Passed</v>
      </c>
      <c r="K99" t="s">
        <v>34</v>
      </c>
      <c r="L99" t="s">
        <v>34</v>
      </c>
      <c r="M99" t="str" cm="1">
        <f t="array" ref="M9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99">
        <v>70</v>
      </c>
    </row>
    <row r="100" spans="1:14" x14ac:dyDescent="0.25">
      <c r="A100" t="s">
        <v>8</v>
      </c>
      <c r="B100" t="s">
        <v>21</v>
      </c>
      <c r="C100" t="s">
        <v>14</v>
      </c>
      <c r="D100" t="s">
        <v>20</v>
      </c>
      <c r="E100" t="s">
        <v>12</v>
      </c>
      <c r="F100" s="36">
        <v>58</v>
      </c>
      <c r="G100" s="36" t="str" cm="1">
        <f t="array" ref="G10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100">
        <v>67</v>
      </c>
      <c r="I100" t="str" cm="1">
        <f t="array" ref="I10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00" t="str">
        <f>IF(StudentsPerformance37[[#This Row],[math score]]&lt;50,"Failed","Passed")</f>
        <v>Passed</v>
      </c>
      <c r="K100" t="s">
        <v>34</v>
      </c>
      <c r="L100" t="s">
        <v>34</v>
      </c>
      <c r="M100" t="str" cm="1">
        <f t="array" ref="M10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00">
        <v>62</v>
      </c>
    </row>
    <row r="101" spans="1:14" x14ac:dyDescent="0.25">
      <c r="A101" t="s">
        <v>8</v>
      </c>
      <c r="B101" t="s">
        <v>21</v>
      </c>
      <c r="C101" t="s">
        <v>10</v>
      </c>
      <c r="D101" t="s">
        <v>11</v>
      </c>
      <c r="E101" t="s">
        <v>12</v>
      </c>
      <c r="F101" s="36">
        <v>65</v>
      </c>
      <c r="G101" s="36" t="str" cm="1">
        <f t="array" ref="G10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01">
        <v>67</v>
      </c>
      <c r="I101" t="str" cm="1">
        <f t="array" ref="I10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01" t="str">
        <f>IF(StudentsPerformance37[[#This Row],[math score]]&lt;50,"Failed","Passed")</f>
        <v>Passed</v>
      </c>
      <c r="K101" t="s">
        <v>34</v>
      </c>
      <c r="L101" t="s">
        <v>34</v>
      </c>
      <c r="M101" t="str" cm="1">
        <f t="array" ref="M10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01">
        <v>62</v>
      </c>
    </row>
    <row r="102" spans="1:14" x14ac:dyDescent="0.25">
      <c r="A102" t="s">
        <v>17</v>
      </c>
      <c r="B102" t="s">
        <v>9</v>
      </c>
      <c r="C102" t="s">
        <v>14</v>
      </c>
      <c r="D102" t="s">
        <v>11</v>
      </c>
      <c r="E102" t="s">
        <v>12</v>
      </c>
      <c r="F102" s="36">
        <v>79</v>
      </c>
      <c r="G102" s="36" t="str" cm="1">
        <f t="array" ref="G10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102">
        <v>67</v>
      </c>
      <c r="I102" t="str" cm="1">
        <f t="array" ref="I10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02" t="str">
        <f>IF(StudentsPerformance37[[#This Row],[math score]]&lt;50,"Failed","Passed")</f>
        <v>Passed</v>
      </c>
      <c r="K102" t="s">
        <v>34</v>
      </c>
      <c r="L102" t="s">
        <v>34</v>
      </c>
      <c r="M102" t="str" cm="1">
        <f t="array" ref="M10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02">
        <v>67</v>
      </c>
    </row>
    <row r="103" spans="1:14" x14ac:dyDescent="0.25">
      <c r="A103" t="s">
        <v>17</v>
      </c>
      <c r="B103" t="s">
        <v>21</v>
      </c>
      <c r="C103" t="s">
        <v>10</v>
      </c>
      <c r="D103" t="s">
        <v>11</v>
      </c>
      <c r="E103" t="s">
        <v>15</v>
      </c>
      <c r="F103" s="36">
        <v>68</v>
      </c>
      <c r="G103" s="36" t="str" cm="1">
        <f t="array" ref="G10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03">
        <v>74</v>
      </c>
      <c r="I103" t="str" cm="1">
        <f t="array" ref="I10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103" t="str">
        <f>IF(StudentsPerformance37[[#This Row],[math score]]&lt;50,"Failed","Passed")</f>
        <v>Passed</v>
      </c>
      <c r="K103" t="s">
        <v>34</v>
      </c>
      <c r="L103" t="s">
        <v>34</v>
      </c>
      <c r="M103" t="str" cm="1">
        <f t="array" ref="M10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03">
        <v>74</v>
      </c>
    </row>
    <row r="104" spans="1:14" x14ac:dyDescent="0.25">
      <c r="A104" t="s">
        <v>8</v>
      </c>
      <c r="B104" t="s">
        <v>21</v>
      </c>
      <c r="C104" t="s">
        <v>19</v>
      </c>
      <c r="D104" t="s">
        <v>11</v>
      </c>
      <c r="E104" t="s">
        <v>12</v>
      </c>
      <c r="F104" s="36">
        <v>85</v>
      </c>
      <c r="G104" s="36" t="str" cm="1">
        <f t="array" ref="G10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104">
        <v>91</v>
      </c>
      <c r="I104" t="str" cm="1">
        <f t="array" ref="I10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104" t="str">
        <f>IF(StudentsPerformance37[[#This Row],[math score]]&lt;50,"Failed","Passed")</f>
        <v>Passed</v>
      </c>
      <c r="K104" t="s">
        <v>34</v>
      </c>
      <c r="L104" t="s">
        <v>34</v>
      </c>
      <c r="M104" t="str" cm="1">
        <f t="array" ref="M10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104">
        <v>89</v>
      </c>
    </row>
    <row r="105" spans="1:14" x14ac:dyDescent="0.25">
      <c r="A105" t="s">
        <v>17</v>
      </c>
      <c r="B105" t="s">
        <v>9</v>
      </c>
      <c r="C105" t="s">
        <v>22</v>
      </c>
      <c r="D105" t="s">
        <v>11</v>
      </c>
      <c r="E105" t="s">
        <v>15</v>
      </c>
      <c r="F105" s="36">
        <v>60</v>
      </c>
      <c r="G105" s="36" t="str" cm="1">
        <f t="array" ref="G10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05">
        <v>44</v>
      </c>
      <c r="I105" t="str" cm="1">
        <f t="array" ref="I10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105" t="str">
        <f>IF(StudentsPerformance37[[#This Row],[math score]]&lt;50,"Failed","Passed")</f>
        <v>Passed</v>
      </c>
      <c r="K105" t="s">
        <v>35</v>
      </c>
      <c r="L105" t="s">
        <v>35</v>
      </c>
      <c r="M105" t="str" cm="1">
        <f t="array" ref="M10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105">
        <v>47</v>
      </c>
    </row>
    <row r="106" spans="1:14" x14ac:dyDescent="0.25">
      <c r="A106" t="s">
        <v>17</v>
      </c>
      <c r="B106" t="s">
        <v>13</v>
      </c>
      <c r="C106" t="s">
        <v>14</v>
      </c>
      <c r="D106" t="s">
        <v>11</v>
      </c>
      <c r="E106" t="s">
        <v>15</v>
      </c>
      <c r="F106" s="36">
        <v>98</v>
      </c>
      <c r="G106" s="36" t="str" cm="1">
        <f t="array" ref="G10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106">
        <v>86</v>
      </c>
      <c r="I106" t="str" cm="1">
        <f t="array" ref="I10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106" t="str">
        <f>IF(StudentsPerformance37[[#This Row],[math score]]&lt;50,"Failed","Passed")</f>
        <v>Passed</v>
      </c>
      <c r="K106" t="s">
        <v>34</v>
      </c>
      <c r="L106" t="s">
        <v>34</v>
      </c>
      <c r="M106" t="str" cm="1">
        <f t="array" ref="M10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106">
        <v>90</v>
      </c>
    </row>
    <row r="107" spans="1:14" x14ac:dyDescent="0.25">
      <c r="A107" t="s">
        <v>8</v>
      </c>
      <c r="B107" t="s">
        <v>13</v>
      </c>
      <c r="C107" t="s">
        <v>14</v>
      </c>
      <c r="D107" t="s">
        <v>11</v>
      </c>
      <c r="E107" t="s">
        <v>12</v>
      </c>
      <c r="F107" s="36">
        <v>58</v>
      </c>
      <c r="G107" s="36" t="str" cm="1">
        <f t="array" ref="G10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107">
        <v>67</v>
      </c>
      <c r="I107" t="str" cm="1">
        <f t="array" ref="I10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07" t="str">
        <f>IF(StudentsPerformance37[[#This Row],[math score]]&lt;50,"Failed","Passed")</f>
        <v>Passed</v>
      </c>
      <c r="K107" t="s">
        <v>34</v>
      </c>
      <c r="L107" t="s">
        <v>34</v>
      </c>
      <c r="M107" t="str" cm="1">
        <f t="array" ref="M10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07">
        <v>72</v>
      </c>
    </row>
    <row r="108" spans="1:14" x14ac:dyDescent="0.25">
      <c r="A108" t="s">
        <v>8</v>
      </c>
      <c r="B108" t="s">
        <v>21</v>
      </c>
      <c r="C108" t="s">
        <v>16</v>
      </c>
      <c r="D108" t="s">
        <v>11</v>
      </c>
      <c r="E108" t="s">
        <v>12</v>
      </c>
      <c r="F108" s="36">
        <v>87</v>
      </c>
      <c r="G108" s="36" t="str" cm="1">
        <f t="array" ref="G10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108">
        <v>100</v>
      </c>
      <c r="I108" t="str" cm="1">
        <f t="array" ref="I10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108" t="str">
        <f>IF(StudentsPerformance37[[#This Row],[math score]]&lt;50,"Failed","Passed")</f>
        <v>Passed</v>
      </c>
      <c r="K108" t="s">
        <v>34</v>
      </c>
      <c r="L108" t="s">
        <v>34</v>
      </c>
      <c r="M108" t="str" cm="1">
        <f t="array" ref="M10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108">
        <v>100</v>
      </c>
    </row>
    <row r="109" spans="1:14" x14ac:dyDescent="0.25">
      <c r="A109" t="s">
        <v>17</v>
      </c>
      <c r="B109" t="s">
        <v>24</v>
      </c>
      <c r="C109" t="s">
        <v>19</v>
      </c>
      <c r="D109" t="s">
        <v>11</v>
      </c>
      <c r="E109" t="s">
        <v>15</v>
      </c>
      <c r="F109" s="36">
        <v>66</v>
      </c>
      <c r="G109" s="36" t="str" cm="1">
        <f t="array" ref="G10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09">
        <v>63</v>
      </c>
      <c r="I109" t="str" cm="1">
        <f t="array" ref="I10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09" t="str">
        <f>IF(StudentsPerformance37[[#This Row],[math score]]&lt;50,"Failed","Passed")</f>
        <v>Passed</v>
      </c>
      <c r="K109" t="s">
        <v>34</v>
      </c>
      <c r="L109" t="s">
        <v>34</v>
      </c>
      <c r="M109" t="str" cm="1">
        <f t="array" ref="M10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09">
        <v>64</v>
      </c>
    </row>
    <row r="110" spans="1:14" x14ac:dyDescent="0.25">
      <c r="A110" t="s">
        <v>8</v>
      </c>
      <c r="B110" t="s">
        <v>9</v>
      </c>
      <c r="C110" t="s">
        <v>19</v>
      </c>
      <c r="D110" t="s">
        <v>20</v>
      </c>
      <c r="E110" t="s">
        <v>12</v>
      </c>
      <c r="F110" s="36">
        <v>52</v>
      </c>
      <c r="G110" s="36" t="str" cm="1">
        <f t="array" ref="G11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110">
        <v>76</v>
      </c>
      <c r="I110" t="str" cm="1">
        <f t="array" ref="I11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110" t="str">
        <f>IF(StudentsPerformance37[[#This Row],[math score]]&lt;50,"Failed","Passed")</f>
        <v>Passed</v>
      </c>
      <c r="K110" t="s">
        <v>34</v>
      </c>
      <c r="L110" t="s">
        <v>34</v>
      </c>
      <c r="M110" t="str" cm="1">
        <f t="array" ref="M11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10">
        <v>70</v>
      </c>
    </row>
    <row r="111" spans="1:14" x14ac:dyDescent="0.25">
      <c r="A111" t="s">
        <v>8</v>
      </c>
      <c r="B111" t="s">
        <v>9</v>
      </c>
      <c r="C111" t="s">
        <v>23</v>
      </c>
      <c r="D111" t="s">
        <v>11</v>
      </c>
      <c r="E111" t="s">
        <v>12</v>
      </c>
      <c r="F111" s="36">
        <v>70</v>
      </c>
      <c r="G111" s="36" t="str" cm="1">
        <f t="array" ref="G11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111">
        <v>64</v>
      </c>
      <c r="I111" t="str" cm="1">
        <f t="array" ref="I11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11" t="str">
        <f>IF(StudentsPerformance37[[#This Row],[math score]]&lt;50,"Failed","Passed")</f>
        <v>Passed</v>
      </c>
      <c r="K111" t="s">
        <v>34</v>
      </c>
      <c r="L111" t="s">
        <v>34</v>
      </c>
      <c r="M111" t="str" cm="1">
        <f t="array" ref="M11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11">
        <v>72</v>
      </c>
    </row>
    <row r="112" spans="1:14" x14ac:dyDescent="0.25">
      <c r="A112" t="s">
        <v>8</v>
      </c>
      <c r="B112" t="s">
        <v>21</v>
      </c>
      <c r="C112" t="s">
        <v>19</v>
      </c>
      <c r="D112" t="s">
        <v>20</v>
      </c>
      <c r="E112" t="s">
        <v>15</v>
      </c>
      <c r="F112" s="36">
        <v>77</v>
      </c>
      <c r="G112" s="36" t="str" cm="1">
        <f t="array" ref="G11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112">
        <v>89</v>
      </c>
      <c r="I112" t="str" cm="1">
        <f t="array" ref="I11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112" t="str">
        <f>IF(StudentsPerformance37[[#This Row],[math score]]&lt;50,"Failed","Passed")</f>
        <v>Passed</v>
      </c>
      <c r="K112" t="s">
        <v>34</v>
      </c>
      <c r="L112" t="s">
        <v>34</v>
      </c>
      <c r="M112" t="str" cm="1">
        <f t="array" ref="M11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112">
        <v>98</v>
      </c>
    </row>
    <row r="113" spans="1:14" x14ac:dyDescent="0.25">
      <c r="A113" t="s">
        <v>17</v>
      </c>
      <c r="B113" t="s">
        <v>13</v>
      </c>
      <c r="C113" t="s">
        <v>22</v>
      </c>
      <c r="D113" t="s">
        <v>11</v>
      </c>
      <c r="E113" t="s">
        <v>12</v>
      </c>
      <c r="F113" s="36">
        <v>62</v>
      </c>
      <c r="G113" s="36" t="str" cm="1">
        <f t="array" ref="G11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13">
        <v>55</v>
      </c>
      <c r="I113" t="str" cm="1">
        <f t="array" ref="I11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113" t="str">
        <f>IF(StudentsPerformance37[[#This Row],[math score]]&lt;50,"Failed","Passed")</f>
        <v>Passed</v>
      </c>
      <c r="K113" t="s">
        <v>34</v>
      </c>
      <c r="L113" t="s">
        <v>35</v>
      </c>
      <c r="M113" t="str" cm="1">
        <f t="array" ref="M11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113">
        <v>49</v>
      </c>
    </row>
    <row r="114" spans="1:14" x14ac:dyDescent="0.25">
      <c r="A114" t="s">
        <v>17</v>
      </c>
      <c r="B114" t="s">
        <v>18</v>
      </c>
      <c r="C114" t="s">
        <v>19</v>
      </c>
      <c r="D114" t="s">
        <v>11</v>
      </c>
      <c r="E114" t="s">
        <v>12</v>
      </c>
      <c r="F114" s="36">
        <v>54</v>
      </c>
      <c r="G114" s="36" t="str" cm="1">
        <f t="array" ref="G11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114">
        <v>53</v>
      </c>
      <c r="I114" t="str" cm="1">
        <f t="array" ref="I11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114" t="str">
        <f>IF(StudentsPerformance37[[#This Row],[math score]]&lt;50,"Failed","Passed")</f>
        <v>Passed</v>
      </c>
      <c r="K114" t="s">
        <v>34</v>
      </c>
      <c r="L114" t="s">
        <v>35</v>
      </c>
      <c r="M114" t="str" cm="1">
        <f t="array" ref="M11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114">
        <v>47</v>
      </c>
    </row>
    <row r="115" spans="1:14" x14ac:dyDescent="0.25">
      <c r="A115" t="s">
        <v>8</v>
      </c>
      <c r="B115" t="s">
        <v>21</v>
      </c>
      <c r="C115" t="s">
        <v>14</v>
      </c>
      <c r="D115" t="s">
        <v>11</v>
      </c>
      <c r="E115" t="s">
        <v>12</v>
      </c>
      <c r="F115" s="36">
        <v>51</v>
      </c>
      <c r="G115" s="36" t="str" cm="1">
        <f t="array" ref="G11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115">
        <v>58</v>
      </c>
      <c r="I115" t="str" cm="1">
        <f t="array" ref="I11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115" t="str">
        <f>IF(StudentsPerformance37[[#This Row],[math score]]&lt;50,"Failed","Passed")</f>
        <v>Passed</v>
      </c>
      <c r="K115" t="s">
        <v>34</v>
      </c>
      <c r="L115" t="s">
        <v>34</v>
      </c>
      <c r="M115" t="str" cm="1">
        <f t="array" ref="M11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115">
        <v>54</v>
      </c>
    </row>
    <row r="116" spans="1:14" x14ac:dyDescent="0.25">
      <c r="A116" t="s">
        <v>8</v>
      </c>
      <c r="B116" t="s">
        <v>24</v>
      </c>
      <c r="C116" t="s">
        <v>10</v>
      </c>
      <c r="D116" t="s">
        <v>11</v>
      </c>
      <c r="E116" t="s">
        <v>15</v>
      </c>
      <c r="F116" s="36">
        <v>99</v>
      </c>
      <c r="G116" s="36" t="str" cm="1">
        <f t="array" ref="G11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116">
        <v>100</v>
      </c>
      <c r="I116" t="str" cm="1">
        <f t="array" ref="I11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116" t="str">
        <f>IF(StudentsPerformance37[[#This Row],[math score]]&lt;50,"Failed","Passed")</f>
        <v>Passed</v>
      </c>
      <c r="K116" t="s">
        <v>34</v>
      </c>
      <c r="L116" t="s">
        <v>34</v>
      </c>
      <c r="M116" t="str" cm="1">
        <f t="array" ref="M11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116">
        <v>100</v>
      </c>
    </row>
    <row r="117" spans="1:14" x14ac:dyDescent="0.25">
      <c r="A117" t="s">
        <v>17</v>
      </c>
      <c r="B117" t="s">
        <v>13</v>
      </c>
      <c r="C117" t="s">
        <v>22</v>
      </c>
      <c r="D117" t="s">
        <v>11</v>
      </c>
      <c r="E117" t="s">
        <v>12</v>
      </c>
      <c r="F117" s="36">
        <v>84</v>
      </c>
      <c r="G117" s="36" t="str" cm="1">
        <f t="array" ref="G11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117">
        <v>77</v>
      </c>
      <c r="I117" t="str" cm="1">
        <f t="array" ref="I11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117" t="str">
        <f>IF(StudentsPerformance37[[#This Row],[math score]]&lt;50,"Failed","Passed")</f>
        <v>Passed</v>
      </c>
      <c r="K117" t="s">
        <v>34</v>
      </c>
      <c r="L117" t="s">
        <v>34</v>
      </c>
      <c r="M117" t="str" cm="1">
        <f t="array" ref="M11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17">
        <v>74</v>
      </c>
    </row>
    <row r="118" spans="1:14" x14ac:dyDescent="0.25">
      <c r="A118" t="s">
        <v>8</v>
      </c>
      <c r="B118" t="s">
        <v>9</v>
      </c>
      <c r="C118" t="s">
        <v>10</v>
      </c>
      <c r="D118" t="s">
        <v>20</v>
      </c>
      <c r="E118" t="s">
        <v>12</v>
      </c>
      <c r="F118" s="36">
        <v>75</v>
      </c>
      <c r="G118" s="36" t="str" cm="1">
        <f t="array" ref="G11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118">
        <v>85</v>
      </c>
      <c r="I118" t="str" cm="1">
        <f t="array" ref="I11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118" t="str">
        <f>IF(StudentsPerformance37[[#This Row],[math score]]&lt;50,"Failed","Passed")</f>
        <v>Passed</v>
      </c>
      <c r="K118" t="s">
        <v>34</v>
      </c>
      <c r="L118" t="s">
        <v>34</v>
      </c>
      <c r="M118" t="str" cm="1">
        <f t="array" ref="M11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118">
        <v>82</v>
      </c>
    </row>
    <row r="119" spans="1:14" x14ac:dyDescent="0.25">
      <c r="A119" t="s">
        <v>8</v>
      </c>
      <c r="B119" t="s">
        <v>21</v>
      </c>
      <c r="C119" t="s">
        <v>10</v>
      </c>
      <c r="D119" t="s">
        <v>11</v>
      </c>
      <c r="E119" t="s">
        <v>12</v>
      </c>
      <c r="F119" s="36">
        <v>78</v>
      </c>
      <c r="G119" s="36" t="str" cm="1">
        <f t="array" ref="G11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119">
        <v>82</v>
      </c>
      <c r="I119" t="str" cm="1">
        <f t="array" ref="I11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119" t="str">
        <f>IF(StudentsPerformance37[[#This Row],[math score]]&lt;50,"Failed","Passed")</f>
        <v>Passed</v>
      </c>
      <c r="K119" t="s">
        <v>34</v>
      </c>
      <c r="L119" t="s">
        <v>34</v>
      </c>
      <c r="M119" t="str" cm="1">
        <f t="array" ref="M11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19">
        <v>79</v>
      </c>
    </row>
    <row r="120" spans="1:14" x14ac:dyDescent="0.25">
      <c r="A120" t="s">
        <v>8</v>
      </c>
      <c r="B120" t="s">
        <v>21</v>
      </c>
      <c r="C120" t="s">
        <v>23</v>
      </c>
      <c r="D120" t="s">
        <v>11</v>
      </c>
      <c r="E120" t="s">
        <v>12</v>
      </c>
      <c r="F120" s="36">
        <v>51</v>
      </c>
      <c r="G120" s="36" t="str" cm="1">
        <f t="array" ref="G12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120">
        <v>63</v>
      </c>
      <c r="I120" t="str" cm="1">
        <f t="array" ref="I12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20" t="str">
        <f>IF(StudentsPerformance37[[#This Row],[math score]]&lt;50,"Failed","Passed")</f>
        <v>Passed</v>
      </c>
      <c r="K120" t="s">
        <v>34</v>
      </c>
      <c r="L120" t="s">
        <v>34</v>
      </c>
      <c r="M120" t="str" cm="1">
        <f t="array" ref="M12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20">
        <v>61</v>
      </c>
    </row>
    <row r="121" spans="1:14" x14ac:dyDescent="0.25">
      <c r="A121" t="s">
        <v>8</v>
      </c>
      <c r="B121" t="s">
        <v>13</v>
      </c>
      <c r="C121" t="s">
        <v>14</v>
      </c>
      <c r="D121" t="s">
        <v>11</v>
      </c>
      <c r="E121" t="s">
        <v>12</v>
      </c>
      <c r="F121" s="36">
        <v>55</v>
      </c>
      <c r="G121" s="36" t="str" cm="1">
        <f t="array" ref="G12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121">
        <v>69</v>
      </c>
      <c r="I121" t="str" cm="1">
        <f t="array" ref="I12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21" t="str">
        <f>IF(StudentsPerformance37[[#This Row],[math score]]&lt;50,"Failed","Passed")</f>
        <v>Passed</v>
      </c>
      <c r="K121" t="s">
        <v>34</v>
      </c>
      <c r="L121" t="s">
        <v>34</v>
      </c>
      <c r="M121" t="str" cm="1">
        <f t="array" ref="M12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21">
        <v>65</v>
      </c>
    </row>
    <row r="122" spans="1:14" x14ac:dyDescent="0.25">
      <c r="A122" t="s">
        <v>8</v>
      </c>
      <c r="B122" t="s">
        <v>13</v>
      </c>
      <c r="C122" t="s">
        <v>10</v>
      </c>
      <c r="D122" t="s">
        <v>11</v>
      </c>
      <c r="E122" t="s">
        <v>15</v>
      </c>
      <c r="F122" s="36">
        <v>79</v>
      </c>
      <c r="G122" s="36" t="str" cm="1">
        <f t="array" ref="G12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122">
        <v>92</v>
      </c>
      <c r="I122" t="str" cm="1">
        <f t="array" ref="I12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122" t="str">
        <f>IF(StudentsPerformance37[[#This Row],[math score]]&lt;50,"Failed","Passed")</f>
        <v>Passed</v>
      </c>
      <c r="K122" t="s">
        <v>34</v>
      </c>
      <c r="L122" t="s">
        <v>34</v>
      </c>
      <c r="M122" t="str" cm="1">
        <f t="array" ref="M12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122">
        <v>89</v>
      </c>
    </row>
    <row r="123" spans="1:14" x14ac:dyDescent="0.25">
      <c r="A123" t="s">
        <v>17</v>
      </c>
      <c r="B123" t="s">
        <v>9</v>
      </c>
      <c r="C123" t="s">
        <v>19</v>
      </c>
      <c r="D123" t="s">
        <v>11</v>
      </c>
      <c r="E123" t="s">
        <v>15</v>
      </c>
      <c r="F123" s="36">
        <v>91</v>
      </c>
      <c r="G123" s="36" t="str" cm="1">
        <f t="array" ref="G12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123">
        <v>89</v>
      </c>
      <c r="I123" t="str" cm="1">
        <f t="array" ref="I12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123" t="str">
        <f>IF(StudentsPerformance37[[#This Row],[math score]]&lt;50,"Failed","Passed")</f>
        <v>Passed</v>
      </c>
      <c r="K123" t="s">
        <v>34</v>
      </c>
      <c r="L123" t="s">
        <v>34</v>
      </c>
      <c r="M123" t="str" cm="1">
        <f t="array" ref="M12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123">
        <v>92</v>
      </c>
    </row>
    <row r="124" spans="1:14" x14ac:dyDescent="0.25">
      <c r="A124" t="s">
        <v>8</v>
      </c>
      <c r="B124" t="s">
        <v>13</v>
      </c>
      <c r="C124" t="s">
        <v>14</v>
      </c>
      <c r="D124" t="s">
        <v>11</v>
      </c>
      <c r="E124" t="s">
        <v>15</v>
      </c>
      <c r="F124" s="36">
        <v>88</v>
      </c>
      <c r="G124" s="36" t="str" cm="1">
        <f t="array" ref="G12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124">
        <v>93</v>
      </c>
      <c r="I124" t="str" cm="1">
        <f t="array" ref="I12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124" t="str">
        <f>IF(StudentsPerformance37[[#This Row],[math score]]&lt;50,"Failed","Passed")</f>
        <v>Passed</v>
      </c>
      <c r="K124" t="s">
        <v>34</v>
      </c>
      <c r="L124" t="s">
        <v>34</v>
      </c>
      <c r="M124" t="str" cm="1">
        <f t="array" ref="M12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124">
        <v>93</v>
      </c>
    </row>
    <row r="125" spans="1:14" x14ac:dyDescent="0.25">
      <c r="A125" t="s">
        <v>17</v>
      </c>
      <c r="B125" t="s">
        <v>21</v>
      </c>
      <c r="C125" t="s">
        <v>22</v>
      </c>
      <c r="D125" t="s">
        <v>20</v>
      </c>
      <c r="E125" t="s">
        <v>12</v>
      </c>
      <c r="F125" s="36">
        <v>63</v>
      </c>
      <c r="G125" s="36" t="str" cm="1">
        <f t="array" ref="G12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25">
        <v>57</v>
      </c>
      <c r="I125" t="str" cm="1">
        <f t="array" ref="I12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125" t="str">
        <f>IF(StudentsPerformance37[[#This Row],[math score]]&lt;50,"Failed","Passed")</f>
        <v>Passed</v>
      </c>
      <c r="K125" t="s">
        <v>34</v>
      </c>
      <c r="L125" t="s">
        <v>34</v>
      </c>
      <c r="M125" t="str" cm="1">
        <f t="array" ref="M12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125">
        <v>56</v>
      </c>
    </row>
    <row r="126" spans="1:14" x14ac:dyDescent="0.25">
      <c r="A126" t="s">
        <v>17</v>
      </c>
      <c r="B126" t="s">
        <v>24</v>
      </c>
      <c r="C126" t="s">
        <v>14</v>
      </c>
      <c r="D126" t="s">
        <v>11</v>
      </c>
      <c r="E126" t="s">
        <v>12</v>
      </c>
      <c r="F126" s="36">
        <v>83</v>
      </c>
      <c r="G126" s="36" t="str" cm="1">
        <f t="array" ref="G12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126">
        <v>80</v>
      </c>
      <c r="I126" t="str" cm="1">
        <f t="array" ref="I12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126" t="str">
        <f>IF(StudentsPerformance37[[#This Row],[math score]]&lt;50,"Failed","Passed")</f>
        <v>Passed</v>
      </c>
      <c r="K126" t="s">
        <v>34</v>
      </c>
      <c r="L126" t="s">
        <v>34</v>
      </c>
      <c r="M126" t="str" cm="1">
        <f t="array" ref="M12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26">
        <v>73</v>
      </c>
    </row>
    <row r="127" spans="1:14" x14ac:dyDescent="0.25">
      <c r="A127" t="s">
        <v>8</v>
      </c>
      <c r="B127" t="s">
        <v>9</v>
      </c>
      <c r="C127" t="s">
        <v>22</v>
      </c>
      <c r="D127" t="s">
        <v>11</v>
      </c>
      <c r="E127" t="s">
        <v>12</v>
      </c>
      <c r="F127" s="36">
        <v>87</v>
      </c>
      <c r="G127" s="36" t="str" cm="1">
        <f t="array" ref="G12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127">
        <v>95</v>
      </c>
      <c r="I127" t="str" cm="1">
        <f t="array" ref="I12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127" t="str">
        <f>IF(StudentsPerformance37[[#This Row],[math score]]&lt;50,"Failed","Passed")</f>
        <v>Passed</v>
      </c>
      <c r="K127" t="s">
        <v>34</v>
      </c>
      <c r="L127" t="s">
        <v>34</v>
      </c>
      <c r="M127" t="str" cm="1">
        <f t="array" ref="M12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127">
        <v>86</v>
      </c>
    </row>
    <row r="128" spans="1:14" x14ac:dyDescent="0.25">
      <c r="A128" t="s">
        <v>17</v>
      </c>
      <c r="B128" t="s">
        <v>9</v>
      </c>
      <c r="C128" t="s">
        <v>23</v>
      </c>
      <c r="D128" t="s">
        <v>11</v>
      </c>
      <c r="E128" t="s">
        <v>12</v>
      </c>
      <c r="F128" s="36">
        <v>72</v>
      </c>
      <c r="G128" s="36" t="str" cm="1">
        <f t="array" ref="G12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128">
        <v>68</v>
      </c>
      <c r="I128" t="str" cm="1">
        <f t="array" ref="I12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28" t="str">
        <f>IF(StudentsPerformance37[[#This Row],[math score]]&lt;50,"Failed","Passed")</f>
        <v>Passed</v>
      </c>
      <c r="K128" t="s">
        <v>34</v>
      </c>
      <c r="L128" t="s">
        <v>34</v>
      </c>
      <c r="M128" t="str" cm="1">
        <f t="array" ref="M12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28">
        <v>67</v>
      </c>
    </row>
    <row r="129" spans="1:14" x14ac:dyDescent="0.25">
      <c r="A129" t="s">
        <v>17</v>
      </c>
      <c r="B129" t="s">
        <v>21</v>
      </c>
      <c r="C129" t="s">
        <v>14</v>
      </c>
      <c r="D129" t="s">
        <v>11</v>
      </c>
      <c r="E129" t="s">
        <v>15</v>
      </c>
      <c r="F129" s="36">
        <v>65</v>
      </c>
      <c r="G129" s="36" t="str" cm="1">
        <f t="array" ref="G12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29">
        <v>77</v>
      </c>
      <c r="I129" t="str" cm="1">
        <f t="array" ref="I12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129" t="str">
        <f>IF(StudentsPerformance37[[#This Row],[math score]]&lt;50,"Failed","Passed")</f>
        <v>Passed</v>
      </c>
      <c r="K129" t="s">
        <v>34</v>
      </c>
      <c r="L129" t="s">
        <v>34</v>
      </c>
      <c r="M129" t="str" cm="1">
        <f t="array" ref="M12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29">
        <v>74</v>
      </c>
    </row>
    <row r="130" spans="1:14" x14ac:dyDescent="0.25">
      <c r="A130" t="s">
        <v>17</v>
      </c>
      <c r="B130" t="s">
        <v>21</v>
      </c>
      <c r="C130" t="s">
        <v>16</v>
      </c>
      <c r="D130" t="s">
        <v>11</v>
      </c>
      <c r="E130" t="s">
        <v>12</v>
      </c>
      <c r="F130" s="36">
        <v>82</v>
      </c>
      <c r="G130" s="36" t="str" cm="1">
        <f t="array" ref="G13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130">
        <v>82</v>
      </c>
      <c r="I130" t="str" cm="1">
        <f t="array" ref="I13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130" t="str">
        <f>IF(StudentsPerformance37[[#This Row],[math score]]&lt;50,"Failed","Passed")</f>
        <v>Passed</v>
      </c>
      <c r="K130" t="s">
        <v>34</v>
      </c>
      <c r="L130" t="s">
        <v>34</v>
      </c>
      <c r="M130" t="str" cm="1">
        <f t="array" ref="M13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30">
        <v>74</v>
      </c>
    </row>
    <row r="131" spans="1:14" x14ac:dyDescent="0.25">
      <c r="A131" t="s">
        <v>8</v>
      </c>
      <c r="B131" t="s">
        <v>18</v>
      </c>
      <c r="C131" t="s">
        <v>10</v>
      </c>
      <c r="D131" t="s">
        <v>11</v>
      </c>
      <c r="E131" t="s">
        <v>12</v>
      </c>
      <c r="F131" s="36">
        <v>51</v>
      </c>
      <c r="G131" s="36" t="str" cm="1">
        <f t="array" ref="G13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131">
        <v>49</v>
      </c>
      <c r="I131" t="str" cm="1">
        <f t="array" ref="I13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131" t="str">
        <f>IF(StudentsPerformance37[[#This Row],[math score]]&lt;50,"Failed","Passed")</f>
        <v>Passed</v>
      </c>
      <c r="K131" t="s">
        <v>35</v>
      </c>
      <c r="L131" t="s">
        <v>34</v>
      </c>
      <c r="M131" t="str" cm="1">
        <f t="array" ref="M13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131">
        <v>51</v>
      </c>
    </row>
    <row r="132" spans="1:14" x14ac:dyDescent="0.25">
      <c r="A132" t="s">
        <v>17</v>
      </c>
      <c r="B132" t="s">
        <v>21</v>
      </c>
      <c r="C132" t="s">
        <v>16</v>
      </c>
      <c r="D132" t="s">
        <v>11</v>
      </c>
      <c r="E132" t="s">
        <v>12</v>
      </c>
      <c r="F132" s="36">
        <v>89</v>
      </c>
      <c r="G132" s="36" t="str" cm="1">
        <f t="array" ref="G13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132">
        <v>84</v>
      </c>
      <c r="I132" t="str" cm="1">
        <f t="array" ref="I13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132" t="str">
        <f>IF(StudentsPerformance37[[#This Row],[math score]]&lt;50,"Failed","Passed")</f>
        <v>Passed</v>
      </c>
      <c r="K132" t="s">
        <v>34</v>
      </c>
      <c r="L132" t="s">
        <v>34</v>
      </c>
      <c r="M132" t="str" cm="1">
        <f t="array" ref="M13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132">
        <v>82</v>
      </c>
    </row>
    <row r="133" spans="1:14" x14ac:dyDescent="0.25">
      <c r="A133" t="s">
        <v>17</v>
      </c>
      <c r="B133" t="s">
        <v>13</v>
      </c>
      <c r="C133" t="s">
        <v>23</v>
      </c>
      <c r="D133" t="s">
        <v>20</v>
      </c>
      <c r="E133" t="s">
        <v>15</v>
      </c>
      <c r="F133" s="36">
        <v>53</v>
      </c>
      <c r="G133" s="36" t="str" cm="1">
        <f t="array" ref="G13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133">
        <v>37</v>
      </c>
      <c r="I133" t="str" cm="1">
        <f t="array" ref="I13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133" t="str">
        <f>IF(StudentsPerformance37[[#This Row],[math score]]&lt;50,"Failed","Passed")</f>
        <v>Passed</v>
      </c>
      <c r="K133" t="s">
        <v>35</v>
      </c>
      <c r="L133" t="s">
        <v>35</v>
      </c>
      <c r="M133" t="str" cm="1">
        <f t="array" ref="M13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133">
        <v>40</v>
      </c>
    </row>
    <row r="134" spans="1:14" x14ac:dyDescent="0.25">
      <c r="A134" t="s">
        <v>17</v>
      </c>
      <c r="B134" t="s">
        <v>24</v>
      </c>
      <c r="C134" t="s">
        <v>14</v>
      </c>
      <c r="D134" t="s">
        <v>20</v>
      </c>
      <c r="E134" t="s">
        <v>15</v>
      </c>
      <c r="F134" s="36">
        <v>87</v>
      </c>
      <c r="G134" s="36" t="str" cm="1">
        <f t="array" ref="G13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134">
        <v>74</v>
      </c>
      <c r="I134" t="str" cm="1">
        <f t="array" ref="I13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134" t="str">
        <f>IF(StudentsPerformance37[[#This Row],[math score]]&lt;50,"Failed","Passed")</f>
        <v>Passed</v>
      </c>
      <c r="K134" t="s">
        <v>34</v>
      </c>
      <c r="L134" t="s">
        <v>34</v>
      </c>
      <c r="M134" t="str" cm="1">
        <f t="array" ref="M13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34">
        <v>70</v>
      </c>
    </row>
    <row r="135" spans="1:14" x14ac:dyDescent="0.25">
      <c r="A135" t="s">
        <v>8</v>
      </c>
      <c r="B135" t="s">
        <v>13</v>
      </c>
      <c r="C135" t="s">
        <v>14</v>
      </c>
      <c r="D135" t="s">
        <v>11</v>
      </c>
      <c r="E135" t="s">
        <v>15</v>
      </c>
      <c r="F135" s="36">
        <v>75</v>
      </c>
      <c r="G135" s="36" t="str" cm="1">
        <f t="array" ref="G13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135">
        <v>81</v>
      </c>
      <c r="I135" t="str" cm="1">
        <f t="array" ref="I13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135" t="str">
        <f>IF(StudentsPerformance37[[#This Row],[math score]]&lt;50,"Failed","Passed")</f>
        <v>Passed</v>
      </c>
      <c r="K135" t="s">
        <v>34</v>
      </c>
      <c r="L135" t="s">
        <v>34</v>
      </c>
      <c r="M135" t="str" cm="1">
        <f t="array" ref="M13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135">
        <v>84</v>
      </c>
    </row>
    <row r="136" spans="1:14" x14ac:dyDescent="0.25">
      <c r="A136" t="s">
        <v>17</v>
      </c>
      <c r="B136" t="s">
        <v>21</v>
      </c>
      <c r="C136" t="s">
        <v>10</v>
      </c>
      <c r="D136" t="s">
        <v>20</v>
      </c>
      <c r="E136" t="s">
        <v>15</v>
      </c>
      <c r="F136" s="36">
        <v>74</v>
      </c>
      <c r="G136" s="36" t="str" cm="1">
        <f t="array" ref="G13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136">
        <v>79</v>
      </c>
      <c r="I136" t="str" cm="1">
        <f t="array" ref="I13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136" t="str">
        <f>IF(StudentsPerformance37[[#This Row],[math score]]&lt;50,"Failed","Passed")</f>
        <v>Passed</v>
      </c>
      <c r="K136" t="s">
        <v>34</v>
      </c>
      <c r="L136" t="s">
        <v>34</v>
      </c>
      <c r="M136" t="str" cm="1">
        <f t="array" ref="M13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36">
        <v>75</v>
      </c>
    </row>
    <row r="137" spans="1:14" x14ac:dyDescent="0.25">
      <c r="A137" t="s">
        <v>17</v>
      </c>
      <c r="B137" t="s">
        <v>13</v>
      </c>
      <c r="C137" t="s">
        <v>10</v>
      </c>
      <c r="D137" t="s">
        <v>11</v>
      </c>
      <c r="E137" t="s">
        <v>12</v>
      </c>
      <c r="F137" s="36">
        <v>58</v>
      </c>
      <c r="G137" s="36" t="str" cm="1">
        <f t="array" ref="G13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137">
        <v>55</v>
      </c>
      <c r="I137" t="str" cm="1">
        <f t="array" ref="I13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137" t="str">
        <f>IF(StudentsPerformance37[[#This Row],[math score]]&lt;50,"Failed","Passed")</f>
        <v>Passed</v>
      </c>
      <c r="K137" t="s">
        <v>34</v>
      </c>
      <c r="L137" t="s">
        <v>35</v>
      </c>
      <c r="M137" t="str" cm="1">
        <f t="array" ref="M13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137">
        <v>48</v>
      </c>
    </row>
    <row r="138" spans="1:14" x14ac:dyDescent="0.25">
      <c r="A138" t="s">
        <v>17</v>
      </c>
      <c r="B138" t="s">
        <v>9</v>
      </c>
      <c r="C138" t="s">
        <v>23</v>
      </c>
      <c r="D138" t="s">
        <v>11</v>
      </c>
      <c r="E138" t="s">
        <v>15</v>
      </c>
      <c r="F138" s="36">
        <v>51</v>
      </c>
      <c r="G138" s="36" t="str" cm="1">
        <f t="array" ref="G13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138">
        <v>54</v>
      </c>
      <c r="I138" t="str" cm="1">
        <f t="array" ref="I13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138" t="str">
        <f>IF(StudentsPerformance37[[#This Row],[math score]]&lt;50,"Failed","Passed")</f>
        <v>Passed</v>
      </c>
      <c r="K138" t="s">
        <v>34</v>
      </c>
      <c r="L138" t="s">
        <v>35</v>
      </c>
      <c r="M138" t="str" cm="1">
        <f t="array" ref="M13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138">
        <v>41</v>
      </c>
    </row>
    <row r="139" spans="1:14" x14ac:dyDescent="0.25">
      <c r="A139" t="s">
        <v>17</v>
      </c>
      <c r="B139" t="s">
        <v>24</v>
      </c>
      <c r="C139" t="s">
        <v>22</v>
      </c>
      <c r="D139" t="s">
        <v>11</v>
      </c>
      <c r="E139" t="s">
        <v>12</v>
      </c>
      <c r="F139" s="36">
        <v>70</v>
      </c>
      <c r="G139" s="36" t="str" cm="1">
        <f t="array" ref="G13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139">
        <v>55</v>
      </c>
      <c r="I139" t="str" cm="1">
        <f t="array" ref="I13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139" t="str">
        <f>IF(StudentsPerformance37[[#This Row],[math score]]&lt;50,"Failed","Passed")</f>
        <v>Passed</v>
      </c>
      <c r="K139" t="s">
        <v>34</v>
      </c>
      <c r="L139" t="s">
        <v>34</v>
      </c>
      <c r="M139" t="str" cm="1">
        <f t="array" ref="M13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139">
        <v>56</v>
      </c>
    </row>
    <row r="140" spans="1:14" x14ac:dyDescent="0.25">
      <c r="A140" t="s">
        <v>8</v>
      </c>
      <c r="B140" t="s">
        <v>13</v>
      </c>
      <c r="C140" t="s">
        <v>19</v>
      </c>
      <c r="D140" t="s">
        <v>11</v>
      </c>
      <c r="E140" t="s">
        <v>12</v>
      </c>
      <c r="F140" s="36">
        <v>59</v>
      </c>
      <c r="G140" s="36" t="str" cm="1">
        <f t="array" ref="G14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140">
        <v>66</v>
      </c>
      <c r="I140" t="str" cm="1">
        <f t="array" ref="I14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40" t="str">
        <f>IF(StudentsPerformance37[[#This Row],[math score]]&lt;50,"Failed","Passed")</f>
        <v>Passed</v>
      </c>
      <c r="K140" t="s">
        <v>34</v>
      </c>
      <c r="L140" t="s">
        <v>34</v>
      </c>
      <c r="M140" t="str" cm="1">
        <f t="array" ref="M14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40">
        <v>67</v>
      </c>
    </row>
    <row r="141" spans="1:14" x14ac:dyDescent="0.25">
      <c r="A141" t="s">
        <v>17</v>
      </c>
      <c r="B141" t="s">
        <v>21</v>
      </c>
      <c r="C141" t="s">
        <v>14</v>
      </c>
      <c r="D141" t="s">
        <v>11</v>
      </c>
      <c r="E141" t="s">
        <v>15</v>
      </c>
      <c r="F141" s="36">
        <v>71</v>
      </c>
      <c r="G141" s="36" t="str" cm="1">
        <f t="array" ref="G14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141">
        <v>61</v>
      </c>
      <c r="I141" t="str" cm="1">
        <f t="array" ref="I14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41" t="str">
        <f>IF(StudentsPerformance37[[#This Row],[math score]]&lt;50,"Failed","Passed")</f>
        <v>Passed</v>
      </c>
      <c r="K141" t="s">
        <v>34</v>
      </c>
      <c r="L141" t="s">
        <v>34</v>
      </c>
      <c r="M141" t="str" cm="1">
        <f t="array" ref="M14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41">
        <v>69</v>
      </c>
    </row>
    <row r="142" spans="1:14" x14ac:dyDescent="0.25">
      <c r="A142" t="s">
        <v>8</v>
      </c>
      <c r="B142" t="s">
        <v>21</v>
      </c>
      <c r="C142" t="s">
        <v>23</v>
      </c>
      <c r="D142" t="s">
        <v>11</v>
      </c>
      <c r="E142" t="s">
        <v>12</v>
      </c>
      <c r="F142" s="36">
        <v>76</v>
      </c>
      <c r="G142" s="36" t="str" cm="1">
        <f t="array" ref="G14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142">
        <v>72</v>
      </c>
      <c r="I142" t="str" cm="1">
        <f t="array" ref="I14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142" t="str">
        <f>IF(StudentsPerformance37[[#This Row],[math score]]&lt;50,"Failed","Passed")</f>
        <v>Passed</v>
      </c>
      <c r="K142" t="s">
        <v>34</v>
      </c>
      <c r="L142" t="s">
        <v>34</v>
      </c>
      <c r="M142" t="str" cm="1">
        <f t="array" ref="M14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42">
        <v>71</v>
      </c>
    </row>
    <row r="143" spans="1:14" x14ac:dyDescent="0.25">
      <c r="A143" t="s">
        <v>8</v>
      </c>
      <c r="B143" t="s">
        <v>13</v>
      </c>
      <c r="C143" t="s">
        <v>14</v>
      </c>
      <c r="D143" t="s">
        <v>20</v>
      </c>
      <c r="E143" t="s">
        <v>12</v>
      </c>
      <c r="F143" s="36">
        <v>59</v>
      </c>
      <c r="G143" s="36" t="str" cm="1">
        <f t="array" ref="G14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143">
        <v>62</v>
      </c>
      <c r="I143" t="str" cm="1">
        <f t="array" ref="I14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43" t="str">
        <f>IF(StudentsPerformance37[[#This Row],[math score]]&lt;50,"Failed","Passed")</f>
        <v>Passed</v>
      </c>
      <c r="K143" t="s">
        <v>34</v>
      </c>
      <c r="L143" t="s">
        <v>34</v>
      </c>
      <c r="M143" t="str" cm="1">
        <f t="array" ref="M14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43">
        <v>64</v>
      </c>
    </row>
    <row r="144" spans="1:14" x14ac:dyDescent="0.25">
      <c r="A144" t="s">
        <v>8</v>
      </c>
      <c r="B144" t="s">
        <v>24</v>
      </c>
      <c r="C144" t="s">
        <v>14</v>
      </c>
      <c r="D144" t="s">
        <v>20</v>
      </c>
      <c r="E144" t="s">
        <v>15</v>
      </c>
      <c r="F144" s="36">
        <v>42</v>
      </c>
      <c r="G144" s="36" t="str" cm="1">
        <f t="array" ref="G14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144">
        <v>55</v>
      </c>
      <c r="I144" t="str" cm="1">
        <f t="array" ref="I14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144" t="str">
        <f>IF(StudentsPerformance37[[#This Row],[math score]]&lt;50,"Failed","Passed")</f>
        <v>Failed</v>
      </c>
      <c r="K144" t="s">
        <v>34</v>
      </c>
      <c r="L144" t="s">
        <v>34</v>
      </c>
      <c r="M144" t="str" cm="1">
        <f t="array" ref="M14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144">
        <v>54</v>
      </c>
    </row>
    <row r="145" spans="1:14" x14ac:dyDescent="0.25">
      <c r="A145" t="s">
        <v>17</v>
      </c>
      <c r="B145" t="s">
        <v>18</v>
      </c>
      <c r="C145" t="s">
        <v>22</v>
      </c>
      <c r="D145" t="s">
        <v>11</v>
      </c>
      <c r="E145" t="s">
        <v>12</v>
      </c>
      <c r="F145" s="36">
        <v>57</v>
      </c>
      <c r="G145" s="36" t="str" cm="1">
        <f t="array" ref="G14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145">
        <v>43</v>
      </c>
      <c r="I145" t="str" cm="1">
        <f t="array" ref="I14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145" t="str">
        <f>IF(StudentsPerformance37[[#This Row],[math score]]&lt;50,"Failed","Passed")</f>
        <v>Passed</v>
      </c>
      <c r="K145" t="s">
        <v>35</v>
      </c>
      <c r="L145" t="s">
        <v>35</v>
      </c>
      <c r="M145" t="str" cm="1">
        <f t="array" ref="M14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145">
        <v>47</v>
      </c>
    </row>
    <row r="146" spans="1:14" x14ac:dyDescent="0.25">
      <c r="A146" t="s">
        <v>17</v>
      </c>
      <c r="B146" t="s">
        <v>21</v>
      </c>
      <c r="C146" t="s">
        <v>14</v>
      </c>
      <c r="D146" t="s">
        <v>11</v>
      </c>
      <c r="E146" t="s">
        <v>12</v>
      </c>
      <c r="F146" s="36">
        <v>88</v>
      </c>
      <c r="G146" s="36" t="str" cm="1">
        <f t="array" ref="G14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146">
        <v>73</v>
      </c>
      <c r="I146" t="str" cm="1">
        <f t="array" ref="I14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146" t="str">
        <f>IF(StudentsPerformance37[[#This Row],[math score]]&lt;50,"Failed","Passed")</f>
        <v>Passed</v>
      </c>
      <c r="K146" t="s">
        <v>34</v>
      </c>
      <c r="L146" t="s">
        <v>34</v>
      </c>
      <c r="M146" t="str" cm="1">
        <f t="array" ref="M14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46">
        <v>78</v>
      </c>
    </row>
    <row r="147" spans="1:14" x14ac:dyDescent="0.25">
      <c r="A147" t="s">
        <v>8</v>
      </c>
      <c r="B147" t="s">
        <v>13</v>
      </c>
      <c r="C147" t="s">
        <v>14</v>
      </c>
      <c r="D147" t="s">
        <v>20</v>
      </c>
      <c r="E147" t="s">
        <v>12</v>
      </c>
      <c r="F147" s="36">
        <v>22</v>
      </c>
      <c r="G147" s="36" t="str" cm="1">
        <f t="array" ref="G14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147">
        <v>39</v>
      </c>
      <c r="I147" t="str" cm="1">
        <f t="array" ref="I14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147" t="str">
        <f>IF(StudentsPerformance37[[#This Row],[math score]]&lt;50,"Failed","Passed")</f>
        <v>Failed</v>
      </c>
      <c r="K147" t="s">
        <v>35</v>
      </c>
      <c r="L147" t="s">
        <v>35</v>
      </c>
      <c r="M147" t="str" cm="1">
        <f t="array" ref="M14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147">
        <v>33</v>
      </c>
    </row>
    <row r="148" spans="1:14" x14ac:dyDescent="0.25">
      <c r="A148" t="s">
        <v>17</v>
      </c>
      <c r="B148" t="s">
        <v>9</v>
      </c>
      <c r="C148" t="s">
        <v>23</v>
      </c>
      <c r="D148" t="s">
        <v>11</v>
      </c>
      <c r="E148" t="s">
        <v>12</v>
      </c>
      <c r="F148" s="36">
        <v>88</v>
      </c>
      <c r="G148" s="36" t="str" cm="1">
        <f t="array" ref="G14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148">
        <v>84</v>
      </c>
      <c r="I148" t="str" cm="1">
        <f t="array" ref="I14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148" t="str">
        <f>IF(StudentsPerformance37[[#This Row],[math score]]&lt;50,"Failed","Passed")</f>
        <v>Passed</v>
      </c>
      <c r="K148" t="s">
        <v>34</v>
      </c>
      <c r="L148" t="s">
        <v>34</v>
      </c>
      <c r="M148" t="str" cm="1">
        <f t="array" ref="M14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48">
        <v>75</v>
      </c>
    </row>
    <row r="149" spans="1:14" x14ac:dyDescent="0.25">
      <c r="A149" t="s">
        <v>17</v>
      </c>
      <c r="B149" t="s">
        <v>13</v>
      </c>
      <c r="C149" t="s">
        <v>19</v>
      </c>
      <c r="D149" t="s">
        <v>20</v>
      </c>
      <c r="E149" t="s">
        <v>12</v>
      </c>
      <c r="F149" s="36">
        <v>73</v>
      </c>
      <c r="G149" s="36" t="str" cm="1">
        <f t="array" ref="G14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149">
        <v>68</v>
      </c>
      <c r="I149" t="str" cm="1">
        <f t="array" ref="I14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49" t="str">
        <f>IF(StudentsPerformance37[[#This Row],[math score]]&lt;50,"Failed","Passed")</f>
        <v>Passed</v>
      </c>
      <c r="K149" t="s">
        <v>34</v>
      </c>
      <c r="L149" t="s">
        <v>34</v>
      </c>
      <c r="M149" t="str" cm="1">
        <f t="array" ref="M14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49">
        <v>66</v>
      </c>
    </row>
    <row r="150" spans="1:14" x14ac:dyDescent="0.25">
      <c r="A150" t="s">
        <v>8</v>
      </c>
      <c r="B150" t="s">
        <v>21</v>
      </c>
      <c r="C150" t="s">
        <v>10</v>
      </c>
      <c r="D150" t="s">
        <v>11</v>
      </c>
      <c r="E150" t="s">
        <v>15</v>
      </c>
      <c r="F150" s="36">
        <v>68</v>
      </c>
      <c r="G150" s="36" t="str" cm="1">
        <f t="array" ref="G15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50">
        <v>75</v>
      </c>
      <c r="I150" t="str" cm="1">
        <f t="array" ref="I15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150" t="str">
        <f>IF(StudentsPerformance37[[#This Row],[math score]]&lt;50,"Failed","Passed")</f>
        <v>Passed</v>
      </c>
      <c r="K150" t="s">
        <v>34</v>
      </c>
      <c r="L150" t="s">
        <v>34</v>
      </c>
      <c r="M150" t="str" cm="1">
        <f t="array" ref="M15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150">
        <v>81</v>
      </c>
    </row>
    <row r="151" spans="1:14" x14ac:dyDescent="0.25">
      <c r="A151" t="s">
        <v>17</v>
      </c>
      <c r="B151" t="s">
        <v>24</v>
      </c>
      <c r="C151" t="s">
        <v>19</v>
      </c>
      <c r="D151" t="s">
        <v>20</v>
      </c>
      <c r="E151" t="s">
        <v>15</v>
      </c>
      <c r="F151" s="36">
        <v>100</v>
      </c>
      <c r="G151" s="36" t="str" cm="1">
        <f t="array" ref="G15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151">
        <v>100</v>
      </c>
      <c r="I151" t="str" cm="1">
        <f t="array" ref="I15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151" t="str">
        <f>IF(StudentsPerformance37[[#This Row],[math score]]&lt;50,"Failed","Passed")</f>
        <v>Passed</v>
      </c>
      <c r="K151" t="s">
        <v>34</v>
      </c>
      <c r="L151" t="s">
        <v>34</v>
      </c>
      <c r="M151" t="str" cm="1">
        <f t="array" ref="M15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151">
        <v>93</v>
      </c>
    </row>
    <row r="152" spans="1:14" x14ac:dyDescent="0.25">
      <c r="A152" t="s">
        <v>17</v>
      </c>
      <c r="B152" t="s">
        <v>18</v>
      </c>
      <c r="C152" t="s">
        <v>23</v>
      </c>
      <c r="D152" t="s">
        <v>11</v>
      </c>
      <c r="E152" t="s">
        <v>15</v>
      </c>
      <c r="F152" s="36">
        <v>62</v>
      </c>
      <c r="G152" s="36" t="str" cm="1">
        <f t="array" ref="G15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52">
        <v>67</v>
      </c>
      <c r="I152" t="str" cm="1">
        <f t="array" ref="I15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52" t="str">
        <f>IF(StudentsPerformance37[[#This Row],[math score]]&lt;50,"Failed","Passed")</f>
        <v>Passed</v>
      </c>
      <c r="K152" t="s">
        <v>34</v>
      </c>
      <c r="L152" t="s">
        <v>34</v>
      </c>
      <c r="M152" t="str" cm="1">
        <f t="array" ref="M15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52">
        <v>69</v>
      </c>
    </row>
    <row r="153" spans="1:14" x14ac:dyDescent="0.25">
      <c r="A153" t="s">
        <v>17</v>
      </c>
      <c r="B153" t="s">
        <v>18</v>
      </c>
      <c r="C153" t="s">
        <v>10</v>
      </c>
      <c r="D153" t="s">
        <v>11</v>
      </c>
      <c r="E153" t="s">
        <v>12</v>
      </c>
      <c r="F153" s="36">
        <v>77</v>
      </c>
      <c r="G153" s="36" t="str" cm="1">
        <f t="array" ref="G15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153">
        <v>67</v>
      </c>
      <c r="I153" t="str" cm="1">
        <f t="array" ref="I15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53" t="str">
        <f>IF(StudentsPerformance37[[#This Row],[math score]]&lt;50,"Failed","Passed")</f>
        <v>Passed</v>
      </c>
      <c r="K153" t="s">
        <v>34</v>
      </c>
      <c r="L153" t="s">
        <v>34</v>
      </c>
      <c r="M153" t="str" cm="1">
        <f t="array" ref="M15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53">
        <v>68</v>
      </c>
    </row>
    <row r="154" spans="1:14" x14ac:dyDescent="0.25">
      <c r="A154" t="s">
        <v>8</v>
      </c>
      <c r="B154" t="s">
        <v>9</v>
      </c>
      <c r="C154" t="s">
        <v>19</v>
      </c>
      <c r="D154" t="s">
        <v>11</v>
      </c>
      <c r="E154" t="s">
        <v>15</v>
      </c>
      <c r="F154" s="36">
        <v>59</v>
      </c>
      <c r="G154" s="36" t="str" cm="1">
        <f t="array" ref="G15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154">
        <v>70</v>
      </c>
      <c r="I154" t="str" cm="1">
        <f t="array" ref="I15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154" t="str">
        <f>IF(StudentsPerformance37[[#This Row],[math score]]&lt;50,"Failed","Passed")</f>
        <v>Passed</v>
      </c>
      <c r="K154" t="s">
        <v>34</v>
      </c>
      <c r="L154" t="s">
        <v>34</v>
      </c>
      <c r="M154" t="str" cm="1">
        <f t="array" ref="M15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54">
        <v>66</v>
      </c>
    </row>
    <row r="155" spans="1:14" x14ac:dyDescent="0.25">
      <c r="A155" t="s">
        <v>17</v>
      </c>
      <c r="B155" t="s">
        <v>21</v>
      </c>
      <c r="C155" t="s">
        <v>10</v>
      </c>
      <c r="D155" t="s">
        <v>11</v>
      </c>
      <c r="E155" t="s">
        <v>12</v>
      </c>
      <c r="F155" s="36">
        <v>54</v>
      </c>
      <c r="G155" s="36" t="str" cm="1">
        <f t="array" ref="G15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155">
        <v>49</v>
      </c>
      <c r="I155" t="str" cm="1">
        <f t="array" ref="I15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155" t="str">
        <f>IF(StudentsPerformance37[[#This Row],[math score]]&lt;50,"Failed","Passed")</f>
        <v>Passed</v>
      </c>
      <c r="K155" t="s">
        <v>35</v>
      </c>
      <c r="L155" t="s">
        <v>35</v>
      </c>
      <c r="M155" t="str" cm="1">
        <f t="array" ref="M15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155">
        <v>47</v>
      </c>
    </row>
    <row r="156" spans="1:14" x14ac:dyDescent="0.25">
      <c r="A156" t="s">
        <v>17</v>
      </c>
      <c r="B156" t="s">
        <v>21</v>
      </c>
      <c r="C156" t="s">
        <v>23</v>
      </c>
      <c r="D156" t="s">
        <v>11</v>
      </c>
      <c r="E156" t="s">
        <v>12</v>
      </c>
      <c r="F156" s="36">
        <v>62</v>
      </c>
      <c r="G156" s="36" t="str" cm="1">
        <f t="array" ref="G15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56">
        <v>67</v>
      </c>
      <c r="I156" t="str" cm="1">
        <f t="array" ref="I15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56" t="str">
        <f>IF(StudentsPerformance37[[#This Row],[math score]]&lt;50,"Failed","Passed")</f>
        <v>Passed</v>
      </c>
      <c r="K156" t="s">
        <v>34</v>
      </c>
      <c r="L156" t="s">
        <v>34</v>
      </c>
      <c r="M156" t="str" cm="1">
        <f t="array" ref="M15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56">
        <v>61</v>
      </c>
    </row>
    <row r="157" spans="1:14" x14ac:dyDescent="0.25">
      <c r="A157" t="s">
        <v>8</v>
      </c>
      <c r="B157" t="s">
        <v>13</v>
      </c>
      <c r="C157" t="s">
        <v>14</v>
      </c>
      <c r="D157" t="s">
        <v>11</v>
      </c>
      <c r="E157" t="s">
        <v>15</v>
      </c>
      <c r="F157" s="36">
        <v>70</v>
      </c>
      <c r="G157" s="36" t="str" cm="1">
        <f t="array" ref="G15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157">
        <v>89</v>
      </c>
      <c r="I157" t="str" cm="1">
        <f t="array" ref="I15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157" t="str">
        <f>IF(StudentsPerformance37[[#This Row],[math score]]&lt;50,"Failed","Passed")</f>
        <v>Passed</v>
      </c>
      <c r="K157" t="s">
        <v>34</v>
      </c>
      <c r="L157" t="s">
        <v>34</v>
      </c>
      <c r="M157" t="str" cm="1">
        <f t="array" ref="M15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157">
        <v>88</v>
      </c>
    </row>
    <row r="158" spans="1:14" x14ac:dyDescent="0.25">
      <c r="A158" t="s">
        <v>8</v>
      </c>
      <c r="B158" t="s">
        <v>24</v>
      </c>
      <c r="C158" t="s">
        <v>22</v>
      </c>
      <c r="D158" t="s">
        <v>20</v>
      </c>
      <c r="E158" t="s">
        <v>15</v>
      </c>
      <c r="F158" s="36">
        <v>66</v>
      </c>
      <c r="G158" s="36" t="str" cm="1">
        <f t="array" ref="G15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58">
        <v>74</v>
      </c>
      <c r="I158" t="str" cm="1">
        <f t="array" ref="I15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158" t="str">
        <f>IF(StudentsPerformance37[[#This Row],[math score]]&lt;50,"Failed","Passed")</f>
        <v>Passed</v>
      </c>
      <c r="K158" t="s">
        <v>34</v>
      </c>
      <c r="L158" t="s">
        <v>34</v>
      </c>
      <c r="M158" t="str" cm="1">
        <f t="array" ref="M15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58">
        <v>78</v>
      </c>
    </row>
    <row r="159" spans="1:14" x14ac:dyDescent="0.25">
      <c r="A159" t="s">
        <v>17</v>
      </c>
      <c r="B159" t="s">
        <v>9</v>
      </c>
      <c r="C159" t="s">
        <v>14</v>
      </c>
      <c r="D159" t="s">
        <v>20</v>
      </c>
      <c r="E159" t="s">
        <v>12</v>
      </c>
      <c r="F159" s="36">
        <v>60</v>
      </c>
      <c r="G159" s="36" t="str" cm="1">
        <f t="array" ref="G15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59">
        <v>60</v>
      </c>
      <c r="I159" t="str" cm="1">
        <f t="array" ref="I15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59" t="str">
        <f>IF(StudentsPerformance37[[#This Row],[math score]]&lt;50,"Failed","Passed")</f>
        <v>Passed</v>
      </c>
      <c r="K159" t="s">
        <v>34</v>
      </c>
      <c r="L159" t="s">
        <v>34</v>
      </c>
      <c r="M159" t="str" cm="1">
        <f t="array" ref="M15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59">
        <v>60</v>
      </c>
    </row>
    <row r="160" spans="1:14" x14ac:dyDescent="0.25">
      <c r="A160" t="s">
        <v>8</v>
      </c>
      <c r="B160" t="s">
        <v>9</v>
      </c>
      <c r="C160" t="s">
        <v>19</v>
      </c>
      <c r="D160" t="s">
        <v>11</v>
      </c>
      <c r="E160" t="s">
        <v>15</v>
      </c>
      <c r="F160" s="36">
        <v>61</v>
      </c>
      <c r="G160" s="36" t="str" cm="1">
        <f t="array" ref="G16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60">
        <v>86</v>
      </c>
      <c r="I160" t="str" cm="1">
        <f t="array" ref="I16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160" t="str">
        <f>IF(StudentsPerformance37[[#This Row],[math score]]&lt;50,"Failed","Passed")</f>
        <v>Passed</v>
      </c>
      <c r="K160" t="s">
        <v>34</v>
      </c>
      <c r="L160" t="s">
        <v>34</v>
      </c>
      <c r="M160" t="str" cm="1">
        <f t="array" ref="M16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160">
        <v>87</v>
      </c>
    </row>
    <row r="161" spans="1:14" x14ac:dyDescent="0.25">
      <c r="A161" t="s">
        <v>17</v>
      </c>
      <c r="B161" t="s">
        <v>21</v>
      </c>
      <c r="C161" t="s">
        <v>19</v>
      </c>
      <c r="D161" t="s">
        <v>20</v>
      </c>
      <c r="E161" t="s">
        <v>12</v>
      </c>
      <c r="F161" s="36">
        <v>66</v>
      </c>
      <c r="G161" s="36" t="str" cm="1">
        <f t="array" ref="G16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61">
        <v>62</v>
      </c>
      <c r="I161" t="str" cm="1">
        <f t="array" ref="I16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61" t="str">
        <f>IF(StudentsPerformance37[[#This Row],[math score]]&lt;50,"Failed","Passed")</f>
        <v>Passed</v>
      </c>
      <c r="K161" t="s">
        <v>34</v>
      </c>
      <c r="L161" t="s">
        <v>34</v>
      </c>
      <c r="M161" t="str" cm="1">
        <f t="array" ref="M16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61">
        <v>64</v>
      </c>
    </row>
    <row r="162" spans="1:14" x14ac:dyDescent="0.25">
      <c r="A162" t="s">
        <v>17</v>
      </c>
      <c r="B162" t="s">
        <v>9</v>
      </c>
      <c r="C162" t="s">
        <v>19</v>
      </c>
      <c r="D162" t="s">
        <v>20</v>
      </c>
      <c r="E162" t="s">
        <v>15</v>
      </c>
      <c r="F162" s="36">
        <v>82</v>
      </c>
      <c r="G162" s="36" t="str" cm="1">
        <f t="array" ref="G16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162">
        <v>78</v>
      </c>
      <c r="I162" t="str" cm="1">
        <f t="array" ref="I16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162" t="str">
        <f>IF(StudentsPerformance37[[#This Row],[math score]]&lt;50,"Failed","Passed")</f>
        <v>Passed</v>
      </c>
      <c r="K162" t="s">
        <v>34</v>
      </c>
      <c r="L162" t="s">
        <v>34</v>
      </c>
      <c r="M162" t="str" cm="1">
        <f t="array" ref="M16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62">
        <v>74</v>
      </c>
    </row>
    <row r="163" spans="1:14" x14ac:dyDescent="0.25">
      <c r="A163" t="s">
        <v>8</v>
      </c>
      <c r="B163" t="s">
        <v>24</v>
      </c>
      <c r="C163" t="s">
        <v>14</v>
      </c>
      <c r="D163" t="s">
        <v>20</v>
      </c>
      <c r="E163" t="s">
        <v>15</v>
      </c>
      <c r="F163" s="36">
        <v>75</v>
      </c>
      <c r="G163" s="36" t="str" cm="1">
        <f t="array" ref="G16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163">
        <v>88</v>
      </c>
      <c r="I163" t="str" cm="1">
        <f t="array" ref="I16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163" t="str">
        <f>IF(StudentsPerformance37[[#This Row],[math score]]&lt;50,"Failed","Passed")</f>
        <v>Passed</v>
      </c>
      <c r="K163" t="s">
        <v>34</v>
      </c>
      <c r="L163" t="s">
        <v>34</v>
      </c>
      <c r="M163" t="str" cm="1">
        <f t="array" ref="M16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163">
        <v>85</v>
      </c>
    </row>
    <row r="164" spans="1:14" x14ac:dyDescent="0.25">
      <c r="A164" t="s">
        <v>17</v>
      </c>
      <c r="B164" t="s">
        <v>9</v>
      </c>
      <c r="C164" t="s">
        <v>16</v>
      </c>
      <c r="D164" t="s">
        <v>20</v>
      </c>
      <c r="E164" t="s">
        <v>12</v>
      </c>
      <c r="F164" s="36">
        <v>49</v>
      </c>
      <c r="G164" s="36" t="str" cm="1">
        <f t="array" ref="G16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164">
        <v>53</v>
      </c>
      <c r="I164" t="str" cm="1">
        <f t="array" ref="I16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164" t="str">
        <f>IF(StudentsPerformance37[[#This Row],[math score]]&lt;50,"Failed","Passed")</f>
        <v>Failed</v>
      </c>
      <c r="K164" t="s">
        <v>34</v>
      </c>
      <c r="L164" t="s">
        <v>34</v>
      </c>
      <c r="M164" t="str" cm="1">
        <f t="array" ref="M16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164">
        <v>52</v>
      </c>
    </row>
    <row r="165" spans="1:14" x14ac:dyDescent="0.25">
      <c r="A165" t="s">
        <v>17</v>
      </c>
      <c r="B165" t="s">
        <v>13</v>
      </c>
      <c r="C165" t="s">
        <v>22</v>
      </c>
      <c r="D165" t="s">
        <v>11</v>
      </c>
      <c r="E165" t="s">
        <v>12</v>
      </c>
      <c r="F165" s="36">
        <v>52</v>
      </c>
      <c r="G165" s="36" t="str" cm="1">
        <f t="array" ref="G16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165">
        <v>53</v>
      </c>
      <c r="I165" t="str" cm="1">
        <f t="array" ref="I16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165" t="str">
        <f>IF(StudentsPerformance37[[#This Row],[math score]]&lt;50,"Failed","Passed")</f>
        <v>Passed</v>
      </c>
      <c r="K165" t="s">
        <v>34</v>
      </c>
      <c r="L165" t="s">
        <v>35</v>
      </c>
      <c r="M165" t="str" cm="1">
        <f t="array" ref="M16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165">
        <v>49</v>
      </c>
    </row>
    <row r="166" spans="1:14" x14ac:dyDescent="0.25">
      <c r="A166" t="s">
        <v>8</v>
      </c>
      <c r="B166" t="s">
        <v>24</v>
      </c>
      <c r="C166" t="s">
        <v>16</v>
      </c>
      <c r="D166" t="s">
        <v>11</v>
      </c>
      <c r="E166" t="s">
        <v>12</v>
      </c>
      <c r="F166" s="36">
        <v>81</v>
      </c>
      <c r="G166" s="36" t="str" cm="1">
        <f t="array" ref="G16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166">
        <v>92</v>
      </c>
      <c r="I166" t="str" cm="1">
        <f t="array" ref="I16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166" t="str">
        <f>IF(StudentsPerformance37[[#This Row],[math score]]&lt;50,"Failed","Passed")</f>
        <v>Passed</v>
      </c>
      <c r="K166" t="s">
        <v>34</v>
      </c>
      <c r="L166" t="s">
        <v>34</v>
      </c>
      <c r="M166" t="str" cm="1">
        <f t="array" ref="M16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166">
        <v>91</v>
      </c>
    </row>
    <row r="167" spans="1:14" x14ac:dyDescent="0.25">
      <c r="A167" t="s">
        <v>8</v>
      </c>
      <c r="B167" t="s">
        <v>13</v>
      </c>
      <c r="C167" t="s">
        <v>10</v>
      </c>
      <c r="D167" t="s">
        <v>11</v>
      </c>
      <c r="E167" t="s">
        <v>15</v>
      </c>
      <c r="F167" s="36">
        <v>96</v>
      </c>
      <c r="G167" s="36" t="str" cm="1">
        <f t="array" ref="G16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167">
        <v>100</v>
      </c>
      <c r="I167" t="str" cm="1">
        <f t="array" ref="I16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167" t="str">
        <f>IF(StudentsPerformance37[[#This Row],[math score]]&lt;50,"Failed","Passed")</f>
        <v>Passed</v>
      </c>
      <c r="K167" t="s">
        <v>34</v>
      </c>
      <c r="L167" t="s">
        <v>34</v>
      </c>
      <c r="M167" t="str" cm="1">
        <f t="array" ref="M16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167">
        <v>100</v>
      </c>
    </row>
    <row r="168" spans="1:14" x14ac:dyDescent="0.25">
      <c r="A168" t="s">
        <v>17</v>
      </c>
      <c r="B168" t="s">
        <v>13</v>
      </c>
      <c r="C168" t="s">
        <v>22</v>
      </c>
      <c r="D168" t="s">
        <v>20</v>
      </c>
      <c r="E168" t="s">
        <v>15</v>
      </c>
      <c r="F168" s="36">
        <v>53</v>
      </c>
      <c r="G168" s="36" t="str" cm="1">
        <f t="array" ref="G16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168">
        <v>51</v>
      </c>
      <c r="I168" t="str" cm="1">
        <f t="array" ref="I16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168" t="str">
        <f>IF(StudentsPerformance37[[#This Row],[math score]]&lt;50,"Failed","Passed")</f>
        <v>Passed</v>
      </c>
      <c r="K168" t="s">
        <v>34</v>
      </c>
      <c r="L168" t="s">
        <v>34</v>
      </c>
      <c r="M168" t="str" cm="1">
        <f t="array" ref="M16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168">
        <v>51</v>
      </c>
    </row>
    <row r="169" spans="1:14" x14ac:dyDescent="0.25">
      <c r="A169" t="s">
        <v>8</v>
      </c>
      <c r="B169" t="s">
        <v>9</v>
      </c>
      <c r="C169" t="s">
        <v>16</v>
      </c>
      <c r="D169" t="s">
        <v>20</v>
      </c>
      <c r="E169" t="s">
        <v>15</v>
      </c>
      <c r="F169" s="36">
        <v>58</v>
      </c>
      <c r="G169" s="36" t="str" cm="1">
        <f t="array" ref="G16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169">
        <v>76</v>
      </c>
      <c r="I169" t="str" cm="1">
        <f t="array" ref="I16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169" t="str">
        <f>IF(StudentsPerformance37[[#This Row],[math score]]&lt;50,"Failed","Passed")</f>
        <v>Passed</v>
      </c>
      <c r="K169" t="s">
        <v>34</v>
      </c>
      <c r="L169" t="s">
        <v>34</v>
      </c>
      <c r="M169" t="str" cm="1">
        <f t="array" ref="M16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69">
        <v>78</v>
      </c>
    </row>
    <row r="170" spans="1:14" x14ac:dyDescent="0.25">
      <c r="A170" t="s">
        <v>8</v>
      </c>
      <c r="B170" t="s">
        <v>9</v>
      </c>
      <c r="C170" t="s">
        <v>22</v>
      </c>
      <c r="D170" t="s">
        <v>11</v>
      </c>
      <c r="E170" t="s">
        <v>15</v>
      </c>
      <c r="F170" s="36">
        <v>68</v>
      </c>
      <c r="G170" s="36" t="str" cm="1">
        <f t="array" ref="G17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70">
        <v>83</v>
      </c>
      <c r="I170" t="str" cm="1">
        <f t="array" ref="I17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170" t="str">
        <f>IF(StudentsPerformance37[[#This Row],[math score]]&lt;50,"Failed","Passed")</f>
        <v>Passed</v>
      </c>
      <c r="K170" t="s">
        <v>34</v>
      </c>
      <c r="L170" t="s">
        <v>34</v>
      </c>
      <c r="M170" t="str" cm="1">
        <f t="array" ref="M17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70">
        <v>78</v>
      </c>
    </row>
    <row r="171" spans="1:14" x14ac:dyDescent="0.25">
      <c r="A171" t="s">
        <v>8</v>
      </c>
      <c r="B171" t="s">
        <v>13</v>
      </c>
      <c r="C171" t="s">
        <v>14</v>
      </c>
      <c r="D171" t="s">
        <v>20</v>
      </c>
      <c r="E171" t="s">
        <v>15</v>
      </c>
      <c r="F171" s="36">
        <v>67</v>
      </c>
      <c r="G171" s="36" t="str" cm="1">
        <f t="array" ref="G17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71">
        <v>75</v>
      </c>
      <c r="I171" t="str" cm="1">
        <f t="array" ref="I17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171" t="str">
        <f>IF(StudentsPerformance37[[#This Row],[math score]]&lt;50,"Failed","Passed")</f>
        <v>Passed</v>
      </c>
      <c r="K171" t="s">
        <v>34</v>
      </c>
      <c r="L171" t="s">
        <v>34</v>
      </c>
      <c r="M171" t="str" cm="1">
        <f t="array" ref="M17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71">
        <v>70</v>
      </c>
    </row>
    <row r="172" spans="1:14" x14ac:dyDescent="0.25">
      <c r="A172" t="s">
        <v>17</v>
      </c>
      <c r="B172" t="s">
        <v>18</v>
      </c>
      <c r="C172" t="s">
        <v>22</v>
      </c>
      <c r="D172" t="s">
        <v>11</v>
      </c>
      <c r="E172" t="s">
        <v>15</v>
      </c>
      <c r="F172" s="36">
        <v>72</v>
      </c>
      <c r="G172" s="36" t="str" cm="1">
        <f t="array" ref="G17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172">
        <v>73</v>
      </c>
      <c r="I172" t="str" cm="1">
        <f t="array" ref="I17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172" t="str">
        <f>IF(StudentsPerformance37[[#This Row],[math score]]&lt;50,"Failed","Passed")</f>
        <v>Passed</v>
      </c>
      <c r="K172" t="s">
        <v>34</v>
      </c>
      <c r="L172" t="s">
        <v>34</v>
      </c>
      <c r="M172" t="str" cm="1">
        <f t="array" ref="M17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72">
        <v>74</v>
      </c>
    </row>
    <row r="173" spans="1:14" x14ac:dyDescent="0.25">
      <c r="A173" t="s">
        <v>17</v>
      </c>
      <c r="B173" t="s">
        <v>24</v>
      </c>
      <c r="C173" t="s">
        <v>23</v>
      </c>
      <c r="D173" t="s">
        <v>11</v>
      </c>
      <c r="E173" t="s">
        <v>12</v>
      </c>
      <c r="F173" s="36">
        <v>94</v>
      </c>
      <c r="G173" s="36" t="str" cm="1">
        <f t="array" ref="G17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173">
        <v>88</v>
      </c>
      <c r="I173" t="str" cm="1">
        <f t="array" ref="I17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173" t="str">
        <f>IF(StudentsPerformance37[[#This Row],[math score]]&lt;50,"Failed","Passed")</f>
        <v>Passed</v>
      </c>
      <c r="K173" t="s">
        <v>34</v>
      </c>
      <c r="L173" t="s">
        <v>34</v>
      </c>
      <c r="M173" t="str" cm="1">
        <f t="array" ref="M17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73">
        <v>78</v>
      </c>
    </row>
    <row r="174" spans="1:14" x14ac:dyDescent="0.25">
      <c r="A174" t="s">
        <v>8</v>
      </c>
      <c r="B174" t="s">
        <v>21</v>
      </c>
      <c r="C174" t="s">
        <v>14</v>
      </c>
      <c r="D174" t="s">
        <v>11</v>
      </c>
      <c r="E174" t="s">
        <v>12</v>
      </c>
      <c r="F174" s="36">
        <v>79</v>
      </c>
      <c r="G174" s="36" t="str" cm="1">
        <f t="array" ref="G17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174">
        <v>86</v>
      </c>
      <c r="I174" t="str" cm="1">
        <f t="array" ref="I17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174" t="str">
        <f>IF(StudentsPerformance37[[#This Row],[math score]]&lt;50,"Failed","Passed")</f>
        <v>Passed</v>
      </c>
      <c r="K174" t="s">
        <v>34</v>
      </c>
      <c r="L174" t="s">
        <v>34</v>
      </c>
      <c r="M174" t="str" cm="1">
        <f t="array" ref="M17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174">
        <v>81</v>
      </c>
    </row>
    <row r="175" spans="1:14" x14ac:dyDescent="0.25">
      <c r="A175" t="s">
        <v>8</v>
      </c>
      <c r="B175" t="s">
        <v>13</v>
      </c>
      <c r="C175" t="s">
        <v>19</v>
      </c>
      <c r="D175" t="s">
        <v>11</v>
      </c>
      <c r="E175" t="s">
        <v>12</v>
      </c>
      <c r="F175" s="36">
        <v>63</v>
      </c>
      <c r="G175" s="36" t="str" cm="1">
        <f t="array" ref="G17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75">
        <v>67</v>
      </c>
      <c r="I175" t="str" cm="1">
        <f t="array" ref="I17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75" t="str">
        <f>IF(StudentsPerformance37[[#This Row],[math score]]&lt;50,"Failed","Passed")</f>
        <v>Passed</v>
      </c>
      <c r="K175" t="s">
        <v>34</v>
      </c>
      <c r="L175" t="s">
        <v>34</v>
      </c>
      <c r="M175" t="str" cm="1">
        <f t="array" ref="M17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75">
        <v>70</v>
      </c>
    </row>
    <row r="176" spans="1:14" x14ac:dyDescent="0.25">
      <c r="A176" t="s">
        <v>8</v>
      </c>
      <c r="B176" t="s">
        <v>13</v>
      </c>
      <c r="C176" t="s">
        <v>10</v>
      </c>
      <c r="D176" t="s">
        <v>20</v>
      </c>
      <c r="E176" t="s">
        <v>15</v>
      </c>
      <c r="F176" s="36">
        <v>43</v>
      </c>
      <c r="G176" s="36" t="str" cm="1">
        <f t="array" ref="G17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176">
        <v>51</v>
      </c>
      <c r="I176" t="str" cm="1">
        <f t="array" ref="I17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176" t="str">
        <f>IF(StudentsPerformance37[[#This Row],[math score]]&lt;50,"Failed","Passed")</f>
        <v>Failed</v>
      </c>
      <c r="K176" t="s">
        <v>34</v>
      </c>
      <c r="L176" t="s">
        <v>34</v>
      </c>
      <c r="M176" t="str" cm="1">
        <f t="array" ref="M17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176">
        <v>54</v>
      </c>
    </row>
    <row r="177" spans="1:14" x14ac:dyDescent="0.25">
      <c r="A177" t="s">
        <v>8</v>
      </c>
      <c r="B177" t="s">
        <v>13</v>
      </c>
      <c r="C177" t="s">
        <v>16</v>
      </c>
      <c r="D177" t="s">
        <v>11</v>
      </c>
      <c r="E177" t="s">
        <v>15</v>
      </c>
      <c r="F177" s="36">
        <v>81</v>
      </c>
      <c r="G177" s="36" t="str" cm="1">
        <f t="array" ref="G17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177">
        <v>91</v>
      </c>
      <c r="I177" t="str" cm="1">
        <f t="array" ref="I17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177" t="str">
        <f>IF(StudentsPerformance37[[#This Row],[math score]]&lt;50,"Failed","Passed")</f>
        <v>Passed</v>
      </c>
      <c r="K177" t="s">
        <v>34</v>
      </c>
      <c r="L177" t="s">
        <v>34</v>
      </c>
      <c r="M177" t="str" cm="1">
        <f t="array" ref="M17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177">
        <v>87</v>
      </c>
    </row>
    <row r="178" spans="1:14" x14ac:dyDescent="0.25">
      <c r="A178" t="s">
        <v>8</v>
      </c>
      <c r="B178" t="s">
        <v>9</v>
      </c>
      <c r="C178" t="s">
        <v>22</v>
      </c>
      <c r="D178" t="s">
        <v>20</v>
      </c>
      <c r="E178" t="s">
        <v>15</v>
      </c>
      <c r="F178" s="36">
        <v>46</v>
      </c>
      <c r="G178" s="36" t="str" cm="1">
        <f t="array" ref="G17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178">
        <v>54</v>
      </c>
      <c r="I178" t="str" cm="1">
        <f t="array" ref="I17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178" t="str">
        <f>IF(StudentsPerformance37[[#This Row],[math score]]&lt;50,"Failed","Passed")</f>
        <v>Failed</v>
      </c>
      <c r="K178" t="s">
        <v>34</v>
      </c>
      <c r="L178" t="s">
        <v>34</v>
      </c>
      <c r="M178" t="str" cm="1">
        <f t="array" ref="M17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178">
        <v>58</v>
      </c>
    </row>
    <row r="179" spans="1:14" x14ac:dyDescent="0.25">
      <c r="A179" t="s">
        <v>8</v>
      </c>
      <c r="B179" t="s">
        <v>13</v>
      </c>
      <c r="C179" t="s">
        <v>19</v>
      </c>
      <c r="D179" t="s">
        <v>11</v>
      </c>
      <c r="E179" t="s">
        <v>15</v>
      </c>
      <c r="F179" s="36">
        <v>71</v>
      </c>
      <c r="G179" s="36" t="str" cm="1">
        <f t="array" ref="G17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179">
        <v>77</v>
      </c>
      <c r="I179" t="str" cm="1">
        <f t="array" ref="I17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179" t="str">
        <f>IF(StudentsPerformance37[[#This Row],[math score]]&lt;50,"Failed","Passed")</f>
        <v>Passed</v>
      </c>
      <c r="K179" t="s">
        <v>34</v>
      </c>
      <c r="L179" t="s">
        <v>34</v>
      </c>
      <c r="M179" t="str" cm="1">
        <f t="array" ref="M17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79">
        <v>77</v>
      </c>
    </row>
    <row r="180" spans="1:14" x14ac:dyDescent="0.25">
      <c r="A180" t="s">
        <v>8</v>
      </c>
      <c r="B180" t="s">
        <v>9</v>
      </c>
      <c r="C180" t="s">
        <v>16</v>
      </c>
      <c r="D180" t="s">
        <v>20</v>
      </c>
      <c r="E180" t="s">
        <v>15</v>
      </c>
      <c r="F180" s="36">
        <v>52</v>
      </c>
      <c r="G180" s="36" t="str" cm="1">
        <f t="array" ref="G18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180">
        <v>70</v>
      </c>
      <c r="I180" t="str" cm="1">
        <f t="array" ref="I18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180" t="str">
        <f>IF(StudentsPerformance37[[#This Row],[math score]]&lt;50,"Failed","Passed")</f>
        <v>Passed</v>
      </c>
      <c r="K180" t="s">
        <v>34</v>
      </c>
      <c r="L180" t="s">
        <v>34</v>
      </c>
      <c r="M180" t="str" cm="1">
        <f t="array" ref="M18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80">
        <v>62</v>
      </c>
    </row>
    <row r="181" spans="1:14" x14ac:dyDescent="0.25">
      <c r="A181" t="s">
        <v>8</v>
      </c>
      <c r="B181" t="s">
        <v>21</v>
      </c>
      <c r="C181" t="s">
        <v>23</v>
      </c>
      <c r="D181" t="s">
        <v>11</v>
      </c>
      <c r="E181" t="s">
        <v>15</v>
      </c>
      <c r="F181" s="36">
        <v>97</v>
      </c>
      <c r="G181" s="36" t="str" cm="1">
        <f t="array" ref="G18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181">
        <v>100</v>
      </c>
      <c r="I181" t="str" cm="1">
        <f t="array" ref="I18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181" t="str">
        <f>IF(StudentsPerformance37[[#This Row],[math score]]&lt;50,"Failed","Passed")</f>
        <v>Passed</v>
      </c>
      <c r="K181" t="s">
        <v>34</v>
      </c>
      <c r="L181" t="s">
        <v>34</v>
      </c>
      <c r="M181" t="str" cm="1">
        <f t="array" ref="M18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181">
        <v>100</v>
      </c>
    </row>
    <row r="182" spans="1:14" x14ac:dyDescent="0.25">
      <c r="A182" t="s">
        <v>17</v>
      </c>
      <c r="B182" t="s">
        <v>13</v>
      </c>
      <c r="C182" t="s">
        <v>16</v>
      </c>
      <c r="D182" t="s">
        <v>20</v>
      </c>
      <c r="E182" t="s">
        <v>15</v>
      </c>
      <c r="F182" s="36">
        <v>62</v>
      </c>
      <c r="G182" s="36" t="str" cm="1">
        <f t="array" ref="G18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82">
        <v>68</v>
      </c>
      <c r="I182" t="str" cm="1">
        <f t="array" ref="I18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82" t="str">
        <f>IF(StudentsPerformance37[[#This Row],[math score]]&lt;50,"Failed","Passed")</f>
        <v>Passed</v>
      </c>
      <c r="K182" t="s">
        <v>34</v>
      </c>
      <c r="L182" t="s">
        <v>34</v>
      </c>
      <c r="M182" t="str" cm="1">
        <f t="array" ref="M18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82">
        <v>75</v>
      </c>
    </row>
    <row r="183" spans="1:14" x14ac:dyDescent="0.25">
      <c r="A183" t="s">
        <v>8</v>
      </c>
      <c r="B183" t="s">
        <v>13</v>
      </c>
      <c r="C183" t="s">
        <v>14</v>
      </c>
      <c r="D183" t="s">
        <v>20</v>
      </c>
      <c r="E183" t="s">
        <v>12</v>
      </c>
      <c r="F183" s="36">
        <v>46</v>
      </c>
      <c r="G183" s="36" t="str" cm="1">
        <f t="array" ref="G18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183">
        <v>64</v>
      </c>
      <c r="I183" t="str" cm="1">
        <f t="array" ref="I18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83" t="str">
        <f>IF(StudentsPerformance37[[#This Row],[math score]]&lt;50,"Failed","Passed")</f>
        <v>Failed</v>
      </c>
      <c r="K183" t="s">
        <v>34</v>
      </c>
      <c r="L183" t="s">
        <v>34</v>
      </c>
      <c r="M183" t="str" cm="1">
        <f t="array" ref="M18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83">
        <v>66</v>
      </c>
    </row>
    <row r="184" spans="1:14" x14ac:dyDescent="0.25">
      <c r="A184" t="s">
        <v>8</v>
      </c>
      <c r="B184" t="s">
        <v>24</v>
      </c>
      <c r="C184" t="s">
        <v>22</v>
      </c>
      <c r="D184" t="s">
        <v>11</v>
      </c>
      <c r="E184" t="s">
        <v>12</v>
      </c>
      <c r="F184" s="36">
        <v>50</v>
      </c>
      <c r="G184" s="36" t="str" cm="1">
        <f t="array" ref="G18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184">
        <v>50</v>
      </c>
      <c r="I184" t="str" cm="1">
        <f t="array" ref="I18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184" t="str">
        <f>IF(StudentsPerformance37[[#This Row],[math score]]&lt;50,"Failed","Passed")</f>
        <v>Passed</v>
      </c>
      <c r="K184" t="s">
        <v>34</v>
      </c>
      <c r="L184" t="s">
        <v>35</v>
      </c>
      <c r="M184" t="str" cm="1">
        <f t="array" ref="M18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184">
        <v>47</v>
      </c>
    </row>
    <row r="185" spans="1:14" x14ac:dyDescent="0.25">
      <c r="A185" t="s">
        <v>8</v>
      </c>
      <c r="B185" t="s">
        <v>21</v>
      </c>
      <c r="C185" t="s">
        <v>19</v>
      </c>
      <c r="D185" t="s">
        <v>11</v>
      </c>
      <c r="E185" t="s">
        <v>12</v>
      </c>
      <c r="F185" s="36">
        <v>65</v>
      </c>
      <c r="G185" s="36" t="str" cm="1">
        <f t="array" ref="G18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85">
        <v>69</v>
      </c>
      <c r="I185" t="str" cm="1">
        <f t="array" ref="I18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85" t="str">
        <f>IF(StudentsPerformance37[[#This Row],[math score]]&lt;50,"Failed","Passed")</f>
        <v>Passed</v>
      </c>
      <c r="K185" t="s">
        <v>34</v>
      </c>
      <c r="L185" t="s">
        <v>34</v>
      </c>
      <c r="M185" t="str" cm="1">
        <f t="array" ref="M18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85">
        <v>70</v>
      </c>
    </row>
    <row r="186" spans="1:14" x14ac:dyDescent="0.25">
      <c r="A186" t="s">
        <v>17</v>
      </c>
      <c r="B186" t="s">
        <v>13</v>
      </c>
      <c r="C186" t="s">
        <v>23</v>
      </c>
      <c r="D186" t="s">
        <v>20</v>
      </c>
      <c r="E186" t="s">
        <v>15</v>
      </c>
      <c r="F186" s="36">
        <v>45</v>
      </c>
      <c r="G186" s="36" t="str" cm="1">
        <f t="array" ref="G18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186">
        <v>52</v>
      </c>
      <c r="I186" t="str" cm="1">
        <f t="array" ref="I18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186" t="str">
        <f>IF(StudentsPerformance37[[#This Row],[math score]]&lt;50,"Failed","Passed")</f>
        <v>Failed</v>
      </c>
      <c r="K186" t="s">
        <v>34</v>
      </c>
      <c r="L186" t="s">
        <v>35</v>
      </c>
      <c r="M186" t="str" cm="1">
        <f t="array" ref="M18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186">
        <v>49</v>
      </c>
    </row>
    <row r="187" spans="1:14" x14ac:dyDescent="0.25">
      <c r="A187" t="s">
        <v>17</v>
      </c>
      <c r="B187" t="s">
        <v>13</v>
      </c>
      <c r="C187" t="s">
        <v>19</v>
      </c>
      <c r="D187" t="s">
        <v>20</v>
      </c>
      <c r="E187" t="s">
        <v>15</v>
      </c>
      <c r="F187" s="36">
        <v>65</v>
      </c>
      <c r="G187" s="36" t="str" cm="1">
        <f t="array" ref="G18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87">
        <v>67</v>
      </c>
      <c r="I187" t="str" cm="1">
        <f t="array" ref="I18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87" t="str">
        <f>IF(StudentsPerformance37[[#This Row],[math score]]&lt;50,"Failed","Passed")</f>
        <v>Passed</v>
      </c>
      <c r="K187" t="s">
        <v>34</v>
      </c>
      <c r="L187" t="s">
        <v>34</v>
      </c>
      <c r="M187" t="str" cm="1">
        <f t="array" ref="M18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87">
        <v>65</v>
      </c>
    </row>
    <row r="188" spans="1:14" x14ac:dyDescent="0.25">
      <c r="A188" t="s">
        <v>17</v>
      </c>
      <c r="B188" t="s">
        <v>24</v>
      </c>
      <c r="C188" t="s">
        <v>22</v>
      </c>
      <c r="D188" t="s">
        <v>11</v>
      </c>
      <c r="E188" t="s">
        <v>12</v>
      </c>
      <c r="F188" s="36">
        <v>80</v>
      </c>
      <c r="G188" s="36" t="str" cm="1">
        <f t="array" ref="G18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188">
        <v>76</v>
      </c>
      <c r="I188" t="str" cm="1">
        <f t="array" ref="I18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188" t="str">
        <f>IF(StudentsPerformance37[[#This Row],[math score]]&lt;50,"Failed","Passed")</f>
        <v>Passed</v>
      </c>
      <c r="K188" t="s">
        <v>34</v>
      </c>
      <c r="L188" t="s">
        <v>34</v>
      </c>
      <c r="M188" t="str" cm="1">
        <f t="array" ref="M18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88">
        <v>65</v>
      </c>
    </row>
    <row r="189" spans="1:14" x14ac:dyDescent="0.25">
      <c r="A189" t="s">
        <v>17</v>
      </c>
      <c r="B189" t="s">
        <v>21</v>
      </c>
      <c r="C189" t="s">
        <v>23</v>
      </c>
      <c r="D189" t="s">
        <v>11</v>
      </c>
      <c r="E189" t="s">
        <v>15</v>
      </c>
      <c r="F189" s="36">
        <v>62</v>
      </c>
      <c r="G189" s="36" t="str" cm="1">
        <f t="array" ref="G18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89">
        <v>66</v>
      </c>
      <c r="I189" t="str" cm="1">
        <f t="array" ref="I18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89" t="str">
        <f>IF(StudentsPerformance37[[#This Row],[math score]]&lt;50,"Failed","Passed")</f>
        <v>Passed</v>
      </c>
      <c r="K189" t="s">
        <v>34</v>
      </c>
      <c r="L189" t="s">
        <v>34</v>
      </c>
      <c r="M189" t="str" cm="1">
        <f t="array" ref="M18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89">
        <v>68</v>
      </c>
    </row>
    <row r="190" spans="1:14" x14ac:dyDescent="0.25">
      <c r="A190" t="s">
        <v>17</v>
      </c>
      <c r="B190" t="s">
        <v>9</v>
      </c>
      <c r="C190" t="s">
        <v>23</v>
      </c>
      <c r="D190" t="s">
        <v>20</v>
      </c>
      <c r="E190" t="s">
        <v>12</v>
      </c>
      <c r="F190" s="36">
        <v>48</v>
      </c>
      <c r="G190" s="36" t="str" cm="1">
        <f t="array" ref="G19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190">
        <v>52</v>
      </c>
      <c r="I190" t="str" cm="1">
        <f t="array" ref="I19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190" t="str">
        <f>IF(StudentsPerformance37[[#This Row],[math score]]&lt;50,"Failed","Passed")</f>
        <v>Failed</v>
      </c>
      <c r="K190" t="s">
        <v>34</v>
      </c>
      <c r="L190" t="s">
        <v>35</v>
      </c>
      <c r="M190" t="str" cm="1">
        <f t="array" ref="M19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190">
        <v>45</v>
      </c>
    </row>
    <row r="191" spans="1:14" x14ac:dyDescent="0.25">
      <c r="A191" t="s">
        <v>8</v>
      </c>
      <c r="B191" t="s">
        <v>13</v>
      </c>
      <c r="C191" t="s">
        <v>10</v>
      </c>
      <c r="D191" t="s">
        <v>11</v>
      </c>
      <c r="E191" t="s">
        <v>12</v>
      </c>
      <c r="F191" s="36">
        <v>77</v>
      </c>
      <c r="G191" s="36" t="str" cm="1">
        <f t="array" ref="G19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191">
        <v>88</v>
      </c>
      <c r="I191" t="str" cm="1">
        <f t="array" ref="I19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191" t="str">
        <f>IF(StudentsPerformance37[[#This Row],[math score]]&lt;50,"Failed","Passed")</f>
        <v>Passed</v>
      </c>
      <c r="K191" t="s">
        <v>34</v>
      </c>
      <c r="L191" t="s">
        <v>34</v>
      </c>
      <c r="M191" t="str" cm="1">
        <f t="array" ref="M19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191">
        <v>87</v>
      </c>
    </row>
    <row r="192" spans="1:14" x14ac:dyDescent="0.25">
      <c r="A192" t="s">
        <v>8</v>
      </c>
      <c r="B192" t="s">
        <v>24</v>
      </c>
      <c r="C192" t="s">
        <v>19</v>
      </c>
      <c r="D192" t="s">
        <v>11</v>
      </c>
      <c r="E192" t="s">
        <v>12</v>
      </c>
      <c r="F192" s="36">
        <v>66</v>
      </c>
      <c r="G192" s="36" t="str" cm="1">
        <f t="array" ref="G19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92">
        <v>65</v>
      </c>
      <c r="I192" t="str" cm="1">
        <f t="array" ref="I19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92" t="str">
        <f>IF(StudentsPerformance37[[#This Row],[math score]]&lt;50,"Failed","Passed")</f>
        <v>Passed</v>
      </c>
      <c r="K192" t="s">
        <v>34</v>
      </c>
      <c r="L192" t="s">
        <v>34</v>
      </c>
      <c r="M192" t="str" cm="1">
        <f t="array" ref="M19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92">
        <v>69</v>
      </c>
    </row>
    <row r="193" spans="1:14" x14ac:dyDescent="0.25">
      <c r="A193" t="s">
        <v>17</v>
      </c>
      <c r="B193" t="s">
        <v>21</v>
      </c>
      <c r="C193" t="s">
        <v>14</v>
      </c>
      <c r="D193" t="s">
        <v>11</v>
      </c>
      <c r="E193" t="s">
        <v>15</v>
      </c>
      <c r="F193" s="36">
        <v>76</v>
      </c>
      <c r="G193" s="36" t="str" cm="1">
        <f t="array" ref="G19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193">
        <v>83</v>
      </c>
      <c r="I193" t="str" cm="1">
        <f t="array" ref="I19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193" t="str">
        <f>IF(StudentsPerformance37[[#This Row],[math score]]&lt;50,"Failed","Passed")</f>
        <v>Passed</v>
      </c>
      <c r="K193" t="s">
        <v>34</v>
      </c>
      <c r="L193" t="s">
        <v>34</v>
      </c>
      <c r="M193" t="str" cm="1">
        <f t="array" ref="M19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93">
        <v>79</v>
      </c>
    </row>
    <row r="194" spans="1:14" x14ac:dyDescent="0.25">
      <c r="A194" t="s">
        <v>8</v>
      </c>
      <c r="B194" t="s">
        <v>9</v>
      </c>
      <c r="C194" t="s">
        <v>23</v>
      </c>
      <c r="D194" t="s">
        <v>11</v>
      </c>
      <c r="E194" t="s">
        <v>12</v>
      </c>
      <c r="F194" s="36">
        <v>62</v>
      </c>
      <c r="G194" s="36" t="str" cm="1">
        <f t="array" ref="G19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94">
        <v>64</v>
      </c>
      <c r="I194" t="str" cm="1">
        <f t="array" ref="I19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94" t="str">
        <f>IF(StudentsPerformance37[[#This Row],[math score]]&lt;50,"Failed","Passed")</f>
        <v>Passed</v>
      </c>
      <c r="K194" t="s">
        <v>34</v>
      </c>
      <c r="L194" t="s">
        <v>34</v>
      </c>
      <c r="M194" t="str" cm="1">
        <f t="array" ref="M19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94">
        <v>66</v>
      </c>
    </row>
    <row r="195" spans="1:14" x14ac:dyDescent="0.25">
      <c r="A195" t="s">
        <v>17</v>
      </c>
      <c r="B195" t="s">
        <v>21</v>
      </c>
      <c r="C195" t="s">
        <v>14</v>
      </c>
      <c r="D195" t="s">
        <v>11</v>
      </c>
      <c r="E195" t="s">
        <v>15</v>
      </c>
      <c r="F195" s="36">
        <v>77</v>
      </c>
      <c r="G195" s="36" t="str" cm="1">
        <f t="array" ref="G19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195">
        <v>62</v>
      </c>
      <c r="I195" t="str" cm="1">
        <f t="array" ref="I19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95" t="str">
        <f>IF(StudentsPerformance37[[#This Row],[math score]]&lt;50,"Failed","Passed")</f>
        <v>Passed</v>
      </c>
      <c r="K195" t="s">
        <v>34</v>
      </c>
      <c r="L195" t="s">
        <v>34</v>
      </c>
      <c r="M195" t="str" cm="1">
        <f t="array" ref="M19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95">
        <v>62</v>
      </c>
    </row>
    <row r="196" spans="1:14" x14ac:dyDescent="0.25">
      <c r="A196" t="s">
        <v>8</v>
      </c>
      <c r="B196" t="s">
        <v>13</v>
      </c>
      <c r="C196" t="s">
        <v>16</v>
      </c>
      <c r="D196" t="s">
        <v>11</v>
      </c>
      <c r="E196" t="s">
        <v>15</v>
      </c>
      <c r="F196" s="36">
        <v>69</v>
      </c>
      <c r="G196" s="36" t="str" cm="1">
        <f t="array" ref="G19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96">
        <v>84</v>
      </c>
      <c r="I196" t="str" cm="1">
        <f t="array" ref="I19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196" t="str">
        <f>IF(StudentsPerformance37[[#This Row],[math score]]&lt;50,"Failed","Passed")</f>
        <v>Passed</v>
      </c>
      <c r="K196" t="s">
        <v>34</v>
      </c>
      <c r="L196" t="s">
        <v>34</v>
      </c>
      <c r="M196" t="str" cm="1">
        <f t="array" ref="M19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196">
        <v>85</v>
      </c>
    </row>
    <row r="197" spans="1:14" x14ac:dyDescent="0.25">
      <c r="A197" t="s">
        <v>17</v>
      </c>
      <c r="B197" t="s">
        <v>21</v>
      </c>
      <c r="C197" t="s">
        <v>19</v>
      </c>
      <c r="D197" t="s">
        <v>11</v>
      </c>
      <c r="E197" t="s">
        <v>12</v>
      </c>
      <c r="F197" s="36">
        <v>61</v>
      </c>
      <c r="G197" s="36" t="str" cm="1">
        <f t="array" ref="G19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97">
        <v>55</v>
      </c>
      <c r="I197" t="str" cm="1">
        <f t="array" ref="I19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197" t="str">
        <f>IF(StudentsPerformance37[[#This Row],[math score]]&lt;50,"Failed","Passed")</f>
        <v>Passed</v>
      </c>
      <c r="K197" t="s">
        <v>34</v>
      </c>
      <c r="L197" t="s">
        <v>34</v>
      </c>
      <c r="M197" t="str" cm="1">
        <f t="array" ref="M19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197">
        <v>52</v>
      </c>
    </row>
    <row r="198" spans="1:14" x14ac:dyDescent="0.25">
      <c r="A198" t="s">
        <v>17</v>
      </c>
      <c r="B198" t="s">
        <v>13</v>
      </c>
      <c r="C198" t="s">
        <v>23</v>
      </c>
      <c r="D198" t="s">
        <v>20</v>
      </c>
      <c r="E198" t="s">
        <v>15</v>
      </c>
      <c r="F198" s="36">
        <v>59</v>
      </c>
      <c r="G198" s="36" t="str" cm="1">
        <f t="array" ref="G19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198">
        <v>69</v>
      </c>
      <c r="I198" t="str" cm="1">
        <f t="array" ref="I19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198" t="str">
        <f>IF(StudentsPerformance37[[#This Row],[math score]]&lt;50,"Failed","Passed")</f>
        <v>Passed</v>
      </c>
      <c r="K198" t="s">
        <v>34</v>
      </c>
      <c r="L198" t="s">
        <v>34</v>
      </c>
      <c r="M198" t="str" cm="1">
        <f t="array" ref="M19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198">
        <v>65</v>
      </c>
    </row>
    <row r="199" spans="1:14" x14ac:dyDescent="0.25">
      <c r="A199" t="s">
        <v>17</v>
      </c>
      <c r="B199" t="s">
        <v>24</v>
      </c>
      <c r="C199" t="s">
        <v>22</v>
      </c>
      <c r="D199" t="s">
        <v>20</v>
      </c>
      <c r="E199" t="s">
        <v>12</v>
      </c>
      <c r="F199" s="36">
        <v>55</v>
      </c>
      <c r="G199" s="36" t="str" cm="1">
        <f t="array" ref="G19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199">
        <v>56</v>
      </c>
      <c r="I199" t="str" cm="1">
        <f t="array" ref="I19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199" t="str">
        <f>IF(StudentsPerformance37[[#This Row],[math score]]&lt;50,"Failed","Passed")</f>
        <v>Passed</v>
      </c>
      <c r="K199" t="s">
        <v>34</v>
      </c>
      <c r="L199" t="s">
        <v>34</v>
      </c>
      <c r="M199" t="str" cm="1">
        <f t="array" ref="M19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199">
        <v>51</v>
      </c>
    </row>
    <row r="200" spans="1:14" x14ac:dyDescent="0.25">
      <c r="A200" t="s">
        <v>8</v>
      </c>
      <c r="B200" t="s">
        <v>9</v>
      </c>
      <c r="C200" t="s">
        <v>14</v>
      </c>
      <c r="D200" t="s">
        <v>20</v>
      </c>
      <c r="E200" t="s">
        <v>12</v>
      </c>
      <c r="F200" s="36">
        <v>45</v>
      </c>
      <c r="G200" s="36" t="str" cm="1">
        <f t="array" ref="G20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200">
        <v>53</v>
      </c>
      <c r="I200" t="str" cm="1">
        <f t="array" ref="I20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200" t="str">
        <f>IF(StudentsPerformance37[[#This Row],[math score]]&lt;50,"Failed","Passed")</f>
        <v>Failed</v>
      </c>
      <c r="K200" t="s">
        <v>34</v>
      </c>
      <c r="L200" t="s">
        <v>34</v>
      </c>
      <c r="M200" t="str" cm="1">
        <f t="array" ref="M20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200">
        <v>55</v>
      </c>
    </row>
    <row r="201" spans="1:14" x14ac:dyDescent="0.25">
      <c r="A201" t="s">
        <v>8</v>
      </c>
      <c r="B201" t="s">
        <v>9</v>
      </c>
      <c r="C201" t="s">
        <v>10</v>
      </c>
      <c r="D201" t="s">
        <v>20</v>
      </c>
      <c r="E201" t="s">
        <v>12</v>
      </c>
      <c r="F201" s="36">
        <v>78</v>
      </c>
      <c r="G201" s="36" t="str" cm="1">
        <f t="array" ref="G20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201">
        <v>79</v>
      </c>
      <c r="I201" t="str" cm="1">
        <f t="array" ref="I20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01" t="str">
        <f>IF(StudentsPerformance37[[#This Row],[math score]]&lt;50,"Failed","Passed")</f>
        <v>Passed</v>
      </c>
      <c r="K201" t="s">
        <v>34</v>
      </c>
      <c r="L201" t="s">
        <v>34</v>
      </c>
      <c r="M201" t="str" cm="1">
        <f t="array" ref="M20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01">
        <v>76</v>
      </c>
    </row>
    <row r="202" spans="1:14" x14ac:dyDescent="0.25">
      <c r="A202" t="s">
        <v>8</v>
      </c>
      <c r="B202" t="s">
        <v>13</v>
      </c>
      <c r="C202" t="s">
        <v>19</v>
      </c>
      <c r="D202" t="s">
        <v>11</v>
      </c>
      <c r="E202" t="s">
        <v>15</v>
      </c>
      <c r="F202" s="36">
        <v>67</v>
      </c>
      <c r="G202" s="36" t="str" cm="1">
        <f t="array" ref="G20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02">
        <v>84</v>
      </c>
      <c r="I202" t="str" cm="1">
        <f t="array" ref="I20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202" t="str">
        <f>IF(StudentsPerformance37[[#This Row],[math score]]&lt;50,"Failed","Passed")</f>
        <v>Passed</v>
      </c>
      <c r="K202" t="s">
        <v>34</v>
      </c>
      <c r="L202" t="s">
        <v>34</v>
      </c>
      <c r="M202" t="str" cm="1">
        <f t="array" ref="M20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202">
        <v>86</v>
      </c>
    </row>
    <row r="203" spans="1:14" x14ac:dyDescent="0.25">
      <c r="A203" t="s">
        <v>8</v>
      </c>
      <c r="B203" t="s">
        <v>21</v>
      </c>
      <c r="C203" t="s">
        <v>14</v>
      </c>
      <c r="D203" t="s">
        <v>20</v>
      </c>
      <c r="E203" t="s">
        <v>12</v>
      </c>
      <c r="F203" s="36">
        <v>65</v>
      </c>
      <c r="G203" s="36" t="str" cm="1">
        <f t="array" ref="G20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03">
        <v>81</v>
      </c>
      <c r="I203" t="str" cm="1">
        <f t="array" ref="I20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203" t="str">
        <f>IF(StudentsPerformance37[[#This Row],[math score]]&lt;50,"Failed","Passed")</f>
        <v>Passed</v>
      </c>
      <c r="K203" t="s">
        <v>34</v>
      </c>
      <c r="L203" t="s">
        <v>34</v>
      </c>
      <c r="M203" t="str" cm="1">
        <f t="array" ref="M20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03">
        <v>77</v>
      </c>
    </row>
    <row r="204" spans="1:14" x14ac:dyDescent="0.25">
      <c r="A204" t="s">
        <v>17</v>
      </c>
      <c r="B204" t="s">
        <v>13</v>
      </c>
      <c r="C204" t="s">
        <v>19</v>
      </c>
      <c r="D204" t="s">
        <v>11</v>
      </c>
      <c r="E204" t="s">
        <v>12</v>
      </c>
      <c r="F204" s="36">
        <v>69</v>
      </c>
      <c r="G204" s="36" t="str" cm="1">
        <f t="array" ref="G20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04">
        <v>77</v>
      </c>
      <c r="I204" t="str" cm="1">
        <f t="array" ref="I20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04" t="str">
        <f>IF(StudentsPerformance37[[#This Row],[math score]]&lt;50,"Failed","Passed")</f>
        <v>Passed</v>
      </c>
      <c r="K204" t="s">
        <v>34</v>
      </c>
      <c r="L204" t="s">
        <v>34</v>
      </c>
      <c r="M204" t="str" cm="1">
        <f t="array" ref="M20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204">
        <v>69</v>
      </c>
    </row>
    <row r="205" spans="1:14" x14ac:dyDescent="0.25">
      <c r="A205" t="s">
        <v>8</v>
      </c>
      <c r="B205" t="s">
        <v>9</v>
      </c>
      <c r="C205" t="s">
        <v>19</v>
      </c>
      <c r="D205" t="s">
        <v>11</v>
      </c>
      <c r="E205" t="s">
        <v>12</v>
      </c>
      <c r="F205" s="36">
        <v>57</v>
      </c>
      <c r="G205" s="36" t="str" cm="1">
        <f t="array" ref="G20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205">
        <v>69</v>
      </c>
      <c r="I205" t="str" cm="1">
        <f t="array" ref="I20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205" t="str">
        <f>IF(StudentsPerformance37[[#This Row],[math score]]&lt;50,"Failed","Passed")</f>
        <v>Passed</v>
      </c>
      <c r="K205" t="s">
        <v>34</v>
      </c>
      <c r="L205" t="s">
        <v>34</v>
      </c>
      <c r="M205" t="str" cm="1">
        <f t="array" ref="M20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205">
        <v>68</v>
      </c>
    </row>
    <row r="206" spans="1:14" x14ac:dyDescent="0.25">
      <c r="A206" t="s">
        <v>17</v>
      </c>
      <c r="B206" t="s">
        <v>13</v>
      </c>
      <c r="C206" t="s">
        <v>14</v>
      </c>
      <c r="D206" t="s">
        <v>11</v>
      </c>
      <c r="E206" t="s">
        <v>12</v>
      </c>
      <c r="F206" s="36">
        <v>59</v>
      </c>
      <c r="G206" s="36" t="str" cm="1">
        <f t="array" ref="G20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206">
        <v>41</v>
      </c>
      <c r="I206" t="str" cm="1">
        <f t="array" ref="I20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206" t="str">
        <f>IF(StudentsPerformance37[[#This Row],[math score]]&lt;50,"Failed","Passed")</f>
        <v>Passed</v>
      </c>
      <c r="K206" t="s">
        <v>35</v>
      </c>
      <c r="L206" t="s">
        <v>35</v>
      </c>
      <c r="M206" t="str" cm="1">
        <f t="array" ref="M20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206">
        <v>42</v>
      </c>
    </row>
    <row r="207" spans="1:14" x14ac:dyDescent="0.25">
      <c r="A207" t="s">
        <v>17</v>
      </c>
      <c r="B207" t="s">
        <v>21</v>
      </c>
      <c r="C207" t="s">
        <v>23</v>
      </c>
      <c r="D207" t="s">
        <v>11</v>
      </c>
      <c r="E207" t="s">
        <v>15</v>
      </c>
      <c r="F207" s="36">
        <v>74</v>
      </c>
      <c r="G207" s="36" t="str" cm="1">
        <f t="array" ref="G20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207">
        <v>71</v>
      </c>
      <c r="I207" t="str" cm="1">
        <f t="array" ref="I20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07" t="str">
        <f>IF(StudentsPerformance37[[#This Row],[math score]]&lt;50,"Failed","Passed")</f>
        <v>Passed</v>
      </c>
      <c r="K207" t="s">
        <v>34</v>
      </c>
      <c r="L207" t="s">
        <v>34</v>
      </c>
      <c r="M207" t="str" cm="1">
        <f t="array" ref="M20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07">
        <v>78</v>
      </c>
    </row>
    <row r="208" spans="1:14" x14ac:dyDescent="0.25">
      <c r="A208" t="s">
        <v>17</v>
      </c>
      <c r="B208" t="s">
        <v>24</v>
      </c>
      <c r="C208" t="s">
        <v>10</v>
      </c>
      <c r="D208" t="s">
        <v>11</v>
      </c>
      <c r="E208" t="s">
        <v>12</v>
      </c>
      <c r="F208" s="36">
        <v>82</v>
      </c>
      <c r="G208" s="36" t="str" cm="1">
        <f t="array" ref="G20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208">
        <v>62</v>
      </c>
      <c r="I208" t="str" cm="1">
        <f t="array" ref="I20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208" t="str">
        <f>IF(StudentsPerformance37[[#This Row],[math score]]&lt;50,"Failed","Passed")</f>
        <v>Passed</v>
      </c>
      <c r="K208" t="s">
        <v>34</v>
      </c>
      <c r="L208" t="s">
        <v>34</v>
      </c>
      <c r="M208" t="str" cm="1">
        <f t="array" ref="M20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208">
        <v>62</v>
      </c>
    </row>
    <row r="209" spans="1:14" x14ac:dyDescent="0.25">
      <c r="A209" t="s">
        <v>17</v>
      </c>
      <c r="B209" t="s">
        <v>24</v>
      </c>
      <c r="C209" t="s">
        <v>22</v>
      </c>
      <c r="D209" t="s">
        <v>11</v>
      </c>
      <c r="E209" t="s">
        <v>15</v>
      </c>
      <c r="F209" s="36">
        <v>81</v>
      </c>
      <c r="G209" s="36" t="str" cm="1">
        <f t="array" ref="G20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209">
        <v>80</v>
      </c>
      <c r="I209" t="str" cm="1">
        <f t="array" ref="I20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209" t="str">
        <f>IF(StudentsPerformance37[[#This Row],[math score]]&lt;50,"Failed","Passed")</f>
        <v>Passed</v>
      </c>
      <c r="K209" t="s">
        <v>34</v>
      </c>
      <c r="L209" t="s">
        <v>34</v>
      </c>
      <c r="M209" t="str" cm="1">
        <f t="array" ref="M20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09">
        <v>76</v>
      </c>
    </row>
    <row r="210" spans="1:14" x14ac:dyDescent="0.25">
      <c r="A210" t="s">
        <v>8</v>
      </c>
      <c r="B210" t="s">
        <v>9</v>
      </c>
      <c r="C210" t="s">
        <v>14</v>
      </c>
      <c r="D210" t="s">
        <v>20</v>
      </c>
      <c r="E210" t="s">
        <v>12</v>
      </c>
      <c r="F210" s="36">
        <v>74</v>
      </c>
      <c r="G210" s="36" t="str" cm="1">
        <f t="array" ref="G21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210">
        <v>81</v>
      </c>
      <c r="I210" t="str" cm="1">
        <f t="array" ref="I21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210" t="str">
        <f>IF(StudentsPerformance37[[#This Row],[math score]]&lt;50,"Failed","Passed")</f>
        <v>Passed</v>
      </c>
      <c r="K210" t="s">
        <v>34</v>
      </c>
      <c r="L210" t="s">
        <v>34</v>
      </c>
      <c r="M210" t="str" cm="1">
        <f t="array" ref="M21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10">
        <v>76</v>
      </c>
    </row>
    <row r="211" spans="1:14" x14ac:dyDescent="0.25">
      <c r="A211" t="s">
        <v>8</v>
      </c>
      <c r="B211" t="s">
        <v>9</v>
      </c>
      <c r="C211" t="s">
        <v>14</v>
      </c>
      <c r="D211" t="s">
        <v>20</v>
      </c>
      <c r="E211" t="s">
        <v>12</v>
      </c>
      <c r="F211" s="36">
        <v>58</v>
      </c>
      <c r="G211" s="36" t="str" cm="1">
        <f t="array" ref="G21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211">
        <v>61</v>
      </c>
      <c r="I211" t="str" cm="1">
        <f t="array" ref="I21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211" t="str">
        <f>IF(StudentsPerformance37[[#This Row],[math score]]&lt;50,"Failed","Passed")</f>
        <v>Passed</v>
      </c>
      <c r="K211" t="s">
        <v>34</v>
      </c>
      <c r="L211" t="s">
        <v>34</v>
      </c>
      <c r="M211" t="str" cm="1">
        <f t="array" ref="M21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211">
        <v>66</v>
      </c>
    </row>
    <row r="212" spans="1:14" x14ac:dyDescent="0.25">
      <c r="A212" t="s">
        <v>17</v>
      </c>
      <c r="B212" t="s">
        <v>21</v>
      </c>
      <c r="C212" t="s">
        <v>23</v>
      </c>
      <c r="D212" t="s">
        <v>20</v>
      </c>
      <c r="E212" t="s">
        <v>15</v>
      </c>
      <c r="F212" s="36">
        <v>80</v>
      </c>
      <c r="G212" s="36" t="str" cm="1">
        <f t="array" ref="G21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212">
        <v>79</v>
      </c>
      <c r="I212" t="str" cm="1">
        <f t="array" ref="I21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12" t="str">
        <f>IF(StudentsPerformance37[[#This Row],[math score]]&lt;50,"Failed","Passed")</f>
        <v>Passed</v>
      </c>
      <c r="K212" t="s">
        <v>34</v>
      </c>
      <c r="L212" t="s">
        <v>34</v>
      </c>
      <c r="M212" t="str" cm="1">
        <f t="array" ref="M21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12">
        <v>79</v>
      </c>
    </row>
    <row r="213" spans="1:14" x14ac:dyDescent="0.25">
      <c r="A213" t="s">
        <v>17</v>
      </c>
      <c r="B213" t="s">
        <v>13</v>
      </c>
      <c r="C213" t="s">
        <v>14</v>
      </c>
      <c r="D213" t="s">
        <v>20</v>
      </c>
      <c r="E213" t="s">
        <v>12</v>
      </c>
      <c r="F213" s="36">
        <v>35</v>
      </c>
      <c r="G213" s="36" t="str" cm="1">
        <f t="array" ref="G21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213">
        <v>28</v>
      </c>
      <c r="I213" t="str" cm="1">
        <f t="array" ref="I21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213" t="str">
        <f>IF(StudentsPerformance37[[#This Row],[math score]]&lt;50,"Failed","Passed")</f>
        <v>Failed</v>
      </c>
      <c r="K213" t="s">
        <v>35</v>
      </c>
      <c r="L213" t="s">
        <v>35</v>
      </c>
      <c r="M213" t="str" cm="1">
        <f t="array" ref="M21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213">
        <v>27</v>
      </c>
    </row>
    <row r="214" spans="1:14" x14ac:dyDescent="0.25">
      <c r="A214" t="s">
        <v>8</v>
      </c>
      <c r="B214" t="s">
        <v>13</v>
      </c>
      <c r="C214" t="s">
        <v>22</v>
      </c>
      <c r="D214" t="s">
        <v>20</v>
      </c>
      <c r="E214" t="s">
        <v>12</v>
      </c>
      <c r="F214" s="36">
        <v>42</v>
      </c>
      <c r="G214" s="36" t="str" cm="1">
        <f t="array" ref="G21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214">
        <v>62</v>
      </c>
      <c r="I214" t="str" cm="1">
        <f t="array" ref="I21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214" t="str">
        <f>IF(StudentsPerformance37[[#This Row],[math score]]&lt;50,"Failed","Passed")</f>
        <v>Failed</v>
      </c>
      <c r="K214" t="s">
        <v>34</v>
      </c>
      <c r="L214" t="s">
        <v>34</v>
      </c>
      <c r="M214" t="str" cm="1">
        <f t="array" ref="M21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214">
        <v>60</v>
      </c>
    </row>
    <row r="215" spans="1:14" x14ac:dyDescent="0.25">
      <c r="A215" t="s">
        <v>17</v>
      </c>
      <c r="B215" t="s">
        <v>13</v>
      </c>
      <c r="C215" t="s">
        <v>19</v>
      </c>
      <c r="D215" t="s">
        <v>20</v>
      </c>
      <c r="E215" t="s">
        <v>15</v>
      </c>
      <c r="F215" s="36">
        <v>60</v>
      </c>
      <c r="G215" s="36" t="str" cm="1">
        <f t="array" ref="G21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15">
        <v>51</v>
      </c>
      <c r="I215" t="str" cm="1">
        <f t="array" ref="I21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215" t="str">
        <f>IF(StudentsPerformance37[[#This Row],[math score]]&lt;50,"Failed","Passed")</f>
        <v>Passed</v>
      </c>
      <c r="K215" t="s">
        <v>34</v>
      </c>
      <c r="L215" t="s">
        <v>34</v>
      </c>
      <c r="M215" t="str" cm="1">
        <f t="array" ref="M21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215">
        <v>56</v>
      </c>
    </row>
    <row r="216" spans="1:14" x14ac:dyDescent="0.25">
      <c r="A216" t="s">
        <v>17</v>
      </c>
      <c r="B216" t="s">
        <v>24</v>
      </c>
      <c r="C216" t="s">
        <v>22</v>
      </c>
      <c r="D216" t="s">
        <v>11</v>
      </c>
      <c r="E216" t="s">
        <v>15</v>
      </c>
      <c r="F216" s="36">
        <v>87</v>
      </c>
      <c r="G216" s="36" t="str" cm="1">
        <f t="array" ref="G21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216">
        <v>91</v>
      </c>
      <c r="I216" t="str" cm="1">
        <f t="array" ref="I21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216" t="str">
        <f>IF(StudentsPerformance37[[#This Row],[math score]]&lt;50,"Failed","Passed")</f>
        <v>Passed</v>
      </c>
      <c r="K216" t="s">
        <v>34</v>
      </c>
      <c r="L216" t="s">
        <v>34</v>
      </c>
      <c r="M216" t="str" cm="1">
        <f t="array" ref="M21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216">
        <v>81</v>
      </c>
    </row>
    <row r="217" spans="1:14" x14ac:dyDescent="0.25">
      <c r="A217" t="s">
        <v>17</v>
      </c>
      <c r="B217" t="s">
        <v>9</v>
      </c>
      <c r="C217" t="s">
        <v>23</v>
      </c>
      <c r="D217" t="s">
        <v>11</v>
      </c>
      <c r="E217" t="s">
        <v>15</v>
      </c>
      <c r="F217" s="36">
        <v>84</v>
      </c>
      <c r="G217" s="36" t="str" cm="1">
        <f t="array" ref="G21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217">
        <v>83</v>
      </c>
      <c r="I217" t="str" cm="1">
        <f t="array" ref="I21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217" t="str">
        <f>IF(StudentsPerformance37[[#This Row],[math score]]&lt;50,"Failed","Passed")</f>
        <v>Passed</v>
      </c>
      <c r="K217" t="s">
        <v>34</v>
      </c>
      <c r="L217" t="s">
        <v>34</v>
      </c>
      <c r="M217" t="str" cm="1">
        <f t="array" ref="M21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17">
        <v>75</v>
      </c>
    </row>
    <row r="218" spans="1:14" x14ac:dyDescent="0.25">
      <c r="A218" t="s">
        <v>8</v>
      </c>
      <c r="B218" t="s">
        <v>24</v>
      </c>
      <c r="C218" t="s">
        <v>19</v>
      </c>
      <c r="D218" t="s">
        <v>20</v>
      </c>
      <c r="E218" t="s">
        <v>15</v>
      </c>
      <c r="F218" s="36">
        <v>83</v>
      </c>
      <c r="G218" s="36" t="str" cm="1">
        <f t="array" ref="G21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218">
        <v>86</v>
      </c>
      <c r="I218" t="str" cm="1">
        <f t="array" ref="I21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218" t="str">
        <f>IF(StudentsPerformance37[[#This Row],[math score]]&lt;50,"Failed","Passed")</f>
        <v>Passed</v>
      </c>
      <c r="K218" t="s">
        <v>34</v>
      </c>
      <c r="L218" t="s">
        <v>34</v>
      </c>
      <c r="M218" t="str" cm="1">
        <f t="array" ref="M21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218">
        <v>88</v>
      </c>
    </row>
    <row r="219" spans="1:14" x14ac:dyDescent="0.25">
      <c r="A219" t="s">
        <v>8</v>
      </c>
      <c r="B219" t="s">
        <v>13</v>
      </c>
      <c r="C219" t="s">
        <v>22</v>
      </c>
      <c r="D219" t="s">
        <v>20</v>
      </c>
      <c r="E219" t="s">
        <v>12</v>
      </c>
      <c r="F219" s="36">
        <v>34</v>
      </c>
      <c r="G219" s="36" t="str" cm="1">
        <f t="array" ref="G21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219">
        <v>42</v>
      </c>
      <c r="I219" t="str" cm="1">
        <f t="array" ref="I21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219" t="str">
        <f>IF(StudentsPerformance37[[#This Row],[math score]]&lt;50,"Failed","Passed")</f>
        <v>Failed</v>
      </c>
      <c r="K219" t="s">
        <v>35</v>
      </c>
      <c r="L219" t="s">
        <v>35</v>
      </c>
      <c r="M219" t="str" cm="1">
        <f t="array" ref="M21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219">
        <v>39</v>
      </c>
    </row>
    <row r="220" spans="1:14" x14ac:dyDescent="0.25">
      <c r="A220" t="s">
        <v>17</v>
      </c>
      <c r="B220" t="s">
        <v>9</v>
      </c>
      <c r="C220" t="s">
        <v>22</v>
      </c>
      <c r="D220" t="s">
        <v>20</v>
      </c>
      <c r="E220" t="s">
        <v>12</v>
      </c>
      <c r="F220" s="36">
        <v>66</v>
      </c>
      <c r="G220" s="36" t="str" cm="1">
        <f t="array" ref="G22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20">
        <v>77</v>
      </c>
      <c r="I220" t="str" cm="1">
        <f t="array" ref="I22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20" t="str">
        <f>IF(StudentsPerformance37[[#This Row],[math score]]&lt;50,"Failed","Passed")</f>
        <v>Passed</v>
      </c>
      <c r="K220" t="s">
        <v>34</v>
      </c>
      <c r="L220" t="s">
        <v>34</v>
      </c>
      <c r="M220" t="str" cm="1">
        <f t="array" ref="M22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20">
        <v>70</v>
      </c>
    </row>
    <row r="221" spans="1:14" x14ac:dyDescent="0.25">
      <c r="A221" t="s">
        <v>17</v>
      </c>
      <c r="B221" t="s">
        <v>9</v>
      </c>
      <c r="C221" t="s">
        <v>23</v>
      </c>
      <c r="D221" t="s">
        <v>11</v>
      </c>
      <c r="E221" t="s">
        <v>15</v>
      </c>
      <c r="F221" s="36">
        <v>61</v>
      </c>
      <c r="G221" s="36" t="str" cm="1">
        <f t="array" ref="G22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21">
        <v>56</v>
      </c>
      <c r="I221" t="str" cm="1">
        <f t="array" ref="I22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221" t="str">
        <f>IF(StudentsPerformance37[[#This Row],[math score]]&lt;50,"Failed","Passed")</f>
        <v>Passed</v>
      </c>
      <c r="K221" t="s">
        <v>34</v>
      </c>
      <c r="L221" t="s">
        <v>34</v>
      </c>
      <c r="M221" t="str" cm="1">
        <f t="array" ref="M22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221">
        <v>56</v>
      </c>
    </row>
    <row r="222" spans="1:14" x14ac:dyDescent="0.25">
      <c r="A222" t="s">
        <v>8</v>
      </c>
      <c r="B222" t="s">
        <v>21</v>
      </c>
      <c r="C222" t="s">
        <v>22</v>
      </c>
      <c r="D222" t="s">
        <v>11</v>
      </c>
      <c r="E222" t="s">
        <v>15</v>
      </c>
      <c r="F222" s="36">
        <v>56</v>
      </c>
      <c r="G222" s="36" t="str" cm="1">
        <f t="array" ref="G22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222">
        <v>68</v>
      </c>
      <c r="I222" t="str" cm="1">
        <f t="array" ref="I22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222" t="str">
        <f>IF(StudentsPerformance37[[#This Row],[math score]]&lt;50,"Failed","Passed")</f>
        <v>Passed</v>
      </c>
      <c r="K222" t="s">
        <v>34</v>
      </c>
      <c r="L222" t="s">
        <v>34</v>
      </c>
      <c r="M222" t="str" cm="1">
        <f t="array" ref="M22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22">
        <v>74</v>
      </c>
    </row>
    <row r="223" spans="1:14" x14ac:dyDescent="0.25">
      <c r="A223" t="s">
        <v>17</v>
      </c>
      <c r="B223" t="s">
        <v>9</v>
      </c>
      <c r="C223" t="s">
        <v>19</v>
      </c>
      <c r="D223" t="s">
        <v>11</v>
      </c>
      <c r="E223" t="s">
        <v>12</v>
      </c>
      <c r="F223" s="36">
        <v>87</v>
      </c>
      <c r="G223" s="36" t="str" cm="1">
        <f t="array" ref="G22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223">
        <v>85</v>
      </c>
      <c r="I223" t="str" cm="1">
        <f t="array" ref="I22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223" t="str">
        <f>IF(StudentsPerformance37[[#This Row],[math score]]&lt;50,"Failed","Passed")</f>
        <v>Passed</v>
      </c>
      <c r="K223" t="s">
        <v>34</v>
      </c>
      <c r="L223" t="s">
        <v>34</v>
      </c>
      <c r="M223" t="str" cm="1">
        <f t="array" ref="M22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23">
        <v>73</v>
      </c>
    </row>
    <row r="224" spans="1:14" x14ac:dyDescent="0.25">
      <c r="A224" t="s">
        <v>8</v>
      </c>
      <c r="B224" t="s">
        <v>13</v>
      </c>
      <c r="C224" t="s">
        <v>23</v>
      </c>
      <c r="D224" t="s">
        <v>20</v>
      </c>
      <c r="E224" t="s">
        <v>12</v>
      </c>
      <c r="F224" s="36">
        <v>55</v>
      </c>
      <c r="G224" s="36" t="str" cm="1">
        <f t="array" ref="G22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224">
        <v>65</v>
      </c>
      <c r="I224" t="str" cm="1">
        <f t="array" ref="I22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224" t="str">
        <f>IF(StudentsPerformance37[[#This Row],[math score]]&lt;50,"Failed","Passed")</f>
        <v>Passed</v>
      </c>
      <c r="K224" t="s">
        <v>34</v>
      </c>
      <c r="L224" t="s">
        <v>34</v>
      </c>
      <c r="M224" t="str" cm="1">
        <f t="array" ref="M22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224">
        <v>62</v>
      </c>
    </row>
    <row r="225" spans="1:14" x14ac:dyDescent="0.25">
      <c r="A225" t="s">
        <v>17</v>
      </c>
      <c r="B225" t="s">
        <v>21</v>
      </c>
      <c r="C225" t="s">
        <v>23</v>
      </c>
      <c r="D225" t="s">
        <v>11</v>
      </c>
      <c r="E225" t="s">
        <v>12</v>
      </c>
      <c r="F225" s="36">
        <v>86</v>
      </c>
      <c r="G225" s="36" t="str" cm="1">
        <f t="array" ref="G22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225">
        <v>80</v>
      </c>
      <c r="I225" t="str" cm="1">
        <f t="array" ref="I22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225" t="str">
        <f>IF(StudentsPerformance37[[#This Row],[math score]]&lt;50,"Failed","Passed")</f>
        <v>Passed</v>
      </c>
      <c r="K225" t="s">
        <v>34</v>
      </c>
      <c r="L225" t="s">
        <v>34</v>
      </c>
      <c r="M225" t="str" cm="1">
        <f t="array" ref="M22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25">
        <v>75</v>
      </c>
    </row>
    <row r="226" spans="1:14" x14ac:dyDescent="0.25">
      <c r="A226" t="s">
        <v>8</v>
      </c>
      <c r="B226" t="s">
        <v>9</v>
      </c>
      <c r="C226" t="s">
        <v>19</v>
      </c>
      <c r="D226" t="s">
        <v>11</v>
      </c>
      <c r="E226" t="s">
        <v>15</v>
      </c>
      <c r="F226" s="36">
        <v>52</v>
      </c>
      <c r="G226" s="36" t="str" cm="1">
        <f t="array" ref="G22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226">
        <v>66</v>
      </c>
      <c r="I226" t="str" cm="1">
        <f t="array" ref="I22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226" t="str">
        <f>IF(StudentsPerformance37[[#This Row],[math score]]&lt;50,"Failed","Passed")</f>
        <v>Passed</v>
      </c>
      <c r="K226" t="s">
        <v>34</v>
      </c>
      <c r="L226" t="s">
        <v>34</v>
      </c>
      <c r="M226" t="str" cm="1">
        <f t="array" ref="M22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26">
        <v>73</v>
      </c>
    </row>
    <row r="227" spans="1:14" x14ac:dyDescent="0.25">
      <c r="A227" t="s">
        <v>8</v>
      </c>
      <c r="B227" t="s">
        <v>24</v>
      </c>
      <c r="C227" t="s">
        <v>16</v>
      </c>
      <c r="D227" t="s">
        <v>20</v>
      </c>
      <c r="E227" t="s">
        <v>12</v>
      </c>
      <c r="F227" s="36">
        <v>45</v>
      </c>
      <c r="G227" s="36" t="str" cm="1">
        <f t="array" ref="G22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227">
        <v>56</v>
      </c>
      <c r="I227" t="str" cm="1">
        <f t="array" ref="I22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227" t="str">
        <f>IF(StudentsPerformance37[[#This Row],[math score]]&lt;50,"Failed","Passed")</f>
        <v>Failed</v>
      </c>
      <c r="K227" t="s">
        <v>34</v>
      </c>
      <c r="L227" t="s">
        <v>34</v>
      </c>
      <c r="M227" t="str" cm="1">
        <f t="array" ref="M22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227">
        <v>54</v>
      </c>
    </row>
    <row r="228" spans="1:14" x14ac:dyDescent="0.25">
      <c r="A228" t="s">
        <v>8</v>
      </c>
      <c r="B228" t="s">
        <v>13</v>
      </c>
      <c r="C228" t="s">
        <v>14</v>
      </c>
      <c r="D228" t="s">
        <v>11</v>
      </c>
      <c r="E228" t="s">
        <v>12</v>
      </c>
      <c r="F228" s="36">
        <v>72</v>
      </c>
      <c r="G228" s="36" t="str" cm="1">
        <f t="array" ref="G22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228">
        <v>72</v>
      </c>
      <c r="I228" t="str" cm="1">
        <f t="array" ref="I22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28" t="str">
        <f>IF(StudentsPerformance37[[#This Row],[math score]]&lt;50,"Failed","Passed")</f>
        <v>Passed</v>
      </c>
      <c r="K228" t="s">
        <v>34</v>
      </c>
      <c r="L228" t="s">
        <v>34</v>
      </c>
      <c r="M228" t="str" cm="1">
        <f t="array" ref="M22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28">
        <v>71</v>
      </c>
    </row>
    <row r="229" spans="1:14" x14ac:dyDescent="0.25">
      <c r="A229" t="s">
        <v>17</v>
      </c>
      <c r="B229" t="s">
        <v>21</v>
      </c>
      <c r="C229" t="s">
        <v>22</v>
      </c>
      <c r="D229" t="s">
        <v>11</v>
      </c>
      <c r="E229" t="s">
        <v>12</v>
      </c>
      <c r="F229" s="36">
        <v>57</v>
      </c>
      <c r="G229" s="36" t="str" cm="1">
        <f t="array" ref="G22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229">
        <v>50</v>
      </c>
      <c r="I229" t="str" cm="1">
        <f t="array" ref="I22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229" t="str">
        <f>IF(StudentsPerformance37[[#This Row],[math score]]&lt;50,"Failed","Passed")</f>
        <v>Passed</v>
      </c>
      <c r="K229" t="s">
        <v>34</v>
      </c>
      <c r="L229" t="s">
        <v>34</v>
      </c>
      <c r="M229" t="str" cm="1">
        <f t="array" ref="M22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229">
        <v>54</v>
      </c>
    </row>
    <row r="230" spans="1:14" x14ac:dyDescent="0.25">
      <c r="A230" t="s">
        <v>17</v>
      </c>
      <c r="B230" t="s">
        <v>18</v>
      </c>
      <c r="C230" t="s">
        <v>23</v>
      </c>
      <c r="D230" t="s">
        <v>20</v>
      </c>
      <c r="E230" t="s">
        <v>12</v>
      </c>
      <c r="F230" s="36">
        <v>68</v>
      </c>
      <c r="G230" s="36" t="str" cm="1">
        <f t="array" ref="G23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30">
        <v>72</v>
      </c>
      <c r="I230" t="str" cm="1">
        <f t="array" ref="I23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30" t="str">
        <f>IF(StudentsPerformance37[[#This Row],[math score]]&lt;50,"Failed","Passed")</f>
        <v>Passed</v>
      </c>
      <c r="K230" t="s">
        <v>34</v>
      </c>
      <c r="L230" t="s">
        <v>34</v>
      </c>
      <c r="M230" t="str" cm="1">
        <f t="array" ref="M23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230">
        <v>64</v>
      </c>
    </row>
    <row r="231" spans="1:14" x14ac:dyDescent="0.25">
      <c r="A231" t="s">
        <v>8</v>
      </c>
      <c r="B231" t="s">
        <v>13</v>
      </c>
      <c r="C231" t="s">
        <v>14</v>
      </c>
      <c r="D231" t="s">
        <v>11</v>
      </c>
      <c r="E231" t="s">
        <v>15</v>
      </c>
      <c r="F231" s="36">
        <v>88</v>
      </c>
      <c r="G231" s="36" t="str" cm="1">
        <f t="array" ref="G23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231">
        <v>95</v>
      </c>
      <c r="I231" t="str" cm="1">
        <f t="array" ref="I23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231" t="str">
        <f>IF(StudentsPerformance37[[#This Row],[math score]]&lt;50,"Failed","Passed")</f>
        <v>Passed</v>
      </c>
      <c r="K231" t="s">
        <v>34</v>
      </c>
      <c r="L231" t="s">
        <v>34</v>
      </c>
      <c r="M231" t="str" cm="1">
        <f t="array" ref="M23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231">
        <v>94</v>
      </c>
    </row>
    <row r="232" spans="1:14" x14ac:dyDescent="0.25">
      <c r="A232" t="s">
        <v>17</v>
      </c>
      <c r="B232" t="s">
        <v>21</v>
      </c>
      <c r="C232" t="s">
        <v>14</v>
      </c>
      <c r="D232" t="s">
        <v>11</v>
      </c>
      <c r="E232" t="s">
        <v>12</v>
      </c>
      <c r="F232" s="36">
        <v>76</v>
      </c>
      <c r="G232" s="36" t="str" cm="1">
        <f t="array" ref="G23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232">
        <v>64</v>
      </c>
      <c r="I232" t="str" cm="1">
        <f t="array" ref="I23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232" t="str">
        <f>IF(StudentsPerformance37[[#This Row],[math score]]&lt;50,"Failed","Passed")</f>
        <v>Passed</v>
      </c>
      <c r="K232" t="s">
        <v>34</v>
      </c>
      <c r="L232" t="s">
        <v>34</v>
      </c>
      <c r="M232" t="str" cm="1">
        <f t="array" ref="M23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232">
        <v>66</v>
      </c>
    </row>
    <row r="233" spans="1:14" x14ac:dyDescent="0.25">
      <c r="A233" t="s">
        <v>17</v>
      </c>
      <c r="B233" t="s">
        <v>13</v>
      </c>
      <c r="C233" t="s">
        <v>19</v>
      </c>
      <c r="D233" t="s">
        <v>11</v>
      </c>
      <c r="E233" t="s">
        <v>12</v>
      </c>
      <c r="F233" s="36">
        <v>46</v>
      </c>
      <c r="G233" s="36" t="str" cm="1">
        <f t="array" ref="G23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233">
        <v>43</v>
      </c>
      <c r="I233" t="str" cm="1">
        <f t="array" ref="I23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233" t="str">
        <f>IF(StudentsPerformance37[[#This Row],[math score]]&lt;50,"Failed","Passed")</f>
        <v>Failed</v>
      </c>
      <c r="K233" t="s">
        <v>35</v>
      </c>
      <c r="L233" t="s">
        <v>35</v>
      </c>
      <c r="M233" t="str" cm="1">
        <f t="array" ref="M23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233">
        <v>42</v>
      </c>
    </row>
    <row r="234" spans="1:14" x14ac:dyDescent="0.25">
      <c r="A234" t="s">
        <v>8</v>
      </c>
      <c r="B234" t="s">
        <v>9</v>
      </c>
      <c r="C234" t="s">
        <v>10</v>
      </c>
      <c r="D234" t="s">
        <v>11</v>
      </c>
      <c r="E234" t="s">
        <v>12</v>
      </c>
      <c r="F234" s="36">
        <v>67</v>
      </c>
      <c r="G234" s="36" t="str" cm="1">
        <f t="array" ref="G23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34">
        <v>86</v>
      </c>
      <c r="I234" t="str" cm="1">
        <f t="array" ref="I23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234" t="str">
        <f>IF(StudentsPerformance37[[#This Row],[math score]]&lt;50,"Failed","Passed")</f>
        <v>Passed</v>
      </c>
      <c r="K234" t="s">
        <v>34</v>
      </c>
      <c r="L234" t="s">
        <v>34</v>
      </c>
      <c r="M234" t="str" cm="1">
        <f t="array" ref="M23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234">
        <v>83</v>
      </c>
    </row>
    <row r="235" spans="1:14" x14ac:dyDescent="0.25">
      <c r="A235" t="s">
        <v>17</v>
      </c>
      <c r="B235" t="s">
        <v>24</v>
      </c>
      <c r="C235" t="s">
        <v>23</v>
      </c>
      <c r="D235" t="s">
        <v>11</v>
      </c>
      <c r="E235" t="s">
        <v>12</v>
      </c>
      <c r="F235" s="36">
        <v>92</v>
      </c>
      <c r="G235" s="36" t="str" cm="1">
        <f t="array" ref="G23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235">
        <v>87</v>
      </c>
      <c r="I235" t="str" cm="1">
        <f t="array" ref="I23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235" t="str">
        <f>IF(StudentsPerformance37[[#This Row],[math score]]&lt;50,"Failed","Passed")</f>
        <v>Passed</v>
      </c>
      <c r="K235" t="s">
        <v>34</v>
      </c>
      <c r="L235" t="s">
        <v>34</v>
      </c>
      <c r="M235" t="str" cm="1">
        <f t="array" ref="M23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35">
        <v>78</v>
      </c>
    </row>
    <row r="236" spans="1:14" x14ac:dyDescent="0.25">
      <c r="A236" t="s">
        <v>17</v>
      </c>
      <c r="B236" t="s">
        <v>13</v>
      </c>
      <c r="C236" t="s">
        <v>10</v>
      </c>
      <c r="D236" t="s">
        <v>11</v>
      </c>
      <c r="E236" t="s">
        <v>15</v>
      </c>
      <c r="F236" s="36">
        <v>83</v>
      </c>
      <c r="G236" s="36" t="str" cm="1">
        <f t="array" ref="G23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236">
        <v>82</v>
      </c>
      <c r="I236" t="str" cm="1">
        <f t="array" ref="I23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236" t="str">
        <f>IF(StudentsPerformance37[[#This Row],[math score]]&lt;50,"Failed","Passed")</f>
        <v>Passed</v>
      </c>
      <c r="K236" t="s">
        <v>34</v>
      </c>
      <c r="L236" t="s">
        <v>34</v>
      </c>
      <c r="M236" t="str" cm="1">
        <f t="array" ref="M23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236">
        <v>84</v>
      </c>
    </row>
    <row r="237" spans="1:14" x14ac:dyDescent="0.25">
      <c r="A237" t="s">
        <v>17</v>
      </c>
      <c r="B237" t="s">
        <v>21</v>
      </c>
      <c r="C237" t="s">
        <v>19</v>
      </c>
      <c r="D237" t="s">
        <v>11</v>
      </c>
      <c r="E237" t="s">
        <v>12</v>
      </c>
      <c r="F237" s="36">
        <v>80</v>
      </c>
      <c r="G237" s="36" t="str" cm="1">
        <f t="array" ref="G23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237">
        <v>75</v>
      </c>
      <c r="I237" t="str" cm="1">
        <f t="array" ref="I23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37" t="str">
        <f>IF(StudentsPerformance37[[#This Row],[math score]]&lt;50,"Failed","Passed")</f>
        <v>Passed</v>
      </c>
      <c r="K237" t="s">
        <v>34</v>
      </c>
      <c r="L237" t="s">
        <v>34</v>
      </c>
      <c r="M237" t="str" cm="1">
        <f t="array" ref="M23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37">
        <v>77</v>
      </c>
    </row>
    <row r="238" spans="1:14" x14ac:dyDescent="0.25">
      <c r="A238" t="s">
        <v>17</v>
      </c>
      <c r="B238" t="s">
        <v>21</v>
      </c>
      <c r="C238" t="s">
        <v>10</v>
      </c>
      <c r="D238" t="s">
        <v>20</v>
      </c>
      <c r="E238" t="s">
        <v>12</v>
      </c>
      <c r="F238" s="36">
        <v>63</v>
      </c>
      <c r="G238" s="36" t="str" cm="1">
        <f t="array" ref="G23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38">
        <v>66</v>
      </c>
      <c r="I238" t="str" cm="1">
        <f t="array" ref="I23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238" t="str">
        <f>IF(StudentsPerformance37[[#This Row],[math score]]&lt;50,"Failed","Passed")</f>
        <v>Passed</v>
      </c>
      <c r="K238" t="s">
        <v>34</v>
      </c>
      <c r="L238" t="s">
        <v>34</v>
      </c>
      <c r="M238" t="str" cm="1">
        <f t="array" ref="M23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238">
        <v>67</v>
      </c>
    </row>
    <row r="239" spans="1:14" x14ac:dyDescent="0.25">
      <c r="A239" t="s">
        <v>8</v>
      </c>
      <c r="B239" t="s">
        <v>21</v>
      </c>
      <c r="C239" t="s">
        <v>23</v>
      </c>
      <c r="D239" t="s">
        <v>11</v>
      </c>
      <c r="E239" t="s">
        <v>15</v>
      </c>
      <c r="F239" s="36">
        <v>64</v>
      </c>
      <c r="G239" s="36" t="str" cm="1">
        <f t="array" ref="G23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39">
        <v>60</v>
      </c>
      <c r="I239" t="str" cm="1">
        <f t="array" ref="I23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239" t="str">
        <f>IF(StudentsPerformance37[[#This Row],[math score]]&lt;50,"Failed","Passed")</f>
        <v>Passed</v>
      </c>
      <c r="K239" t="s">
        <v>34</v>
      </c>
      <c r="L239" t="s">
        <v>34</v>
      </c>
      <c r="M239" t="str" cm="1">
        <f t="array" ref="M23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39">
        <v>74</v>
      </c>
    </row>
    <row r="240" spans="1:14" x14ac:dyDescent="0.25">
      <c r="A240" t="s">
        <v>17</v>
      </c>
      <c r="B240" t="s">
        <v>9</v>
      </c>
      <c r="C240" t="s">
        <v>14</v>
      </c>
      <c r="D240" t="s">
        <v>11</v>
      </c>
      <c r="E240" t="s">
        <v>12</v>
      </c>
      <c r="F240" s="36">
        <v>54</v>
      </c>
      <c r="G240" s="36" t="str" cm="1">
        <f t="array" ref="G24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240">
        <v>52</v>
      </c>
      <c r="I240" t="str" cm="1">
        <f t="array" ref="I24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240" t="str">
        <f>IF(StudentsPerformance37[[#This Row],[math score]]&lt;50,"Failed","Passed")</f>
        <v>Passed</v>
      </c>
      <c r="K240" t="s">
        <v>34</v>
      </c>
      <c r="L240" t="s">
        <v>34</v>
      </c>
      <c r="M240" t="str" cm="1">
        <f t="array" ref="M24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240">
        <v>51</v>
      </c>
    </row>
    <row r="241" spans="1:14" x14ac:dyDescent="0.25">
      <c r="A241" t="s">
        <v>17</v>
      </c>
      <c r="B241" t="s">
        <v>13</v>
      </c>
      <c r="C241" t="s">
        <v>19</v>
      </c>
      <c r="D241" t="s">
        <v>11</v>
      </c>
      <c r="E241" t="s">
        <v>12</v>
      </c>
      <c r="F241" s="36">
        <v>84</v>
      </c>
      <c r="G241" s="36" t="str" cm="1">
        <f t="array" ref="G24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241">
        <v>80</v>
      </c>
      <c r="I241" t="str" cm="1">
        <f t="array" ref="I24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241" t="str">
        <f>IF(StudentsPerformance37[[#This Row],[math score]]&lt;50,"Failed","Passed")</f>
        <v>Passed</v>
      </c>
      <c r="K241" t="s">
        <v>34</v>
      </c>
      <c r="L241" t="s">
        <v>34</v>
      </c>
      <c r="M241" t="str" cm="1">
        <f t="array" ref="M24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241">
        <v>80</v>
      </c>
    </row>
    <row r="242" spans="1:14" x14ac:dyDescent="0.25">
      <c r="A242" t="s">
        <v>17</v>
      </c>
      <c r="B242" t="s">
        <v>21</v>
      </c>
      <c r="C242" t="s">
        <v>22</v>
      </c>
      <c r="D242" t="s">
        <v>20</v>
      </c>
      <c r="E242" t="s">
        <v>15</v>
      </c>
      <c r="F242" s="36">
        <v>73</v>
      </c>
      <c r="G242" s="36" t="str" cm="1">
        <f t="array" ref="G24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242">
        <v>68</v>
      </c>
      <c r="I242" t="str" cm="1">
        <f t="array" ref="I24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242" t="str">
        <f>IF(StudentsPerformance37[[#This Row],[math score]]&lt;50,"Failed","Passed")</f>
        <v>Passed</v>
      </c>
      <c r="K242" t="s">
        <v>34</v>
      </c>
      <c r="L242" t="s">
        <v>34</v>
      </c>
      <c r="M242" t="str" cm="1">
        <f t="array" ref="M24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242">
        <v>66</v>
      </c>
    </row>
    <row r="243" spans="1:14" x14ac:dyDescent="0.25">
      <c r="A243" t="s">
        <v>8</v>
      </c>
      <c r="B243" t="s">
        <v>24</v>
      </c>
      <c r="C243" t="s">
        <v>10</v>
      </c>
      <c r="D243" t="s">
        <v>11</v>
      </c>
      <c r="E243" t="s">
        <v>12</v>
      </c>
      <c r="F243" s="36">
        <v>80</v>
      </c>
      <c r="G243" s="36" t="str" cm="1">
        <f t="array" ref="G24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243">
        <v>83</v>
      </c>
      <c r="I243" t="str" cm="1">
        <f t="array" ref="I24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243" t="str">
        <f>IF(StudentsPerformance37[[#This Row],[math score]]&lt;50,"Failed","Passed")</f>
        <v>Passed</v>
      </c>
      <c r="K243" t="s">
        <v>34</v>
      </c>
      <c r="L243" t="s">
        <v>34</v>
      </c>
      <c r="M243" t="str" cm="1">
        <f t="array" ref="M24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243">
        <v>83</v>
      </c>
    </row>
    <row r="244" spans="1:14" x14ac:dyDescent="0.25">
      <c r="A244" t="s">
        <v>8</v>
      </c>
      <c r="B244" t="s">
        <v>21</v>
      </c>
      <c r="C244" t="s">
        <v>22</v>
      </c>
      <c r="D244" t="s">
        <v>11</v>
      </c>
      <c r="E244" t="s">
        <v>12</v>
      </c>
      <c r="F244" s="36">
        <v>56</v>
      </c>
      <c r="G244" s="36" t="str" cm="1">
        <f t="array" ref="G24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244">
        <v>52</v>
      </c>
      <c r="I244" t="str" cm="1">
        <f t="array" ref="I24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244" t="str">
        <f>IF(StudentsPerformance37[[#This Row],[math score]]&lt;50,"Failed","Passed")</f>
        <v>Passed</v>
      </c>
      <c r="K244" t="s">
        <v>34</v>
      </c>
      <c r="L244" t="s">
        <v>34</v>
      </c>
      <c r="M244" t="str" cm="1">
        <f t="array" ref="M24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244">
        <v>55</v>
      </c>
    </row>
    <row r="245" spans="1:14" x14ac:dyDescent="0.25">
      <c r="A245" t="s">
        <v>17</v>
      </c>
      <c r="B245" t="s">
        <v>24</v>
      </c>
      <c r="C245" t="s">
        <v>14</v>
      </c>
      <c r="D245" t="s">
        <v>11</v>
      </c>
      <c r="E245" t="s">
        <v>12</v>
      </c>
      <c r="F245" s="36">
        <v>59</v>
      </c>
      <c r="G245" s="36" t="str" cm="1">
        <f t="array" ref="G24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245">
        <v>51</v>
      </c>
      <c r="I245" t="str" cm="1">
        <f t="array" ref="I24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245" t="str">
        <f>IF(StudentsPerformance37[[#This Row],[math score]]&lt;50,"Failed","Passed")</f>
        <v>Passed</v>
      </c>
      <c r="K245" t="s">
        <v>34</v>
      </c>
      <c r="L245" t="s">
        <v>35</v>
      </c>
      <c r="M245" t="str" cm="1">
        <f t="array" ref="M24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245">
        <v>43</v>
      </c>
    </row>
    <row r="246" spans="1:14" x14ac:dyDescent="0.25">
      <c r="A246" t="s">
        <v>17</v>
      </c>
      <c r="B246" t="s">
        <v>21</v>
      </c>
      <c r="C246" t="s">
        <v>23</v>
      </c>
      <c r="D246" t="s">
        <v>11</v>
      </c>
      <c r="E246" t="s">
        <v>12</v>
      </c>
      <c r="F246" s="36">
        <v>75</v>
      </c>
      <c r="G246" s="36" t="str" cm="1">
        <f t="array" ref="G24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246">
        <v>74</v>
      </c>
      <c r="I246" t="str" cm="1">
        <f t="array" ref="I24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46" t="str">
        <f>IF(StudentsPerformance37[[#This Row],[math score]]&lt;50,"Failed","Passed")</f>
        <v>Passed</v>
      </c>
      <c r="K246" t="s">
        <v>34</v>
      </c>
      <c r="L246" t="s">
        <v>34</v>
      </c>
      <c r="M246" t="str" cm="1">
        <f t="array" ref="M24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246">
        <v>69</v>
      </c>
    </row>
    <row r="247" spans="1:14" x14ac:dyDescent="0.25">
      <c r="A247" t="s">
        <v>17</v>
      </c>
      <c r="B247" t="s">
        <v>13</v>
      </c>
      <c r="C247" t="s">
        <v>19</v>
      </c>
      <c r="D247" t="s">
        <v>11</v>
      </c>
      <c r="E247" t="s">
        <v>12</v>
      </c>
      <c r="F247" s="36">
        <v>85</v>
      </c>
      <c r="G247" s="36" t="str" cm="1">
        <f t="array" ref="G24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247">
        <v>76</v>
      </c>
      <c r="I247" t="str" cm="1">
        <f t="array" ref="I24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47" t="str">
        <f>IF(StudentsPerformance37[[#This Row],[math score]]&lt;50,"Failed","Passed")</f>
        <v>Passed</v>
      </c>
      <c r="K247" t="s">
        <v>34</v>
      </c>
      <c r="L247" t="s">
        <v>34</v>
      </c>
      <c r="M247" t="str" cm="1">
        <f t="array" ref="M24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47">
        <v>71</v>
      </c>
    </row>
    <row r="248" spans="1:14" x14ac:dyDescent="0.25">
      <c r="A248" t="s">
        <v>17</v>
      </c>
      <c r="B248" t="s">
        <v>24</v>
      </c>
      <c r="C248" t="s">
        <v>19</v>
      </c>
      <c r="D248" t="s">
        <v>11</v>
      </c>
      <c r="E248" t="s">
        <v>12</v>
      </c>
      <c r="F248" s="36">
        <v>89</v>
      </c>
      <c r="G248" s="36" t="str" cm="1">
        <f t="array" ref="G24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248">
        <v>76</v>
      </c>
      <c r="I248" t="str" cm="1">
        <f t="array" ref="I24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48" t="str">
        <f>IF(StudentsPerformance37[[#This Row],[math score]]&lt;50,"Failed","Passed")</f>
        <v>Passed</v>
      </c>
      <c r="K248" t="s">
        <v>34</v>
      </c>
      <c r="L248" t="s">
        <v>34</v>
      </c>
      <c r="M248" t="str" cm="1">
        <f t="array" ref="M24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48">
        <v>74</v>
      </c>
    </row>
    <row r="249" spans="1:14" x14ac:dyDescent="0.25">
      <c r="A249" t="s">
        <v>8</v>
      </c>
      <c r="B249" t="s">
        <v>9</v>
      </c>
      <c r="C249" t="s">
        <v>22</v>
      </c>
      <c r="D249" t="s">
        <v>11</v>
      </c>
      <c r="E249" t="s">
        <v>15</v>
      </c>
      <c r="F249" s="36">
        <v>58</v>
      </c>
      <c r="G249" s="36" t="str" cm="1">
        <f t="array" ref="G24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249">
        <v>70</v>
      </c>
      <c r="I249" t="str" cm="1">
        <f t="array" ref="I24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49" t="str">
        <f>IF(StudentsPerformance37[[#This Row],[math score]]&lt;50,"Failed","Passed")</f>
        <v>Passed</v>
      </c>
      <c r="K249" t="s">
        <v>34</v>
      </c>
      <c r="L249" t="s">
        <v>34</v>
      </c>
      <c r="M249" t="str" cm="1">
        <f t="array" ref="M24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249">
        <v>68</v>
      </c>
    </row>
    <row r="250" spans="1:14" x14ac:dyDescent="0.25">
      <c r="A250" t="s">
        <v>8</v>
      </c>
      <c r="B250" t="s">
        <v>9</v>
      </c>
      <c r="C250" t="s">
        <v>22</v>
      </c>
      <c r="D250" t="s">
        <v>11</v>
      </c>
      <c r="E250" t="s">
        <v>12</v>
      </c>
      <c r="F250" s="36">
        <v>65</v>
      </c>
      <c r="G250" s="36" t="str" cm="1">
        <f t="array" ref="G25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50">
        <v>64</v>
      </c>
      <c r="I250" t="str" cm="1">
        <f t="array" ref="I25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250" t="str">
        <f>IF(StudentsPerformance37[[#This Row],[math score]]&lt;50,"Failed","Passed")</f>
        <v>Passed</v>
      </c>
      <c r="K250" t="s">
        <v>34</v>
      </c>
      <c r="L250" t="s">
        <v>34</v>
      </c>
      <c r="M250" t="str" cm="1">
        <f t="array" ref="M25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250">
        <v>62</v>
      </c>
    </row>
    <row r="251" spans="1:14" x14ac:dyDescent="0.25">
      <c r="A251" t="s">
        <v>17</v>
      </c>
      <c r="B251" t="s">
        <v>13</v>
      </c>
      <c r="C251" t="s">
        <v>22</v>
      </c>
      <c r="D251" t="s">
        <v>11</v>
      </c>
      <c r="E251" t="s">
        <v>12</v>
      </c>
      <c r="F251" s="36">
        <v>68</v>
      </c>
      <c r="G251" s="36" t="str" cm="1">
        <f t="array" ref="G25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51">
        <v>60</v>
      </c>
      <c r="I251" t="str" cm="1">
        <f t="array" ref="I25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251" t="str">
        <f>IF(StudentsPerformance37[[#This Row],[math score]]&lt;50,"Failed","Passed")</f>
        <v>Passed</v>
      </c>
      <c r="K251" t="s">
        <v>34</v>
      </c>
      <c r="L251" t="s">
        <v>34</v>
      </c>
      <c r="M251" t="str" cm="1">
        <f t="array" ref="M25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251">
        <v>53</v>
      </c>
    </row>
    <row r="252" spans="1:14" x14ac:dyDescent="0.25">
      <c r="A252" t="s">
        <v>17</v>
      </c>
      <c r="B252" t="s">
        <v>18</v>
      </c>
      <c r="C252" t="s">
        <v>23</v>
      </c>
      <c r="D252" t="s">
        <v>11</v>
      </c>
      <c r="E252" t="s">
        <v>15</v>
      </c>
      <c r="F252" s="36">
        <v>47</v>
      </c>
      <c r="G252" s="36" t="str" cm="1">
        <f t="array" ref="G25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252">
        <v>49</v>
      </c>
      <c r="I252" t="str" cm="1">
        <f t="array" ref="I25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252" t="str">
        <f>IF(StudentsPerformance37[[#This Row],[math score]]&lt;50,"Failed","Passed")</f>
        <v>Failed</v>
      </c>
      <c r="K252" t="s">
        <v>35</v>
      </c>
      <c r="L252" t="s">
        <v>35</v>
      </c>
      <c r="M252" t="str" cm="1">
        <f t="array" ref="M25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252">
        <v>49</v>
      </c>
    </row>
    <row r="253" spans="1:14" x14ac:dyDescent="0.25">
      <c r="A253" t="s">
        <v>8</v>
      </c>
      <c r="B253" t="s">
        <v>21</v>
      </c>
      <c r="C253" t="s">
        <v>14</v>
      </c>
      <c r="D253" t="s">
        <v>20</v>
      </c>
      <c r="E253" t="s">
        <v>12</v>
      </c>
      <c r="F253" s="36">
        <v>71</v>
      </c>
      <c r="G253" s="36" t="str" cm="1">
        <f t="array" ref="G25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253">
        <v>83</v>
      </c>
      <c r="I253" t="str" cm="1">
        <f t="array" ref="I25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253" t="str">
        <f>IF(StudentsPerformance37[[#This Row],[math score]]&lt;50,"Failed","Passed")</f>
        <v>Passed</v>
      </c>
      <c r="K253" t="s">
        <v>34</v>
      </c>
      <c r="L253" t="s">
        <v>34</v>
      </c>
      <c r="M253" t="str" cm="1">
        <f t="array" ref="M25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253">
        <v>83</v>
      </c>
    </row>
    <row r="254" spans="1:14" x14ac:dyDescent="0.25">
      <c r="A254" t="s">
        <v>8</v>
      </c>
      <c r="B254" t="s">
        <v>9</v>
      </c>
      <c r="C254" t="s">
        <v>23</v>
      </c>
      <c r="D254" t="s">
        <v>11</v>
      </c>
      <c r="E254" t="s">
        <v>15</v>
      </c>
      <c r="F254" s="36">
        <v>60</v>
      </c>
      <c r="G254" s="36" t="str" cm="1">
        <f t="array" ref="G25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54">
        <v>70</v>
      </c>
      <c r="I254" t="str" cm="1">
        <f t="array" ref="I25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54" t="str">
        <f>IF(StudentsPerformance37[[#This Row],[math score]]&lt;50,"Failed","Passed")</f>
        <v>Passed</v>
      </c>
      <c r="K254" t="s">
        <v>34</v>
      </c>
      <c r="L254" t="s">
        <v>34</v>
      </c>
      <c r="M254" t="str" cm="1">
        <f t="array" ref="M25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54">
        <v>70</v>
      </c>
    </row>
    <row r="255" spans="1:14" x14ac:dyDescent="0.25">
      <c r="A255" t="s">
        <v>17</v>
      </c>
      <c r="B255" t="s">
        <v>21</v>
      </c>
      <c r="C255" t="s">
        <v>16</v>
      </c>
      <c r="D255" t="s">
        <v>11</v>
      </c>
      <c r="E255" t="s">
        <v>12</v>
      </c>
      <c r="F255" s="36">
        <v>80</v>
      </c>
      <c r="G255" s="36" t="str" cm="1">
        <f t="array" ref="G25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255">
        <v>80</v>
      </c>
      <c r="I255" t="str" cm="1">
        <f t="array" ref="I25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255" t="str">
        <f>IF(StudentsPerformance37[[#This Row],[math score]]&lt;50,"Failed","Passed")</f>
        <v>Passed</v>
      </c>
      <c r="K255" t="s">
        <v>34</v>
      </c>
      <c r="L255" t="s">
        <v>34</v>
      </c>
      <c r="M255" t="str" cm="1">
        <f t="array" ref="M25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55">
        <v>72</v>
      </c>
    </row>
    <row r="256" spans="1:14" x14ac:dyDescent="0.25">
      <c r="A256" t="s">
        <v>17</v>
      </c>
      <c r="B256" t="s">
        <v>21</v>
      </c>
      <c r="C256" t="s">
        <v>22</v>
      </c>
      <c r="D256" t="s">
        <v>11</v>
      </c>
      <c r="E256" t="s">
        <v>12</v>
      </c>
      <c r="F256" s="36">
        <v>54</v>
      </c>
      <c r="G256" s="36" t="str" cm="1">
        <f t="array" ref="G25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256">
        <v>52</v>
      </c>
      <c r="I256" t="str" cm="1">
        <f t="array" ref="I25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256" t="str">
        <f>IF(StudentsPerformance37[[#This Row],[math score]]&lt;50,"Failed","Passed")</f>
        <v>Passed</v>
      </c>
      <c r="K256" t="s">
        <v>34</v>
      </c>
      <c r="L256" t="s">
        <v>34</v>
      </c>
      <c r="M256" t="str" cm="1">
        <f t="array" ref="M25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256">
        <v>52</v>
      </c>
    </row>
    <row r="257" spans="1:14" x14ac:dyDescent="0.25">
      <c r="A257" t="s">
        <v>8</v>
      </c>
      <c r="B257" t="s">
        <v>24</v>
      </c>
      <c r="C257" t="s">
        <v>14</v>
      </c>
      <c r="D257" t="s">
        <v>11</v>
      </c>
      <c r="E257" t="s">
        <v>12</v>
      </c>
      <c r="F257" s="36">
        <v>62</v>
      </c>
      <c r="G257" s="36" t="str" cm="1">
        <f t="array" ref="G25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57">
        <v>73</v>
      </c>
      <c r="I257" t="str" cm="1">
        <f t="array" ref="I25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57" t="str">
        <f>IF(StudentsPerformance37[[#This Row],[math score]]&lt;50,"Failed","Passed")</f>
        <v>Passed</v>
      </c>
      <c r="K257" t="s">
        <v>34</v>
      </c>
      <c r="L257" t="s">
        <v>34</v>
      </c>
      <c r="M257" t="str" cm="1">
        <f t="array" ref="M25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57">
        <v>70</v>
      </c>
    </row>
    <row r="258" spans="1:14" x14ac:dyDescent="0.25">
      <c r="A258" t="s">
        <v>8</v>
      </c>
      <c r="B258" t="s">
        <v>13</v>
      </c>
      <c r="C258" t="s">
        <v>19</v>
      </c>
      <c r="D258" t="s">
        <v>20</v>
      </c>
      <c r="E258" t="s">
        <v>12</v>
      </c>
      <c r="F258" s="36">
        <v>64</v>
      </c>
      <c r="G258" s="36" t="str" cm="1">
        <f t="array" ref="G25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58">
        <v>73</v>
      </c>
      <c r="I258" t="str" cm="1">
        <f t="array" ref="I25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58" t="str">
        <f>IF(StudentsPerformance37[[#This Row],[math score]]&lt;50,"Failed","Passed")</f>
        <v>Passed</v>
      </c>
      <c r="K258" t="s">
        <v>34</v>
      </c>
      <c r="L258" t="s">
        <v>34</v>
      </c>
      <c r="M258" t="str" cm="1">
        <f t="array" ref="M25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258">
        <v>68</v>
      </c>
    </row>
    <row r="259" spans="1:14" x14ac:dyDescent="0.25">
      <c r="A259" t="s">
        <v>17</v>
      </c>
      <c r="B259" t="s">
        <v>13</v>
      </c>
      <c r="C259" t="s">
        <v>19</v>
      </c>
      <c r="D259" t="s">
        <v>11</v>
      </c>
      <c r="E259" t="s">
        <v>15</v>
      </c>
      <c r="F259" s="36">
        <v>78</v>
      </c>
      <c r="G259" s="36" t="str" cm="1">
        <f t="array" ref="G25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259">
        <v>77</v>
      </c>
      <c r="I259" t="str" cm="1">
        <f t="array" ref="I25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59" t="str">
        <f>IF(StudentsPerformance37[[#This Row],[math score]]&lt;50,"Failed","Passed")</f>
        <v>Passed</v>
      </c>
      <c r="K259" t="s">
        <v>34</v>
      </c>
      <c r="L259" t="s">
        <v>34</v>
      </c>
      <c r="M259" t="str" cm="1">
        <f t="array" ref="M25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59">
        <v>77</v>
      </c>
    </row>
    <row r="260" spans="1:14" x14ac:dyDescent="0.25">
      <c r="A260" t="s">
        <v>8</v>
      </c>
      <c r="B260" t="s">
        <v>9</v>
      </c>
      <c r="C260" t="s">
        <v>14</v>
      </c>
      <c r="D260" t="s">
        <v>11</v>
      </c>
      <c r="E260" t="s">
        <v>12</v>
      </c>
      <c r="F260" s="36">
        <v>70</v>
      </c>
      <c r="G260" s="36" t="str" cm="1">
        <f t="array" ref="G26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260">
        <v>75</v>
      </c>
      <c r="I260" t="str" cm="1">
        <f t="array" ref="I26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60" t="str">
        <f>IF(StudentsPerformance37[[#This Row],[math score]]&lt;50,"Failed","Passed")</f>
        <v>Passed</v>
      </c>
      <c r="K260" t="s">
        <v>34</v>
      </c>
      <c r="L260" t="s">
        <v>34</v>
      </c>
      <c r="M260" t="str" cm="1">
        <f t="array" ref="M26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60">
        <v>78</v>
      </c>
    </row>
    <row r="261" spans="1:14" x14ac:dyDescent="0.25">
      <c r="A261" t="s">
        <v>8</v>
      </c>
      <c r="B261" t="s">
        <v>13</v>
      </c>
      <c r="C261" t="s">
        <v>16</v>
      </c>
      <c r="D261" t="s">
        <v>20</v>
      </c>
      <c r="E261" t="s">
        <v>15</v>
      </c>
      <c r="F261" s="36">
        <v>65</v>
      </c>
      <c r="G261" s="36" t="str" cm="1">
        <f t="array" ref="G26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61">
        <v>81</v>
      </c>
      <c r="I261" t="str" cm="1">
        <f t="array" ref="I26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261" t="str">
        <f>IF(StudentsPerformance37[[#This Row],[math score]]&lt;50,"Failed","Passed")</f>
        <v>Passed</v>
      </c>
      <c r="K261" t="s">
        <v>34</v>
      </c>
      <c r="L261" t="s">
        <v>34</v>
      </c>
      <c r="M261" t="str" cm="1">
        <f t="array" ref="M26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261">
        <v>81</v>
      </c>
    </row>
    <row r="262" spans="1:14" x14ac:dyDescent="0.25">
      <c r="A262" t="s">
        <v>8</v>
      </c>
      <c r="B262" t="s">
        <v>13</v>
      </c>
      <c r="C262" t="s">
        <v>23</v>
      </c>
      <c r="D262" t="s">
        <v>20</v>
      </c>
      <c r="E262" t="s">
        <v>15</v>
      </c>
      <c r="F262" s="36">
        <v>64</v>
      </c>
      <c r="G262" s="36" t="str" cm="1">
        <f t="array" ref="G26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62">
        <v>79</v>
      </c>
      <c r="I262" t="str" cm="1">
        <f t="array" ref="I26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62" t="str">
        <f>IF(StudentsPerformance37[[#This Row],[math score]]&lt;50,"Failed","Passed")</f>
        <v>Passed</v>
      </c>
      <c r="K262" t="s">
        <v>34</v>
      </c>
      <c r="L262" t="s">
        <v>34</v>
      </c>
      <c r="M262" t="str" cm="1">
        <f t="array" ref="M26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62">
        <v>77</v>
      </c>
    </row>
    <row r="263" spans="1:14" x14ac:dyDescent="0.25">
      <c r="A263" t="s">
        <v>17</v>
      </c>
      <c r="B263" t="s">
        <v>13</v>
      </c>
      <c r="C263" t="s">
        <v>14</v>
      </c>
      <c r="D263" t="s">
        <v>11</v>
      </c>
      <c r="E263" t="s">
        <v>15</v>
      </c>
      <c r="F263" s="36">
        <v>79</v>
      </c>
      <c r="G263" s="36" t="str" cm="1">
        <f t="array" ref="G26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263">
        <v>79</v>
      </c>
      <c r="I263" t="str" cm="1">
        <f t="array" ref="I26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63" t="str">
        <f>IF(StudentsPerformance37[[#This Row],[math score]]&lt;50,"Failed","Passed")</f>
        <v>Passed</v>
      </c>
      <c r="K263" t="s">
        <v>34</v>
      </c>
      <c r="L263" t="s">
        <v>34</v>
      </c>
      <c r="M263" t="str" cm="1">
        <f t="array" ref="M26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63">
        <v>78</v>
      </c>
    </row>
    <row r="264" spans="1:14" x14ac:dyDescent="0.25">
      <c r="A264" t="s">
        <v>8</v>
      </c>
      <c r="B264" t="s">
        <v>13</v>
      </c>
      <c r="C264" t="s">
        <v>23</v>
      </c>
      <c r="D264" t="s">
        <v>20</v>
      </c>
      <c r="E264" t="s">
        <v>12</v>
      </c>
      <c r="F264" s="36">
        <v>44</v>
      </c>
      <c r="G264" s="36" t="str" cm="1">
        <f t="array" ref="G26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264">
        <v>50</v>
      </c>
      <c r="I264" t="str" cm="1">
        <f t="array" ref="I26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264" t="str">
        <f>IF(StudentsPerformance37[[#This Row],[math score]]&lt;50,"Failed","Passed")</f>
        <v>Failed</v>
      </c>
      <c r="K264" t="s">
        <v>34</v>
      </c>
      <c r="L264" t="s">
        <v>34</v>
      </c>
      <c r="M264" t="str" cm="1">
        <f t="array" ref="M26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264">
        <v>51</v>
      </c>
    </row>
    <row r="265" spans="1:14" x14ac:dyDescent="0.25">
      <c r="A265" t="s">
        <v>8</v>
      </c>
      <c r="B265" t="s">
        <v>24</v>
      </c>
      <c r="C265" t="s">
        <v>22</v>
      </c>
      <c r="D265" t="s">
        <v>11</v>
      </c>
      <c r="E265" t="s">
        <v>12</v>
      </c>
      <c r="F265" s="36">
        <v>99</v>
      </c>
      <c r="G265" s="36" t="str" cm="1">
        <f t="array" ref="G26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265">
        <v>93</v>
      </c>
      <c r="I265" t="str" cm="1">
        <f t="array" ref="I26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265" t="str">
        <f>IF(StudentsPerformance37[[#This Row],[math score]]&lt;50,"Failed","Passed")</f>
        <v>Passed</v>
      </c>
      <c r="K265" t="s">
        <v>34</v>
      </c>
      <c r="L265" t="s">
        <v>34</v>
      </c>
      <c r="M265" t="str" cm="1">
        <f t="array" ref="M26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265">
        <v>90</v>
      </c>
    </row>
    <row r="266" spans="1:14" x14ac:dyDescent="0.25">
      <c r="A266" t="s">
        <v>17</v>
      </c>
      <c r="B266" t="s">
        <v>21</v>
      </c>
      <c r="C266" t="s">
        <v>22</v>
      </c>
      <c r="D266" t="s">
        <v>11</v>
      </c>
      <c r="E266" t="s">
        <v>12</v>
      </c>
      <c r="F266" s="36">
        <v>76</v>
      </c>
      <c r="G266" s="36" t="str" cm="1">
        <f t="array" ref="G26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266">
        <v>73</v>
      </c>
      <c r="I266" t="str" cm="1">
        <f t="array" ref="I26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66" t="str">
        <f>IF(StudentsPerformance37[[#This Row],[math score]]&lt;50,"Failed","Passed")</f>
        <v>Passed</v>
      </c>
      <c r="K266" t="s">
        <v>34</v>
      </c>
      <c r="L266" t="s">
        <v>34</v>
      </c>
      <c r="M266" t="str" cm="1">
        <f t="array" ref="M26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266">
        <v>68</v>
      </c>
    </row>
    <row r="267" spans="1:14" x14ac:dyDescent="0.25">
      <c r="A267" t="s">
        <v>17</v>
      </c>
      <c r="B267" t="s">
        <v>21</v>
      </c>
      <c r="C267" t="s">
        <v>23</v>
      </c>
      <c r="D267" t="s">
        <v>20</v>
      </c>
      <c r="E267" t="s">
        <v>12</v>
      </c>
      <c r="F267" s="36">
        <v>59</v>
      </c>
      <c r="G267" s="36" t="str" cm="1">
        <f t="array" ref="G26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267">
        <v>42</v>
      </c>
      <c r="I267" t="str" cm="1">
        <f t="array" ref="I26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267" t="str">
        <f>IF(StudentsPerformance37[[#This Row],[math score]]&lt;50,"Failed","Passed")</f>
        <v>Passed</v>
      </c>
      <c r="K267" t="s">
        <v>35</v>
      </c>
      <c r="L267" t="s">
        <v>35</v>
      </c>
      <c r="M267" t="str" cm="1">
        <f t="array" ref="M26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267">
        <v>41</v>
      </c>
    </row>
    <row r="268" spans="1:14" x14ac:dyDescent="0.25">
      <c r="A268" t="s">
        <v>8</v>
      </c>
      <c r="B268" t="s">
        <v>13</v>
      </c>
      <c r="C268" t="s">
        <v>10</v>
      </c>
      <c r="D268" t="s">
        <v>11</v>
      </c>
      <c r="E268" t="s">
        <v>12</v>
      </c>
      <c r="F268" s="36">
        <v>63</v>
      </c>
      <c r="G268" s="36" t="str" cm="1">
        <f t="array" ref="G26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68">
        <v>75</v>
      </c>
      <c r="I268" t="str" cm="1">
        <f t="array" ref="I26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68" t="str">
        <f>IF(StudentsPerformance37[[#This Row],[math score]]&lt;50,"Failed","Passed")</f>
        <v>Passed</v>
      </c>
      <c r="K268" t="s">
        <v>34</v>
      </c>
      <c r="L268" t="s">
        <v>34</v>
      </c>
      <c r="M268" t="str" cm="1">
        <f t="array" ref="M26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268">
        <v>81</v>
      </c>
    </row>
    <row r="269" spans="1:14" x14ac:dyDescent="0.25">
      <c r="A269" t="s">
        <v>8</v>
      </c>
      <c r="B269" t="s">
        <v>21</v>
      </c>
      <c r="C269" t="s">
        <v>22</v>
      </c>
      <c r="D269" t="s">
        <v>11</v>
      </c>
      <c r="E269" t="s">
        <v>12</v>
      </c>
      <c r="F269" s="36">
        <v>69</v>
      </c>
      <c r="G269" s="36" t="str" cm="1">
        <f t="array" ref="G26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69">
        <v>72</v>
      </c>
      <c r="I269" t="str" cm="1">
        <f t="array" ref="I26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69" t="str">
        <f>IF(StudentsPerformance37[[#This Row],[math score]]&lt;50,"Failed","Passed")</f>
        <v>Passed</v>
      </c>
      <c r="K269" t="s">
        <v>34</v>
      </c>
      <c r="L269" t="s">
        <v>34</v>
      </c>
      <c r="M269" t="str" cm="1">
        <f t="array" ref="M26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69">
        <v>77</v>
      </c>
    </row>
    <row r="270" spans="1:14" x14ac:dyDescent="0.25">
      <c r="A270" t="s">
        <v>8</v>
      </c>
      <c r="B270" t="s">
        <v>21</v>
      </c>
      <c r="C270" t="s">
        <v>19</v>
      </c>
      <c r="D270" t="s">
        <v>11</v>
      </c>
      <c r="E270" t="s">
        <v>15</v>
      </c>
      <c r="F270" s="36">
        <v>88</v>
      </c>
      <c r="G270" s="36" t="str" cm="1">
        <f t="array" ref="G27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270">
        <v>92</v>
      </c>
      <c r="I270" t="str" cm="1">
        <f t="array" ref="I27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270" t="str">
        <f>IF(StudentsPerformance37[[#This Row],[math score]]&lt;50,"Failed","Passed")</f>
        <v>Passed</v>
      </c>
      <c r="K270" t="s">
        <v>34</v>
      </c>
      <c r="L270" t="s">
        <v>34</v>
      </c>
      <c r="M270" t="str" cm="1">
        <f t="array" ref="M27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270">
        <v>95</v>
      </c>
    </row>
    <row r="271" spans="1:14" x14ac:dyDescent="0.25">
      <c r="A271" t="s">
        <v>8</v>
      </c>
      <c r="B271" t="s">
        <v>24</v>
      </c>
      <c r="C271" t="s">
        <v>14</v>
      </c>
      <c r="D271" t="s">
        <v>20</v>
      </c>
      <c r="E271" t="s">
        <v>12</v>
      </c>
      <c r="F271" s="36">
        <v>71</v>
      </c>
      <c r="G271" s="36" t="str" cm="1">
        <f t="array" ref="G27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271">
        <v>76</v>
      </c>
      <c r="I271" t="str" cm="1">
        <f t="array" ref="I27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71" t="str">
        <f>IF(StudentsPerformance37[[#This Row],[math score]]&lt;50,"Failed","Passed")</f>
        <v>Passed</v>
      </c>
      <c r="K271" t="s">
        <v>34</v>
      </c>
      <c r="L271" t="s">
        <v>34</v>
      </c>
      <c r="M271" t="str" cm="1">
        <f t="array" ref="M27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71">
        <v>70</v>
      </c>
    </row>
    <row r="272" spans="1:14" x14ac:dyDescent="0.25">
      <c r="A272" t="s">
        <v>17</v>
      </c>
      <c r="B272" t="s">
        <v>13</v>
      </c>
      <c r="C272" t="s">
        <v>10</v>
      </c>
      <c r="D272" t="s">
        <v>11</v>
      </c>
      <c r="E272" t="s">
        <v>12</v>
      </c>
      <c r="F272" s="36">
        <v>69</v>
      </c>
      <c r="G272" s="36" t="str" cm="1">
        <f t="array" ref="G27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72">
        <v>63</v>
      </c>
      <c r="I272" t="str" cm="1">
        <f t="array" ref="I27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272" t="str">
        <f>IF(StudentsPerformance37[[#This Row],[math score]]&lt;50,"Failed","Passed")</f>
        <v>Passed</v>
      </c>
      <c r="K272" t="s">
        <v>34</v>
      </c>
      <c r="L272" t="s">
        <v>34</v>
      </c>
      <c r="M272" t="str" cm="1">
        <f t="array" ref="M27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272">
        <v>61</v>
      </c>
    </row>
    <row r="273" spans="1:14" x14ac:dyDescent="0.25">
      <c r="A273" t="s">
        <v>17</v>
      </c>
      <c r="B273" t="s">
        <v>13</v>
      </c>
      <c r="C273" t="s">
        <v>14</v>
      </c>
      <c r="D273" t="s">
        <v>11</v>
      </c>
      <c r="E273" t="s">
        <v>12</v>
      </c>
      <c r="F273" s="36">
        <v>58</v>
      </c>
      <c r="G273" s="36" t="str" cm="1">
        <f t="array" ref="G27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273">
        <v>49</v>
      </c>
      <c r="I273" t="str" cm="1">
        <f t="array" ref="I27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273" t="str">
        <f>IF(StudentsPerformance37[[#This Row],[math score]]&lt;50,"Failed","Passed")</f>
        <v>Passed</v>
      </c>
      <c r="K273" t="s">
        <v>35</v>
      </c>
      <c r="L273" t="s">
        <v>35</v>
      </c>
      <c r="M273" t="str" cm="1">
        <f t="array" ref="M27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273">
        <v>42</v>
      </c>
    </row>
    <row r="274" spans="1:14" x14ac:dyDescent="0.25">
      <c r="A274" t="s">
        <v>8</v>
      </c>
      <c r="B274" t="s">
        <v>21</v>
      </c>
      <c r="C274" t="s">
        <v>19</v>
      </c>
      <c r="D274" t="s">
        <v>20</v>
      </c>
      <c r="E274" t="s">
        <v>12</v>
      </c>
      <c r="F274" s="36">
        <v>47</v>
      </c>
      <c r="G274" s="36" t="str" cm="1">
        <f t="array" ref="G27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274">
        <v>53</v>
      </c>
      <c r="I274" t="str" cm="1">
        <f t="array" ref="I27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274" t="str">
        <f>IF(StudentsPerformance37[[#This Row],[math score]]&lt;50,"Failed","Passed")</f>
        <v>Failed</v>
      </c>
      <c r="K274" t="s">
        <v>34</v>
      </c>
      <c r="L274" t="s">
        <v>34</v>
      </c>
      <c r="M274" t="str" cm="1">
        <f t="array" ref="M27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274">
        <v>58</v>
      </c>
    </row>
    <row r="275" spans="1:14" x14ac:dyDescent="0.25">
      <c r="A275" t="s">
        <v>8</v>
      </c>
      <c r="B275" t="s">
        <v>21</v>
      </c>
      <c r="C275" t="s">
        <v>14</v>
      </c>
      <c r="D275" t="s">
        <v>11</v>
      </c>
      <c r="E275" t="s">
        <v>12</v>
      </c>
      <c r="F275" s="36">
        <v>65</v>
      </c>
      <c r="G275" s="36" t="str" cm="1">
        <f t="array" ref="G27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75">
        <v>70</v>
      </c>
      <c r="I275" t="str" cm="1">
        <f t="array" ref="I27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75" t="str">
        <f>IF(StudentsPerformance37[[#This Row],[math score]]&lt;50,"Failed","Passed")</f>
        <v>Passed</v>
      </c>
      <c r="K275" t="s">
        <v>34</v>
      </c>
      <c r="L275" t="s">
        <v>34</v>
      </c>
      <c r="M275" t="str" cm="1">
        <f t="array" ref="M27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75">
        <v>71</v>
      </c>
    </row>
    <row r="276" spans="1:14" x14ac:dyDescent="0.25">
      <c r="A276" t="s">
        <v>17</v>
      </c>
      <c r="B276" t="s">
        <v>9</v>
      </c>
      <c r="C276" t="s">
        <v>14</v>
      </c>
      <c r="D276" t="s">
        <v>11</v>
      </c>
      <c r="E276" t="s">
        <v>15</v>
      </c>
      <c r="F276" s="36">
        <v>88</v>
      </c>
      <c r="G276" s="36" t="str" cm="1">
        <f t="array" ref="G27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276">
        <v>85</v>
      </c>
      <c r="I276" t="str" cm="1">
        <f t="array" ref="I27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276" t="str">
        <f>IF(StudentsPerformance37[[#This Row],[math score]]&lt;50,"Failed","Passed")</f>
        <v>Passed</v>
      </c>
      <c r="K276" t="s">
        <v>34</v>
      </c>
      <c r="L276" t="s">
        <v>34</v>
      </c>
      <c r="M276" t="str" cm="1">
        <f t="array" ref="M27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76">
        <v>76</v>
      </c>
    </row>
    <row r="277" spans="1:14" x14ac:dyDescent="0.25">
      <c r="A277" t="s">
        <v>17</v>
      </c>
      <c r="B277" t="s">
        <v>13</v>
      </c>
      <c r="C277" t="s">
        <v>10</v>
      </c>
      <c r="D277" t="s">
        <v>11</v>
      </c>
      <c r="E277" t="s">
        <v>12</v>
      </c>
      <c r="F277" s="36">
        <v>83</v>
      </c>
      <c r="G277" s="36" t="str" cm="1">
        <f t="array" ref="G27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277">
        <v>78</v>
      </c>
      <c r="I277" t="str" cm="1">
        <f t="array" ref="I27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77" t="str">
        <f>IF(StudentsPerformance37[[#This Row],[math score]]&lt;50,"Failed","Passed")</f>
        <v>Passed</v>
      </c>
      <c r="K277" t="s">
        <v>34</v>
      </c>
      <c r="L277" t="s">
        <v>34</v>
      </c>
      <c r="M277" t="str" cm="1">
        <f t="array" ref="M27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77">
        <v>73</v>
      </c>
    </row>
    <row r="278" spans="1:14" x14ac:dyDescent="0.25">
      <c r="A278" t="s">
        <v>8</v>
      </c>
      <c r="B278" t="s">
        <v>13</v>
      </c>
      <c r="C278" t="s">
        <v>23</v>
      </c>
      <c r="D278" t="s">
        <v>11</v>
      </c>
      <c r="E278" t="s">
        <v>15</v>
      </c>
      <c r="F278" s="36">
        <v>85</v>
      </c>
      <c r="G278" s="36" t="str" cm="1">
        <f t="array" ref="G27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278">
        <v>92</v>
      </c>
      <c r="I278" t="str" cm="1">
        <f t="array" ref="I27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278" t="str">
        <f>IF(StudentsPerformance37[[#This Row],[math score]]&lt;50,"Failed","Passed")</f>
        <v>Passed</v>
      </c>
      <c r="K278" t="s">
        <v>34</v>
      </c>
      <c r="L278" t="s">
        <v>34</v>
      </c>
      <c r="M278" t="str" cm="1">
        <f t="array" ref="M27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278">
        <v>93</v>
      </c>
    </row>
    <row r="279" spans="1:14" x14ac:dyDescent="0.25">
      <c r="A279" t="s">
        <v>8</v>
      </c>
      <c r="B279" t="s">
        <v>24</v>
      </c>
      <c r="C279" t="s">
        <v>22</v>
      </c>
      <c r="D279" t="s">
        <v>11</v>
      </c>
      <c r="E279" t="s">
        <v>15</v>
      </c>
      <c r="F279" s="36">
        <v>59</v>
      </c>
      <c r="G279" s="36" t="str" cm="1">
        <f t="array" ref="G27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279">
        <v>63</v>
      </c>
      <c r="I279" t="str" cm="1">
        <f t="array" ref="I27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279" t="str">
        <f>IF(StudentsPerformance37[[#This Row],[math score]]&lt;50,"Failed","Passed")</f>
        <v>Passed</v>
      </c>
      <c r="K279" t="s">
        <v>34</v>
      </c>
      <c r="L279" t="s">
        <v>34</v>
      </c>
      <c r="M279" t="str" cm="1">
        <f t="array" ref="M27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79">
        <v>75</v>
      </c>
    </row>
    <row r="280" spans="1:14" x14ac:dyDescent="0.25">
      <c r="A280" t="s">
        <v>8</v>
      </c>
      <c r="B280" t="s">
        <v>13</v>
      </c>
      <c r="C280" t="s">
        <v>23</v>
      </c>
      <c r="D280" t="s">
        <v>20</v>
      </c>
      <c r="E280" t="s">
        <v>12</v>
      </c>
      <c r="F280" s="36">
        <v>65</v>
      </c>
      <c r="G280" s="36" t="str" cm="1">
        <f t="array" ref="G28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80">
        <v>86</v>
      </c>
      <c r="I280" t="str" cm="1">
        <f t="array" ref="I28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280" t="str">
        <f>IF(StudentsPerformance37[[#This Row],[math score]]&lt;50,"Failed","Passed")</f>
        <v>Passed</v>
      </c>
      <c r="K280" t="s">
        <v>34</v>
      </c>
      <c r="L280" t="s">
        <v>34</v>
      </c>
      <c r="M280" t="str" cm="1">
        <f t="array" ref="M28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280">
        <v>80</v>
      </c>
    </row>
    <row r="281" spans="1:14" x14ac:dyDescent="0.25">
      <c r="A281" t="s">
        <v>17</v>
      </c>
      <c r="B281" t="s">
        <v>9</v>
      </c>
      <c r="C281" t="s">
        <v>10</v>
      </c>
      <c r="D281" t="s">
        <v>20</v>
      </c>
      <c r="E281" t="s">
        <v>12</v>
      </c>
      <c r="F281" s="36">
        <v>73</v>
      </c>
      <c r="G281" s="36" t="str" cm="1">
        <f t="array" ref="G28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281">
        <v>56</v>
      </c>
      <c r="I281" t="str" cm="1">
        <f t="array" ref="I28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281" t="str">
        <f>IF(StudentsPerformance37[[#This Row],[math score]]&lt;50,"Failed","Passed")</f>
        <v>Passed</v>
      </c>
      <c r="K281" t="s">
        <v>34</v>
      </c>
      <c r="L281" t="s">
        <v>34</v>
      </c>
      <c r="M281" t="str" cm="1">
        <f t="array" ref="M28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281">
        <v>57</v>
      </c>
    </row>
    <row r="282" spans="1:14" x14ac:dyDescent="0.25">
      <c r="A282" t="s">
        <v>17</v>
      </c>
      <c r="B282" t="s">
        <v>21</v>
      </c>
      <c r="C282" t="s">
        <v>22</v>
      </c>
      <c r="D282" t="s">
        <v>11</v>
      </c>
      <c r="E282" t="s">
        <v>12</v>
      </c>
      <c r="F282" s="36">
        <v>53</v>
      </c>
      <c r="G282" s="36" t="str" cm="1">
        <f t="array" ref="G28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282">
        <v>52</v>
      </c>
      <c r="I282" t="str" cm="1">
        <f t="array" ref="I28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282" t="str">
        <f>IF(StudentsPerformance37[[#This Row],[math score]]&lt;50,"Failed","Passed")</f>
        <v>Passed</v>
      </c>
      <c r="K282" t="s">
        <v>34</v>
      </c>
      <c r="L282" t="s">
        <v>35</v>
      </c>
      <c r="M282" t="str" cm="1">
        <f t="array" ref="M28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282">
        <v>42</v>
      </c>
    </row>
    <row r="283" spans="1:14" x14ac:dyDescent="0.25">
      <c r="A283" t="s">
        <v>17</v>
      </c>
      <c r="B283" t="s">
        <v>21</v>
      </c>
      <c r="C283" t="s">
        <v>22</v>
      </c>
      <c r="D283" t="s">
        <v>11</v>
      </c>
      <c r="E283" t="s">
        <v>12</v>
      </c>
      <c r="F283" s="36">
        <v>45</v>
      </c>
      <c r="G283" s="36" t="str" cm="1">
        <f t="array" ref="G28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283">
        <v>48</v>
      </c>
      <c r="I283" t="str" cm="1">
        <f t="array" ref="I28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283" t="str">
        <f>IF(StudentsPerformance37[[#This Row],[math score]]&lt;50,"Failed","Passed")</f>
        <v>Failed</v>
      </c>
      <c r="K283" t="s">
        <v>35</v>
      </c>
      <c r="L283" t="s">
        <v>35</v>
      </c>
      <c r="M283" t="str" cm="1">
        <f t="array" ref="M28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283">
        <v>46</v>
      </c>
    </row>
    <row r="284" spans="1:14" x14ac:dyDescent="0.25">
      <c r="A284" t="s">
        <v>8</v>
      </c>
      <c r="B284" t="s">
        <v>21</v>
      </c>
      <c r="C284" t="s">
        <v>10</v>
      </c>
      <c r="D284" t="s">
        <v>20</v>
      </c>
      <c r="E284" t="s">
        <v>12</v>
      </c>
      <c r="F284" s="36">
        <v>73</v>
      </c>
      <c r="G284" s="36" t="str" cm="1">
        <f t="array" ref="G28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284">
        <v>79</v>
      </c>
      <c r="I284" t="str" cm="1">
        <f t="array" ref="I28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84" t="str">
        <f>IF(StudentsPerformance37[[#This Row],[math score]]&lt;50,"Failed","Passed")</f>
        <v>Passed</v>
      </c>
      <c r="K284" t="s">
        <v>34</v>
      </c>
      <c r="L284" t="s">
        <v>34</v>
      </c>
      <c r="M284" t="str" cm="1">
        <f t="array" ref="M28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284">
        <v>84</v>
      </c>
    </row>
    <row r="285" spans="1:14" x14ac:dyDescent="0.25">
      <c r="A285" t="s">
        <v>8</v>
      </c>
      <c r="B285" t="s">
        <v>21</v>
      </c>
      <c r="C285" t="s">
        <v>14</v>
      </c>
      <c r="D285" t="s">
        <v>20</v>
      </c>
      <c r="E285" t="s">
        <v>15</v>
      </c>
      <c r="F285" s="36">
        <v>70</v>
      </c>
      <c r="G285" s="36" t="str" cm="1">
        <f t="array" ref="G28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285">
        <v>78</v>
      </c>
      <c r="I285" t="str" cm="1">
        <f t="array" ref="I28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85" t="str">
        <f>IF(StudentsPerformance37[[#This Row],[math score]]&lt;50,"Failed","Passed")</f>
        <v>Passed</v>
      </c>
      <c r="K285" t="s">
        <v>34</v>
      </c>
      <c r="L285" t="s">
        <v>34</v>
      </c>
      <c r="M285" t="str" cm="1">
        <f t="array" ref="M28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85">
        <v>78</v>
      </c>
    </row>
    <row r="286" spans="1:14" x14ac:dyDescent="0.25">
      <c r="A286" t="s">
        <v>8</v>
      </c>
      <c r="B286" t="s">
        <v>9</v>
      </c>
      <c r="C286" t="s">
        <v>23</v>
      </c>
      <c r="D286" t="s">
        <v>11</v>
      </c>
      <c r="E286" t="s">
        <v>12</v>
      </c>
      <c r="F286" s="36">
        <v>37</v>
      </c>
      <c r="G286" s="36" t="str" cm="1">
        <f t="array" ref="G28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286">
        <v>46</v>
      </c>
      <c r="I286" t="str" cm="1">
        <f t="array" ref="I28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286" t="str">
        <f>IF(StudentsPerformance37[[#This Row],[math score]]&lt;50,"Failed","Passed")</f>
        <v>Failed</v>
      </c>
      <c r="K286" t="s">
        <v>35</v>
      </c>
      <c r="L286" t="s">
        <v>35</v>
      </c>
      <c r="M286" t="str" cm="1">
        <f t="array" ref="M28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286">
        <v>46</v>
      </c>
    </row>
    <row r="287" spans="1:14" x14ac:dyDescent="0.25">
      <c r="A287" t="s">
        <v>17</v>
      </c>
      <c r="B287" t="s">
        <v>9</v>
      </c>
      <c r="C287" t="s">
        <v>19</v>
      </c>
      <c r="D287" t="s">
        <v>11</v>
      </c>
      <c r="E287" t="s">
        <v>15</v>
      </c>
      <c r="F287" s="36">
        <v>81</v>
      </c>
      <c r="G287" s="36" t="str" cm="1">
        <f t="array" ref="G28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287">
        <v>82</v>
      </c>
      <c r="I287" t="str" cm="1">
        <f t="array" ref="I28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287" t="str">
        <f>IF(StudentsPerformance37[[#This Row],[math score]]&lt;50,"Failed","Passed")</f>
        <v>Passed</v>
      </c>
      <c r="K287" t="s">
        <v>34</v>
      </c>
      <c r="L287" t="s">
        <v>34</v>
      </c>
      <c r="M287" t="str" cm="1">
        <f t="array" ref="M28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287">
        <v>82</v>
      </c>
    </row>
    <row r="288" spans="1:14" x14ac:dyDescent="0.25">
      <c r="A288" t="s">
        <v>17</v>
      </c>
      <c r="B288" t="s">
        <v>24</v>
      </c>
      <c r="C288" t="s">
        <v>19</v>
      </c>
      <c r="D288" t="s">
        <v>11</v>
      </c>
      <c r="E288" t="s">
        <v>15</v>
      </c>
      <c r="F288" s="36">
        <v>97</v>
      </c>
      <c r="G288" s="36" t="str" cm="1">
        <f t="array" ref="G28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288">
        <v>82</v>
      </c>
      <c r="I288" t="str" cm="1">
        <f t="array" ref="I28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288" t="str">
        <f>IF(StudentsPerformance37[[#This Row],[math score]]&lt;50,"Failed","Passed")</f>
        <v>Passed</v>
      </c>
      <c r="K288" t="s">
        <v>34</v>
      </c>
      <c r="L288" t="s">
        <v>34</v>
      </c>
      <c r="M288" t="str" cm="1">
        <f t="array" ref="M28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288">
        <v>88</v>
      </c>
    </row>
    <row r="289" spans="1:14" x14ac:dyDescent="0.25">
      <c r="A289" t="s">
        <v>8</v>
      </c>
      <c r="B289" t="s">
        <v>9</v>
      </c>
      <c r="C289" t="s">
        <v>23</v>
      </c>
      <c r="D289" t="s">
        <v>11</v>
      </c>
      <c r="E289" t="s">
        <v>12</v>
      </c>
      <c r="F289" s="36">
        <v>67</v>
      </c>
      <c r="G289" s="36" t="str" cm="1">
        <f t="array" ref="G28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89">
        <v>89</v>
      </c>
      <c r="I289" t="str" cm="1">
        <f t="array" ref="I28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289" t="str">
        <f>IF(StudentsPerformance37[[#This Row],[math score]]&lt;50,"Failed","Passed")</f>
        <v>Passed</v>
      </c>
      <c r="K289" t="s">
        <v>34</v>
      </c>
      <c r="L289" t="s">
        <v>34</v>
      </c>
      <c r="M289" t="str" cm="1">
        <f t="array" ref="M28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289">
        <v>82</v>
      </c>
    </row>
    <row r="290" spans="1:14" x14ac:dyDescent="0.25">
      <c r="A290" t="s">
        <v>17</v>
      </c>
      <c r="B290" t="s">
        <v>9</v>
      </c>
      <c r="C290" t="s">
        <v>10</v>
      </c>
      <c r="D290" t="s">
        <v>20</v>
      </c>
      <c r="E290" t="s">
        <v>12</v>
      </c>
      <c r="F290" s="36">
        <v>88</v>
      </c>
      <c r="G290" s="36" t="str" cm="1">
        <f t="array" ref="G29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290">
        <v>75</v>
      </c>
      <c r="I290" t="str" cm="1">
        <f t="array" ref="I29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90" t="str">
        <f>IF(StudentsPerformance37[[#This Row],[math score]]&lt;50,"Failed","Passed")</f>
        <v>Passed</v>
      </c>
      <c r="K290" t="s">
        <v>34</v>
      </c>
      <c r="L290" t="s">
        <v>34</v>
      </c>
      <c r="M290" t="str" cm="1">
        <f t="array" ref="M29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90">
        <v>76</v>
      </c>
    </row>
    <row r="291" spans="1:14" x14ac:dyDescent="0.25">
      <c r="A291" t="s">
        <v>17</v>
      </c>
      <c r="B291" t="s">
        <v>24</v>
      </c>
      <c r="C291" t="s">
        <v>23</v>
      </c>
      <c r="D291" t="s">
        <v>11</v>
      </c>
      <c r="E291" t="s">
        <v>15</v>
      </c>
      <c r="F291" s="36">
        <v>77</v>
      </c>
      <c r="G291" s="36" t="str" cm="1">
        <f t="array" ref="G29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291">
        <v>76</v>
      </c>
      <c r="I291" t="str" cm="1">
        <f t="array" ref="I29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91" t="str">
        <f>IF(StudentsPerformance37[[#This Row],[math score]]&lt;50,"Failed","Passed")</f>
        <v>Passed</v>
      </c>
      <c r="K291" t="s">
        <v>34</v>
      </c>
      <c r="L291" t="s">
        <v>34</v>
      </c>
      <c r="M291" t="str" cm="1">
        <f t="array" ref="M29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91">
        <v>77</v>
      </c>
    </row>
    <row r="292" spans="1:14" x14ac:dyDescent="0.25">
      <c r="A292" t="s">
        <v>17</v>
      </c>
      <c r="B292" t="s">
        <v>13</v>
      </c>
      <c r="C292" t="s">
        <v>19</v>
      </c>
      <c r="D292" t="s">
        <v>11</v>
      </c>
      <c r="E292" t="s">
        <v>12</v>
      </c>
      <c r="F292" s="36">
        <v>76</v>
      </c>
      <c r="G292" s="36" t="str" cm="1">
        <f t="array" ref="G29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292">
        <v>70</v>
      </c>
      <c r="I292" t="str" cm="1">
        <f t="array" ref="I29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92" t="str">
        <f>IF(StudentsPerformance37[[#This Row],[math score]]&lt;50,"Failed","Passed")</f>
        <v>Passed</v>
      </c>
      <c r="K292" t="s">
        <v>34</v>
      </c>
      <c r="L292" t="s">
        <v>34</v>
      </c>
      <c r="M292" t="str" cm="1">
        <f t="array" ref="M29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292">
        <v>68</v>
      </c>
    </row>
    <row r="293" spans="1:14" x14ac:dyDescent="0.25">
      <c r="A293" t="s">
        <v>17</v>
      </c>
      <c r="B293" t="s">
        <v>21</v>
      </c>
      <c r="C293" t="s">
        <v>23</v>
      </c>
      <c r="D293" t="s">
        <v>11</v>
      </c>
      <c r="E293" t="s">
        <v>12</v>
      </c>
      <c r="F293" s="36">
        <v>86</v>
      </c>
      <c r="G293" s="36" t="str" cm="1">
        <f t="array" ref="G29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293">
        <v>73</v>
      </c>
      <c r="I293" t="str" cm="1">
        <f t="array" ref="I29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93" t="str">
        <f>IF(StudentsPerformance37[[#This Row],[math score]]&lt;50,"Failed","Passed")</f>
        <v>Passed</v>
      </c>
      <c r="K293" t="s">
        <v>34</v>
      </c>
      <c r="L293" t="s">
        <v>34</v>
      </c>
      <c r="M293" t="str" cm="1">
        <f t="array" ref="M29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93">
        <v>70</v>
      </c>
    </row>
    <row r="294" spans="1:14" x14ac:dyDescent="0.25">
      <c r="A294" t="s">
        <v>17</v>
      </c>
      <c r="B294" t="s">
        <v>13</v>
      </c>
      <c r="C294" t="s">
        <v>23</v>
      </c>
      <c r="D294" t="s">
        <v>11</v>
      </c>
      <c r="E294" t="s">
        <v>15</v>
      </c>
      <c r="F294" s="36">
        <v>63</v>
      </c>
      <c r="G294" s="36" t="str" cm="1">
        <f t="array" ref="G29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94">
        <v>60</v>
      </c>
      <c r="I294" t="str" cm="1">
        <f t="array" ref="I29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294" t="str">
        <f>IF(StudentsPerformance37[[#This Row],[math score]]&lt;50,"Failed","Passed")</f>
        <v>Passed</v>
      </c>
      <c r="K294" t="s">
        <v>34</v>
      </c>
      <c r="L294" t="s">
        <v>34</v>
      </c>
      <c r="M294" t="str" cm="1">
        <f t="array" ref="M29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294">
        <v>57</v>
      </c>
    </row>
    <row r="295" spans="1:14" x14ac:dyDescent="0.25">
      <c r="A295" t="s">
        <v>8</v>
      </c>
      <c r="B295" t="s">
        <v>24</v>
      </c>
      <c r="C295" t="s">
        <v>10</v>
      </c>
      <c r="D295" t="s">
        <v>11</v>
      </c>
      <c r="E295" t="s">
        <v>12</v>
      </c>
      <c r="F295" s="36">
        <v>65</v>
      </c>
      <c r="G295" s="36" t="str" cm="1">
        <f t="array" ref="G29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95">
        <v>73</v>
      </c>
      <c r="I295" t="str" cm="1">
        <f t="array" ref="I29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95" t="str">
        <f>IF(StudentsPerformance37[[#This Row],[math score]]&lt;50,"Failed","Passed")</f>
        <v>Passed</v>
      </c>
      <c r="K295" t="s">
        <v>34</v>
      </c>
      <c r="L295" t="s">
        <v>34</v>
      </c>
      <c r="M295" t="str" cm="1">
        <f t="array" ref="M29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295">
        <v>75</v>
      </c>
    </row>
    <row r="296" spans="1:14" x14ac:dyDescent="0.25">
      <c r="A296" t="s">
        <v>17</v>
      </c>
      <c r="B296" t="s">
        <v>21</v>
      </c>
      <c r="C296" t="s">
        <v>22</v>
      </c>
      <c r="D296" t="s">
        <v>20</v>
      </c>
      <c r="E296" t="s">
        <v>15</v>
      </c>
      <c r="F296" s="36">
        <v>78</v>
      </c>
      <c r="G296" s="36" t="str" cm="1">
        <f t="array" ref="G29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296">
        <v>77</v>
      </c>
      <c r="I296" t="str" cm="1">
        <f t="array" ref="I29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96" t="str">
        <f>IF(StudentsPerformance37[[#This Row],[math score]]&lt;50,"Failed","Passed")</f>
        <v>Passed</v>
      </c>
      <c r="K296" t="s">
        <v>34</v>
      </c>
      <c r="L296" t="s">
        <v>34</v>
      </c>
      <c r="M296" t="str" cm="1">
        <f t="array" ref="M29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296">
        <v>80</v>
      </c>
    </row>
    <row r="297" spans="1:14" x14ac:dyDescent="0.25">
      <c r="A297" t="s">
        <v>17</v>
      </c>
      <c r="B297" t="s">
        <v>9</v>
      </c>
      <c r="C297" t="s">
        <v>19</v>
      </c>
      <c r="D297" t="s">
        <v>20</v>
      </c>
      <c r="E297" t="s">
        <v>12</v>
      </c>
      <c r="F297" s="36">
        <v>67</v>
      </c>
      <c r="G297" s="36" t="str" cm="1">
        <f t="array" ref="G29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297">
        <v>62</v>
      </c>
      <c r="I297" t="str" cm="1">
        <f t="array" ref="I29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297" t="str">
        <f>IF(StudentsPerformance37[[#This Row],[math score]]&lt;50,"Failed","Passed")</f>
        <v>Passed</v>
      </c>
      <c r="K297" t="s">
        <v>34</v>
      </c>
      <c r="L297" t="s">
        <v>34</v>
      </c>
      <c r="M297" t="str" cm="1">
        <f t="array" ref="M29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297">
        <v>60</v>
      </c>
    </row>
    <row r="298" spans="1:14" x14ac:dyDescent="0.25">
      <c r="A298" t="s">
        <v>17</v>
      </c>
      <c r="B298" t="s">
        <v>18</v>
      </c>
      <c r="C298" t="s">
        <v>23</v>
      </c>
      <c r="D298" t="s">
        <v>11</v>
      </c>
      <c r="E298" t="s">
        <v>15</v>
      </c>
      <c r="F298" s="36">
        <v>46</v>
      </c>
      <c r="G298" s="36" t="str" cm="1">
        <f t="array" ref="G29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298">
        <v>41</v>
      </c>
      <c r="I298" t="str" cm="1">
        <f t="array" ref="I29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298" t="str">
        <f>IF(StudentsPerformance37[[#This Row],[math score]]&lt;50,"Failed","Passed")</f>
        <v>Failed</v>
      </c>
      <c r="K298" t="s">
        <v>35</v>
      </c>
      <c r="L298" t="s">
        <v>35</v>
      </c>
      <c r="M298" t="str" cm="1">
        <f t="array" ref="M29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298">
        <v>43</v>
      </c>
    </row>
    <row r="299" spans="1:14" x14ac:dyDescent="0.25">
      <c r="A299" t="s">
        <v>17</v>
      </c>
      <c r="B299" t="s">
        <v>24</v>
      </c>
      <c r="C299" t="s">
        <v>19</v>
      </c>
      <c r="D299" t="s">
        <v>11</v>
      </c>
      <c r="E299" t="s">
        <v>15</v>
      </c>
      <c r="F299" s="36">
        <v>71</v>
      </c>
      <c r="G299" s="36" t="str" cm="1">
        <f t="array" ref="G29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299">
        <v>74</v>
      </c>
      <c r="I299" t="str" cm="1">
        <f t="array" ref="I29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299" t="str">
        <f>IF(StudentsPerformance37[[#This Row],[math score]]&lt;50,"Failed","Passed")</f>
        <v>Passed</v>
      </c>
      <c r="K299" t="s">
        <v>34</v>
      </c>
      <c r="L299" t="s">
        <v>34</v>
      </c>
      <c r="M299" t="str" cm="1">
        <f t="array" ref="M29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299">
        <v>68</v>
      </c>
    </row>
    <row r="300" spans="1:14" x14ac:dyDescent="0.25">
      <c r="A300" t="s">
        <v>17</v>
      </c>
      <c r="B300" t="s">
        <v>13</v>
      </c>
      <c r="C300" t="s">
        <v>22</v>
      </c>
      <c r="D300" t="s">
        <v>20</v>
      </c>
      <c r="E300" t="s">
        <v>15</v>
      </c>
      <c r="F300" s="36">
        <v>40</v>
      </c>
      <c r="G300" s="36" t="str" cm="1">
        <f t="array" ref="G30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300">
        <v>46</v>
      </c>
      <c r="I300" t="str" cm="1">
        <f t="array" ref="I30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300" t="str">
        <f>IF(StudentsPerformance37[[#This Row],[math score]]&lt;50,"Failed","Passed")</f>
        <v>Failed</v>
      </c>
      <c r="K300" t="s">
        <v>35</v>
      </c>
      <c r="L300" t="s">
        <v>34</v>
      </c>
      <c r="M300" t="str" cm="1">
        <f t="array" ref="M30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300">
        <v>50</v>
      </c>
    </row>
    <row r="301" spans="1:14" x14ac:dyDescent="0.25">
      <c r="A301" t="s">
        <v>17</v>
      </c>
      <c r="B301" t="s">
        <v>21</v>
      </c>
      <c r="C301" t="s">
        <v>19</v>
      </c>
      <c r="D301" t="s">
        <v>20</v>
      </c>
      <c r="E301" t="s">
        <v>12</v>
      </c>
      <c r="F301" s="36">
        <v>90</v>
      </c>
      <c r="G301" s="36" t="str" cm="1">
        <f t="array" ref="G30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301">
        <v>87</v>
      </c>
      <c r="I301" t="str" cm="1">
        <f t="array" ref="I30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301" t="str">
        <f>IF(StudentsPerformance37[[#This Row],[math score]]&lt;50,"Failed","Passed")</f>
        <v>Passed</v>
      </c>
      <c r="K301" t="s">
        <v>34</v>
      </c>
      <c r="L301" t="s">
        <v>34</v>
      </c>
      <c r="M301" t="str" cm="1">
        <f t="array" ref="M30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301">
        <v>75</v>
      </c>
    </row>
    <row r="302" spans="1:14" x14ac:dyDescent="0.25">
      <c r="A302" t="s">
        <v>17</v>
      </c>
      <c r="B302" t="s">
        <v>18</v>
      </c>
      <c r="C302" t="s">
        <v>14</v>
      </c>
      <c r="D302" t="s">
        <v>20</v>
      </c>
      <c r="E302" t="s">
        <v>15</v>
      </c>
      <c r="F302" s="36">
        <v>81</v>
      </c>
      <c r="G302" s="36" t="str" cm="1">
        <f t="array" ref="G30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302">
        <v>78</v>
      </c>
      <c r="I302" t="str" cm="1">
        <f t="array" ref="I30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02" t="str">
        <f>IF(StudentsPerformance37[[#This Row],[math score]]&lt;50,"Failed","Passed")</f>
        <v>Passed</v>
      </c>
      <c r="K302" t="s">
        <v>34</v>
      </c>
      <c r="L302" t="s">
        <v>34</v>
      </c>
      <c r="M302" t="str" cm="1">
        <f t="array" ref="M30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302">
        <v>81</v>
      </c>
    </row>
    <row r="303" spans="1:14" x14ac:dyDescent="0.25">
      <c r="A303" t="s">
        <v>17</v>
      </c>
      <c r="B303" t="s">
        <v>21</v>
      </c>
      <c r="C303" t="s">
        <v>23</v>
      </c>
      <c r="D303" t="s">
        <v>20</v>
      </c>
      <c r="E303" t="s">
        <v>12</v>
      </c>
      <c r="F303" s="36">
        <v>56</v>
      </c>
      <c r="G303" s="36" t="str" cm="1">
        <f t="array" ref="G30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303">
        <v>54</v>
      </c>
      <c r="I303" t="str" cm="1">
        <f t="array" ref="I30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303" t="str">
        <f>IF(StudentsPerformance37[[#This Row],[math score]]&lt;50,"Failed","Passed")</f>
        <v>Passed</v>
      </c>
      <c r="K303" t="s">
        <v>34</v>
      </c>
      <c r="L303" t="s">
        <v>34</v>
      </c>
      <c r="M303" t="str" cm="1">
        <f t="array" ref="M30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303">
        <v>52</v>
      </c>
    </row>
    <row r="304" spans="1:14" x14ac:dyDescent="0.25">
      <c r="A304" t="s">
        <v>8</v>
      </c>
      <c r="B304" t="s">
        <v>13</v>
      </c>
      <c r="C304" t="s">
        <v>19</v>
      </c>
      <c r="D304" t="s">
        <v>11</v>
      </c>
      <c r="E304" t="s">
        <v>15</v>
      </c>
      <c r="F304" s="36">
        <v>67</v>
      </c>
      <c r="G304" s="36" t="str" cm="1">
        <f t="array" ref="G30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04">
        <v>84</v>
      </c>
      <c r="I304" t="str" cm="1">
        <f t="array" ref="I30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304" t="str">
        <f>IF(StudentsPerformance37[[#This Row],[math score]]&lt;50,"Failed","Passed")</f>
        <v>Passed</v>
      </c>
      <c r="K304" t="s">
        <v>34</v>
      </c>
      <c r="L304" t="s">
        <v>34</v>
      </c>
      <c r="M304" t="str" cm="1">
        <f t="array" ref="M30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304">
        <v>81</v>
      </c>
    </row>
    <row r="305" spans="1:14" x14ac:dyDescent="0.25">
      <c r="A305" t="s">
        <v>17</v>
      </c>
      <c r="B305" t="s">
        <v>9</v>
      </c>
      <c r="C305" t="s">
        <v>19</v>
      </c>
      <c r="D305" t="s">
        <v>11</v>
      </c>
      <c r="E305" t="s">
        <v>12</v>
      </c>
      <c r="F305" s="36">
        <v>80</v>
      </c>
      <c r="G305" s="36" t="str" cm="1">
        <f t="array" ref="G30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305">
        <v>76</v>
      </c>
      <c r="I305" t="str" cm="1">
        <f t="array" ref="I30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05" t="str">
        <f>IF(StudentsPerformance37[[#This Row],[math score]]&lt;50,"Failed","Passed")</f>
        <v>Passed</v>
      </c>
      <c r="K305" t="s">
        <v>34</v>
      </c>
      <c r="L305" t="s">
        <v>34</v>
      </c>
      <c r="M305" t="str" cm="1">
        <f t="array" ref="M30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05">
        <v>64</v>
      </c>
    </row>
    <row r="306" spans="1:14" x14ac:dyDescent="0.25">
      <c r="A306" t="s">
        <v>8</v>
      </c>
      <c r="B306" t="s">
        <v>13</v>
      </c>
      <c r="C306" t="s">
        <v>19</v>
      </c>
      <c r="D306" t="s">
        <v>11</v>
      </c>
      <c r="E306" t="s">
        <v>15</v>
      </c>
      <c r="F306" s="36">
        <v>74</v>
      </c>
      <c r="G306" s="36" t="str" cm="1">
        <f t="array" ref="G30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306">
        <v>75</v>
      </c>
      <c r="I306" t="str" cm="1">
        <f t="array" ref="I30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06" t="str">
        <f>IF(StudentsPerformance37[[#This Row],[math score]]&lt;50,"Failed","Passed")</f>
        <v>Passed</v>
      </c>
      <c r="K306" t="s">
        <v>34</v>
      </c>
      <c r="L306" t="s">
        <v>34</v>
      </c>
      <c r="M306" t="str" cm="1">
        <f t="array" ref="M30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306">
        <v>83</v>
      </c>
    </row>
    <row r="307" spans="1:14" x14ac:dyDescent="0.25">
      <c r="A307" t="s">
        <v>17</v>
      </c>
      <c r="B307" t="s">
        <v>18</v>
      </c>
      <c r="C307" t="s">
        <v>14</v>
      </c>
      <c r="D307" t="s">
        <v>11</v>
      </c>
      <c r="E307" t="s">
        <v>12</v>
      </c>
      <c r="F307" s="36">
        <v>69</v>
      </c>
      <c r="G307" s="36" t="str" cm="1">
        <f t="array" ref="G30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07">
        <v>67</v>
      </c>
      <c r="I307" t="str" cm="1">
        <f t="array" ref="I30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07" t="str">
        <f>IF(StudentsPerformance37[[#This Row],[math score]]&lt;50,"Failed","Passed")</f>
        <v>Passed</v>
      </c>
      <c r="K307" t="s">
        <v>34</v>
      </c>
      <c r="L307" t="s">
        <v>34</v>
      </c>
      <c r="M307" t="str" cm="1">
        <f t="array" ref="M30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07">
        <v>69</v>
      </c>
    </row>
    <row r="308" spans="1:14" x14ac:dyDescent="0.25">
      <c r="A308" t="s">
        <v>17</v>
      </c>
      <c r="B308" t="s">
        <v>24</v>
      </c>
      <c r="C308" t="s">
        <v>14</v>
      </c>
      <c r="D308" t="s">
        <v>11</v>
      </c>
      <c r="E308" t="s">
        <v>15</v>
      </c>
      <c r="F308" s="36">
        <v>99</v>
      </c>
      <c r="G308" s="36" t="str" cm="1">
        <f t="array" ref="G30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308">
        <v>87</v>
      </c>
      <c r="I308" t="str" cm="1">
        <f t="array" ref="I30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308" t="str">
        <f>IF(StudentsPerformance37[[#This Row],[math score]]&lt;50,"Failed","Passed")</f>
        <v>Passed</v>
      </c>
      <c r="K308" t="s">
        <v>34</v>
      </c>
      <c r="L308" t="s">
        <v>34</v>
      </c>
      <c r="M308" t="str" cm="1">
        <f t="array" ref="M30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308">
        <v>81</v>
      </c>
    </row>
    <row r="309" spans="1:14" x14ac:dyDescent="0.25">
      <c r="A309" t="s">
        <v>17</v>
      </c>
      <c r="B309" t="s">
        <v>13</v>
      </c>
      <c r="C309" t="s">
        <v>23</v>
      </c>
      <c r="D309" t="s">
        <v>11</v>
      </c>
      <c r="E309" t="s">
        <v>12</v>
      </c>
      <c r="F309" s="36">
        <v>51</v>
      </c>
      <c r="G309" s="36" t="str" cm="1">
        <f t="array" ref="G30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309">
        <v>52</v>
      </c>
      <c r="I309" t="str" cm="1">
        <f t="array" ref="I30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309" t="str">
        <f>IF(StudentsPerformance37[[#This Row],[math score]]&lt;50,"Failed","Passed")</f>
        <v>Passed</v>
      </c>
      <c r="K309" t="s">
        <v>34</v>
      </c>
      <c r="L309" t="s">
        <v>35</v>
      </c>
      <c r="M309" t="str" cm="1">
        <f t="array" ref="M30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309">
        <v>44</v>
      </c>
    </row>
    <row r="310" spans="1:14" x14ac:dyDescent="0.25">
      <c r="A310" t="s">
        <v>8</v>
      </c>
      <c r="B310" t="s">
        <v>9</v>
      </c>
      <c r="C310" t="s">
        <v>19</v>
      </c>
      <c r="D310" t="s">
        <v>20</v>
      </c>
      <c r="E310" t="s">
        <v>12</v>
      </c>
      <c r="F310" s="36">
        <v>53</v>
      </c>
      <c r="G310" s="36" t="str" cm="1">
        <f t="array" ref="G31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310">
        <v>71</v>
      </c>
      <c r="I310" t="str" cm="1">
        <f t="array" ref="I31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10" t="str">
        <f>IF(StudentsPerformance37[[#This Row],[math score]]&lt;50,"Failed","Passed")</f>
        <v>Passed</v>
      </c>
      <c r="K310" t="s">
        <v>34</v>
      </c>
      <c r="L310" t="s">
        <v>34</v>
      </c>
      <c r="M310" t="str" cm="1">
        <f t="array" ref="M31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10">
        <v>67</v>
      </c>
    </row>
    <row r="311" spans="1:14" x14ac:dyDescent="0.25">
      <c r="A311" t="s">
        <v>8</v>
      </c>
      <c r="B311" t="s">
        <v>21</v>
      </c>
      <c r="C311" t="s">
        <v>22</v>
      </c>
      <c r="D311" t="s">
        <v>20</v>
      </c>
      <c r="E311" t="s">
        <v>12</v>
      </c>
      <c r="F311" s="36">
        <v>49</v>
      </c>
      <c r="G311" s="36" t="str" cm="1">
        <f t="array" ref="G31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311">
        <v>57</v>
      </c>
      <c r="I311" t="str" cm="1">
        <f t="array" ref="I31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311" t="str">
        <f>IF(StudentsPerformance37[[#This Row],[math score]]&lt;50,"Failed","Passed")</f>
        <v>Failed</v>
      </c>
      <c r="K311" t="s">
        <v>34</v>
      </c>
      <c r="L311" t="s">
        <v>34</v>
      </c>
      <c r="M311" t="str" cm="1">
        <f t="array" ref="M31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311">
        <v>52</v>
      </c>
    </row>
    <row r="312" spans="1:14" x14ac:dyDescent="0.25">
      <c r="A312" t="s">
        <v>8</v>
      </c>
      <c r="B312" t="s">
        <v>9</v>
      </c>
      <c r="C312" t="s">
        <v>19</v>
      </c>
      <c r="D312" t="s">
        <v>11</v>
      </c>
      <c r="E312" t="s">
        <v>12</v>
      </c>
      <c r="F312" s="36">
        <v>73</v>
      </c>
      <c r="G312" s="36" t="str" cm="1">
        <f t="array" ref="G31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312">
        <v>76</v>
      </c>
      <c r="I312" t="str" cm="1">
        <f t="array" ref="I31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12" t="str">
        <f>IF(StudentsPerformance37[[#This Row],[math score]]&lt;50,"Failed","Passed")</f>
        <v>Passed</v>
      </c>
      <c r="K312" t="s">
        <v>34</v>
      </c>
      <c r="L312" t="s">
        <v>34</v>
      </c>
      <c r="M312" t="str" cm="1">
        <f t="array" ref="M31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312">
        <v>80</v>
      </c>
    </row>
    <row r="313" spans="1:14" x14ac:dyDescent="0.25">
      <c r="A313" t="s">
        <v>17</v>
      </c>
      <c r="B313" t="s">
        <v>9</v>
      </c>
      <c r="C313" t="s">
        <v>10</v>
      </c>
      <c r="D313" t="s">
        <v>11</v>
      </c>
      <c r="E313" t="s">
        <v>12</v>
      </c>
      <c r="F313" s="36">
        <v>66</v>
      </c>
      <c r="G313" s="36" t="str" cm="1">
        <f t="array" ref="G31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13">
        <v>60</v>
      </c>
      <c r="I313" t="str" cm="1">
        <f t="array" ref="I31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13" t="str">
        <f>IF(StudentsPerformance37[[#This Row],[math score]]&lt;50,"Failed","Passed")</f>
        <v>Passed</v>
      </c>
      <c r="K313" t="s">
        <v>34</v>
      </c>
      <c r="L313" t="s">
        <v>34</v>
      </c>
      <c r="M313" t="str" cm="1">
        <f t="array" ref="M31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313">
        <v>57</v>
      </c>
    </row>
    <row r="314" spans="1:14" x14ac:dyDescent="0.25">
      <c r="A314" t="s">
        <v>17</v>
      </c>
      <c r="B314" t="s">
        <v>21</v>
      </c>
      <c r="C314" t="s">
        <v>10</v>
      </c>
      <c r="D314" t="s">
        <v>11</v>
      </c>
      <c r="E314" t="s">
        <v>15</v>
      </c>
      <c r="F314" s="36">
        <v>67</v>
      </c>
      <c r="G314" s="36" t="str" cm="1">
        <f t="array" ref="G31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14">
        <v>61</v>
      </c>
      <c r="I314" t="str" cm="1">
        <f t="array" ref="I31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14" t="str">
        <f>IF(StudentsPerformance37[[#This Row],[math score]]&lt;50,"Failed","Passed")</f>
        <v>Passed</v>
      </c>
      <c r="K314" t="s">
        <v>34</v>
      </c>
      <c r="L314" t="s">
        <v>34</v>
      </c>
      <c r="M314" t="str" cm="1">
        <f t="array" ref="M31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14">
        <v>68</v>
      </c>
    </row>
    <row r="315" spans="1:14" x14ac:dyDescent="0.25">
      <c r="A315" t="s">
        <v>8</v>
      </c>
      <c r="B315" t="s">
        <v>13</v>
      </c>
      <c r="C315" t="s">
        <v>19</v>
      </c>
      <c r="D315" t="s">
        <v>20</v>
      </c>
      <c r="E315" t="s">
        <v>15</v>
      </c>
      <c r="F315" s="36">
        <v>68</v>
      </c>
      <c r="G315" s="36" t="str" cm="1">
        <f t="array" ref="G31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15">
        <v>67</v>
      </c>
      <c r="I315" t="str" cm="1">
        <f t="array" ref="I31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15" t="str">
        <f>IF(StudentsPerformance37[[#This Row],[math score]]&lt;50,"Failed","Passed")</f>
        <v>Passed</v>
      </c>
      <c r="K315" t="s">
        <v>34</v>
      </c>
      <c r="L315" t="s">
        <v>34</v>
      </c>
      <c r="M315" t="str" cm="1">
        <f t="array" ref="M31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15">
        <v>69</v>
      </c>
    </row>
    <row r="316" spans="1:14" x14ac:dyDescent="0.25">
      <c r="A316" t="s">
        <v>8</v>
      </c>
      <c r="B316" t="s">
        <v>13</v>
      </c>
      <c r="C316" t="s">
        <v>10</v>
      </c>
      <c r="D316" t="s">
        <v>11</v>
      </c>
      <c r="E316" t="s">
        <v>15</v>
      </c>
      <c r="F316" s="36">
        <v>59</v>
      </c>
      <c r="G316" s="36" t="str" cm="1">
        <f t="array" ref="G31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316">
        <v>64</v>
      </c>
      <c r="I316" t="str" cm="1">
        <f t="array" ref="I31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16" t="str">
        <f>IF(StudentsPerformance37[[#This Row],[math score]]&lt;50,"Failed","Passed")</f>
        <v>Passed</v>
      </c>
      <c r="K316" t="s">
        <v>34</v>
      </c>
      <c r="L316" t="s">
        <v>34</v>
      </c>
      <c r="M316" t="str" cm="1">
        <f t="array" ref="M31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316">
        <v>75</v>
      </c>
    </row>
    <row r="317" spans="1:14" x14ac:dyDescent="0.25">
      <c r="A317" t="s">
        <v>17</v>
      </c>
      <c r="B317" t="s">
        <v>13</v>
      </c>
      <c r="C317" t="s">
        <v>22</v>
      </c>
      <c r="D317" t="s">
        <v>11</v>
      </c>
      <c r="E317" t="s">
        <v>12</v>
      </c>
      <c r="F317" s="36">
        <v>71</v>
      </c>
      <c r="G317" s="36" t="str" cm="1">
        <f t="array" ref="G31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317">
        <v>66</v>
      </c>
      <c r="I317" t="str" cm="1">
        <f t="array" ref="I31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17" t="str">
        <f>IF(StudentsPerformance37[[#This Row],[math score]]&lt;50,"Failed","Passed")</f>
        <v>Passed</v>
      </c>
      <c r="K317" t="s">
        <v>34</v>
      </c>
      <c r="L317" t="s">
        <v>34</v>
      </c>
      <c r="M317" t="str" cm="1">
        <f t="array" ref="M31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17">
        <v>65</v>
      </c>
    </row>
    <row r="318" spans="1:14" x14ac:dyDescent="0.25">
      <c r="A318" t="s">
        <v>8</v>
      </c>
      <c r="B318" t="s">
        <v>21</v>
      </c>
      <c r="C318" t="s">
        <v>16</v>
      </c>
      <c r="D318" t="s">
        <v>11</v>
      </c>
      <c r="E318" t="s">
        <v>15</v>
      </c>
      <c r="F318" s="36">
        <v>77</v>
      </c>
      <c r="G318" s="36" t="str" cm="1">
        <f t="array" ref="G31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318">
        <v>82</v>
      </c>
      <c r="I318" t="str" cm="1">
        <f t="array" ref="I31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318" t="str">
        <f>IF(StudentsPerformance37[[#This Row],[math score]]&lt;50,"Failed","Passed")</f>
        <v>Passed</v>
      </c>
      <c r="K318" t="s">
        <v>34</v>
      </c>
      <c r="L318" t="s">
        <v>34</v>
      </c>
      <c r="M318" t="str" cm="1">
        <f t="array" ref="M31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318">
        <v>91</v>
      </c>
    </row>
    <row r="319" spans="1:14" x14ac:dyDescent="0.25">
      <c r="A319" t="s">
        <v>17</v>
      </c>
      <c r="B319" t="s">
        <v>13</v>
      </c>
      <c r="C319" t="s">
        <v>19</v>
      </c>
      <c r="D319" t="s">
        <v>11</v>
      </c>
      <c r="E319" t="s">
        <v>12</v>
      </c>
      <c r="F319" s="36">
        <v>83</v>
      </c>
      <c r="G319" s="36" t="str" cm="1">
        <f t="array" ref="G31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319">
        <v>72</v>
      </c>
      <c r="I319" t="str" cm="1">
        <f t="array" ref="I31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19" t="str">
        <f>IF(StudentsPerformance37[[#This Row],[math score]]&lt;50,"Failed","Passed")</f>
        <v>Passed</v>
      </c>
      <c r="K319" t="s">
        <v>34</v>
      </c>
      <c r="L319" t="s">
        <v>34</v>
      </c>
      <c r="M319" t="str" cm="1">
        <f t="array" ref="M31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319">
        <v>78</v>
      </c>
    </row>
    <row r="320" spans="1:14" x14ac:dyDescent="0.25">
      <c r="A320" t="s">
        <v>17</v>
      </c>
      <c r="B320" t="s">
        <v>9</v>
      </c>
      <c r="C320" t="s">
        <v>10</v>
      </c>
      <c r="D320" t="s">
        <v>11</v>
      </c>
      <c r="E320" t="s">
        <v>12</v>
      </c>
      <c r="F320" s="36">
        <v>63</v>
      </c>
      <c r="G320" s="36" t="str" cm="1">
        <f t="array" ref="G32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20">
        <v>71</v>
      </c>
      <c r="I320" t="str" cm="1">
        <f t="array" ref="I32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20" t="str">
        <f>IF(StudentsPerformance37[[#This Row],[math score]]&lt;50,"Failed","Passed")</f>
        <v>Passed</v>
      </c>
      <c r="K320" t="s">
        <v>34</v>
      </c>
      <c r="L320" t="s">
        <v>34</v>
      </c>
      <c r="M320" t="str" cm="1">
        <f t="array" ref="M32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20">
        <v>69</v>
      </c>
    </row>
    <row r="321" spans="1:14" x14ac:dyDescent="0.25">
      <c r="A321" t="s">
        <v>8</v>
      </c>
      <c r="B321" t="s">
        <v>21</v>
      </c>
      <c r="C321" t="s">
        <v>19</v>
      </c>
      <c r="D321" t="s">
        <v>20</v>
      </c>
      <c r="E321" t="s">
        <v>12</v>
      </c>
      <c r="F321" s="36">
        <v>56</v>
      </c>
      <c r="G321" s="36" t="str" cm="1">
        <f t="array" ref="G32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321">
        <v>65</v>
      </c>
      <c r="I321" t="str" cm="1">
        <f t="array" ref="I32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21" t="str">
        <f>IF(StudentsPerformance37[[#This Row],[math score]]&lt;50,"Failed","Passed")</f>
        <v>Passed</v>
      </c>
      <c r="K321" t="s">
        <v>34</v>
      </c>
      <c r="L321" t="s">
        <v>34</v>
      </c>
      <c r="M321" t="str" cm="1">
        <f t="array" ref="M32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21">
        <v>63</v>
      </c>
    </row>
    <row r="322" spans="1:14" x14ac:dyDescent="0.25">
      <c r="A322" t="s">
        <v>8</v>
      </c>
      <c r="B322" t="s">
        <v>13</v>
      </c>
      <c r="C322" t="s">
        <v>22</v>
      </c>
      <c r="D322" t="s">
        <v>20</v>
      </c>
      <c r="E322" t="s">
        <v>15</v>
      </c>
      <c r="F322" s="36">
        <v>67</v>
      </c>
      <c r="G322" s="36" t="str" cm="1">
        <f t="array" ref="G32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22">
        <v>79</v>
      </c>
      <c r="I322" t="str" cm="1">
        <f t="array" ref="I32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22" t="str">
        <f>IF(StudentsPerformance37[[#This Row],[math score]]&lt;50,"Failed","Passed")</f>
        <v>Passed</v>
      </c>
      <c r="K322" t="s">
        <v>34</v>
      </c>
      <c r="L322" t="s">
        <v>34</v>
      </c>
      <c r="M322" t="str" cm="1">
        <f t="array" ref="M32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322">
        <v>84</v>
      </c>
    </row>
    <row r="323" spans="1:14" x14ac:dyDescent="0.25">
      <c r="A323" t="s">
        <v>8</v>
      </c>
      <c r="B323" t="s">
        <v>24</v>
      </c>
      <c r="C323" t="s">
        <v>22</v>
      </c>
      <c r="D323" t="s">
        <v>11</v>
      </c>
      <c r="E323" t="s">
        <v>12</v>
      </c>
      <c r="F323" s="36">
        <v>75</v>
      </c>
      <c r="G323" s="36" t="str" cm="1">
        <f t="array" ref="G32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323">
        <v>86</v>
      </c>
      <c r="I323" t="str" cm="1">
        <f t="array" ref="I32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323" t="str">
        <f>IF(StudentsPerformance37[[#This Row],[math score]]&lt;50,"Failed","Passed")</f>
        <v>Passed</v>
      </c>
      <c r="K323" t="s">
        <v>34</v>
      </c>
      <c r="L323" t="s">
        <v>34</v>
      </c>
      <c r="M323" t="str" cm="1">
        <f t="array" ref="M32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323">
        <v>79</v>
      </c>
    </row>
    <row r="324" spans="1:14" x14ac:dyDescent="0.25">
      <c r="A324" t="s">
        <v>8</v>
      </c>
      <c r="B324" t="s">
        <v>13</v>
      </c>
      <c r="C324" t="s">
        <v>14</v>
      </c>
      <c r="D324" t="s">
        <v>11</v>
      </c>
      <c r="E324" t="s">
        <v>12</v>
      </c>
      <c r="F324" s="36">
        <v>71</v>
      </c>
      <c r="G324" s="36" t="str" cm="1">
        <f t="array" ref="G32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324">
        <v>81</v>
      </c>
      <c r="I324" t="str" cm="1">
        <f t="array" ref="I32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324" t="str">
        <f>IF(StudentsPerformance37[[#This Row],[math score]]&lt;50,"Failed","Passed")</f>
        <v>Passed</v>
      </c>
      <c r="K324" t="s">
        <v>34</v>
      </c>
      <c r="L324" t="s">
        <v>34</v>
      </c>
      <c r="M324" t="str" cm="1">
        <f t="array" ref="M32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324">
        <v>80</v>
      </c>
    </row>
    <row r="325" spans="1:14" x14ac:dyDescent="0.25">
      <c r="A325" t="s">
        <v>8</v>
      </c>
      <c r="B325" t="s">
        <v>13</v>
      </c>
      <c r="C325" t="s">
        <v>23</v>
      </c>
      <c r="D325" t="s">
        <v>20</v>
      </c>
      <c r="E325" t="s">
        <v>12</v>
      </c>
      <c r="F325" s="36">
        <v>43</v>
      </c>
      <c r="G325" s="36" t="str" cm="1">
        <f t="array" ref="G32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325">
        <v>53</v>
      </c>
      <c r="I325" t="str" cm="1">
        <f t="array" ref="I32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325" t="str">
        <f>IF(StudentsPerformance37[[#This Row],[math score]]&lt;50,"Failed","Passed")</f>
        <v>Failed</v>
      </c>
      <c r="K325" t="s">
        <v>34</v>
      </c>
      <c r="L325" t="s">
        <v>34</v>
      </c>
      <c r="M325" t="str" cm="1">
        <f t="array" ref="M32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325">
        <v>53</v>
      </c>
    </row>
    <row r="326" spans="1:14" x14ac:dyDescent="0.25">
      <c r="A326" t="s">
        <v>8</v>
      </c>
      <c r="B326" t="s">
        <v>13</v>
      </c>
      <c r="C326" t="s">
        <v>22</v>
      </c>
      <c r="D326" t="s">
        <v>20</v>
      </c>
      <c r="E326" t="s">
        <v>12</v>
      </c>
      <c r="F326" s="36">
        <v>41</v>
      </c>
      <c r="G326" s="36" t="str" cm="1">
        <f t="array" ref="G32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326">
        <v>46</v>
      </c>
      <c r="I326" t="str" cm="1">
        <f t="array" ref="I32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326" t="str">
        <f>IF(StudentsPerformance37[[#This Row],[math score]]&lt;50,"Failed","Passed")</f>
        <v>Failed</v>
      </c>
      <c r="K326" t="s">
        <v>35</v>
      </c>
      <c r="L326" t="s">
        <v>35</v>
      </c>
      <c r="M326" t="str" cm="1">
        <f t="array" ref="M32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326">
        <v>43</v>
      </c>
    </row>
    <row r="327" spans="1:14" x14ac:dyDescent="0.25">
      <c r="A327" t="s">
        <v>8</v>
      </c>
      <c r="B327" t="s">
        <v>13</v>
      </c>
      <c r="C327" t="s">
        <v>14</v>
      </c>
      <c r="D327" t="s">
        <v>11</v>
      </c>
      <c r="E327" t="s">
        <v>12</v>
      </c>
      <c r="F327" s="36">
        <v>82</v>
      </c>
      <c r="G327" s="36" t="str" cm="1">
        <f t="array" ref="G32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327">
        <v>90</v>
      </c>
      <c r="I327" t="str" cm="1">
        <f t="array" ref="I32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327" t="str">
        <f>IF(StudentsPerformance37[[#This Row],[math score]]&lt;50,"Failed","Passed")</f>
        <v>Passed</v>
      </c>
      <c r="K327" t="s">
        <v>34</v>
      </c>
      <c r="L327" t="s">
        <v>34</v>
      </c>
      <c r="M327" t="str" cm="1">
        <f t="array" ref="M32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327">
        <v>94</v>
      </c>
    </row>
    <row r="328" spans="1:14" x14ac:dyDescent="0.25">
      <c r="A328" t="s">
        <v>17</v>
      </c>
      <c r="B328" t="s">
        <v>13</v>
      </c>
      <c r="C328" t="s">
        <v>14</v>
      </c>
      <c r="D328" t="s">
        <v>11</v>
      </c>
      <c r="E328" t="s">
        <v>12</v>
      </c>
      <c r="F328" s="36">
        <v>61</v>
      </c>
      <c r="G328" s="36" t="str" cm="1">
        <f t="array" ref="G32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28">
        <v>61</v>
      </c>
      <c r="I328" t="str" cm="1">
        <f t="array" ref="I32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28" t="str">
        <f>IF(StudentsPerformance37[[#This Row],[math score]]&lt;50,"Failed","Passed")</f>
        <v>Passed</v>
      </c>
      <c r="K328" t="s">
        <v>34</v>
      </c>
      <c r="L328" t="s">
        <v>34</v>
      </c>
      <c r="M328" t="str" cm="1">
        <f t="array" ref="M32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28">
        <v>62</v>
      </c>
    </row>
    <row r="329" spans="1:14" x14ac:dyDescent="0.25">
      <c r="A329" t="s">
        <v>17</v>
      </c>
      <c r="B329" t="s">
        <v>18</v>
      </c>
      <c r="C329" t="s">
        <v>14</v>
      </c>
      <c r="D329" t="s">
        <v>20</v>
      </c>
      <c r="E329" t="s">
        <v>12</v>
      </c>
      <c r="F329" s="36">
        <v>28</v>
      </c>
      <c r="G329" s="36" t="str" cm="1">
        <f t="array" ref="G32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329">
        <v>23</v>
      </c>
      <c r="I329" t="str" cm="1">
        <f t="array" ref="I32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329" t="str">
        <f>IF(StudentsPerformance37[[#This Row],[math score]]&lt;50,"Failed","Passed")</f>
        <v>Failed</v>
      </c>
      <c r="K329" t="s">
        <v>35</v>
      </c>
      <c r="L329" t="s">
        <v>35</v>
      </c>
      <c r="M329" t="str" cm="1">
        <f t="array" ref="M32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329">
        <v>19</v>
      </c>
    </row>
    <row r="330" spans="1:14" x14ac:dyDescent="0.25">
      <c r="A330" t="s">
        <v>17</v>
      </c>
      <c r="B330" t="s">
        <v>13</v>
      </c>
      <c r="C330" t="s">
        <v>19</v>
      </c>
      <c r="D330" t="s">
        <v>11</v>
      </c>
      <c r="E330" t="s">
        <v>15</v>
      </c>
      <c r="F330" s="36">
        <v>82</v>
      </c>
      <c r="G330" s="36" t="str" cm="1">
        <f t="array" ref="G33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330">
        <v>75</v>
      </c>
      <c r="I330" t="str" cm="1">
        <f t="array" ref="I33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30" t="str">
        <f>IF(StudentsPerformance37[[#This Row],[math score]]&lt;50,"Failed","Passed")</f>
        <v>Passed</v>
      </c>
      <c r="K330" t="s">
        <v>34</v>
      </c>
      <c r="L330" t="s">
        <v>34</v>
      </c>
      <c r="M330" t="str" cm="1">
        <f t="array" ref="M33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330">
        <v>77</v>
      </c>
    </row>
    <row r="331" spans="1:14" x14ac:dyDescent="0.25">
      <c r="A331" t="s">
        <v>8</v>
      </c>
      <c r="B331" t="s">
        <v>9</v>
      </c>
      <c r="C331" t="s">
        <v>23</v>
      </c>
      <c r="D331" t="s">
        <v>11</v>
      </c>
      <c r="E331" t="s">
        <v>12</v>
      </c>
      <c r="F331" s="36">
        <v>41</v>
      </c>
      <c r="G331" s="36" t="str" cm="1">
        <f t="array" ref="G33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331">
        <v>55</v>
      </c>
      <c r="I331" t="str" cm="1">
        <f t="array" ref="I33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331" t="str">
        <f>IF(StudentsPerformance37[[#This Row],[math score]]&lt;50,"Failed","Passed")</f>
        <v>Failed</v>
      </c>
      <c r="K331" t="s">
        <v>34</v>
      </c>
      <c r="L331" t="s">
        <v>34</v>
      </c>
      <c r="M331" t="str" cm="1">
        <f t="array" ref="M33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331">
        <v>51</v>
      </c>
    </row>
    <row r="332" spans="1:14" x14ac:dyDescent="0.25">
      <c r="A332" t="s">
        <v>17</v>
      </c>
      <c r="B332" t="s">
        <v>13</v>
      </c>
      <c r="C332" t="s">
        <v>22</v>
      </c>
      <c r="D332" t="s">
        <v>11</v>
      </c>
      <c r="E332" t="s">
        <v>12</v>
      </c>
      <c r="F332" s="36">
        <v>71</v>
      </c>
      <c r="G332" s="36" t="str" cm="1">
        <f t="array" ref="G33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332">
        <v>60</v>
      </c>
      <c r="I332" t="str" cm="1">
        <f t="array" ref="I33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32" t="str">
        <f>IF(StudentsPerformance37[[#This Row],[math score]]&lt;50,"Failed","Passed")</f>
        <v>Passed</v>
      </c>
      <c r="K332" t="s">
        <v>34</v>
      </c>
      <c r="L332" t="s">
        <v>34</v>
      </c>
      <c r="M332" t="str" cm="1">
        <f t="array" ref="M33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32">
        <v>61</v>
      </c>
    </row>
    <row r="333" spans="1:14" x14ac:dyDescent="0.25">
      <c r="A333" t="s">
        <v>17</v>
      </c>
      <c r="B333" t="s">
        <v>13</v>
      </c>
      <c r="C333" t="s">
        <v>19</v>
      </c>
      <c r="D333" t="s">
        <v>11</v>
      </c>
      <c r="E333" t="s">
        <v>12</v>
      </c>
      <c r="F333" s="36">
        <v>47</v>
      </c>
      <c r="G333" s="36" t="str" cm="1">
        <f t="array" ref="G33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333">
        <v>37</v>
      </c>
      <c r="I333" t="str" cm="1">
        <f t="array" ref="I33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333" t="str">
        <f>IF(StudentsPerformance37[[#This Row],[math score]]&lt;50,"Failed","Passed")</f>
        <v>Failed</v>
      </c>
      <c r="K333" t="s">
        <v>35</v>
      </c>
      <c r="L333" t="s">
        <v>35</v>
      </c>
      <c r="M333" t="str" cm="1">
        <f t="array" ref="M33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333">
        <v>35</v>
      </c>
    </row>
    <row r="334" spans="1:14" x14ac:dyDescent="0.25">
      <c r="A334" t="s">
        <v>17</v>
      </c>
      <c r="B334" t="s">
        <v>24</v>
      </c>
      <c r="C334" t="s">
        <v>19</v>
      </c>
      <c r="D334" t="s">
        <v>11</v>
      </c>
      <c r="E334" t="s">
        <v>15</v>
      </c>
      <c r="F334" s="36">
        <v>62</v>
      </c>
      <c r="G334" s="36" t="str" cm="1">
        <f t="array" ref="G33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34">
        <v>56</v>
      </c>
      <c r="I334" t="str" cm="1">
        <f t="array" ref="I33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334" t="str">
        <f>IF(StudentsPerformance37[[#This Row],[math score]]&lt;50,"Failed","Passed")</f>
        <v>Passed</v>
      </c>
      <c r="K334" t="s">
        <v>34</v>
      </c>
      <c r="L334" t="s">
        <v>34</v>
      </c>
      <c r="M334" t="str" cm="1">
        <f t="array" ref="M33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334">
        <v>53</v>
      </c>
    </row>
    <row r="335" spans="1:14" x14ac:dyDescent="0.25">
      <c r="A335" t="s">
        <v>17</v>
      </c>
      <c r="B335" t="s">
        <v>9</v>
      </c>
      <c r="C335" t="s">
        <v>19</v>
      </c>
      <c r="D335" t="s">
        <v>11</v>
      </c>
      <c r="E335" t="s">
        <v>12</v>
      </c>
      <c r="F335" s="36">
        <v>90</v>
      </c>
      <c r="G335" s="36" t="str" cm="1">
        <f t="array" ref="G33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335">
        <v>78</v>
      </c>
      <c r="I335" t="str" cm="1">
        <f t="array" ref="I33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35" t="str">
        <f>IF(StudentsPerformance37[[#This Row],[math score]]&lt;50,"Failed","Passed")</f>
        <v>Passed</v>
      </c>
      <c r="K335" t="s">
        <v>34</v>
      </c>
      <c r="L335" t="s">
        <v>34</v>
      </c>
      <c r="M335" t="str" cm="1">
        <f t="array" ref="M33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335">
        <v>81</v>
      </c>
    </row>
    <row r="336" spans="1:14" x14ac:dyDescent="0.25">
      <c r="A336" t="s">
        <v>8</v>
      </c>
      <c r="B336" t="s">
        <v>13</v>
      </c>
      <c r="C336" t="s">
        <v>10</v>
      </c>
      <c r="D336" t="s">
        <v>11</v>
      </c>
      <c r="E336" t="s">
        <v>12</v>
      </c>
      <c r="F336" s="36">
        <v>83</v>
      </c>
      <c r="G336" s="36" t="str" cm="1">
        <f t="array" ref="G33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336">
        <v>93</v>
      </c>
      <c r="I336" t="str" cm="1">
        <f t="array" ref="I33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336" t="str">
        <f>IF(StudentsPerformance37[[#This Row],[math score]]&lt;50,"Failed","Passed")</f>
        <v>Passed</v>
      </c>
      <c r="K336" t="s">
        <v>34</v>
      </c>
      <c r="L336" t="s">
        <v>34</v>
      </c>
      <c r="M336" t="str" cm="1">
        <f t="array" ref="M33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336">
        <v>95</v>
      </c>
    </row>
    <row r="337" spans="1:14" x14ac:dyDescent="0.25">
      <c r="A337" t="s">
        <v>8</v>
      </c>
      <c r="B337" t="s">
        <v>9</v>
      </c>
      <c r="C337" t="s">
        <v>14</v>
      </c>
      <c r="D337" t="s">
        <v>20</v>
      </c>
      <c r="E337" t="s">
        <v>12</v>
      </c>
      <c r="F337" s="36">
        <v>61</v>
      </c>
      <c r="G337" s="36" t="str" cm="1">
        <f t="array" ref="G33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37">
        <v>68</v>
      </c>
      <c r="I337" t="str" cm="1">
        <f t="array" ref="I33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37" t="str">
        <f>IF(StudentsPerformance37[[#This Row],[math score]]&lt;50,"Failed","Passed")</f>
        <v>Passed</v>
      </c>
      <c r="K337" t="s">
        <v>34</v>
      </c>
      <c r="L337" t="s">
        <v>34</v>
      </c>
      <c r="M337" t="str" cm="1">
        <f t="array" ref="M33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37">
        <v>66</v>
      </c>
    </row>
    <row r="338" spans="1:14" x14ac:dyDescent="0.25">
      <c r="A338" t="s">
        <v>17</v>
      </c>
      <c r="B338" t="s">
        <v>21</v>
      </c>
      <c r="C338" t="s">
        <v>23</v>
      </c>
      <c r="D338" t="s">
        <v>11</v>
      </c>
      <c r="E338" t="s">
        <v>15</v>
      </c>
      <c r="F338" s="36">
        <v>76</v>
      </c>
      <c r="G338" s="36" t="str" cm="1">
        <f t="array" ref="G33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338">
        <v>70</v>
      </c>
      <c r="I338" t="str" cm="1">
        <f t="array" ref="I33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38" t="str">
        <f>IF(StudentsPerformance37[[#This Row],[math score]]&lt;50,"Failed","Passed")</f>
        <v>Passed</v>
      </c>
      <c r="K338" t="s">
        <v>34</v>
      </c>
      <c r="L338" t="s">
        <v>34</v>
      </c>
      <c r="M338" t="str" cm="1">
        <f t="array" ref="M33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38">
        <v>69</v>
      </c>
    </row>
    <row r="339" spans="1:14" x14ac:dyDescent="0.25">
      <c r="A339" t="s">
        <v>17</v>
      </c>
      <c r="B339" t="s">
        <v>13</v>
      </c>
      <c r="C339" t="s">
        <v>19</v>
      </c>
      <c r="D339" t="s">
        <v>11</v>
      </c>
      <c r="E339" t="s">
        <v>12</v>
      </c>
      <c r="F339" s="36">
        <v>49</v>
      </c>
      <c r="G339" s="36" t="str" cm="1">
        <f t="array" ref="G33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339">
        <v>51</v>
      </c>
      <c r="I339" t="str" cm="1">
        <f t="array" ref="I33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339" t="str">
        <f>IF(StudentsPerformance37[[#This Row],[math score]]&lt;50,"Failed","Passed")</f>
        <v>Failed</v>
      </c>
      <c r="K339" t="s">
        <v>34</v>
      </c>
      <c r="L339" t="s">
        <v>35</v>
      </c>
      <c r="M339" t="str" cm="1">
        <f t="array" ref="M33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339">
        <v>43</v>
      </c>
    </row>
    <row r="340" spans="1:14" x14ac:dyDescent="0.25">
      <c r="A340" t="s">
        <v>8</v>
      </c>
      <c r="B340" t="s">
        <v>9</v>
      </c>
      <c r="C340" t="s">
        <v>23</v>
      </c>
      <c r="D340" t="s">
        <v>20</v>
      </c>
      <c r="E340" t="s">
        <v>12</v>
      </c>
      <c r="F340" s="36">
        <v>24</v>
      </c>
      <c r="G340" s="36" t="str" cm="1">
        <f t="array" ref="G34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340">
        <v>38</v>
      </c>
      <c r="I340" t="str" cm="1">
        <f t="array" ref="I34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340" t="str">
        <f>IF(StudentsPerformance37[[#This Row],[math score]]&lt;50,"Failed","Passed")</f>
        <v>Failed</v>
      </c>
      <c r="K340" t="s">
        <v>35</v>
      </c>
      <c r="L340" t="s">
        <v>35</v>
      </c>
      <c r="M340" t="str" cm="1">
        <f t="array" ref="M34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340">
        <v>27</v>
      </c>
    </row>
    <row r="341" spans="1:14" x14ac:dyDescent="0.25">
      <c r="A341" t="s">
        <v>8</v>
      </c>
      <c r="B341" t="s">
        <v>21</v>
      </c>
      <c r="C341" t="s">
        <v>23</v>
      </c>
      <c r="D341" t="s">
        <v>20</v>
      </c>
      <c r="E341" t="s">
        <v>15</v>
      </c>
      <c r="F341" s="36">
        <v>35</v>
      </c>
      <c r="G341" s="36" t="str" cm="1">
        <f t="array" ref="G34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341">
        <v>55</v>
      </c>
      <c r="I341" t="str" cm="1">
        <f t="array" ref="I34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341" t="str">
        <f>IF(StudentsPerformance37[[#This Row],[math score]]&lt;50,"Failed","Passed")</f>
        <v>Failed</v>
      </c>
      <c r="K341" t="s">
        <v>34</v>
      </c>
      <c r="L341" t="s">
        <v>34</v>
      </c>
      <c r="M341" t="str" cm="1">
        <f t="array" ref="M34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41">
        <v>60</v>
      </c>
    </row>
    <row r="342" spans="1:14" x14ac:dyDescent="0.25">
      <c r="A342" t="s">
        <v>17</v>
      </c>
      <c r="B342" t="s">
        <v>13</v>
      </c>
      <c r="C342" t="s">
        <v>22</v>
      </c>
      <c r="D342" t="s">
        <v>20</v>
      </c>
      <c r="E342" t="s">
        <v>12</v>
      </c>
      <c r="F342" s="36">
        <v>58</v>
      </c>
      <c r="G342" s="36" t="str" cm="1">
        <f t="array" ref="G34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342">
        <v>61</v>
      </c>
      <c r="I342" t="str" cm="1">
        <f t="array" ref="I34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42" t="str">
        <f>IF(StudentsPerformance37[[#This Row],[math score]]&lt;50,"Failed","Passed")</f>
        <v>Passed</v>
      </c>
      <c r="K342" t="s">
        <v>34</v>
      </c>
      <c r="L342" t="s">
        <v>34</v>
      </c>
      <c r="M342" t="str" cm="1">
        <f t="array" ref="M34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342">
        <v>52</v>
      </c>
    </row>
    <row r="343" spans="1:14" x14ac:dyDescent="0.25">
      <c r="A343" t="s">
        <v>8</v>
      </c>
      <c r="B343" t="s">
        <v>13</v>
      </c>
      <c r="C343" t="s">
        <v>22</v>
      </c>
      <c r="D343" t="s">
        <v>11</v>
      </c>
      <c r="E343" t="s">
        <v>12</v>
      </c>
      <c r="F343" s="36">
        <v>61</v>
      </c>
      <c r="G343" s="36" t="str" cm="1">
        <f t="array" ref="G34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43">
        <v>73</v>
      </c>
      <c r="I343" t="str" cm="1">
        <f t="array" ref="I34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43" t="str">
        <f>IF(StudentsPerformance37[[#This Row],[math score]]&lt;50,"Failed","Passed")</f>
        <v>Passed</v>
      </c>
      <c r="K343" t="s">
        <v>34</v>
      </c>
      <c r="L343" t="s">
        <v>34</v>
      </c>
      <c r="M343" t="str" cm="1">
        <f t="array" ref="M34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43">
        <v>63</v>
      </c>
    </row>
    <row r="344" spans="1:14" x14ac:dyDescent="0.25">
      <c r="A344" t="s">
        <v>8</v>
      </c>
      <c r="B344" t="s">
        <v>9</v>
      </c>
      <c r="C344" t="s">
        <v>22</v>
      </c>
      <c r="D344" t="s">
        <v>11</v>
      </c>
      <c r="E344" t="s">
        <v>15</v>
      </c>
      <c r="F344" s="36">
        <v>69</v>
      </c>
      <c r="G344" s="36" t="str" cm="1">
        <f t="array" ref="G34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44">
        <v>76</v>
      </c>
      <c r="I344" t="str" cm="1">
        <f t="array" ref="I34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44" t="str">
        <f>IF(StudentsPerformance37[[#This Row],[math score]]&lt;50,"Failed","Passed")</f>
        <v>Passed</v>
      </c>
      <c r="K344" t="s">
        <v>34</v>
      </c>
      <c r="L344" t="s">
        <v>34</v>
      </c>
      <c r="M344" t="str" cm="1">
        <f t="array" ref="M34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344">
        <v>74</v>
      </c>
    </row>
    <row r="345" spans="1:14" x14ac:dyDescent="0.25">
      <c r="A345" t="s">
        <v>17</v>
      </c>
      <c r="B345" t="s">
        <v>21</v>
      </c>
      <c r="C345" t="s">
        <v>19</v>
      </c>
      <c r="D345" t="s">
        <v>11</v>
      </c>
      <c r="E345" t="s">
        <v>15</v>
      </c>
      <c r="F345" s="36">
        <v>67</v>
      </c>
      <c r="G345" s="36" t="str" cm="1">
        <f t="array" ref="G34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45">
        <v>72</v>
      </c>
      <c r="I345" t="str" cm="1">
        <f t="array" ref="I34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45" t="str">
        <f>IF(StudentsPerformance37[[#This Row],[math score]]&lt;50,"Failed","Passed")</f>
        <v>Passed</v>
      </c>
      <c r="K345" t="s">
        <v>34</v>
      </c>
      <c r="L345" t="s">
        <v>34</v>
      </c>
      <c r="M345" t="str" cm="1">
        <f t="array" ref="M34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45">
        <v>67</v>
      </c>
    </row>
    <row r="346" spans="1:14" x14ac:dyDescent="0.25">
      <c r="A346" t="s">
        <v>17</v>
      </c>
      <c r="B346" t="s">
        <v>21</v>
      </c>
      <c r="C346" t="s">
        <v>14</v>
      </c>
      <c r="D346" t="s">
        <v>11</v>
      </c>
      <c r="E346" t="s">
        <v>12</v>
      </c>
      <c r="F346" s="36">
        <v>79</v>
      </c>
      <c r="G346" s="36" t="str" cm="1">
        <f t="array" ref="G34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346">
        <v>73</v>
      </c>
      <c r="I346" t="str" cm="1">
        <f t="array" ref="I34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46" t="str">
        <f>IF(StudentsPerformance37[[#This Row],[math score]]&lt;50,"Failed","Passed")</f>
        <v>Passed</v>
      </c>
      <c r="K346" t="s">
        <v>34</v>
      </c>
      <c r="L346" t="s">
        <v>34</v>
      </c>
      <c r="M346" t="str" cm="1">
        <f t="array" ref="M34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46">
        <v>67</v>
      </c>
    </row>
    <row r="347" spans="1:14" x14ac:dyDescent="0.25">
      <c r="A347" t="s">
        <v>8</v>
      </c>
      <c r="B347" t="s">
        <v>13</v>
      </c>
      <c r="C347" t="s">
        <v>22</v>
      </c>
      <c r="D347" t="s">
        <v>11</v>
      </c>
      <c r="E347" t="s">
        <v>12</v>
      </c>
      <c r="F347" s="36">
        <v>72</v>
      </c>
      <c r="G347" s="36" t="str" cm="1">
        <f t="array" ref="G34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347">
        <v>80</v>
      </c>
      <c r="I347" t="str" cm="1">
        <f t="array" ref="I34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347" t="str">
        <f>IF(StudentsPerformance37[[#This Row],[math score]]&lt;50,"Failed","Passed")</f>
        <v>Passed</v>
      </c>
      <c r="K347" t="s">
        <v>34</v>
      </c>
      <c r="L347" t="s">
        <v>34</v>
      </c>
      <c r="M347" t="str" cm="1">
        <f t="array" ref="M34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347">
        <v>75</v>
      </c>
    </row>
    <row r="348" spans="1:14" x14ac:dyDescent="0.25">
      <c r="A348" t="s">
        <v>17</v>
      </c>
      <c r="B348" t="s">
        <v>9</v>
      </c>
      <c r="C348" t="s">
        <v>14</v>
      </c>
      <c r="D348" t="s">
        <v>11</v>
      </c>
      <c r="E348" t="s">
        <v>12</v>
      </c>
      <c r="F348" s="36">
        <v>62</v>
      </c>
      <c r="G348" s="36" t="str" cm="1">
        <f t="array" ref="G34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48">
        <v>61</v>
      </c>
      <c r="I348" t="str" cm="1">
        <f t="array" ref="I34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48" t="str">
        <f>IF(StudentsPerformance37[[#This Row],[math score]]&lt;50,"Failed","Passed")</f>
        <v>Passed</v>
      </c>
      <c r="K348" t="s">
        <v>34</v>
      </c>
      <c r="L348" t="s">
        <v>34</v>
      </c>
      <c r="M348" t="str" cm="1">
        <f t="array" ref="M34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348">
        <v>57</v>
      </c>
    </row>
    <row r="349" spans="1:14" x14ac:dyDescent="0.25">
      <c r="A349" t="s">
        <v>8</v>
      </c>
      <c r="B349" t="s">
        <v>13</v>
      </c>
      <c r="C349" t="s">
        <v>10</v>
      </c>
      <c r="D349" t="s">
        <v>11</v>
      </c>
      <c r="E349" t="s">
        <v>15</v>
      </c>
      <c r="F349" s="36">
        <v>77</v>
      </c>
      <c r="G349" s="36" t="str" cm="1">
        <f t="array" ref="G34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349">
        <v>94</v>
      </c>
      <c r="I349" t="str" cm="1">
        <f t="array" ref="I34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349" t="str">
        <f>IF(StudentsPerformance37[[#This Row],[math score]]&lt;50,"Failed","Passed")</f>
        <v>Passed</v>
      </c>
      <c r="K349" t="s">
        <v>34</v>
      </c>
      <c r="L349" t="s">
        <v>34</v>
      </c>
      <c r="M349" t="str" cm="1">
        <f t="array" ref="M34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349">
        <v>95</v>
      </c>
    </row>
    <row r="350" spans="1:14" x14ac:dyDescent="0.25">
      <c r="A350" t="s">
        <v>17</v>
      </c>
      <c r="B350" t="s">
        <v>21</v>
      </c>
      <c r="C350" t="s">
        <v>22</v>
      </c>
      <c r="D350" t="s">
        <v>20</v>
      </c>
      <c r="E350" t="s">
        <v>12</v>
      </c>
      <c r="F350" s="36">
        <v>75</v>
      </c>
      <c r="G350" s="36" t="str" cm="1">
        <f t="array" ref="G35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350">
        <v>74</v>
      </c>
      <c r="I350" t="str" cm="1">
        <f t="array" ref="I35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50" t="str">
        <f>IF(StudentsPerformance37[[#This Row],[math score]]&lt;50,"Failed","Passed")</f>
        <v>Passed</v>
      </c>
      <c r="K350" t="s">
        <v>34</v>
      </c>
      <c r="L350" t="s">
        <v>34</v>
      </c>
      <c r="M350" t="str" cm="1">
        <f t="array" ref="M35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50">
        <v>66</v>
      </c>
    </row>
    <row r="351" spans="1:14" x14ac:dyDescent="0.25">
      <c r="A351" t="s">
        <v>17</v>
      </c>
      <c r="B351" t="s">
        <v>24</v>
      </c>
      <c r="C351" t="s">
        <v>19</v>
      </c>
      <c r="D351" t="s">
        <v>11</v>
      </c>
      <c r="E351" t="s">
        <v>12</v>
      </c>
      <c r="F351" s="36">
        <v>87</v>
      </c>
      <c r="G351" s="36" t="str" cm="1">
        <f t="array" ref="G35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351">
        <v>74</v>
      </c>
      <c r="I351" t="str" cm="1">
        <f t="array" ref="I35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51" t="str">
        <f>IF(StudentsPerformance37[[#This Row],[math score]]&lt;50,"Failed","Passed")</f>
        <v>Passed</v>
      </c>
      <c r="K351" t="s">
        <v>34</v>
      </c>
      <c r="L351" t="s">
        <v>34</v>
      </c>
      <c r="M351" t="str" cm="1">
        <f t="array" ref="M35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351">
        <v>76</v>
      </c>
    </row>
    <row r="352" spans="1:14" x14ac:dyDescent="0.25">
      <c r="A352" t="s">
        <v>8</v>
      </c>
      <c r="B352" t="s">
        <v>9</v>
      </c>
      <c r="C352" t="s">
        <v>10</v>
      </c>
      <c r="D352" t="s">
        <v>11</v>
      </c>
      <c r="E352" t="s">
        <v>12</v>
      </c>
      <c r="F352" s="36">
        <v>52</v>
      </c>
      <c r="G352" s="36" t="str" cm="1">
        <f t="array" ref="G35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352">
        <v>65</v>
      </c>
      <c r="I352" t="str" cm="1">
        <f t="array" ref="I35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52" t="str">
        <f>IF(StudentsPerformance37[[#This Row],[math score]]&lt;50,"Failed","Passed")</f>
        <v>Passed</v>
      </c>
      <c r="K352" t="s">
        <v>34</v>
      </c>
      <c r="L352" t="s">
        <v>34</v>
      </c>
      <c r="M352" t="str" cm="1">
        <f t="array" ref="M35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52">
        <v>69</v>
      </c>
    </row>
    <row r="353" spans="1:14" x14ac:dyDescent="0.25">
      <c r="A353" t="s">
        <v>17</v>
      </c>
      <c r="B353" t="s">
        <v>24</v>
      </c>
      <c r="C353" t="s">
        <v>14</v>
      </c>
      <c r="D353" t="s">
        <v>11</v>
      </c>
      <c r="E353" t="s">
        <v>12</v>
      </c>
      <c r="F353" s="36">
        <v>66</v>
      </c>
      <c r="G353" s="36" t="str" cm="1">
        <f t="array" ref="G35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53">
        <v>57</v>
      </c>
      <c r="I353" t="str" cm="1">
        <f t="array" ref="I35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353" t="str">
        <f>IF(StudentsPerformance37[[#This Row],[math score]]&lt;50,"Failed","Passed")</f>
        <v>Passed</v>
      </c>
      <c r="K353" t="s">
        <v>34</v>
      </c>
      <c r="L353" t="s">
        <v>34</v>
      </c>
      <c r="M353" t="str" cm="1">
        <f t="array" ref="M35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353">
        <v>52</v>
      </c>
    </row>
    <row r="354" spans="1:14" x14ac:dyDescent="0.25">
      <c r="A354" t="s">
        <v>8</v>
      </c>
      <c r="B354" t="s">
        <v>13</v>
      </c>
      <c r="C354" t="s">
        <v>14</v>
      </c>
      <c r="D354" t="s">
        <v>11</v>
      </c>
      <c r="E354" t="s">
        <v>15</v>
      </c>
      <c r="F354" s="36">
        <v>63</v>
      </c>
      <c r="G354" s="36" t="str" cm="1">
        <f t="array" ref="G35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54">
        <v>78</v>
      </c>
      <c r="I354" t="str" cm="1">
        <f t="array" ref="I35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54" t="str">
        <f>IF(StudentsPerformance37[[#This Row],[math score]]&lt;50,"Failed","Passed")</f>
        <v>Passed</v>
      </c>
      <c r="K354" t="s">
        <v>34</v>
      </c>
      <c r="L354" t="s">
        <v>34</v>
      </c>
      <c r="M354" t="str" cm="1">
        <f t="array" ref="M35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354">
        <v>80</v>
      </c>
    </row>
    <row r="355" spans="1:14" x14ac:dyDescent="0.25">
      <c r="A355" t="s">
        <v>8</v>
      </c>
      <c r="B355" t="s">
        <v>13</v>
      </c>
      <c r="C355" t="s">
        <v>19</v>
      </c>
      <c r="D355" t="s">
        <v>11</v>
      </c>
      <c r="E355" t="s">
        <v>12</v>
      </c>
      <c r="F355" s="36">
        <v>46</v>
      </c>
      <c r="G355" s="36" t="str" cm="1">
        <f t="array" ref="G35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355">
        <v>58</v>
      </c>
      <c r="I355" t="str" cm="1">
        <f t="array" ref="I35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355" t="str">
        <f>IF(StudentsPerformance37[[#This Row],[math score]]&lt;50,"Failed","Passed")</f>
        <v>Failed</v>
      </c>
      <c r="K355" t="s">
        <v>34</v>
      </c>
      <c r="L355" t="s">
        <v>34</v>
      </c>
      <c r="M355" t="str" cm="1">
        <f t="array" ref="M35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355">
        <v>57</v>
      </c>
    </row>
    <row r="356" spans="1:14" x14ac:dyDescent="0.25">
      <c r="A356" t="s">
        <v>8</v>
      </c>
      <c r="B356" t="s">
        <v>13</v>
      </c>
      <c r="C356" t="s">
        <v>14</v>
      </c>
      <c r="D356" t="s">
        <v>11</v>
      </c>
      <c r="E356" t="s">
        <v>12</v>
      </c>
      <c r="F356" s="36">
        <v>59</v>
      </c>
      <c r="G356" s="36" t="str" cm="1">
        <f t="array" ref="G35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356">
        <v>71</v>
      </c>
      <c r="I356" t="str" cm="1">
        <f t="array" ref="I35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56" t="str">
        <f>IF(StudentsPerformance37[[#This Row],[math score]]&lt;50,"Failed","Passed")</f>
        <v>Passed</v>
      </c>
      <c r="K356" t="s">
        <v>34</v>
      </c>
      <c r="L356" t="s">
        <v>34</v>
      </c>
      <c r="M356" t="str" cm="1">
        <f t="array" ref="M35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356">
        <v>70</v>
      </c>
    </row>
    <row r="357" spans="1:14" x14ac:dyDescent="0.25">
      <c r="A357" t="s">
        <v>8</v>
      </c>
      <c r="B357" t="s">
        <v>9</v>
      </c>
      <c r="C357" t="s">
        <v>10</v>
      </c>
      <c r="D357" t="s">
        <v>11</v>
      </c>
      <c r="E357" t="s">
        <v>12</v>
      </c>
      <c r="F357" s="36">
        <v>61</v>
      </c>
      <c r="G357" s="36" t="str" cm="1">
        <f t="array" ref="G35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57">
        <v>72</v>
      </c>
      <c r="I357" t="str" cm="1">
        <f t="array" ref="I35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57" t="str">
        <f>IF(StudentsPerformance37[[#This Row],[math score]]&lt;50,"Failed","Passed")</f>
        <v>Passed</v>
      </c>
      <c r="K357" t="s">
        <v>34</v>
      </c>
      <c r="L357" t="s">
        <v>34</v>
      </c>
      <c r="M357" t="str" cm="1">
        <f t="array" ref="M35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357">
        <v>70</v>
      </c>
    </row>
    <row r="358" spans="1:14" x14ac:dyDescent="0.25">
      <c r="A358" t="s">
        <v>17</v>
      </c>
      <c r="B358" t="s">
        <v>18</v>
      </c>
      <c r="C358" t="s">
        <v>19</v>
      </c>
      <c r="D358" t="s">
        <v>11</v>
      </c>
      <c r="E358" t="s">
        <v>12</v>
      </c>
      <c r="F358" s="36">
        <v>63</v>
      </c>
      <c r="G358" s="36" t="str" cm="1">
        <f t="array" ref="G35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58">
        <v>61</v>
      </c>
      <c r="I358" t="str" cm="1">
        <f t="array" ref="I35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58" t="str">
        <f>IF(StudentsPerformance37[[#This Row],[math score]]&lt;50,"Failed","Passed")</f>
        <v>Passed</v>
      </c>
      <c r="K358" t="s">
        <v>34</v>
      </c>
      <c r="L358" t="s">
        <v>34</v>
      </c>
      <c r="M358" t="str" cm="1">
        <f t="array" ref="M35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58">
        <v>61</v>
      </c>
    </row>
    <row r="359" spans="1:14" x14ac:dyDescent="0.25">
      <c r="A359" t="s">
        <v>8</v>
      </c>
      <c r="B359" t="s">
        <v>13</v>
      </c>
      <c r="C359" t="s">
        <v>14</v>
      </c>
      <c r="D359" t="s">
        <v>20</v>
      </c>
      <c r="E359" t="s">
        <v>15</v>
      </c>
      <c r="F359" s="36">
        <v>42</v>
      </c>
      <c r="G359" s="36" t="str" cm="1">
        <f t="array" ref="G35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359">
        <v>66</v>
      </c>
      <c r="I359" t="str" cm="1">
        <f t="array" ref="I35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59" t="str">
        <f>IF(StudentsPerformance37[[#This Row],[math score]]&lt;50,"Failed","Passed")</f>
        <v>Failed</v>
      </c>
      <c r="K359" t="s">
        <v>34</v>
      </c>
      <c r="L359" t="s">
        <v>34</v>
      </c>
      <c r="M359" t="str" cm="1">
        <f t="array" ref="M35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59">
        <v>69</v>
      </c>
    </row>
    <row r="360" spans="1:14" x14ac:dyDescent="0.25">
      <c r="A360" t="s">
        <v>17</v>
      </c>
      <c r="B360" t="s">
        <v>21</v>
      </c>
      <c r="C360" t="s">
        <v>14</v>
      </c>
      <c r="D360" t="s">
        <v>20</v>
      </c>
      <c r="E360" t="s">
        <v>12</v>
      </c>
      <c r="F360" s="36">
        <v>59</v>
      </c>
      <c r="G360" s="36" t="str" cm="1">
        <f t="array" ref="G36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360">
        <v>62</v>
      </c>
      <c r="I360" t="str" cm="1">
        <f t="array" ref="I36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60" t="str">
        <f>IF(StudentsPerformance37[[#This Row],[math score]]&lt;50,"Failed","Passed")</f>
        <v>Passed</v>
      </c>
      <c r="K360" t="s">
        <v>34</v>
      </c>
      <c r="L360" t="s">
        <v>34</v>
      </c>
      <c r="M360" t="str" cm="1">
        <f t="array" ref="M36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60">
        <v>61</v>
      </c>
    </row>
    <row r="361" spans="1:14" x14ac:dyDescent="0.25">
      <c r="A361" t="s">
        <v>8</v>
      </c>
      <c r="B361" t="s">
        <v>21</v>
      </c>
      <c r="C361" t="s">
        <v>14</v>
      </c>
      <c r="D361" t="s">
        <v>11</v>
      </c>
      <c r="E361" t="s">
        <v>12</v>
      </c>
      <c r="F361" s="36">
        <v>80</v>
      </c>
      <c r="G361" s="36" t="str" cm="1">
        <f t="array" ref="G36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361">
        <v>90</v>
      </c>
      <c r="I361" t="str" cm="1">
        <f t="array" ref="I36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361" t="str">
        <f>IF(StudentsPerformance37[[#This Row],[math score]]&lt;50,"Failed","Passed")</f>
        <v>Passed</v>
      </c>
      <c r="K361" t="s">
        <v>34</v>
      </c>
      <c r="L361" t="s">
        <v>34</v>
      </c>
      <c r="M361" t="str" cm="1">
        <f t="array" ref="M36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361">
        <v>89</v>
      </c>
    </row>
    <row r="362" spans="1:14" x14ac:dyDescent="0.25">
      <c r="A362" t="s">
        <v>8</v>
      </c>
      <c r="B362" t="s">
        <v>9</v>
      </c>
      <c r="C362" t="s">
        <v>22</v>
      </c>
      <c r="D362" t="s">
        <v>11</v>
      </c>
      <c r="E362" t="s">
        <v>12</v>
      </c>
      <c r="F362" s="36">
        <v>58</v>
      </c>
      <c r="G362" s="36" t="str" cm="1">
        <f t="array" ref="G36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362">
        <v>62</v>
      </c>
      <c r="I362" t="str" cm="1">
        <f t="array" ref="I36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62" t="str">
        <f>IF(StudentsPerformance37[[#This Row],[math score]]&lt;50,"Failed","Passed")</f>
        <v>Passed</v>
      </c>
      <c r="K362" t="s">
        <v>34</v>
      </c>
      <c r="L362" t="s">
        <v>34</v>
      </c>
      <c r="M362" t="str" cm="1">
        <f t="array" ref="M36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362">
        <v>59</v>
      </c>
    </row>
    <row r="363" spans="1:14" x14ac:dyDescent="0.25">
      <c r="A363" t="s">
        <v>17</v>
      </c>
      <c r="B363" t="s">
        <v>9</v>
      </c>
      <c r="C363" t="s">
        <v>23</v>
      </c>
      <c r="D363" t="s">
        <v>11</v>
      </c>
      <c r="E363" t="s">
        <v>15</v>
      </c>
      <c r="F363" s="36">
        <v>85</v>
      </c>
      <c r="G363" s="36" t="str" cm="1">
        <f t="array" ref="G36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363">
        <v>84</v>
      </c>
      <c r="I363" t="str" cm="1">
        <f t="array" ref="I36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363" t="str">
        <f>IF(StudentsPerformance37[[#This Row],[math score]]&lt;50,"Failed","Passed")</f>
        <v>Passed</v>
      </c>
      <c r="K363" t="s">
        <v>34</v>
      </c>
      <c r="L363" t="s">
        <v>34</v>
      </c>
      <c r="M363" t="str" cm="1">
        <f t="array" ref="M36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363">
        <v>78</v>
      </c>
    </row>
    <row r="364" spans="1:14" x14ac:dyDescent="0.25">
      <c r="A364" t="s">
        <v>8</v>
      </c>
      <c r="B364" t="s">
        <v>13</v>
      </c>
      <c r="C364" t="s">
        <v>14</v>
      </c>
      <c r="D364" t="s">
        <v>11</v>
      </c>
      <c r="E364" t="s">
        <v>12</v>
      </c>
      <c r="F364" s="36">
        <v>52</v>
      </c>
      <c r="G364" s="36" t="str" cm="1">
        <f t="array" ref="G36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364">
        <v>58</v>
      </c>
      <c r="I364" t="str" cm="1">
        <f t="array" ref="I36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364" t="str">
        <f>IF(StudentsPerformance37[[#This Row],[math score]]&lt;50,"Failed","Passed")</f>
        <v>Passed</v>
      </c>
      <c r="K364" t="s">
        <v>34</v>
      </c>
      <c r="L364" t="s">
        <v>34</v>
      </c>
      <c r="M364" t="str" cm="1">
        <f t="array" ref="M36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364">
        <v>58</v>
      </c>
    </row>
    <row r="365" spans="1:14" x14ac:dyDescent="0.25">
      <c r="A365" t="s">
        <v>8</v>
      </c>
      <c r="B365" t="s">
        <v>21</v>
      </c>
      <c r="C365" t="s">
        <v>23</v>
      </c>
      <c r="D365" t="s">
        <v>20</v>
      </c>
      <c r="E365" t="s">
        <v>12</v>
      </c>
      <c r="F365" s="36">
        <v>27</v>
      </c>
      <c r="G365" s="36" t="str" cm="1">
        <f t="array" ref="G36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365">
        <v>34</v>
      </c>
      <c r="I365" t="str" cm="1">
        <f t="array" ref="I36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365" t="str">
        <f>IF(StudentsPerformance37[[#This Row],[math score]]&lt;50,"Failed","Passed")</f>
        <v>Failed</v>
      </c>
      <c r="K365" t="s">
        <v>35</v>
      </c>
      <c r="L365" t="s">
        <v>35</v>
      </c>
      <c r="M365" t="str" cm="1">
        <f t="array" ref="M36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365">
        <v>32</v>
      </c>
    </row>
    <row r="366" spans="1:14" x14ac:dyDescent="0.25">
      <c r="A366" t="s">
        <v>17</v>
      </c>
      <c r="B366" t="s">
        <v>13</v>
      </c>
      <c r="C366" t="s">
        <v>14</v>
      </c>
      <c r="D366" t="s">
        <v>11</v>
      </c>
      <c r="E366" t="s">
        <v>12</v>
      </c>
      <c r="F366" s="36">
        <v>59</v>
      </c>
      <c r="G366" s="36" t="str" cm="1">
        <f t="array" ref="G36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366">
        <v>60</v>
      </c>
      <c r="I366" t="str" cm="1">
        <f t="array" ref="I36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66" t="str">
        <f>IF(StudentsPerformance37[[#This Row],[math score]]&lt;50,"Failed","Passed")</f>
        <v>Passed</v>
      </c>
      <c r="K366" t="s">
        <v>34</v>
      </c>
      <c r="L366" t="s">
        <v>34</v>
      </c>
      <c r="M366" t="str" cm="1">
        <f t="array" ref="M36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366">
        <v>58</v>
      </c>
    </row>
    <row r="367" spans="1:14" x14ac:dyDescent="0.25">
      <c r="A367" t="s">
        <v>17</v>
      </c>
      <c r="B367" t="s">
        <v>18</v>
      </c>
      <c r="C367" t="s">
        <v>10</v>
      </c>
      <c r="D367" t="s">
        <v>20</v>
      </c>
      <c r="E367" t="s">
        <v>15</v>
      </c>
      <c r="F367" s="36">
        <v>49</v>
      </c>
      <c r="G367" s="36" t="str" cm="1">
        <f t="array" ref="G36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367">
        <v>58</v>
      </c>
      <c r="I367" t="str" cm="1">
        <f t="array" ref="I36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367" t="str">
        <f>IF(StudentsPerformance37[[#This Row],[math score]]&lt;50,"Failed","Passed")</f>
        <v>Failed</v>
      </c>
      <c r="K367" t="s">
        <v>34</v>
      </c>
      <c r="L367" t="s">
        <v>34</v>
      </c>
      <c r="M367" t="str" cm="1">
        <f t="array" ref="M36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67">
        <v>60</v>
      </c>
    </row>
    <row r="368" spans="1:14" x14ac:dyDescent="0.25">
      <c r="A368" t="s">
        <v>17</v>
      </c>
      <c r="B368" t="s">
        <v>13</v>
      </c>
      <c r="C368" t="s">
        <v>22</v>
      </c>
      <c r="D368" t="s">
        <v>11</v>
      </c>
      <c r="E368" t="s">
        <v>15</v>
      </c>
      <c r="F368" s="36">
        <v>69</v>
      </c>
      <c r="G368" s="36" t="str" cm="1">
        <f t="array" ref="G36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68">
        <v>58</v>
      </c>
      <c r="I368" t="str" cm="1">
        <f t="array" ref="I36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368" t="str">
        <f>IF(StudentsPerformance37[[#This Row],[math score]]&lt;50,"Failed","Passed")</f>
        <v>Passed</v>
      </c>
      <c r="K368" t="s">
        <v>34</v>
      </c>
      <c r="L368" t="s">
        <v>34</v>
      </c>
      <c r="M368" t="str" cm="1">
        <f t="array" ref="M36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368">
        <v>53</v>
      </c>
    </row>
    <row r="369" spans="1:14" x14ac:dyDescent="0.25">
      <c r="A369" t="s">
        <v>17</v>
      </c>
      <c r="B369" t="s">
        <v>13</v>
      </c>
      <c r="C369" t="s">
        <v>10</v>
      </c>
      <c r="D369" t="s">
        <v>20</v>
      </c>
      <c r="E369" t="s">
        <v>12</v>
      </c>
      <c r="F369" s="36">
        <v>61</v>
      </c>
      <c r="G369" s="36" t="str" cm="1">
        <f t="array" ref="G36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69">
        <v>66</v>
      </c>
      <c r="I369" t="str" cm="1">
        <f t="array" ref="I36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69" t="str">
        <f>IF(StudentsPerformance37[[#This Row],[math score]]&lt;50,"Failed","Passed")</f>
        <v>Passed</v>
      </c>
      <c r="K369" t="s">
        <v>34</v>
      </c>
      <c r="L369" t="s">
        <v>34</v>
      </c>
      <c r="M369" t="str" cm="1">
        <f t="array" ref="M36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69">
        <v>61</v>
      </c>
    </row>
    <row r="370" spans="1:14" x14ac:dyDescent="0.25">
      <c r="A370" t="s">
        <v>8</v>
      </c>
      <c r="B370" t="s">
        <v>18</v>
      </c>
      <c r="C370" t="s">
        <v>23</v>
      </c>
      <c r="D370" t="s">
        <v>20</v>
      </c>
      <c r="E370" t="s">
        <v>12</v>
      </c>
      <c r="F370" s="36">
        <v>44</v>
      </c>
      <c r="G370" s="36" t="str" cm="1">
        <f t="array" ref="G37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370">
        <v>64</v>
      </c>
      <c r="I370" t="str" cm="1">
        <f t="array" ref="I37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70" t="str">
        <f>IF(StudentsPerformance37[[#This Row],[math score]]&lt;50,"Failed","Passed")</f>
        <v>Failed</v>
      </c>
      <c r="K370" t="s">
        <v>34</v>
      </c>
      <c r="L370" t="s">
        <v>34</v>
      </c>
      <c r="M370" t="str" cm="1">
        <f t="array" ref="M37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370">
        <v>58</v>
      </c>
    </row>
    <row r="371" spans="1:14" x14ac:dyDescent="0.25">
      <c r="A371" t="s">
        <v>8</v>
      </c>
      <c r="B371" t="s">
        <v>21</v>
      </c>
      <c r="C371" t="s">
        <v>23</v>
      </c>
      <c r="D371" t="s">
        <v>11</v>
      </c>
      <c r="E371" t="s">
        <v>12</v>
      </c>
      <c r="F371" s="36">
        <v>73</v>
      </c>
      <c r="G371" s="36" t="str" cm="1">
        <f t="array" ref="G37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371">
        <v>84</v>
      </c>
      <c r="I371" t="str" cm="1">
        <f t="array" ref="I37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371" t="str">
        <f>IF(StudentsPerformance37[[#This Row],[math score]]&lt;50,"Failed","Passed")</f>
        <v>Passed</v>
      </c>
      <c r="K371" t="s">
        <v>34</v>
      </c>
      <c r="L371" t="s">
        <v>34</v>
      </c>
      <c r="M371" t="str" cm="1">
        <f t="array" ref="M37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371">
        <v>85</v>
      </c>
    </row>
    <row r="372" spans="1:14" x14ac:dyDescent="0.25">
      <c r="A372" t="s">
        <v>17</v>
      </c>
      <c r="B372" t="s">
        <v>24</v>
      </c>
      <c r="C372" t="s">
        <v>14</v>
      </c>
      <c r="D372" t="s">
        <v>11</v>
      </c>
      <c r="E372" t="s">
        <v>12</v>
      </c>
      <c r="F372" s="36">
        <v>84</v>
      </c>
      <c r="G372" s="36" t="str" cm="1">
        <f t="array" ref="G37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372">
        <v>77</v>
      </c>
      <c r="I372" t="str" cm="1">
        <f t="array" ref="I37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72" t="str">
        <f>IF(StudentsPerformance37[[#This Row],[math score]]&lt;50,"Failed","Passed")</f>
        <v>Passed</v>
      </c>
      <c r="K372" t="s">
        <v>34</v>
      </c>
      <c r="L372" t="s">
        <v>34</v>
      </c>
      <c r="M372" t="str" cm="1">
        <f t="array" ref="M37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372">
        <v>71</v>
      </c>
    </row>
    <row r="373" spans="1:14" x14ac:dyDescent="0.25">
      <c r="A373" t="s">
        <v>8</v>
      </c>
      <c r="B373" t="s">
        <v>13</v>
      </c>
      <c r="C373" t="s">
        <v>14</v>
      </c>
      <c r="D373" t="s">
        <v>20</v>
      </c>
      <c r="E373" t="s">
        <v>15</v>
      </c>
      <c r="F373" s="36">
        <v>45</v>
      </c>
      <c r="G373" s="36" t="str" cm="1">
        <f t="array" ref="G37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373">
        <v>73</v>
      </c>
      <c r="I373" t="str" cm="1">
        <f t="array" ref="I37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73" t="str">
        <f>IF(StudentsPerformance37[[#This Row],[math score]]&lt;50,"Failed","Passed")</f>
        <v>Failed</v>
      </c>
      <c r="K373" t="s">
        <v>34</v>
      </c>
      <c r="L373" t="s">
        <v>34</v>
      </c>
      <c r="M373" t="str" cm="1">
        <f t="array" ref="M37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373">
        <v>70</v>
      </c>
    </row>
    <row r="374" spans="1:14" x14ac:dyDescent="0.25">
      <c r="A374" t="s">
        <v>17</v>
      </c>
      <c r="B374" t="s">
        <v>21</v>
      </c>
      <c r="C374" t="s">
        <v>23</v>
      </c>
      <c r="D374" t="s">
        <v>11</v>
      </c>
      <c r="E374" t="s">
        <v>12</v>
      </c>
      <c r="F374" s="36">
        <v>74</v>
      </c>
      <c r="G374" s="36" t="str" cm="1">
        <f t="array" ref="G37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374">
        <v>74</v>
      </c>
      <c r="I374" t="str" cm="1">
        <f t="array" ref="I37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74" t="str">
        <f>IF(StudentsPerformance37[[#This Row],[math score]]&lt;50,"Failed","Passed")</f>
        <v>Passed</v>
      </c>
      <c r="K374" t="s">
        <v>34</v>
      </c>
      <c r="L374" t="s">
        <v>34</v>
      </c>
      <c r="M374" t="str" cm="1">
        <f t="array" ref="M37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374">
        <v>72</v>
      </c>
    </row>
    <row r="375" spans="1:14" x14ac:dyDescent="0.25">
      <c r="A375" t="s">
        <v>8</v>
      </c>
      <c r="B375" t="s">
        <v>21</v>
      </c>
      <c r="C375" t="s">
        <v>14</v>
      </c>
      <c r="D375" t="s">
        <v>11</v>
      </c>
      <c r="E375" t="s">
        <v>15</v>
      </c>
      <c r="F375" s="36">
        <v>82</v>
      </c>
      <c r="G375" s="36" t="str" cm="1">
        <f t="array" ref="G37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375">
        <v>97</v>
      </c>
      <c r="I375" t="str" cm="1">
        <f t="array" ref="I37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375" t="str">
        <f>IF(StudentsPerformance37[[#This Row],[math score]]&lt;50,"Failed","Passed")</f>
        <v>Passed</v>
      </c>
      <c r="K375" t="s">
        <v>34</v>
      </c>
      <c r="L375" t="s">
        <v>34</v>
      </c>
      <c r="M375" t="str" cm="1">
        <f t="array" ref="M37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375">
        <v>96</v>
      </c>
    </row>
    <row r="376" spans="1:14" x14ac:dyDescent="0.25">
      <c r="A376" t="s">
        <v>8</v>
      </c>
      <c r="B376" t="s">
        <v>21</v>
      </c>
      <c r="C376" t="s">
        <v>10</v>
      </c>
      <c r="D376" t="s">
        <v>11</v>
      </c>
      <c r="E376" t="s">
        <v>12</v>
      </c>
      <c r="F376" s="36">
        <v>59</v>
      </c>
      <c r="G376" s="36" t="str" cm="1">
        <f t="array" ref="G37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376">
        <v>70</v>
      </c>
      <c r="I376" t="str" cm="1">
        <f t="array" ref="I37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76" t="str">
        <f>IF(StudentsPerformance37[[#This Row],[math score]]&lt;50,"Failed","Passed")</f>
        <v>Passed</v>
      </c>
      <c r="K376" t="s">
        <v>34</v>
      </c>
      <c r="L376" t="s">
        <v>34</v>
      </c>
      <c r="M376" t="str" cm="1">
        <f t="array" ref="M37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376">
        <v>73</v>
      </c>
    </row>
    <row r="377" spans="1:14" x14ac:dyDescent="0.25">
      <c r="A377" t="s">
        <v>17</v>
      </c>
      <c r="B377" t="s">
        <v>24</v>
      </c>
      <c r="C377" t="s">
        <v>19</v>
      </c>
      <c r="D377" t="s">
        <v>20</v>
      </c>
      <c r="E377" t="s">
        <v>12</v>
      </c>
      <c r="F377" s="36">
        <v>46</v>
      </c>
      <c r="G377" s="36" t="str" cm="1">
        <f t="array" ref="G37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377">
        <v>43</v>
      </c>
      <c r="I377" t="str" cm="1">
        <f t="array" ref="I37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377" t="str">
        <f>IF(StudentsPerformance37[[#This Row],[math score]]&lt;50,"Failed","Passed")</f>
        <v>Failed</v>
      </c>
      <c r="K377" t="s">
        <v>35</v>
      </c>
      <c r="L377" t="s">
        <v>35</v>
      </c>
      <c r="M377" t="str" cm="1">
        <f t="array" ref="M37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377">
        <v>41</v>
      </c>
    </row>
    <row r="378" spans="1:14" x14ac:dyDescent="0.25">
      <c r="A378" t="s">
        <v>8</v>
      </c>
      <c r="B378" t="s">
        <v>21</v>
      </c>
      <c r="C378" t="s">
        <v>23</v>
      </c>
      <c r="D378" t="s">
        <v>11</v>
      </c>
      <c r="E378" t="s">
        <v>12</v>
      </c>
      <c r="F378" s="36">
        <v>80</v>
      </c>
      <c r="G378" s="36" t="str" cm="1">
        <f t="array" ref="G37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378">
        <v>90</v>
      </c>
      <c r="I378" t="str" cm="1">
        <f t="array" ref="I37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378" t="str">
        <f>IF(StudentsPerformance37[[#This Row],[math score]]&lt;50,"Failed","Passed")</f>
        <v>Passed</v>
      </c>
      <c r="K378" t="s">
        <v>34</v>
      </c>
      <c r="L378" t="s">
        <v>34</v>
      </c>
      <c r="M378" t="str" cm="1">
        <f t="array" ref="M37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378">
        <v>82</v>
      </c>
    </row>
    <row r="379" spans="1:14" x14ac:dyDescent="0.25">
      <c r="A379" t="s">
        <v>8</v>
      </c>
      <c r="B379" t="s">
        <v>21</v>
      </c>
      <c r="C379" t="s">
        <v>16</v>
      </c>
      <c r="D379" t="s">
        <v>20</v>
      </c>
      <c r="E379" t="s">
        <v>15</v>
      </c>
      <c r="F379" s="36">
        <v>85</v>
      </c>
      <c r="G379" s="36" t="str" cm="1">
        <f t="array" ref="G37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379">
        <v>95</v>
      </c>
      <c r="I379" t="str" cm="1">
        <f t="array" ref="I37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379" t="str">
        <f>IF(StudentsPerformance37[[#This Row],[math score]]&lt;50,"Failed","Passed")</f>
        <v>Passed</v>
      </c>
      <c r="K379" t="s">
        <v>34</v>
      </c>
      <c r="L379" t="s">
        <v>34</v>
      </c>
      <c r="M379" t="str" cm="1">
        <f t="array" ref="M37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379">
        <v>100</v>
      </c>
    </row>
    <row r="380" spans="1:14" x14ac:dyDescent="0.25">
      <c r="A380" t="s">
        <v>8</v>
      </c>
      <c r="B380" t="s">
        <v>18</v>
      </c>
      <c r="C380" t="s">
        <v>23</v>
      </c>
      <c r="D380" t="s">
        <v>11</v>
      </c>
      <c r="E380" t="s">
        <v>12</v>
      </c>
      <c r="F380" s="36">
        <v>71</v>
      </c>
      <c r="G380" s="36" t="str" cm="1">
        <f t="array" ref="G38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380">
        <v>83</v>
      </c>
      <c r="I380" t="str" cm="1">
        <f t="array" ref="I38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380" t="str">
        <f>IF(StudentsPerformance37[[#This Row],[math score]]&lt;50,"Failed","Passed")</f>
        <v>Passed</v>
      </c>
      <c r="K380" t="s">
        <v>34</v>
      </c>
      <c r="L380" t="s">
        <v>34</v>
      </c>
      <c r="M380" t="str" cm="1">
        <f t="array" ref="M38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380">
        <v>77</v>
      </c>
    </row>
    <row r="381" spans="1:14" x14ac:dyDescent="0.25">
      <c r="A381" t="s">
        <v>17</v>
      </c>
      <c r="B381" t="s">
        <v>18</v>
      </c>
      <c r="C381" t="s">
        <v>10</v>
      </c>
      <c r="D381" t="s">
        <v>11</v>
      </c>
      <c r="E381" t="s">
        <v>12</v>
      </c>
      <c r="F381" s="36">
        <v>66</v>
      </c>
      <c r="G381" s="36" t="str" cm="1">
        <f t="array" ref="G38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81">
        <v>64</v>
      </c>
      <c r="I381" t="str" cm="1">
        <f t="array" ref="I38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81" t="str">
        <f>IF(StudentsPerformance37[[#This Row],[math score]]&lt;50,"Failed","Passed")</f>
        <v>Passed</v>
      </c>
      <c r="K381" t="s">
        <v>34</v>
      </c>
      <c r="L381" t="s">
        <v>34</v>
      </c>
      <c r="M381" t="str" cm="1">
        <f t="array" ref="M38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81">
        <v>62</v>
      </c>
    </row>
    <row r="382" spans="1:14" x14ac:dyDescent="0.25">
      <c r="A382" t="s">
        <v>8</v>
      </c>
      <c r="B382" t="s">
        <v>9</v>
      </c>
      <c r="C382" t="s">
        <v>19</v>
      </c>
      <c r="D382" t="s">
        <v>11</v>
      </c>
      <c r="E382" t="s">
        <v>12</v>
      </c>
      <c r="F382" s="36">
        <v>80</v>
      </c>
      <c r="G382" s="36" t="str" cm="1">
        <f t="array" ref="G38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382">
        <v>86</v>
      </c>
      <c r="I382" t="str" cm="1">
        <f t="array" ref="I38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382" t="str">
        <f>IF(StudentsPerformance37[[#This Row],[math score]]&lt;50,"Failed","Passed")</f>
        <v>Passed</v>
      </c>
      <c r="K382" t="s">
        <v>34</v>
      </c>
      <c r="L382" t="s">
        <v>34</v>
      </c>
      <c r="M382" t="str" cm="1">
        <f t="array" ref="M38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382">
        <v>83</v>
      </c>
    </row>
    <row r="383" spans="1:14" x14ac:dyDescent="0.25">
      <c r="A383" t="s">
        <v>17</v>
      </c>
      <c r="B383" t="s">
        <v>13</v>
      </c>
      <c r="C383" t="s">
        <v>19</v>
      </c>
      <c r="D383" t="s">
        <v>11</v>
      </c>
      <c r="E383" t="s">
        <v>15</v>
      </c>
      <c r="F383" s="36">
        <v>87</v>
      </c>
      <c r="G383" s="36" t="str" cm="1">
        <f t="array" ref="G38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383">
        <v>100</v>
      </c>
      <c r="I383" t="str" cm="1">
        <f t="array" ref="I38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383" t="str">
        <f>IF(StudentsPerformance37[[#This Row],[math score]]&lt;50,"Failed","Passed")</f>
        <v>Passed</v>
      </c>
      <c r="K383" t="s">
        <v>34</v>
      </c>
      <c r="L383" t="s">
        <v>34</v>
      </c>
      <c r="M383" t="str" cm="1">
        <f t="array" ref="M38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383">
        <v>95</v>
      </c>
    </row>
    <row r="384" spans="1:14" x14ac:dyDescent="0.25">
      <c r="A384" t="s">
        <v>17</v>
      </c>
      <c r="B384" t="s">
        <v>13</v>
      </c>
      <c r="C384" t="s">
        <v>16</v>
      </c>
      <c r="D384" t="s">
        <v>20</v>
      </c>
      <c r="E384" t="s">
        <v>12</v>
      </c>
      <c r="F384" s="36">
        <v>79</v>
      </c>
      <c r="G384" s="36" t="str" cm="1">
        <f t="array" ref="G38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384">
        <v>81</v>
      </c>
      <c r="I384" t="str" cm="1">
        <f t="array" ref="I38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384" t="str">
        <f>IF(StudentsPerformance37[[#This Row],[math score]]&lt;50,"Failed","Passed")</f>
        <v>Passed</v>
      </c>
      <c r="K384" t="s">
        <v>34</v>
      </c>
      <c r="L384" t="s">
        <v>34</v>
      </c>
      <c r="M384" t="str" cm="1">
        <f t="array" ref="M38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384">
        <v>71</v>
      </c>
    </row>
    <row r="385" spans="1:14" x14ac:dyDescent="0.25">
      <c r="A385" t="s">
        <v>8</v>
      </c>
      <c r="B385" t="s">
        <v>24</v>
      </c>
      <c r="C385" t="s">
        <v>23</v>
      </c>
      <c r="D385" t="s">
        <v>20</v>
      </c>
      <c r="E385" t="s">
        <v>12</v>
      </c>
      <c r="F385" s="36">
        <v>38</v>
      </c>
      <c r="G385" s="36" t="str" cm="1">
        <f t="array" ref="G38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385">
        <v>49</v>
      </c>
      <c r="I385" t="str" cm="1">
        <f t="array" ref="I38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385" t="str">
        <f>IF(StudentsPerformance37[[#This Row],[math score]]&lt;50,"Failed","Passed")</f>
        <v>Failed</v>
      </c>
      <c r="K385" t="s">
        <v>35</v>
      </c>
      <c r="L385" t="s">
        <v>35</v>
      </c>
      <c r="M385" t="str" cm="1">
        <f t="array" ref="M38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385">
        <v>45</v>
      </c>
    </row>
    <row r="386" spans="1:14" x14ac:dyDescent="0.25">
      <c r="A386" t="s">
        <v>8</v>
      </c>
      <c r="B386" t="s">
        <v>18</v>
      </c>
      <c r="C386" t="s">
        <v>23</v>
      </c>
      <c r="D386" t="s">
        <v>20</v>
      </c>
      <c r="E386" t="s">
        <v>12</v>
      </c>
      <c r="F386" s="36">
        <v>38</v>
      </c>
      <c r="G386" s="36" t="str" cm="1">
        <f t="array" ref="G38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386">
        <v>43</v>
      </c>
      <c r="I386" t="str" cm="1">
        <f t="array" ref="I38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386" t="str">
        <f>IF(StudentsPerformance37[[#This Row],[math score]]&lt;50,"Failed","Passed")</f>
        <v>Failed</v>
      </c>
      <c r="K386" t="s">
        <v>35</v>
      </c>
      <c r="L386" t="s">
        <v>35</v>
      </c>
      <c r="M386" t="str" cm="1">
        <f t="array" ref="M38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386">
        <v>43</v>
      </c>
    </row>
    <row r="387" spans="1:14" x14ac:dyDescent="0.25">
      <c r="A387" t="s">
        <v>8</v>
      </c>
      <c r="B387" t="s">
        <v>24</v>
      </c>
      <c r="C387" t="s">
        <v>14</v>
      </c>
      <c r="D387" t="s">
        <v>11</v>
      </c>
      <c r="E387" t="s">
        <v>12</v>
      </c>
      <c r="F387" s="36">
        <v>67</v>
      </c>
      <c r="G387" s="36" t="str" cm="1">
        <f t="array" ref="G38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87">
        <v>76</v>
      </c>
      <c r="I387" t="str" cm="1">
        <f t="array" ref="I38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87" t="str">
        <f>IF(StudentsPerformance37[[#This Row],[math score]]&lt;50,"Failed","Passed")</f>
        <v>Passed</v>
      </c>
      <c r="K387" t="s">
        <v>34</v>
      </c>
      <c r="L387" t="s">
        <v>34</v>
      </c>
      <c r="M387" t="str" cm="1">
        <f t="array" ref="M38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387">
        <v>75</v>
      </c>
    </row>
    <row r="388" spans="1:14" x14ac:dyDescent="0.25">
      <c r="A388" t="s">
        <v>8</v>
      </c>
      <c r="B388" t="s">
        <v>24</v>
      </c>
      <c r="C388" t="s">
        <v>10</v>
      </c>
      <c r="D388" t="s">
        <v>11</v>
      </c>
      <c r="E388" t="s">
        <v>12</v>
      </c>
      <c r="F388" s="36">
        <v>64</v>
      </c>
      <c r="G388" s="36" t="str" cm="1">
        <f t="array" ref="G38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88">
        <v>73</v>
      </c>
      <c r="I388" t="str" cm="1">
        <f t="array" ref="I38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88" t="str">
        <f>IF(StudentsPerformance37[[#This Row],[math score]]&lt;50,"Failed","Passed")</f>
        <v>Passed</v>
      </c>
      <c r="K388" t="s">
        <v>34</v>
      </c>
      <c r="L388" t="s">
        <v>34</v>
      </c>
      <c r="M388" t="str" cm="1">
        <f t="array" ref="M38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388">
        <v>70</v>
      </c>
    </row>
    <row r="389" spans="1:14" x14ac:dyDescent="0.25">
      <c r="A389" t="s">
        <v>8</v>
      </c>
      <c r="B389" t="s">
        <v>13</v>
      </c>
      <c r="C389" t="s">
        <v>19</v>
      </c>
      <c r="D389" t="s">
        <v>20</v>
      </c>
      <c r="E389" t="s">
        <v>12</v>
      </c>
      <c r="F389" s="36">
        <v>57</v>
      </c>
      <c r="G389" s="36" t="str" cm="1">
        <f t="array" ref="G38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389">
        <v>78</v>
      </c>
      <c r="I389" t="str" cm="1">
        <f t="array" ref="I38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89" t="str">
        <f>IF(StudentsPerformance37[[#This Row],[math score]]&lt;50,"Failed","Passed")</f>
        <v>Passed</v>
      </c>
      <c r="K389" t="s">
        <v>34</v>
      </c>
      <c r="L389" t="s">
        <v>34</v>
      </c>
      <c r="M389" t="str" cm="1">
        <f t="array" ref="M38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89">
        <v>67</v>
      </c>
    </row>
    <row r="390" spans="1:14" x14ac:dyDescent="0.25">
      <c r="A390" t="s">
        <v>8</v>
      </c>
      <c r="B390" t="s">
        <v>21</v>
      </c>
      <c r="C390" t="s">
        <v>22</v>
      </c>
      <c r="D390" t="s">
        <v>11</v>
      </c>
      <c r="E390" t="s">
        <v>12</v>
      </c>
      <c r="F390" s="36">
        <v>62</v>
      </c>
      <c r="G390" s="36" t="str" cm="1">
        <f t="array" ref="G39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90">
        <v>64</v>
      </c>
      <c r="I390" t="str" cm="1">
        <f t="array" ref="I39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90" t="str">
        <f>IF(StudentsPerformance37[[#This Row],[math score]]&lt;50,"Failed","Passed")</f>
        <v>Passed</v>
      </c>
      <c r="K390" t="s">
        <v>34</v>
      </c>
      <c r="L390" t="s">
        <v>34</v>
      </c>
      <c r="M390" t="str" cm="1">
        <f t="array" ref="M39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90">
        <v>64</v>
      </c>
    </row>
    <row r="391" spans="1:14" x14ac:dyDescent="0.25">
      <c r="A391" t="s">
        <v>17</v>
      </c>
      <c r="B391" t="s">
        <v>21</v>
      </c>
      <c r="C391" t="s">
        <v>16</v>
      </c>
      <c r="D391" t="s">
        <v>11</v>
      </c>
      <c r="E391" t="s">
        <v>12</v>
      </c>
      <c r="F391" s="36">
        <v>73</v>
      </c>
      <c r="G391" s="36" t="str" cm="1">
        <f t="array" ref="G39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391">
        <v>70</v>
      </c>
      <c r="I391" t="str" cm="1">
        <f t="array" ref="I39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91" t="str">
        <f>IF(StudentsPerformance37[[#This Row],[math score]]&lt;50,"Failed","Passed")</f>
        <v>Passed</v>
      </c>
      <c r="K391" t="s">
        <v>34</v>
      </c>
      <c r="L391" t="s">
        <v>34</v>
      </c>
      <c r="M391" t="str" cm="1">
        <f t="array" ref="M39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391">
        <v>75</v>
      </c>
    </row>
    <row r="392" spans="1:14" x14ac:dyDescent="0.25">
      <c r="A392" t="s">
        <v>17</v>
      </c>
      <c r="B392" t="s">
        <v>24</v>
      </c>
      <c r="C392" t="s">
        <v>23</v>
      </c>
      <c r="D392" t="s">
        <v>20</v>
      </c>
      <c r="E392" t="s">
        <v>15</v>
      </c>
      <c r="F392" s="36">
        <v>73</v>
      </c>
      <c r="G392" s="36" t="str" cm="1">
        <f t="array" ref="G39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392">
        <v>67</v>
      </c>
      <c r="I392" t="str" cm="1">
        <f t="array" ref="I39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92" t="str">
        <f>IF(StudentsPerformance37[[#This Row],[math score]]&lt;50,"Failed","Passed")</f>
        <v>Passed</v>
      </c>
      <c r="K392" t="s">
        <v>34</v>
      </c>
      <c r="L392" t="s">
        <v>34</v>
      </c>
      <c r="M392" t="str" cm="1">
        <f t="array" ref="M39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392">
        <v>59</v>
      </c>
    </row>
    <row r="393" spans="1:14" x14ac:dyDescent="0.25">
      <c r="A393" t="s">
        <v>8</v>
      </c>
      <c r="B393" t="s">
        <v>21</v>
      </c>
      <c r="C393" t="s">
        <v>14</v>
      </c>
      <c r="D393" t="s">
        <v>11</v>
      </c>
      <c r="E393" t="s">
        <v>12</v>
      </c>
      <c r="F393" s="36">
        <v>77</v>
      </c>
      <c r="G393" s="36" t="str" cm="1">
        <f t="array" ref="G39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393">
        <v>68</v>
      </c>
      <c r="I393" t="str" cm="1">
        <f t="array" ref="I39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93" t="str">
        <f>IF(StudentsPerformance37[[#This Row],[math score]]&lt;50,"Failed","Passed")</f>
        <v>Passed</v>
      </c>
      <c r="K393" t="s">
        <v>34</v>
      </c>
      <c r="L393" t="s">
        <v>34</v>
      </c>
      <c r="M393" t="str" cm="1">
        <f t="array" ref="M39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393">
        <v>77</v>
      </c>
    </row>
    <row r="394" spans="1:14" x14ac:dyDescent="0.25">
      <c r="A394" t="s">
        <v>17</v>
      </c>
      <c r="B394" t="s">
        <v>24</v>
      </c>
      <c r="C394" t="s">
        <v>14</v>
      </c>
      <c r="D394" t="s">
        <v>11</v>
      </c>
      <c r="E394" t="s">
        <v>12</v>
      </c>
      <c r="F394" s="36">
        <v>76</v>
      </c>
      <c r="G394" s="36" t="str" cm="1">
        <f t="array" ref="G39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394">
        <v>67</v>
      </c>
      <c r="I394" t="str" cm="1">
        <f t="array" ref="I39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94" t="str">
        <f>IF(StudentsPerformance37[[#This Row],[math score]]&lt;50,"Failed","Passed")</f>
        <v>Passed</v>
      </c>
      <c r="K394" t="s">
        <v>34</v>
      </c>
      <c r="L394" t="s">
        <v>34</v>
      </c>
      <c r="M394" t="str" cm="1">
        <f t="array" ref="M39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94">
        <v>67</v>
      </c>
    </row>
    <row r="395" spans="1:14" x14ac:dyDescent="0.25">
      <c r="A395" t="s">
        <v>17</v>
      </c>
      <c r="B395" t="s">
        <v>13</v>
      </c>
      <c r="C395" t="s">
        <v>19</v>
      </c>
      <c r="D395" t="s">
        <v>11</v>
      </c>
      <c r="E395" t="s">
        <v>15</v>
      </c>
      <c r="F395" s="36">
        <v>57</v>
      </c>
      <c r="G395" s="36" t="str" cm="1">
        <f t="array" ref="G39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395">
        <v>54</v>
      </c>
      <c r="I395" t="str" cm="1">
        <f t="array" ref="I39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395" t="str">
        <f>IF(StudentsPerformance37[[#This Row],[math score]]&lt;50,"Failed","Passed")</f>
        <v>Passed</v>
      </c>
      <c r="K395" t="s">
        <v>34</v>
      </c>
      <c r="L395" t="s">
        <v>34</v>
      </c>
      <c r="M395" t="str" cm="1">
        <f t="array" ref="M39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395">
        <v>56</v>
      </c>
    </row>
    <row r="396" spans="1:14" x14ac:dyDescent="0.25">
      <c r="A396" t="s">
        <v>8</v>
      </c>
      <c r="B396" t="s">
        <v>13</v>
      </c>
      <c r="C396" t="s">
        <v>23</v>
      </c>
      <c r="D396" t="s">
        <v>11</v>
      </c>
      <c r="E396" t="s">
        <v>15</v>
      </c>
      <c r="F396" s="36">
        <v>65</v>
      </c>
      <c r="G396" s="36" t="str" cm="1">
        <f t="array" ref="G39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396">
        <v>74</v>
      </c>
      <c r="I396" t="str" cm="1">
        <f t="array" ref="I39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396" t="str">
        <f>IF(StudentsPerformance37[[#This Row],[math score]]&lt;50,"Failed","Passed")</f>
        <v>Passed</v>
      </c>
      <c r="K396" t="s">
        <v>34</v>
      </c>
      <c r="L396" t="s">
        <v>34</v>
      </c>
      <c r="M396" t="str" cm="1">
        <f t="array" ref="M39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396">
        <v>77</v>
      </c>
    </row>
    <row r="397" spans="1:14" x14ac:dyDescent="0.25">
      <c r="A397" t="s">
        <v>17</v>
      </c>
      <c r="B397" t="s">
        <v>18</v>
      </c>
      <c r="C397" t="s">
        <v>22</v>
      </c>
      <c r="D397" t="s">
        <v>20</v>
      </c>
      <c r="E397" t="s">
        <v>12</v>
      </c>
      <c r="F397" s="36">
        <v>48</v>
      </c>
      <c r="G397" s="36" t="str" cm="1">
        <f t="array" ref="G39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397">
        <v>45</v>
      </c>
      <c r="I397" t="str" cm="1">
        <f t="array" ref="I39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397" t="str">
        <f>IF(StudentsPerformance37[[#This Row],[math score]]&lt;50,"Failed","Passed")</f>
        <v>Failed</v>
      </c>
      <c r="K397" t="s">
        <v>35</v>
      </c>
      <c r="L397" t="s">
        <v>35</v>
      </c>
      <c r="M397" t="str" cm="1">
        <f t="array" ref="M39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397">
        <v>41</v>
      </c>
    </row>
    <row r="398" spans="1:14" x14ac:dyDescent="0.25">
      <c r="A398" t="s">
        <v>8</v>
      </c>
      <c r="B398" t="s">
        <v>9</v>
      </c>
      <c r="C398" t="s">
        <v>22</v>
      </c>
      <c r="D398" t="s">
        <v>20</v>
      </c>
      <c r="E398" t="s">
        <v>12</v>
      </c>
      <c r="F398" s="36">
        <v>50</v>
      </c>
      <c r="G398" s="36" t="str" cm="1">
        <f t="array" ref="G39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398">
        <v>67</v>
      </c>
      <c r="I398" t="str" cm="1">
        <f t="array" ref="I39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398" t="str">
        <f>IF(StudentsPerformance37[[#This Row],[math score]]&lt;50,"Failed","Passed")</f>
        <v>Passed</v>
      </c>
      <c r="K398" t="s">
        <v>34</v>
      </c>
      <c r="L398" t="s">
        <v>34</v>
      </c>
      <c r="M398" t="str" cm="1">
        <f t="array" ref="M39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398">
        <v>63</v>
      </c>
    </row>
    <row r="399" spans="1:14" x14ac:dyDescent="0.25">
      <c r="A399" t="s">
        <v>8</v>
      </c>
      <c r="B399" t="s">
        <v>13</v>
      </c>
      <c r="C399" t="s">
        <v>19</v>
      </c>
      <c r="D399" t="s">
        <v>11</v>
      </c>
      <c r="E399" t="s">
        <v>12</v>
      </c>
      <c r="F399" s="36">
        <v>85</v>
      </c>
      <c r="G399" s="36" t="str" cm="1">
        <f t="array" ref="G39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399">
        <v>89</v>
      </c>
      <c r="I399" t="str" cm="1">
        <f t="array" ref="I39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399" t="str">
        <f>IF(StudentsPerformance37[[#This Row],[math score]]&lt;50,"Failed","Passed")</f>
        <v>Passed</v>
      </c>
      <c r="K399" t="s">
        <v>34</v>
      </c>
      <c r="L399" t="s">
        <v>34</v>
      </c>
      <c r="M399" t="str" cm="1">
        <f t="array" ref="M39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399">
        <v>95</v>
      </c>
    </row>
    <row r="400" spans="1:14" x14ac:dyDescent="0.25">
      <c r="A400" t="s">
        <v>17</v>
      </c>
      <c r="B400" t="s">
        <v>9</v>
      </c>
      <c r="C400" t="s">
        <v>23</v>
      </c>
      <c r="D400" t="s">
        <v>11</v>
      </c>
      <c r="E400" t="s">
        <v>12</v>
      </c>
      <c r="F400" s="36">
        <v>74</v>
      </c>
      <c r="G400" s="36" t="str" cm="1">
        <f t="array" ref="G40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400">
        <v>63</v>
      </c>
      <c r="I400" t="str" cm="1">
        <f t="array" ref="I40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00" t="str">
        <f>IF(StudentsPerformance37[[#This Row],[math score]]&lt;50,"Failed","Passed")</f>
        <v>Passed</v>
      </c>
      <c r="K400" t="s">
        <v>34</v>
      </c>
      <c r="L400" t="s">
        <v>34</v>
      </c>
      <c r="M400" t="str" cm="1">
        <f t="array" ref="M40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400">
        <v>57</v>
      </c>
    </row>
    <row r="401" spans="1:14" x14ac:dyDescent="0.25">
      <c r="A401" t="s">
        <v>17</v>
      </c>
      <c r="B401" t="s">
        <v>21</v>
      </c>
      <c r="C401" t="s">
        <v>23</v>
      </c>
      <c r="D401" t="s">
        <v>11</v>
      </c>
      <c r="E401" t="s">
        <v>12</v>
      </c>
      <c r="F401" s="36">
        <v>60</v>
      </c>
      <c r="G401" s="36" t="str" cm="1">
        <f t="array" ref="G40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01">
        <v>59</v>
      </c>
      <c r="I401" t="str" cm="1">
        <f t="array" ref="I40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401" t="str">
        <f>IF(StudentsPerformance37[[#This Row],[math score]]&lt;50,"Failed","Passed")</f>
        <v>Passed</v>
      </c>
      <c r="K401" t="s">
        <v>34</v>
      </c>
      <c r="L401" t="s">
        <v>34</v>
      </c>
      <c r="M401" t="str" cm="1">
        <f t="array" ref="M40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401">
        <v>54</v>
      </c>
    </row>
    <row r="402" spans="1:14" x14ac:dyDescent="0.25">
      <c r="A402" t="s">
        <v>8</v>
      </c>
      <c r="B402" t="s">
        <v>13</v>
      </c>
      <c r="C402" t="s">
        <v>23</v>
      </c>
      <c r="D402" t="s">
        <v>11</v>
      </c>
      <c r="E402" t="s">
        <v>15</v>
      </c>
      <c r="F402" s="36">
        <v>59</v>
      </c>
      <c r="G402" s="36" t="str" cm="1">
        <f t="array" ref="G40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02">
        <v>54</v>
      </c>
      <c r="I402" t="str" cm="1">
        <f t="array" ref="I40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402" t="str">
        <f>IF(StudentsPerformance37[[#This Row],[math score]]&lt;50,"Failed","Passed")</f>
        <v>Passed</v>
      </c>
      <c r="K402" t="s">
        <v>34</v>
      </c>
      <c r="L402" t="s">
        <v>34</v>
      </c>
      <c r="M402" t="str" cm="1">
        <f t="array" ref="M40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02">
        <v>67</v>
      </c>
    </row>
    <row r="403" spans="1:14" x14ac:dyDescent="0.25">
      <c r="A403" t="s">
        <v>17</v>
      </c>
      <c r="B403" t="s">
        <v>18</v>
      </c>
      <c r="C403" t="s">
        <v>14</v>
      </c>
      <c r="D403" t="s">
        <v>11</v>
      </c>
      <c r="E403" t="s">
        <v>12</v>
      </c>
      <c r="F403" s="36">
        <v>53</v>
      </c>
      <c r="G403" s="36" t="str" cm="1">
        <f t="array" ref="G40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03">
        <v>43</v>
      </c>
      <c r="I403" t="str" cm="1">
        <f t="array" ref="I40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403" t="str">
        <f>IF(StudentsPerformance37[[#This Row],[math score]]&lt;50,"Failed","Passed")</f>
        <v>Passed</v>
      </c>
      <c r="K403" t="s">
        <v>35</v>
      </c>
      <c r="L403" t="s">
        <v>35</v>
      </c>
      <c r="M403" t="str" cm="1">
        <f t="array" ref="M40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403">
        <v>43</v>
      </c>
    </row>
    <row r="404" spans="1:14" x14ac:dyDescent="0.25">
      <c r="A404" t="s">
        <v>8</v>
      </c>
      <c r="B404" t="s">
        <v>18</v>
      </c>
      <c r="C404" t="s">
        <v>14</v>
      </c>
      <c r="D404" t="s">
        <v>20</v>
      </c>
      <c r="E404" t="s">
        <v>12</v>
      </c>
      <c r="F404" s="36">
        <v>49</v>
      </c>
      <c r="G404" s="36" t="str" cm="1">
        <f t="array" ref="G40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404">
        <v>65</v>
      </c>
      <c r="I404" t="str" cm="1">
        <f t="array" ref="I40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04" t="str">
        <f>IF(StudentsPerformance37[[#This Row],[math score]]&lt;50,"Failed","Passed")</f>
        <v>Failed</v>
      </c>
      <c r="K404" t="s">
        <v>34</v>
      </c>
      <c r="L404" t="s">
        <v>34</v>
      </c>
      <c r="M404" t="str" cm="1">
        <f t="array" ref="M40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404">
        <v>55</v>
      </c>
    </row>
    <row r="405" spans="1:14" x14ac:dyDescent="0.25">
      <c r="A405" t="s">
        <v>8</v>
      </c>
      <c r="B405" t="s">
        <v>21</v>
      </c>
      <c r="C405" t="s">
        <v>22</v>
      </c>
      <c r="D405" t="s">
        <v>11</v>
      </c>
      <c r="E405" t="s">
        <v>15</v>
      </c>
      <c r="F405" s="36">
        <v>88</v>
      </c>
      <c r="G405" s="36" t="str" cm="1">
        <f t="array" ref="G40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405">
        <v>99</v>
      </c>
      <c r="I405" t="str" cm="1">
        <f t="array" ref="I40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405" t="str">
        <f>IF(StudentsPerformance37[[#This Row],[math score]]&lt;50,"Failed","Passed")</f>
        <v>Passed</v>
      </c>
      <c r="K405" t="s">
        <v>34</v>
      </c>
      <c r="L405" t="s">
        <v>34</v>
      </c>
      <c r="M405" t="str" cm="1">
        <f t="array" ref="M40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405">
        <v>100</v>
      </c>
    </row>
    <row r="406" spans="1:14" x14ac:dyDescent="0.25">
      <c r="A406" t="s">
        <v>8</v>
      </c>
      <c r="B406" t="s">
        <v>13</v>
      </c>
      <c r="C406" t="s">
        <v>22</v>
      </c>
      <c r="D406" t="s">
        <v>11</v>
      </c>
      <c r="E406" t="s">
        <v>12</v>
      </c>
      <c r="F406" s="36">
        <v>54</v>
      </c>
      <c r="G406" s="36" t="str" cm="1">
        <f t="array" ref="G40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06">
        <v>59</v>
      </c>
      <c r="I406" t="str" cm="1">
        <f t="array" ref="I40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406" t="str">
        <f>IF(StudentsPerformance37[[#This Row],[math score]]&lt;50,"Failed","Passed")</f>
        <v>Passed</v>
      </c>
      <c r="K406" t="s">
        <v>34</v>
      </c>
      <c r="L406" t="s">
        <v>34</v>
      </c>
      <c r="M406" t="str" cm="1">
        <f t="array" ref="M40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06">
        <v>62</v>
      </c>
    </row>
    <row r="407" spans="1:14" x14ac:dyDescent="0.25">
      <c r="A407" t="s">
        <v>8</v>
      </c>
      <c r="B407" t="s">
        <v>13</v>
      </c>
      <c r="C407" t="s">
        <v>23</v>
      </c>
      <c r="D407" t="s">
        <v>11</v>
      </c>
      <c r="E407" t="s">
        <v>12</v>
      </c>
      <c r="F407" s="36">
        <v>63</v>
      </c>
      <c r="G407" s="36" t="str" cm="1">
        <f t="array" ref="G40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07">
        <v>73</v>
      </c>
      <c r="I407" t="str" cm="1">
        <f t="array" ref="I40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407" t="str">
        <f>IF(StudentsPerformance37[[#This Row],[math score]]&lt;50,"Failed","Passed")</f>
        <v>Passed</v>
      </c>
      <c r="K407" t="s">
        <v>34</v>
      </c>
      <c r="L407" t="s">
        <v>34</v>
      </c>
      <c r="M407" t="str" cm="1">
        <f t="array" ref="M40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07">
        <v>68</v>
      </c>
    </row>
    <row r="408" spans="1:14" x14ac:dyDescent="0.25">
      <c r="A408" t="s">
        <v>17</v>
      </c>
      <c r="B408" t="s">
        <v>9</v>
      </c>
      <c r="C408" t="s">
        <v>19</v>
      </c>
      <c r="D408" t="s">
        <v>11</v>
      </c>
      <c r="E408" t="s">
        <v>15</v>
      </c>
      <c r="F408" s="36">
        <v>65</v>
      </c>
      <c r="G408" s="36" t="str" cm="1">
        <f t="array" ref="G40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08">
        <v>65</v>
      </c>
      <c r="I408" t="str" cm="1">
        <f t="array" ref="I40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08" t="str">
        <f>IF(StudentsPerformance37[[#This Row],[math score]]&lt;50,"Failed","Passed")</f>
        <v>Passed</v>
      </c>
      <c r="K408" t="s">
        <v>34</v>
      </c>
      <c r="L408" t="s">
        <v>34</v>
      </c>
      <c r="M408" t="str" cm="1">
        <f t="array" ref="M40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08">
        <v>63</v>
      </c>
    </row>
    <row r="409" spans="1:14" x14ac:dyDescent="0.25">
      <c r="A409" t="s">
        <v>8</v>
      </c>
      <c r="B409" t="s">
        <v>9</v>
      </c>
      <c r="C409" t="s">
        <v>19</v>
      </c>
      <c r="D409" t="s">
        <v>11</v>
      </c>
      <c r="E409" t="s">
        <v>12</v>
      </c>
      <c r="F409" s="36">
        <v>82</v>
      </c>
      <c r="G409" s="36" t="str" cm="1">
        <f t="array" ref="G40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409">
        <v>80</v>
      </c>
      <c r="I409" t="str" cm="1">
        <f t="array" ref="I40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409" t="str">
        <f>IF(StudentsPerformance37[[#This Row],[math score]]&lt;50,"Failed","Passed")</f>
        <v>Passed</v>
      </c>
      <c r="K409" t="s">
        <v>34</v>
      </c>
      <c r="L409" t="s">
        <v>34</v>
      </c>
      <c r="M409" t="str" cm="1">
        <f t="array" ref="M40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409">
        <v>77</v>
      </c>
    </row>
    <row r="410" spans="1:14" x14ac:dyDescent="0.25">
      <c r="A410" t="s">
        <v>8</v>
      </c>
      <c r="B410" t="s">
        <v>21</v>
      </c>
      <c r="C410" t="s">
        <v>22</v>
      </c>
      <c r="D410" t="s">
        <v>20</v>
      </c>
      <c r="E410" t="s">
        <v>15</v>
      </c>
      <c r="F410" s="36">
        <v>52</v>
      </c>
      <c r="G410" s="36" t="str" cm="1">
        <f t="array" ref="G41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10">
        <v>57</v>
      </c>
      <c r="I410" t="str" cm="1">
        <f t="array" ref="I41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410" t="str">
        <f>IF(StudentsPerformance37[[#This Row],[math score]]&lt;50,"Failed","Passed")</f>
        <v>Passed</v>
      </c>
      <c r="K410" t="s">
        <v>34</v>
      </c>
      <c r="L410" t="s">
        <v>34</v>
      </c>
      <c r="M410" t="str" cm="1">
        <f t="array" ref="M41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410">
        <v>56</v>
      </c>
    </row>
    <row r="411" spans="1:14" x14ac:dyDescent="0.25">
      <c r="A411" t="s">
        <v>17</v>
      </c>
      <c r="B411" t="s">
        <v>21</v>
      </c>
      <c r="C411" t="s">
        <v>19</v>
      </c>
      <c r="D411" t="s">
        <v>11</v>
      </c>
      <c r="E411" t="s">
        <v>15</v>
      </c>
      <c r="F411" s="36">
        <v>87</v>
      </c>
      <c r="G411" s="36" t="str" cm="1">
        <f t="array" ref="G41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411">
        <v>84</v>
      </c>
      <c r="I411" t="str" cm="1">
        <f t="array" ref="I41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411" t="str">
        <f>IF(StudentsPerformance37[[#This Row],[math score]]&lt;50,"Failed","Passed")</f>
        <v>Passed</v>
      </c>
      <c r="K411" t="s">
        <v>34</v>
      </c>
      <c r="L411" t="s">
        <v>34</v>
      </c>
      <c r="M411" t="str" cm="1">
        <f t="array" ref="M41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411">
        <v>85</v>
      </c>
    </row>
    <row r="412" spans="1:14" x14ac:dyDescent="0.25">
      <c r="A412" t="s">
        <v>8</v>
      </c>
      <c r="B412" t="s">
        <v>21</v>
      </c>
      <c r="C412" t="s">
        <v>16</v>
      </c>
      <c r="D412" t="s">
        <v>11</v>
      </c>
      <c r="E412" t="s">
        <v>15</v>
      </c>
      <c r="F412" s="36">
        <v>70</v>
      </c>
      <c r="G412" s="36" t="str" cm="1">
        <f t="array" ref="G41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412">
        <v>71</v>
      </c>
      <c r="I412" t="str" cm="1">
        <f t="array" ref="I41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412" t="str">
        <f>IF(StudentsPerformance37[[#This Row],[math score]]&lt;50,"Failed","Passed")</f>
        <v>Passed</v>
      </c>
      <c r="K412" t="s">
        <v>34</v>
      </c>
      <c r="L412" t="s">
        <v>34</v>
      </c>
      <c r="M412" t="str" cm="1">
        <f t="array" ref="M41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412">
        <v>74</v>
      </c>
    </row>
    <row r="413" spans="1:14" x14ac:dyDescent="0.25">
      <c r="A413" t="s">
        <v>17</v>
      </c>
      <c r="B413" t="s">
        <v>24</v>
      </c>
      <c r="C413" t="s">
        <v>14</v>
      </c>
      <c r="D413" t="s">
        <v>11</v>
      </c>
      <c r="E413" t="s">
        <v>15</v>
      </c>
      <c r="F413" s="36">
        <v>84</v>
      </c>
      <c r="G413" s="36" t="str" cm="1">
        <f t="array" ref="G41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413">
        <v>83</v>
      </c>
      <c r="I413" t="str" cm="1">
        <f t="array" ref="I41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413" t="str">
        <f>IF(StudentsPerformance37[[#This Row],[math score]]&lt;50,"Failed","Passed")</f>
        <v>Passed</v>
      </c>
      <c r="K413" t="s">
        <v>34</v>
      </c>
      <c r="L413" t="s">
        <v>34</v>
      </c>
      <c r="M413" t="str" cm="1">
        <f t="array" ref="M41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413">
        <v>78</v>
      </c>
    </row>
    <row r="414" spans="1:14" x14ac:dyDescent="0.25">
      <c r="A414" t="s">
        <v>17</v>
      </c>
      <c r="B414" t="s">
        <v>21</v>
      </c>
      <c r="C414" t="s">
        <v>19</v>
      </c>
      <c r="D414" t="s">
        <v>11</v>
      </c>
      <c r="E414" t="s">
        <v>12</v>
      </c>
      <c r="F414" s="36">
        <v>71</v>
      </c>
      <c r="G414" s="36" t="str" cm="1">
        <f t="array" ref="G41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414">
        <v>66</v>
      </c>
      <c r="I414" t="str" cm="1">
        <f t="array" ref="I41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14" t="str">
        <f>IF(StudentsPerformance37[[#This Row],[math score]]&lt;50,"Failed","Passed")</f>
        <v>Passed</v>
      </c>
      <c r="K414" t="s">
        <v>34</v>
      </c>
      <c r="L414" t="s">
        <v>34</v>
      </c>
      <c r="M414" t="str" cm="1">
        <f t="array" ref="M41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14">
        <v>60</v>
      </c>
    </row>
    <row r="415" spans="1:14" x14ac:dyDescent="0.25">
      <c r="A415" t="s">
        <v>17</v>
      </c>
      <c r="B415" t="s">
        <v>9</v>
      </c>
      <c r="C415" t="s">
        <v>23</v>
      </c>
      <c r="D415" t="s">
        <v>11</v>
      </c>
      <c r="E415" t="s">
        <v>15</v>
      </c>
      <c r="F415" s="36">
        <v>63</v>
      </c>
      <c r="G415" s="36" t="str" cm="1">
        <f t="array" ref="G41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15">
        <v>67</v>
      </c>
      <c r="I415" t="str" cm="1">
        <f t="array" ref="I41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15" t="str">
        <f>IF(StudentsPerformance37[[#This Row],[math score]]&lt;50,"Failed","Passed")</f>
        <v>Passed</v>
      </c>
      <c r="K415" t="s">
        <v>34</v>
      </c>
      <c r="L415" t="s">
        <v>34</v>
      </c>
      <c r="M415" t="str" cm="1">
        <f t="array" ref="M41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15">
        <v>67</v>
      </c>
    </row>
    <row r="416" spans="1:14" x14ac:dyDescent="0.25">
      <c r="A416" t="s">
        <v>8</v>
      </c>
      <c r="B416" t="s">
        <v>13</v>
      </c>
      <c r="C416" t="s">
        <v>10</v>
      </c>
      <c r="D416" t="s">
        <v>20</v>
      </c>
      <c r="E416" t="s">
        <v>15</v>
      </c>
      <c r="F416" s="36">
        <v>51</v>
      </c>
      <c r="G416" s="36" t="str" cm="1">
        <f t="array" ref="G41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16">
        <v>72</v>
      </c>
      <c r="I416" t="str" cm="1">
        <f t="array" ref="I41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416" t="str">
        <f>IF(StudentsPerformance37[[#This Row],[math score]]&lt;50,"Failed","Passed")</f>
        <v>Passed</v>
      </c>
      <c r="K416" t="s">
        <v>34</v>
      </c>
      <c r="L416" t="s">
        <v>34</v>
      </c>
      <c r="M416" t="str" cm="1">
        <f t="array" ref="M41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416">
        <v>79</v>
      </c>
    </row>
    <row r="417" spans="1:14" x14ac:dyDescent="0.25">
      <c r="A417" t="s">
        <v>17</v>
      </c>
      <c r="B417" t="s">
        <v>24</v>
      </c>
      <c r="C417" t="s">
        <v>22</v>
      </c>
      <c r="D417" t="s">
        <v>11</v>
      </c>
      <c r="E417" t="s">
        <v>12</v>
      </c>
      <c r="F417" s="36">
        <v>84</v>
      </c>
      <c r="G417" s="36" t="str" cm="1">
        <f t="array" ref="G41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417">
        <v>73</v>
      </c>
      <c r="I417" t="str" cm="1">
        <f t="array" ref="I41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417" t="str">
        <f>IF(StudentsPerformance37[[#This Row],[math score]]&lt;50,"Failed","Passed")</f>
        <v>Passed</v>
      </c>
      <c r="K417" t="s">
        <v>34</v>
      </c>
      <c r="L417" t="s">
        <v>34</v>
      </c>
      <c r="M417" t="str" cm="1">
        <f t="array" ref="M41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17">
        <v>69</v>
      </c>
    </row>
    <row r="418" spans="1:14" x14ac:dyDescent="0.25">
      <c r="A418" t="s">
        <v>17</v>
      </c>
      <c r="B418" t="s">
        <v>13</v>
      </c>
      <c r="C418" t="s">
        <v>10</v>
      </c>
      <c r="D418" t="s">
        <v>11</v>
      </c>
      <c r="E418" t="s">
        <v>15</v>
      </c>
      <c r="F418" s="36">
        <v>71</v>
      </c>
      <c r="G418" s="36" t="str" cm="1">
        <f t="array" ref="G41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418">
        <v>74</v>
      </c>
      <c r="I418" t="str" cm="1">
        <f t="array" ref="I41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418" t="str">
        <f>IF(StudentsPerformance37[[#This Row],[math score]]&lt;50,"Failed","Passed")</f>
        <v>Passed</v>
      </c>
      <c r="K418" t="s">
        <v>34</v>
      </c>
      <c r="L418" t="s">
        <v>34</v>
      </c>
      <c r="M418" t="str" cm="1">
        <f t="array" ref="M41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18">
        <v>68</v>
      </c>
    </row>
    <row r="419" spans="1:14" x14ac:dyDescent="0.25">
      <c r="A419" t="s">
        <v>17</v>
      </c>
      <c r="B419" t="s">
        <v>13</v>
      </c>
      <c r="C419" t="s">
        <v>19</v>
      </c>
      <c r="D419" t="s">
        <v>11</v>
      </c>
      <c r="E419" t="s">
        <v>12</v>
      </c>
      <c r="F419" s="36">
        <v>74</v>
      </c>
      <c r="G419" s="36" t="str" cm="1">
        <f t="array" ref="G41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419">
        <v>73</v>
      </c>
      <c r="I419" t="str" cm="1">
        <f t="array" ref="I41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419" t="str">
        <f>IF(StudentsPerformance37[[#This Row],[math score]]&lt;50,"Failed","Passed")</f>
        <v>Passed</v>
      </c>
      <c r="K419" t="s">
        <v>34</v>
      </c>
      <c r="L419" t="s">
        <v>34</v>
      </c>
      <c r="M419" t="str" cm="1">
        <f t="array" ref="M41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19">
        <v>67</v>
      </c>
    </row>
    <row r="420" spans="1:14" x14ac:dyDescent="0.25">
      <c r="A420" t="s">
        <v>17</v>
      </c>
      <c r="B420" t="s">
        <v>21</v>
      </c>
      <c r="C420" t="s">
        <v>14</v>
      </c>
      <c r="D420" t="s">
        <v>11</v>
      </c>
      <c r="E420" t="s">
        <v>12</v>
      </c>
      <c r="F420" s="36">
        <v>68</v>
      </c>
      <c r="G420" s="36" t="str" cm="1">
        <f t="array" ref="G42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20">
        <v>59</v>
      </c>
      <c r="I420" t="str" cm="1">
        <f t="array" ref="I42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420" t="str">
        <f>IF(StudentsPerformance37[[#This Row],[math score]]&lt;50,"Failed","Passed")</f>
        <v>Passed</v>
      </c>
      <c r="K420" t="s">
        <v>34</v>
      </c>
      <c r="L420" t="s">
        <v>34</v>
      </c>
      <c r="M420" t="str" cm="1">
        <f t="array" ref="M42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20">
        <v>62</v>
      </c>
    </row>
    <row r="421" spans="1:14" x14ac:dyDescent="0.25">
      <c r="A421" t="s">
        <v>17</v>
      </c>
      <c r="B421" t="s">
        <v>24</v>
      </c>
      <c r="C421" t="s">
        <v>22</v>
      </c>
      <c r="D421" t="s">
        <v>20</v>
      </c>
      <c r="E421" t="s">
        <v>15</v>
      </c>
      <c r="F421" s="36">
        <v>57</v>
      </c>
      <c r="G421" s="36" t="str" cm="1">
        <f t="array" ref="G42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21">
        <v>56</v>
      </c>
      <c r="I421" t="str" cm="1">
        <f t="array" ref="I42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421" t="str">
        <f>IF(StudentsPerformance37[[#This Row],[math score]]&lt;50,"Failed","Passed")</f>
        <v>Passed</v>
      </c>
      <c r="K421" t="s">
        <v>34</v>
      </c>
      <c r="L421" t="s">
        <v>34</v>
      </c>
      <c r="M421" t="str" cm="1">
        <f t="array" ref="M42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421">
        <v>54</v>
      </c>
    </row>
    <row r="422" spans="1:14" x14ac:dyDescent="0.25">
      <c r="A422" t="s">
        <v>8</v>
      </c>
      <c r="B422" t="s">
        <v>13</v>
      </c>
      <c r="C422" t="s">
        <v>19</v>
      </c>
      <c r="D422" t="s">
        <v>20</v>
      </c>
      <c r="E422" t="s">
        <v>15</v>
      </c>
      <c r="F422" s="36">
        <v>82</v>
      </c>
      <c r="G422" s="36" t="str" cm="1">
        <f t="array" ref="G42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422">
        <v>93</v>
      </c>
      <c r="I422" t="str" cm="1">
        <f t="array" ref="I42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422" t="str">
        <f>IF(StudentsPerformance37[[#This Row],[math score]]&lt;50,"Failed","Passed")</f>
        <v>Passed</v>
      </c>
      <c r="K422" t="s">
        <v>34</v>
      </c>
      <c r="L422" t="s">
        <v>34</v>
      </c>
      <c r="M422" t="str" cm="1">
        <f t="array" ref="M42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422">
        <v>93</v>
      </c>
    </row>
    <row r="423" spans="1:14" x14ac:dyDescent="0.25">
      <c r="A423" t="s">
        <v>8</v>
      </c>
      <c r="B423" t="s">
        <v>21</v>
      </c>
      <c r="C423" t="s">
        <v>22</v>
      </c>
      <c r="D423" t="s">
        <v>11</v>
      </c>
      <c r="E423" t="s">
        <v>15</v>
      </c>
      <c r="F423" s="36">
        <v>57</v>
      </c>
      <c r="G423" s="36" t="str" cm="1">
        <f t="array" ref="G42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23">
        <v>58</v>
      </c>
      <c r="I423" t="str" cm="1">
        <f t="array" ref="I42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423" t="str">
        <f>IF(StudentsPerformance37[[#This Row],[math score]]&lt;50,"Failed","Passed")</f>
        <v>Passed</v>
      </c>
      <c r="K423" t="s">
        <v>34</v>
      </c>
      <c r="L423" t="s">
        <v>34</v>
      </c>
      <c r="M423" t="str" cm="1">
        <f t="array" ref="M42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23">
        <v>64</v>
      </c>
    </row>
    <row r="424" spans="1:14" x14ac:dyDescent="0.25">
      <c r="A424" t="s">
        <v>8</v>
      </c>
      <c r="B424" t="s">
        <v>21</v>
      </c>
      <c r="C424" t="s">
        <v>16</v>
      </c>
      <c r="D424" t="s">
        <v>20</v>
      </c>
      <c r="E424" t="s">
        <v>15</v>
      </c>
      <c r="F424" s="36">
        <v>47</v>
      </c>
      <c r="G424" s="36" t="str" cm="1">
        <f t="array" ref="G42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424">
        <v>58</v>
      </c>
      <c r="I424" t="str" cm="1">
        <f t="array" ref="I42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424" t="str">
        <f>IF(StudentsPerformance37[[#This Row],[math score]]&lt;50,"Failed","Passed")</f>
        <v>Failed</v>
      </c>
      <c r="K424" t="s">
        <v>34</v>
      </c>
      <c r="L424" t="s">
        <v>34</v>
      </c>
      <c r="M424" t="str" cm="1">
        <f t="array" ref="M42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24">
        <v>67</v>
      </c>
    </row>
    <row r="425" spans="1:14" x14ac:dyDescent="0.25">
      <c r="A425" t="s">
        <v>8</v>
      </c>
      <c r="B425" t="s">
        <v>18</v>
      </c>
      <c r="C425" t="s">
        <v>23</v>
      </c>
      <c r="D425" t="s">
        <v>11</v>
      </c>
      <c r="E425" t="s">
        <v>15</v>
      </c>
      <c r="F425" s="36">
        <v>59</v>
      </c>
      <c r="G425" s="36" t="str" cm="1">
        <f t="array" ref="G42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25">
        <v>85</v>
      </c>
      <c r="I425" t="str" cm="1">
        <f t="array" ref="I42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425" t="str">
        <f>IF(StudentsPerformance37[[#This Row],[math score]]&lt;50,"Failed","Passed")</f>
        <v>Passed</v>
      </c>
      <c r="K425" t="s">
        <v>34</v>
      </c>
      <c r="L425" t="s">
        <v>34</v>
      </c>
      <c r="M425" t="str" cm="1">
        <f t="array" ref="M42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425">
        <v>80</v>
      </c>
    </row>
    <row r="426" spans="1:14" x14ac:dyDescent="0.25">
      <c r="A426" t="s">
        <v>17</v>
      </c>
      <c r="B426" t="s">
        <v>9</v>
      </c>
      <c r="C426" t="s">
        <v>14</v>
      </c>
      <c r="D426" t="s">
        <v>20</v>
      </c>
      <c r="E426" t="s">
        <v>12</v>
      </c>
      <c r="F426" s="36">
        <v>41</v>
      </c>
      <c r="G426" s="36" t="str" cm="1">
        <f t="array" ref="G42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426">
        <v>39</v>
      </c>
      <c r="I426" t="str" cm="1">
        <f t="array" ref="I42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426" t="str">
        <f>IF(StudentsPerformance37[[#This Row],[math score]]&lt;50,"Failed","Passed")</f>
        <v>Failed</v>
      </c>
      <c r="K426" t="s">
        <v>35</v>
      </c>
      <c r="L426" t="s">
        <v>35</v>
      </c>
      <c r="M426" t="str" cm="1">
        <f t="array" ref="M42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426">
        <v>34</v>
      </c>
    </row>
    <row r="427" spans="1:14" x14ac:dyDescent="0.25">
      <c r="A427" t="s">
        <v>8</v>
      </c>
      <c r="B427" t="s">
        <v>13</v>
      </c>
      <c r="C427" t="s">
        <v>14</v>
      </c>
      <c r="D427" t="s">
        <v>20</v>
      </c>
      <c r="E427" t="s">
        <v>12</v>
      </c>
      <c r="F427" s="36">
        <v>62</v>
      </c>
      <c r="G427" s="36" t="str" cm="1">
        <f t="array" ref="G42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27">
        <v>67</v>
      </c>
      <c r="I427" t="str" cm="1">
        <f t="array" ref="I42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27" t="str">
        <f>IF(StudentsPerformance37[[#This Row],[math score]]&lt;50,"Failed","Passed")</f>
        <v>Passed</v>
      </c>
      <c r="K427" t="s">
        <v>34</v>
      </c>
      <c r="L427" t="s">
        <v>34</v>
      </c>
      <c r="M427" t="str" cm="1">
        <f t="array" ref="M42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27">
        <v>62</v>
      </c>
    </row>
    <row r="428" spans="1:14" x14ac:dyDescent="0.25">
      <c r="A428" t="s">
        <v>17</v>
      </c>
      <c r="B428" t="s">
        <v>13</v>
      </c>
      <c r="C428" t="s">
        <v>10</v>
      </c>
      <c r="D428" t="s">
        <v>11</v>
      </c>
      <c r="E428" t="s">
        <v>12</v>
      </c>
      <c r="F428" s="36">
        <v>86</v>
      </c>
      <c r="G428" s="36" t="str" cm="1">
        <f t="array" ref="G42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428">
        <v>83</v>
      </c>
      <c r="I428" t="str" cm="1">
        <f t="array" ref="I42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428" t="str">
        <f>IF(StudentsPerformance37[[#This Row],[math score]]&lt;50,"Failed","Passed")</f>
        <v>Passed</v>
      </c>
      <c r="K428" t="s">
        <v>34</v>
      </c>
      <c r="L428" t="s">
        <v>34</v>
      </c>
      <c r="M428" t="str" cm="1">
        <f t="array" ref="M42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428">
        <v>86</v>
      </c>
    </row>
    <row r="429" spans="1:14" x14ac:dyDescent="0.25">
      <c r="A429" t="s">
        <v>17</v>
      </c>
      <c r="B429" t="s">
        <v>13</v>
      </c>
      <c r="C429" t="s">
        <v>23</v>
      </c>
      <c r="D429" t="s">
        <v>20</v>
      </c>
      <c r="E429" t="s">
        <v>12</v>
      </c>
      <c r="F429" s="36">
        <v>69</v>
      </c>
      <c r="G429" s="36" t="str" cm="1">
        <f t="array" ref="G42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29">
        <v>71</v>
      </c>
      <c r="I429" t="str" cm="1">
        <f t="array" ref="I42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429" t="str">
        <f>IF(StudentsPerformance37[[#This Row],[math score]]&lt;50,"Failed","Passed")</f>
        <v>Passed</v>
      </c>
      <c r="K429" t="s">
        <v>34</v>
      </c>
      <c r="L429" t="s">
        <v>34</v>
      </c>
      <c r="M429" t="str" cm="1">
        <f t="array" ref="M42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29">
        <v>65</v>
      </c>
    </row>
    <row r="430" spans="1:14" x14ac:dyDescent="0.25">
      <c r="A430" t="s">
        <v>17</v>
      </c>
      <c r="B430" t="s">
        <v>18</v>
      </c>
      <c r="C430" t="s">
        <v>23</v>
      </c>
      <c r="D430" t="s">
        <v>20</v>
      </c>
      <c r="E430" t="s">
        <v>12</v>
      </c>
      <c r="F430" s="36">
        <v>65</v>
      </c>
      <c r="G430" s="36" t="str" cm="1">
        <f t="array" ref="G43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30">
        <v>59</v>
      </c>
      <c r="I430" t="str" cm="1">
        <f t="array" ref="I43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430" t="str">
        <f>IF(StudentsPerformance37[[#This Row],[math score]]&lt;50,"Failed","Passed")</f>
        <v>Passed</v>
      </c>
      <c r="K430" t="s">
        <v>34</v>
      </c>
      <c r="L430" t="s">
        <v>34</v>
      </c>
      <c r="M430" t="str" cm="1">
        <f t="array" ref="M43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430">
        <v>53</v>
      </c>
    </row>
    <row r="431" spans="1:14" x14ac:dyDescent="0.25">
      <c r="A431" t="s">
        <v>17</v>
      </c>
      <c r="B431" t="s">
        <v>13</v>
      </c>
      <c r="C431" t="s">
        <v>23</v>
      </c>
      <c r="D431" t="s">
        <v>20</v>
      </c>
      <c r="E431" t="s">
        <v>12</v>
      </c>
      <c r="F431" s="36">
        <v>68</v>
      </c>
      <c r="G431" s="36" t="str" cm="1">
        <f t="array" ref="G43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31">
        <v>63</v>
      </c>
      <c r="I431" t="str" cm="1">
        <f t="array" ref="I43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31" t="str">
        <f>IF(StudentsPerformance37[[#This Row],[math score]]&lt;50,"Failed","Passed")</f>
        <v>Passed</v>
      </c>
      <c r="K431" t="s">
        <v>34</v>
      </c>
      <c r="L431" t="s">
        <v>34</v>
      </c>
      <c r="M431" t="str" cm="1">
        <f t="array" ref="M43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431">
        <v>54</v>
      </c>
    </row>
    <row r="432" spans="1:14" x14ac:dyDescent="0.25">
      <c r="A432" t="s">
        <v>17</v>
      </c>
      <c r="B432" t="s">
        <v>13</v>
      </c>
      <c r="C432" t="s">
        <v>19</v>
      </c>
      <c r="D432" t="s">
        <v>20</v>
      </c>
      <c r="E432" t="s">
        <v>12</v>
      </c>
      <c r="F432" s="36">
        <v>64</v>
      </c>
      <c r="G432" s="36" t="str" cm="1">
        <f t="array" ref="G43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32">
        <v>66</v>
      </c>
      <c r="I432" t="str" cm="1">
        <f t="array" ref="I43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32" t="str">
        <f>IF(StudentsPerformance37[[#This Row],[math score]]&lt;50,"Failed","Passed")</f>
        <v>Passed</v>
      </c>
      <c r="K432" t="s">
        <v>34</v>
      </c>
      <c r="L432" t="s">
        <v>34</v>
      </c>
      <c r="M432" t="str" cm="1">
        <f t="array" ref="M43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432">
        <v>59</v>
      </c>
    </row>
    <row r="433" spans="1:14" x14ac:dyDescent="0.25">
      <c r="A433" t="s">
        <v>8</v>
      </c>
      <c r="B433" t="s">
        <v>13</v>
      </c>
      <c r="C433" t="s">
        <v>22</v>
      </c>
      <c r="D433" t="s">
        <v>11</v>
      </c>
      <c r="E433" t="s">
        <v>12</v>
      </c>
      <c r="F433" s="36">
        <v>61</v>
      </c>
      <c r="G433" s="36" t="str" cm="1">
        <f t="array" ref="G43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33">
        <v>72</v>
      </c>
      <c r="I433" t="str" cm="1">
        <f t="array" ref="I43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433" t="str">
        <f>IF(StudentsPerformance37[[#This Row],[math score]]&lt;50,"Failed","Passed")</f>
        <v>Passed</v>
      </c>
      <c r="K433" t="s">
        <v>34</v>
      </c>
      <c r="L433" t="s">
        <v>34</v>
      </c>
      <c r="M433" t="str" cm="1">
        <f t="array" ref="M43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433">
        <v>70</v>
      </c>
    </row>
    <row r="434" spans="1:14" x14ac:dyDescent="0.25">
      <c r="A434" t="s">
        <v>17</v>
      </c>
      <c r="B434" t="s">
        <v>13</v>
      </c>
      <c r="C434" t="s">
        <v>22</v>
      </c>
      <c r="D434" t="s">
        <v>11</v>
      </c>
      <c r="E434" t="s">
        <v>12</v>
      </c>
      <c r="F434" s="36">
        <v>61</v>
      </c>
      <c r="G434" s="36" t="str" cm="1">
        <f t="array" ref="G43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34">
        <v>56</v>
      </c>
      <c r="I434" t="str" cm="1">
        <f t="array" ref="I43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434" t="str">
        <f>IF(StudentsPerformance37[[#This Row],[math score]]&lt;50,"Failed","Passed")</f>
        <v>Passed</v>
      </c>
      <c r="K434" t="s">
        <v>34</v>
      </c>
      <c r="L434" t="s">
        <v>34</v>
      </c>
      <c r="M434" t="str" cm="1">
        <f t="array" ref="M43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434">
        <v>55</v>
      </c>
    </row>
    <row r="435" spans="1:14" x14ac:dyDescent="0.25">
      <c r="A435" t="s">
        <v>8</v>
      </c>
      <c r="B435" t="s">
        <v>18</v>
      </c>
      <c r="C435" t="s">
        <v>23</v>
      </c>
      <c r="D435" t="s">
        <v>20</v>
      </c>
      <c r="E435" t="s">
        <v>12</v>
      </c>
      <c r="F435" s="36">
        <v>47</v>
      </c>
      <c r="G435" s="36" t="str" cm="1">
        <f t="array" ref="G43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435">
        <v>59</v>
      </c>
      <c r="I435" t="str" cm="1">
        <f t="array" ref="I43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435" t="str">
        <f>IF(StudentsPerformance37[[#This Row],[math score]]&lt;50,"Failed","Passed")</f>
        <v>Failed</v>
      </c>
      <c r="K435" t="s">
        <v>34</v>
      </c>
      <c r="L435" t="s">
        <v>34</v>
      </c>
      <c r="M435" t="str" cm="1">
        <f t="array" ref="M43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435">
        <v>50</v>
      </c>
    </row>
    <row r="436" spans="1:14" x14ac:dyDescent="0.25">
      <c r="A436" t="s">
        <v>17</v>
      </c>
      <c r="B436" t="s">
        <v>13</v>
      </c>
      <c r="C436" t="s">
        <v>23</v>
      </c>
      <c r="D436" t="s">
        <v>11</v>
      </c>
      <c r="E436" t="s">
        <v>12</v>
      </c>
      <c r="F436" s="36">
        <v>73</v>
      </c>
      <c r="G436" s="36" t="str" cm="1">
        <f t="array" ref="G43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436">
        <v>66</v>
      </c>
      <c r="I436" t="str" cm="1">
        <f t="array" ref="I43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36" t="str">
        <f>IF(StudentsPerformance37[[#This Row],[math score]]&lt;50,"Failed","Passed")</f>
        <v>Passed</v>
      </c>
      <c r="K436" t="s">
        <v>34</v>
      </c>
      <c r="L436" t="s">
        <v>34</v>
      </c>
      <c r="M436" t="str" cm="1">
        <f t="array" ref="M43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36">
        <v>66</v>
      </c>
    </row>
    <row r="437" spans="1:14" x14ac:dyDescent="0.25">
      <c r="A437" t="s">
        <v>17</v>
      </c>
      <c r="B437" t="s">
        <v>13</v>
      </c>
      <c r="C437" t="s">
        <v>14</v>
      </c>
      <c r="D437" t="s">
        <v>20</v>
      </c>
      <c r="E437" t="s">
        <v>15</v>
      </c>
      <c r="F437" s="36">
        <v>50</v>
      </c>
      <c r="G437" s="36" t="str" cm="1">
        <f t="array" ref="G43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37">
        <v>48</v>
      </c>
      <c r="I437" t="str" cm="1">
        <f t="array" ref="I43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437" t="str">
        <f>IF(StudentsPerformance37[[#This Row],[math score]]&lt;50,"Failed","Passed")</f>
        <v>Passed</v>
      </c>
      <c r="K437" t="s">
        <v>35</v>
      </c>
      <c r="L437" t="s">
        <v>34</v>
      </c>
      <c r="M437" t="str" cm="1">
        <f t="array" ref="M43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437">
        <v>53</v>
      </c>
    </row>
    <row r="438" spans="1:14" x14ac:dyDescent="0.25">
      <c r="A438" t="s">
        <v>17</v>
      </c>
      <c r="B438" t="s">
        <v>21</v>
      </c>
      <c r="C438" t="s">
        <v>19</v>
      </c>
      <c r="D438" t="s">
        <v>11</v>
      </c>
      <c r="E438" t="s">
        <v>12</v>
      </c>
      <c r="F438" s="36">
        <v>75</v>
      </c>
      <c r="G438" s="36" t="str" cm="1">
        <f t="array" ref="G43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438">
        <v>68</v>
      </c>
      <c r="I438" t="str" cm="1">
        <f t="array" ref="I43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38" t="str">
        <f>IF(StudentsPerformance37[[#This Row],[math score]]&lt;50,"Failed","Passed")</f>
        <v>Passed</v>
      </c>
      <c r="K438" t="s">
        <v>34</v>
      </c>
      <c r="L438" t="s">
        <v>34</v>
      </c>
      <c r="M438" t="str" cm="1">
        <f t="array" ref="M43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38">
        <v>64</v>
      </c>
    </row>
    <row r="439" spans="1:14" x14ac:dyDescent="0.25">
      <c r="A439" t="s">
        <v>17</v>
      </c>
      <c r="B439" t="s">
        <v>21</v>
      </c>
      <c r="C439" t="s">
        <v>19</v>
      </c>
      <c r="D439" t="s">
        <v>20</v>
      </c>
      <c r="E439" t="s">
        <v>12</v>
      </c>
      <c r="F439" s="36">
        <v>75</v>
      </c>
      <c r="G439" s="36" t="str" cm="1">
        <f t="array" ref="G43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439">
        <v>66</v>
      </c>
      <c r="I439" t="str" cm="1">
        <f t="array" ref="I43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39" t="str">
        <f>IF(StudentsPerformance37[[#This Row],[math score]]&lt;50,"Failed","Passed")</f>
        <v>Passed</v>
      </c>
      <c r="K439" t="s">
        <v>34</v>
      </c>
      <c r="L439" t="s">
        <v>34</v>
      </c>
      <c r="M439" t="str" cm="1">
        <f t="array" ref="M43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439">
        <v>73</v>
      </c>
    </row>
    <row r="440" spans="1:14" x14ac:dyDescent="0.25">
      <c r="A440" t="s">
        <v>17</v>
      </c>
      <c r="B440" t="s">
        <v>13</v>
      </c>
      <c r="C440" t="s">
        <v>22</v>
      </c>
      <c r="D440" t="s">
        <v>11</v>
      </c>
      <c r="E440" t="s">
        <v>12</v>
      </c>
      <c r="F440" s="36">
        <v>70</v>
      </c>
      <c r="G440" s="36" t="str" cm="1">
        <f t="array" ref="G44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440">
        <v>56</v>
      </c>
      <c r="I440" t="str" cm="1">
        <f t="array" ref="I44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440" t="str">
        <f>IF(StudentsPerformance37[[#This Row],[math score]]&lt;50,"Failed","Passed")</f>
        <v>Passed</v>
      </c>
      <c r="K440" t="s">
        <v>34</v>
      </c>
      <c r="L440" t="s">
        <v>34</v>
      </c>
      <c r="M440" t="str" cm="1">
        <f t="array" ref="M44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440">
        <v>51</v>
      </c>
    </row>
    <row r="441" spans="1:14" x14ac:dyDescent="0.25">
      <c r="A441" t="s">
        <v>17</v>
      </c>
      <c r="B441" t="s">
        <v>21</v>
      </c>
      <c r="C441" t="s">
        <v>23</v>
      </c>
      <c r="D441" t="s">
        <v>11</v>
      </c>
      <c r="E441" t="s">
        <v>15</v>
      </c>
      <c r="F441" s="36">
        <v>89</v>
      </c>
      <c r="G441" s="36" t="str" cm="1">
        <f t="array" ref="G44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441">
        <v>88</v>
      </c>
      <c r="I441" t="str" cm="1">
        <f t="array" ref="I44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441" t="str">
        <f>IF(StudentsPerformance37[[#This Row],[math score]]&lt;50,"Failed","Passed")</f>
        <v>Passed</v>
      </c>
      <c r="K441" t="s">
        <v>34</v>
      </c>
      <c r="L441" t="s">
        <v>34</v>
      </c>
      <c r="M441" t="str" cm="1">
        <f t="array" ref="M44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441">
        <v>82</v>
      </c>
    </row>
    <row r="442" spans="1:14" x14ac:dyDescent="0.25">
      <c r="A442" t="s">
        <v>8</v>
      </c>
      <c r="B442" t="s">
        <v>13</v>
      </c>
      <c r="C442" t="s">
        <v>14</v>
      </c>
      <c r="D442" t="s">
        <v>11</v>
      </c>
      <c r="E442" t="s">
        <v>15</v>
      </c>
      <c r="F442" s="36">
        <v>67</v>
      </c>
      <c r="G442" s="36" t="str" cm="1">
        <f t="array" ref="G44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42">
        <v>81</v>
      </c>
      <c r="I442" t="str" cm="1">
        <f t="array" ref="I44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442" t="str">
        <f>IF(StudentsPerformance37[[#This Row],[math score]]&lt;50,"Failed","Passed")</f>
        <v>Passed</v>
      </c>
      <c r="K442" t="s">
        <v>34</v>
      </c>
      <c r="L442" t="s">
        <v>34</v>
      </c>
      <c r="M442" t="str" cm="1">
        <f t="array" ref="M44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442">
        <v>79</v>
      </c>
    </row>
    <row r="443" spans="1:14" x14ac:dyDescent="0.25">
      <c r="A443" t="s">
        <v>8</v>
      </c>
      <c r="B443" t="s">
        <v>21</v>
      </c>
      <c r="C443" t="s">
        <v>22</v>
      </c>
      <c r="D443" t="s">
        <v>11</v>
      </c>
      <c r="E443" t="s">
        <v>12</v>
      </c>
      <c r="F443" s="36">
        <v>78</v>
      </c>
      <c r="G443" s="36" t="str" cm="1">
        <f t="array" ref="G44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443">
        <v>81</v>
      </c>
      <c r="I443" t="str" cm="1">
        <f t="array" ref="I44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443" t="str">
        <f>IF(StudentsPerformance37[[#This Row],[math score]]&lt;50,"Failed","Passed")</f>
        <v>Passed</v>
      </c>
      <c r="K443" t="s">
        <v>34</v>
      </c>
      <c r="L443" t="s">
        <v>34</v>
      </c>
      <c r="M443" t="str" cm="1">
        <f t="array" ref="M44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443">
        <v>80</v>
      </c>
    </row>
    <row r="444" spans="1:14" x14ac:dyDescent="0.25">
      <c r="A444" t="s">
        <v>8</v>
      </c>
      <c r="B444" t="s">
        <v>18</v>
      </c>
      <c r="C444" t="s">
        <v>23</v>
      </c>
      <c r="D444" t="s">
        <v>20</v>
      </c>
      <c r="E444" t="s">
        <v>12</v>
      </c>
      <c r="F444" s="36">
        <v>59</v>
      </c>
      <c r="G444" s="36" t="str" cm="1">
        <f t="array" ref="G44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44">
        <v>73</v>
      </c>
      <c r="I444" t="str" cm="1">
        <f t="array" ref="I44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444" t="str">
        <f>IF(StudentsPerformance37[[#This Row],[math score]]&lt;50,"Failed","Passed")</f>
        <v>Passed</v>
      </c>
      <c r="K444" t="s">
        <v>34</v>
      </c>
      <c r="L444" t="s">
        <v>34</v>
      </c>
      <c r="M444" t="str" cm="1">
        <f t="array" ref="M44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44">
        <v>69</v>
      </c>
    </row>
    <row r="445" spans="1:14" x14ac:dyDescent="0.25">
      <c r="A445" t="s">
        <v>8</v>
      </c>
      <c r="B445" t="s">
        <v>9</v>
      </c>
      <c r="C445" t="s">
        <v>19</v>
      </c>
      <c r="D445" t="s">
        <v>11</v>
      </c>
      <c r="E445" t="s">
        <v>12</v>
      </c>
      <c r="F445" s="36">
        <v>73</v>
      </c>
      <c r="G445" s="36" t="str" cm="1">
        <f t="array" ref="G44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445">
        <v>83</v>
      </c>
      <c r="I445" t="str" cm="1">
        <f t="array" ref="I44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445" t="str">
        <f>IF(StudentsPerformance37[[#This Row],[math score]]&lt;50,"Failed","Passed")</f>
        <v>Passed</v>
      </c>
      <c r="K445" t="s">
        <v>34</v>
      </c>
      <c r="L445" t="s">
        <v>34</v>
      </c>
      <c r="M445" t="str" cm="1">
        <f t="array" ref="M44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445">
        <v>76</v>
      </c>
    </row>
    <row r="446" spans="1:14" x14ac:dyDescent="0.25">
      <c r="A446" t="s">
        <v>17</v>
      </c>
      <c r="B446" t="s">
        <v>18</v>
      </c>
      <c r="C446" t="s">
        <v>23</v>
      </c>
      <c r="D446" t="s">
        <v>20</v>
      </c>
      <c r="E446" t="s">
        <v>12</v>
      </c>
      <c r="F446" s="36">
        <v>79</v>
      </c>
      <c r="G446" s="36" t="str" cm="1">
        <f t="array" ref="G44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446">
        <v>82</v>
      </c>
      <c r="I446" t="str" cm="1">
        <f t="array" ref="I44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446" t="str">
        <f>IF(StudentsPerformance37[[#This Row],[math score]]&lt;50,"Failed","Passed")</f>
        <v>Passed</v>
      </c>
      <c r="K446" t="s">
        <v>34</v>
      </c>
      <c r="L446" t="s">
        <v>34</v>
      </c>
      <c r="M446" t="str" cm="1">
        <f t="array" ref="M44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446">
        <v>73</v>
      </c>
    </row>
    <row r="447" spans="1:14" x14ac:dyDescent="0.25">
      <c r="A447" t="s">
        <v>8</v>
      </c>
      <c r="B447" t="s">
        <v>13</v>
      </c>
      <c r="C447" t="s">
        <v>23</v>
      </c>
      <c r="D447" t="s">
        <v>11</v>
      </c>
      <c r="E447" t="s">
        <v>15</v>
      </c>
      <c r="F447" s="36">
        <v>67</v>
      </c>
      <c r="G447" s="36" t="str" cm="1">
        <f t="array" ref="G44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47">
        <v>74</v>
      </c>
      <c r="I447" t="str" cm="1">
        <f t="array" ref="I44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447" t="str">
        <f>IF(StudentsPerformance37[[#This Row],[math score]]&lt;50,"Failed","Passed")</f>
        <v>Passed</v>
      </c>
      <c r="K447" t="s">
        <v>34</v>
      </c>
      <c r="L447" t="s">
        <v>34</v>
      </c>
      <c r="M447" t="str" cm="1">
        <f t="array" ref="M44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447">
        <v>77</v>
      </c>
    </row>
    <row r="448" spans="1:14" x14ac:dyDescent="0.25">
      <c r="A448" t="s">
        <v>17</v>
      </c>
      <c r="B448" t="s">
        <v>21</v>
      </c>
      <c r="C448" t="s">
        <v>14</v>
      </c>
      <c r="D448" t="s">
        <v>20</v>
      </c>
      <c r="E448" t="s">
        <v>12</v>
      </c>
      <c r="F448" s="36">
        <v>69</v>
      </c>
      <c r="G448" s="36" t="str" cm="1">
        <f t="array" ref="G44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48">
        <v>66</v>
      </c>
      <c r="I448" t="str" cm="1">
        <f t="array" ref="I44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48" t="str">
        <f>IF(StudentsPerformance37[[#This Row],[math score]]&lt;50,"Failed","Passed")</f>
        <v>Passed</v>
      </c>
      <c r="K448" t="s">
        <v>34</v>
      </c>
      <c r="L448" t="s">
        <v>34</v>
      </c>
      <c r="M448" t="str" cm="1">
        <f t="array" ref="M44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48">
        <v>60</v>
      </c>
    </row>
    <row r="449" spans="1:14" x14ac:dyDescent="0.25">
      <c r="A449" t="s">
        <v>17</v>
      </c>
      <c r="B449" t="s">
        <v>13</v>
      </c>
      <c r="C449" t="s">
        <v>22</v>
      </c>
      <c r="D449" t="s">
        <v>11</v>
      </c>
      <c r="E449" t="s">
        <v>15</v>
      </c>
      <c r="F449" s="36">
        <v>86</v>
      </c>
      <c r="G449" s="36" t="str" cm="1">
        <f t="array" ref="G44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449">
        <v>81</v>
      </c>
      <c r="I449" t="str" cm="1">
        <f t="array" ref="I44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449" t="str">
        <f>IF(StudentsPerformance37[[#This Row],[math score]]&lt;50,"Failed","Passed")</f>
        <v>Passed</v>
      </c>
      <c r="K449" t="s">
        <v>34</v>
      </c>
      <c r="L449" t="s">
        <v>34</v>
      </c>
      <c r="M449" t="str" cm="1">
        <f t="array" ref="M44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449">
        <v>80</v>
      </c>
    </row>
    <row r="450" spans="1:14" x14ac:dyDescent="0.25">
      <c r="A450" t="s">
        <v>17</v>
      </c>
      <c r="B450" t="s">
        <v>9</v>
      </c>
      <c r="C450" t="s">
        <v>22</v>
      </c>
      <c r="D450" t="s">
        <v>11</v>
      </c>
      <c r="E450" t="s">
        <v>12</v>
      </c>
      <c r="F450" s="36">
        <v>47</v>
      </c>
      <c r="G450" s="36" t="str" cm="1">
        <f t="array" ref="G45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450">
        <v>46</v>
      </c>
      <c r="I450" t="str" cm="1">
        <f t="array" ref="I45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450" t="str">
        <f>IF(StudentsPerformance37[[#This Row],[math score]]&lt;50,"Failed","Passed")</f>
        <v>Failed</v>
      </c>
      <c r="K450" t="s">
        <v>35</v>
      </c>
      <c r="L450" t="s">
        <v>35</v>
      </c>
      <c r="M450" t="str" cm="1">
        <f t="array" ref="M45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450">
        <v>42</v>
      </c>
    </row>
    <row r="451" spans="1:14" x14ac:dyDescent="0.25">
      <c r="A451" t="s">
        <v>17</v>
      </c>
      <c r="B451" t="s">
        <v>9</v>
      </c>
      <c r="C451" t="s">
        <v>19</v>
      </c>
      <c r="D451" t="s">
        <v>11</v>
      </c>
      <c r="E451" t="s">
        <v>12</v>
      </c>
      <c r="F451" s="36">
        <v>81</v>
      </c>
      <c r="G451" s="36" t="str" cm="1">
        <f t="array" ref="G45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451">
        <v>73</v>
      </c>
      <c r="I451" t="str" cm="1">
        <f t="array" ref="I45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451" t="str">
        <f>IF(StudentsPerformance37[[#This Row],[math score]]&lt;50,"Failed","Passed")</f>
        <v>Passed</v>
      </c>
      <c r="K451" t="s">
        <v>34</v>
      </c>
      <c r="L451" t="s">
        <v>34</v>
      </c>
      <c r="M451" t="str" cm="1">
        <f t="array" ref="M45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451">
        <v>72</v>
      </c>
    </row>
    <row r="452" spans="1:14" x14ac:dyDescent="0.25">
      <c r="A452" t="s">
        <v>8</v>
      </c>
      <c r="B452" t="s">
        <v>13</v>
      </c>
      <c r="C452" t="s">
        <v>14</v>
      </c>
      <c r="D452" t="s">
        <v>20</v>
      </c>
      <c r="E452" t="s">
        <v>15</v>
      </c>
      <c r="F452" s="36">
        <v>64</v>
      </c>
      <c r="G452" s="36" t="str" cm="1">
        <f t="array" ref="G45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52">
        <v>85</v>
      </c>
      <c r="I452" t="str" cm="1">
        <f t="array" ref="I45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452" t="str">
        <f>IF(StudentsPerformance37[[#This Row],[math score]]&lt;50,"Failed","Passed")</f>
        <v>Passed</v>
      </c>
      <c r="K452" t="s">
        <v>34</v>
      </c>
      <c r="L452" t="s">
        <v>34</v>
      </c>
      <c r="M452" t="str" cm="1">
        <f t="array" ref="M45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452">
        <v>85</v>
      </c>
    </row>
    <row r="453" spans="1:14" x14ac:dyDescent="0.25">
      <c r="A453" t="s">
        <v>8</v>
      </c>
      <c r="B453" t="s">
        <v>24</v>
      </c>
      <c r="C453" t="s">
        <v>14</v>
      </c>
      <c r="D453" t="s">
        <v>11</v>
      </c>
      <c r="E453" t="s">
        <v>12</v>
      </c>
      <c r="F453" s="36">
        <v>100</v>
      </c>
      <c r="G453" s="36" t="str" cm="1">
        <f t="array" ref="G45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453">
        <v>92</v>
      </c>
      <c r="I453" t="str" cm="1">
        <f t="array" ref="I45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453" t="str">
        <f>IF(StudentsPerformance37[[#This Row],[math score]]&lt;50,"Failed","Passed")</f>
        <v>Passed</v>
      </c>
      <c r="K453" t="s">
        <v>34</v>
      </c>
      <c r="L453" t="s">
        <v>34</v>
      </c>
      <c r="M453" t="str" cm="1">
        <f t="array" ref="M45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453">
        <v>97</v>
      </c>
    </row>
    <row r="454" spans="1:14" x14ac:dyDescent="0.25">
      <c r="A454" t="s">
        <v>8</v>
      </c>
      <c r="B454" t="s">
        <v>13</v>
      </c>
      <c r="C454" t="s">
        <v>19</v>
      </c>
      <c r="D454" t="s">
        <v>20</v>
      </c>
      <c r="E454" t="s">
        <v>12</v>
      </c>
      <c r="F454" s="36">
        <v>65</v>
      </c>
      <c r="G454" s="36" t="str" cm="1">
        <f t="array" ref="G45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54">
        <v>77</v>
      </c>
      <c r="I454" t="str" cm="1">
        <f t="array" ref="I45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454" t="str">
        <f>IF(StudentsPerformance37[[#This Row],[math score]]&lt;50,"Failed","Passed")</f>
        <v>Passed</v>
      </c>
      <c r="K454" t="s">
        <v>34</v>
      </c>
      <c r="L454" t="s">
        <v>34</v>
      </c>
      <c r="M454" t="str" cm="1">
        <f t="array" ref="M45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454">
        <v>74</v>
      </c>
    </row>
    <row r="455" spans="1:14" x14ac:dyDescent="0.25">
      <c r="A455" t="s">
        <v>17</v>
      </c>
      <c r="B455" t="s">
        <v>13</v>
      </c>
      <c r="C455" t="s">
        <v>14</v>
      </c>
      <c r="D455" t="s">
        <v>20</v>
      </c>
      <c r="E455" t="s">
        <v>12</v>
      </c>
      <c r="F455" s="36">
        <v>65</v>
      </c>
      <c r="G455" s="36" t="str" cm="1">
        <f t="array" ref="G45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55">
        <v>58</v>
      </c>
      <c r="I455" t="str" cm="1">
        <f t="array" ref="I45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455" t="str">
        <f>IF(StudentsPerformance37[[#This Row],[math score]]&lt;50,"Failed","Passed")</f>
        <v>Passed</v>
      </c>
      <c r="K455" t="s">
        <v>34</v>
      </c>
      <c r="L455" t="s">
        <v>35</v>
      </c>
      <c r="M455" t="str" cm="1">
        <f t="array" ref="M45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455">
        <v>49</v>
      </c>
    </row>
    <row r="456" spans="1:14" x14ac:dyDescent="0.25">
      <c r="A456" t="s">
        <v>8</v>
      </c>
      <c r="B456" t="s">
        <v>13</v>
      </c>
      <c r="C456" t="s">
        <v>19</v>
      </c>
      <c r="D456" t="s">
        <v>20</v>
      </c>
      <c r="E456" t="s">
        <v>12</v>
      </c>
      <c r="F456" s="36">
        <v>53</v>
      </c>
      <c r="G456" s="36" t="str" cm="1">
        <f t="array" ref="G45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56">
        <v>61</v>
      </c>
      <c r="I456" t="str" cm="1">
        <f t="array" ref="I45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56" t="str">
        <f>IF(StudentsPerformance37[[#This Row],[math score]]&lt;50,"Failed","Passed")</f>
        <v>Passed</v>
      </c>
      <c r="K456" t="s">
        <v>34</v>
      </c>
      <c r="L456" t="s">
        <v>34</v>
      </c>
      <c r="M456" t="str" cm="1">
        <f t="array" ref="M45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56">
        <v>62</v>
      </c>
    </row>
    <row r="457" spans="1:14" x14ac:dyDescent="0.25">
      <c r="A457" t="s">
        <v>17</v>
      </c>
      <c r="B457" t="s">
        <v>13</v>
      </c>
      <c r="C457" t="s">
        <v>10</v>
      </c>
      <c r="D457" t="s">
        <v>20</v>
      </c>
      <c r="E457" t="s">
        <v>12</v>
      </c>
      <c r="F457" s="36">
        <v>37</v>
      </c>
      <c r="G457" s="36" t="str" cm="1">
        <f t="array" ref="G45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457">
        <v>56</v>
      </c>
      <c r="I457" t="str" cm="1">
        <f t="array" ref="I45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457" t="str">
        <f>IF(StudentsPerformance37[[#This Row],[math score]]&lt;50,"Failed","Passed")</f>
        <v>Failed</v>
      </c>
      <c r="K457" t="s">
        <v>34</v>
      </c>
      <c r="L457" t="s">
        <v>35</v>
      </c>
      <c r="M457" t="str" cm="1">
        <f t="array" ref="M45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457">
        <v>47</v>
      </c>
    </row>
    <row r="458" spans="1:14" x14ac:dyDescent="0.25">
      <c r="A458" t="s">
        <v>8</v>
      </c>
      <c r="B458" t="s">
        <v>21</v>
      </c>
      <c r="C458" t="s">
        <v>10</v>
      </c>
      <c r="D458" t="s">
        <v>11</v>
      </c>
      <c r="E458" t="s">
        <v>12</v>
      </c>
      <c r="F458" s="36">
        <v>79</v>
      </c>
      <c r="G458" s="36" t="str" cm="1">
        <f t="array" ref="G45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458">
        <v>89</v>
      </c>
      <c r="I458" t="str" cm="1">
        <f t="array" ref="I45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458" t="str">
        <f>IF(StudentsPerformance37[[#This Row],[math score]]&lt;50,"Failed","Passed")</f>
        <v>Passed</v>
      </c>
      <c r="K458" t="s">
        <v>34</v>
      </c>
      <c r="L458" t="s">
        <v>34</v>
      </c>
      <c r="M458" t="str" cm="1">
        <f t="array" ref="M45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458">
        <v>89</v>
      </c>
    </row>
    <row r="459" spans="1:14" x14ac:dyDescent="0.25">
      <c r="A459" t="s">
        <v>17</v>
      </c>
      <c r="B459" t="s">
        <v>21</v>
      </c>
      <c r="C459" t="s">
        <v>19</v>
      </c>
      <c r="D459" t="s">
        <v>20</v>
      </c>
      <c r="E459" t="s">
        <v>12</v>
      </c>
      <c r="F459" s="36">
        <v>53</v>
      </c>
      <c r="G459" s="36" t="str" cm="1">
        <f t="array" ref="G45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59">
        <v>54</v>
      </c>
      <c r="I459" t="str" cm="1">
        <f t="array" ref="I45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459" t="str">
        <f>IF(StudentsPerformance37[[#This Row],[math score]]&lt;50,"Failed","Passed")</f>
        <v>Passed</v>
      </c>
      <c r="K459" t="s">
        <v>34</v>
      </c>
      <c r="L459" t="s">
        <v>35</v>
      </c>
      <c r="M459" t="str" cm="1">
        <f t="array" ref="M45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459">
        <v>48</v>
      </c>
    </row>
    <row r="460" spans="1:14" x14ac:dyDescent="0.25">
      <c r="A460" t="s">
        <v>8</v>
      </c>
      <c r="B460" t="s">
        <v>24</v>
      </c>
      <c r="C460" t="s">
        <v>10</v>
      </c>
      <c r="D460" t="s">
        <v>11</v>
      </c>
      <c r="E460" t="s">
        <v>12</v>
      </c>
      <c r="F460" s="36">
        <v>100</v>
      </c>
      <c r="G460" s="36" t="str" cm="1">
        <f t="array" ref="G46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460">
        <v>100</v>
      </c>
      <c r="I460" t="str" cm="1">
        <f t="array" ref="I46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460" t="str">
        <f>IF(StudentsPerformance37[[#This Row],[math score]]&lt;50,"Failed","Passed")</f>
        <v>Passed</v>
      </c>
      <c r="K460" t="s">
        <v>34</v>
      </c>
      <c r="L460" t="s">
        <v>34</v>
      </c>
      <c r="M460" t="str" cm="1">
        <f t="array" ref="M46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460">
        <v>100</v>
      </c>
    </row>
    <row r="461" spans="1:14" x14ac:dyDescent="0.25">
      <c r="A461" t="s">
        <v>17</v>
      </c>
      <c r="B461" t="s">
        <v>9</v>
      </c>
      <c r="C461" t="s">
        <v>22</v>
      </c>
      <c r="D461" t="s">
        <v>11</v>
      </c>
      <c r="E461" t="s">
        <v>15</v>
      </c>
      <c r="F461" s="36">
        <v>72</v>
      </c>
      <c r="G461" s="36" t="str" cm="1">
        <f t="array" ref="G46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461">
        <v>65</v>
      </c>
      <c r="I461" t="str" cm="1">
        <f t="array" ref="I46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61" t="str">
        <f>IF(StudentsPerformance37[[#This Row],[math score]]&lt;50,"Failed","Passed")</f>
        <v>Passed</v>
      </c>
      <c r="K461" t="s">
        <v>34</v>
      </c>
      <c r="L461" t="s">
        <v>34</v>
      </c>
      <c r="M461" t="str" cm="1">
        <f t="array" ref="M46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61">
        <v>68</v>
      </c>
    </row>
    <row r="462" spans="1:14" x14ac:dyDescent="0.25">
      <c r="A462" t="s">
        <v>17</v>
      </c>
      <c r="B462" t="s">
        <v>13</v>
      </c>
      <c r="C462" t="s">
        <v>10</v>
      </c>
      <c r="D462" t="s">
        <v>20</v>
      </c>
      <c r="E462" t="s">
        <v>12</v>
      </c>
      <c r="F462" s="36">
        <v>53</v>
      </c>
      <c r="G462" s="36" t="str" cm="1">
        <f t="array" ref="G46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62">
        <v>58</v>
      </c>
      <c r="I462" t="str" cm="1">
        <f t="array" ref="I46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462" t="str">
        <f>IF(StudentsPerformance37[[#This Row],[math score]]&lt;50,"Failed","Passed")</f>
        <v>Passed</v>
      </c>
      <c r="K462" t="s">
        <v>34</v>
      </c>
      <c r="L462" t="s">
        <v>34</v>
      </c>
      <c r="M462" t="str" cm="1">
        <f t="array" ref="M46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462">
        <v>55</v>
      </c>
    </row>
    <row r="463" spans="1:14" x14ac:dyDescent="0.25">
      <c r="A463" t="s">
        <v>17</v>
      </c>
      <c r="B463" t="s">
        <v>9</v>
      </c>
      <c r="C463" t="s">
        <v>14</v>
      </c>
      <c r="D463" t="s">
        <v>20</v>
      </c>
      <c r="E463" t="s">
        <v>12</v>
      </c>
      <c r="F463" s="36">
        <v>54</v>
      </c>
      <c r="G463" s="36" t="str" cm="1">
        <f t="array" ref="G46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63">
        <v>54</v>
      </c>
      <c r="I463" t="str" cm="1">
        <f t="array" ref="I46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463" t="str">
        <f>IF(StudentsPerformance37[[#This Row],[math score]]&lt;50,"Failed","Passed")</f>
        <v>Passed</v>
      </c>
      <c r="K463" t="s">
        <v>34</v>
      </c>
      <c r="L463" t="s">
        <v>35</v>
      </c>
      <c r="M463" t="str" cm="1">
        <f t="array" ref="M46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463">
        <v>45</v>
      </c>
    </row>
    <row r="464" spans="1:14" x14ac:dyDescent="0.25">
      <c r="A464" t="s">
        <v>8</v>
      </c>
      <c r="B464" t="s">
        <v>24</v>
      </c>
      <c r="C464" t="s">
        <v>14</v>
      </c>
      <c r="D464" t="s">
        <v>11</v>
      </c>
      <c r="E464" t="s">
        <v>12</v>
      </c>
      <c r="F464" s="36">
        <v>71</v>
      </c>
      <c r="G464" s="36" t="str" cm="1">
        <f t="array" ref="G46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464">
        <v>70</v>
      </c>
      <c r="I464" t="str" cm="1">
        <f t="array" ref="I46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464" t="str">
        <f>IF(StudentsPerformance37[[#This Row],[math score]]&lt;50,"Failed","Passed")</f>
        <v>Passed</v>
      </c>
      <c r="K464" t="s">
        <v>34</v>
      </c>
      <c r="L464" t="s">
        <v>34</v>
      </c>
      <c r="M464" t="str" cm="1">
        <f t="array" ref="M46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464">
        <v>76</v>
      </c>
    </row>
    <row r="465" spans="1:14" x14ac:dyDescent="0.25">
      <c r="A465" t="s">
        <v>8</v>
      </c>
      <c r="B465" t="s">
        <v>13</v>
      </c>
      <c r="C465" t="s">
        <v>14</v>
      </c>
      <c r="D465" t="s">
        <v>20</v>
      </c>
      <c r="E465" t="s">
        <v>12</v>
      </c>
      <c r="F465" s="36">
        <v>77</v>
      </c>
      <c r="G465" s="36" t="str" cm="1">
        <f t="array" ref="G46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465">
        <v>90</v>
      </c>
      <c r="I465" t="str" cm="1">
        <f t="array" ref="I46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465" t="str">
        <f>IF(StudentsPerformance37[[#This Row],[math score]]&lt;50,"Failed","Passed")</f>
        <v>Passed</v>
      </c>
      <c r="K465" t="s">
        <v>34</v>
      </c>
      <c r="L465" t="s">
        <v>34</v>
      </c>
      <c r="M465" t="str" cm="1">
        <f t="array" ref="M46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465">
        <v>91</v>
      </c>
    </row>
    <row r="466" spans="1:14" x14ac:dyDescent="0.25">
      <c r="A466" t="s">
        <v>17</v>
      </c>
      <c r="B466" t="s">
        <v>18</v>
      </c>
      <c r="C466" t="s">
        <v>10</v>
      </c>
      <c r="D466" t="s">
        <v>11</v>
      </c>
      <c r="E466" t="s">
        <v>15</v>
      </c>
      <c r="F466" s="36">
        <v>75</v>
      </c>
      <c r="G466" s="36" t="str" cm="1">
        <f t="array" ref="G46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466">
        <v>58</v>
      </c>
      <c r="I466" t="str" cm="1">
        <f t="array" ref="I46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466" t="str">
        <f>IF(StudentsPerformance37[[#This Row],[math score]]&lt;50,"Failed","Passed")</f>
        <v>Passed</v>
      </c>
      <c r="K466" t="s">
        <v>34</v>
      </c>
      <c r="L466" t="s">
        <v>34</v>
      </c>
      <c r="M466" t="str" cm="1">
        <f t="array" ref="M46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66">
        <v>62</v>
      </c>
    </row>
    <row r="467" spans="1:14" x14ac:dyDescent="0.25">
      <c r="A467" t="s">
        <v>8</v>
      </c>
      <c r="B467" t="s">
        <v>13</v>
      </c>
      <c r="C467" t="s">
        <v>14</v>
      </c>
      <c r="D467" t="s">
        <v>11</v>
      </c>
      <c r="E467" t="s">
        <v>12</v>
      </c>
      <c r="F467" s="36">
        <v>84</v>
      </c>
      <c r="G467" s="36" t="str" cm="1">
        <f t="array" ref="G46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467">
        <v>87</v>
      </c>
      <c r="I467" t="str" cm="1">
        <f t="array" ref="I46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467" t="str">
        <f>IF(StudentsPerformance37[[#This Row],[math score]]&lt;50,"Failed","Passed")</f>
        <v>Passed</v>
      </c>
      <c r="K467" t="s">
        <v>34</v>
      </c>
      <c r="L467" t="s">
        <v>34</v>
      </c>
      <c r="M467" t="str" cm="1">
        <f t="array" ref="M46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467">
        <v>91</v>
      </c>
    </row>
    <row r="468" spans="1:14" x14ac:dyDescent="0.25">
      <c r="A468" t="s">
        <v>8</v>
      </c>
      <c r="B468" t="s">
        <v>21</v>
      </c>
      <c r="C468" t="s">
        <v>19</v>
      </c>
      <c r="D468" t="s">
        <v>20</v>
      </c>
      <c r="E468" t="s">
        <v>12</v>
      </c>
      <c r="F468" s="36">
        <v>26</v>
      </c>
      <c r="G468" s="36" t="str" cm="1">
        <f t="array" ref="G46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468">
        <v>31</v>
      </c>
      <c r="I468" t="str" cm="1">
        <f t="array" ref="I46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468" t="str">
        <f>IF(StudentsPerformance37[[#This Row],[math score]]&lt;50,"Failed","Passed")</f>
        <v>Failed</v>
      </c>
      <c r="K468" t="s">
        <v>35</v>
      </c>
      <c r="L468" t="s">
        <v>35</v>
      </c>
      <c r="M468" t="str" cm="1">
        <f t="array" ref="M46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468">
        <v>38</v>
      </c>
    </row>
    <row r="469" spans="1:14" x14ac:dyDescent="0.25">
      <c r="A469" t="s">
        <v>17</v>
      </c>
      <c r="B469" t="s">
        <v>18</v>
      </c>
      <c r="C469" t="s">
        <v>22</v>
      </c>
      <c r="D469" t="s">
        <v>20</v>
      </c>
      <c r="E469" t="s">
        <v>15</v>
      </c>
      <c r="F469" s="36">
        <v>72</v>
      </c>
      <c r="G469" s="36" t="str" cm="1">
        <f t="array" ref="G46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469">
        <v>67</v>
      </c>
      <c r="I469" t="str" cm="1">
        <f t="array" ref="I46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69" t="str">
        <f>IF(StudentsPerformance37[[#This Row],[math score]]&lt;50,"Failed","Passed")</f>
        <v>Passed</v>
      </c>
      <c r="K469" t="s">
        <v>34</v>
      </c>
      <c r="L469" t="s">
        <v>34</v>
      </c>
      <c r="M469" t="str" cm="1">
        <f t="array" ref="M46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69">
        <v>65</v>
      </c>
    </row>
    <row r="470" spans="1:14" x14ac:dyDescent="0.25">
      <c r="A470" t="s">
        <v>8</v>
      </c>
      <c r="B470" t="s">
        <v>18</v>
      </c>
      <c r="C470" t="s">
        <v>22</v>
      </c>
      <c r="D470" t="s">
        <v>20</v>
      </c>
      <c r="E470" t="s">
        <v>15</v>
      </c>
      <c r="F470" s="36">
        <v>77</v>
      </c>
      <c r="G470" s="36" t="str" cm="1">
        <f t="array" ref="G47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470">
        <v>88</v>
      </c>
      <c r="I470" t="str" cm="1">
        <f t="array" ref="I47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470" t="str">
        <f>IF(StudentsPerformance37[[#This Row],[math score]]&lt;50,"Failed","Passed")</f>
        <v>Passed</v>
      </c>
      <c r="K470" t="s">
        <v>34</v>
      </c>
      <c r="L470" t="s">
        <v>34</v>
      </c>
      <c r="M470" t="str" cm="1">
        <f t="array" ref="M47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470">
        <v>85</v>
      </c>
    </row>
    <row r="471" spans="1:14" x14ac:dyDescent="0.25">
      <c r="A471" t="s">
        <v>17</v>
      </c>
      <c r="B471" t="s">
        <v>13</v>
      </c>
      <c r="C471" t="s">
        <v>14</v>
      </c>
      <c r="D471" t="s">
        <v>11</v>
      </c>
      <c r="E471" t="s">
        <v>12</v>
      </c>
      <c r="F471" s="36">
        <v>91</v>
      </c>
      <c r="G471" s="36" t="str" cm="1">
        <f t="array" ref="G47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471">
        <v>74</v>
      </c>
      <c r="I471" t="str" cm="1">
        <f t="array" ref="I47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471" t="str">
        <f>IF(StudentsPerformance37[[#This Row],[math score]]&lt;50,"Failed","Passed")</f>
        <v>Passed</v>
      </c>
      <c r="K471" t="s">
        <v>34</v>
      </c>
      <c r="L471" t="s">
        <v>34</v>
      </c>
      <c r="M471" t="str" cm="1">
        <f t="array" ref="M47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471">
        <v>76</v>
      </c>
    </row>
    <row r="472" spans="1:14" x14ac:dyDescent="0.25">
      <c r="A472" t="s">
        <v>8</v>
      </c>
      <c r="B472" t="s">
        <v>13</v>
      </c>
      <c r="C472" t="s">
        <v>19</v>
      </c>
      <c r="D472" t="s">
        <v>11</v>
      </c>
      <c r="E472" t="s">
        <v>15</v>
      </c>
      <c r="F472" s="36">
        <v>83</v>
      </c>
      <c r="G472" s="36" t="str" cm="1">
        <f t="array" ref="G47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472">
        <v>85</v>
      </c>
      <c r="I472" t="str" cm="1">
        <f t="array" ref="I47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472" t="str">
        <f>IF(StudentsPerformance37[[#This Row],[math score]]&lt;50,"Failed","Passed")</f>
        <v>Passed</v>
      </c>
      <c r="K472" t="s">
        <v>34</v>
      </c>
      <c r="L472" t="s">
        <v>34</v>
      </c>
      <c r="M472" t="str" cm="1">
        <f t="array" ref="M47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472">
        <v>90</v>
      </c>
    </row>
    <row r="473" spans="1:14" x14ac:dyDescent="0.25">
      <c r="A473" t="s">
        <v>8</v>
      </c>
      <c r="B473" t="s">
        <v>13</v>
      </c>
      <c r="C473" t="s">
        <v>22</v>
      </c>
      <c r="D473" t="s">
        <v>11</v>
      </c>
      <c r="E473" t="s">
        <v>12</v>
      </c>
      <c r="F473" s="36">
        <v>63</v>
      </c>
      <c r="G473" s="36" t="str" cm="1">
        <f t="array" ref="G47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73">
        <v>69</v>
      </c>
      <c r="I473" t="str" cm="1">
        <f t="array" ref="I47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73" t="str">
        <f>IF(StudentsPerformance37[[#This Row],[math score]]&lt;50,"Failed","Passed")</f>
        <v>Passed</v>
      </c>
      <c r="K473" t="s">
        <v>34</v>
      </c>
      <c r="L473" t="s">
        <v>34</v>
      </c>
      <c r="M473" t="str" cm="1">
        <f t="array" ref="M47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473">
        <v>74</v>
      </c>
    </row>
    <row r="474" spans="1:14" x14ac:dyDescent="0.25">
      <c r="A474" t="s">
        <v>8</v>
      </c>
      <c r="B474" t="s">
        <v>13</v>
      </c>
      <c r="C474" t="s">
        <v>19</v>
      </c>
      <c r="D474" t="s">
        <v>11</v>
      </c>
      <c r="E474" t="s">
        <v>15</v>
      </c>
      <c r="F474" s="36">
        <v>68</v>
      </c>
      <c r="G474" s="36" t="str" cm="1">
        <f t="array" ref="G47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74">
        <v>86</v>
      </c>
      <c r="I474" t="str" cm="1">
        <f t="array" ref="I47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474" t="str">
        <f>IF(StudentsPerformance37[[#This Row],[math score]]&lt;50,"Failed","Passed")</f>
        <v>Passed</v>
      </c>
      <c r="K474" t="s">
        <v>34</v>
      </c>
      <c r="L474" t="s">
        <v>34</v>
      </c>
      <c r="M474" t="str" cm="1">
        <f t="array" ref="M47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474">
        <v>84</v>
      </c>
    </row>
    <row r="475" spans="1:14" x14ac:dyDescent="0.25">
      <c r="A475" t="s">
        <v>8</v>
      </c>
      <c r="B475" t="s">
        <v>21</v>
      </c>
      <c r="C475" t="s">
        <v>23</v>
      </c>
      <c r="D475" t="s">
        <v>11</v>
      </c>
      <c r="E475" t="s">
        <v>12</v>
      </c>
      <c r="F475" s="36">
        <v>59</v>
      </c>
      <c r="G475" s="36" t="str" cm="1">
        <f t="array" ref="G47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75">
        <v>67</v>
      </c>
      <c r="I475" t="str" cm="1">
        <f t="array" ref="I47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75" t="str">
        <f>IF(StudentsPerformance37[[#This Row],[math score]]&lt;50,"Failed","Passed")</f>
        <v>Passed</v>
      </c>
      <c r="K475" t="s">
        <v>34</v>
      </c>
      <c r="L475" t="s">
        <v>34</v>
      </c>
      <c r="M475" t="str" cm="1">
        <f t="array" ref="M47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75">
        <v>61</v>
      </c>
    </row>
    <row r="476" spans="1:14" x14ac:dyDescent="0.25">
      <c r="A476" t="s">
        <v>8</v>
      </c>
      <c r="B476" t="s">
        <v>9</v>
      </c>
      <c r="C476" t="s">
        <v>19</v>
      </c>
      <c r="D476" t="s">
        <v>11</v>
      </c>
      <c r="E476" t="s">
        <v>15</v>
      </c>
      <c r="F476" s="36">
        <v>90</v>
      </c>
      <c r="G476" s="36" t="str" cm="1">
        <f t="array" ref="G47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476">
        <v>90</v>
      </c>
      <c r="I476" t="str" cm="1">
        <f t="array" ref="I47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476" t="str">
        <f>IF(StudentsPerformance37[[#This Row],[math score]]&lt;50,"Failed","Passed")</f>
        <v>Passed</v>
      </c>
      <c r="K476" t="s">
        <v>34</v>
      </c>
      <c r="L476" t="s">
        <v>34</v>
      </c>
      <c r="M476" t="str" cm="1">
        <f t="array" ref="M47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476">
        <v>91</v>
      </c>
    </row>
    <row r="477" spans="1:14" x14ac:dyDescent="0.25">
      <c r="A477" t="s">
        <v>8</v>
      </c>
      <c r="B477" t="s">
        <v>21</v>
      </c>
      <c r="C477" t="s">
        <v>10</v>
      </c>
      <c r="D477" t="s">
        <v>11</v>
      </c>
      <c r="E477" t="s">
        <v>15</v>
      </c>
      <c r="F477" s="36">
        <v>71</v>
      </c>
      <c r="G477" s="36" t="str" cm="1">
        <f t="array" ref="G47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477">
        <v>76</v>
      </c>
      <c r="I477" t="str" cm="1">
        <f t="array" ref="I47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477" t="str">
        <f>IF(StudentsPerformance37[[#This Row],[math score]]&lt;50,"Failed","Passed")</f>
        <v>Passed</v>
      </c>
      <c r="K477" t="s">
        <v>34</v>
      </c>
      <c r="L477" t="s">
        <v>34</v>
      </c>
      <c r="M477" t="str" cm="1">
        <f t="array" ref="M47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477">
        <v>83</v>
      </c>
    </row>
    <row r="478" spans="1:14" x14ac:dyDescent="0.25">
      <c r="A478" t="s">
        <v>17</v>
      </c>
      <c r="B478" t="s">
        <v>24</v>
      </c>
      <c r="C478" t="s">
        <v>10</v>
      </c>
      <c r="D478" t="s">
        <v>11</v>
      </c>
      <c r="E478" t="s">
        <v>15</v>
      </c>
      <c r="F478" s="36">
        <v>76</v>
      </c>
      <c r="G478" s="36" t="str" cm="1">
        <f t="array" ref="G47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478">
        <v>62</v>
      </c>
      <c r="I478" t="str" cm="1">
        <f t="array" ref="I47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78" t="str">
        <f>IF(StudentsPerformance37[[#This Row],[math score]]&lt;50,"Failed","Passed")</f>
        <v>Passed</v>
      </c>
      <c r="K478" t="s">
        <v>34</v>
      </c>
      <c r="L478" t="s">
        <v>34</v>
      </c>
      <c r="M478" t="str" cm="1">
        <f t="array" ref="M47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78">
        <v>66</v>
      </c>
    </row>
    <row r="479" spans="1:14" x14ac:dyDescent="0.25">
      <c r="A479" t="s">
        <v>17</v>
      </c>
      <c r="B479" t="s">
        <v>21</v>
      </c>
      <c r="C479" t="s">
        <v>19</v>
      </c>
      <c r="D479" t="s">
        <v>11</v>
      </c>
      <c r="E479" t="s">
        <v>12</v>
      </c>
      <c r="F479" s="36">
        <v>80</v>
      </c>
      <c r="G479" s="36" t="str" cm="1">
        <f t="array" ref="G47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479">
        <v>68</v>
      </c>
      <c r="I479" t="str" cm="1">
        <f t="array" ref="I47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79" t="str">
        <f>IF(StudentsPerformance37[[#This Row],[math score]]&lt;50,"Failed","Passed")</f>
        <v>Passed</v>
      </c>
      <c r="K479" t="s">
        <v>34</v>
      </c>
      <c r="L479" t="s">
        <v>34</v>
      </c>
      <c r="M479" t="str" cm="1">
        <f t="array" ref="M47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479">
        <v>72</v>
      </c>
    </row>
    <row r="480" spans="1:14" x14ac:dyDescent="0.25">
      <c r="A480" t="s">
        <v>8</v>
      </c>
      <c r="B480" t="s">
        <v>21</v>
      </c>
      <c r="C480" t="s">
        <v>16</v>
      </c>
      <c r="D480" t="s">
        <v>11</v>
      </c>
      <c r="E480" t="s">
        <v>12</v>
      </c>
      <c r="F480" s="36">
        <v>55</v>
      </c>
      <c r="G480" s="36" t="str" cm="1">
        <f t="array" ref="G48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80">
        <v>64</v>
      </c>
      <c r="I480" t="str" cm="1">
        <f t="array" ref="I48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80" t="str">
        <f>IF(StudentsPerformance37[[#This Row],[math score]]&lt;50,"Failed","Passed")</f>
        <v>Passed</v>
      </c>
      <c r="K480" t="s">
        <v>34</v>
      </c>
      <c r="L480" t="s">
        <v>34</v>
      </c>
      <c r="M480" t="str" cm="1">
        <f t="array" ref="M48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480">
        <v>70</v>
      </c>
    </row>
    <row r="481" spans="1:14" x14ac:dyDescent="0.25">
      <c r="A481" t="s">
        <v>17</v>
      </c>
      <c r="B481" t="s">
        <v>24</v>
      </c>
      <c r="C481" t="s">
        <v>19</v>
      </c>
      <c r="D481" t="s">
        <v>11</v>
      </c>
      <c r="E481" t="s">
        <v>12</v>
      </c>
      <c r="F481" s="36">
        <v>76</v>
      </c>
      <c r="G481" s="36" t="str" cm="1">
        <f t="array" ref="G48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481">
        <v>71</v>
      </c>
      <c r="I481" t="str" cm="1">
        <f t="array" ref="I48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481" t="str">
        <f>IF(StudentsPerformance37[[#This Row],[math score]]&lt;50,"Failed","Passed")</f>
        <v>Passed</v>
      </c>
      <c r="K481" t="s">
        <v>34</v>
      </c>
      <c r="L481" t="s">
        <v>34</v>
      </c>
      <c r="M481" t="str" cm="1">
        <f t="array" ref="M48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81">
        <v>67</v>
      </c>
    </row>
    <row r="482" spans="1:14" x14ac:dyDescent="0.25">
      <c r="A482" t="s">
        <v>17</v>
      </c>
      <c r="B482" t="s">
        <v>9</v>
      </c>
      <c r="C482" t="s">
        <v>22</v>
      </c>
      <c r="D482" t="s">
        <v>11</v>
      </c>
      <c r="E482" t="s">
        <v>15</v>
      </c>
      <c r="F482" s="36">
        <v>73</v>
      </c>
      <c r="G482" s="36" t="str" cm="1">
        <f t="array" ref="G48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482">
        <v>71</v>
      </c>
      <c r="I482" t="str" cm="1">
        <f t="array" ref="I48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482" t="str">
        <f>IF(StudentsPerformance37[[#This Row],[math score]]&lt;50,"Failed","Passed")</f>
        <v>Passed</v>
      </c>
      <c r="K482" t="s">
        <v>34</v>
      </c>
      <c r="L482" t="s">
        <v>34</v>
      </c>
      <c r="M482" t="str" cm="1">
        <f t="array" ref="M48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82">
        <v>68</v>
      </c>
    </row>
    <row r="483" spans="1:14" x14ac:dyDescent="0.25">
      <c r="A483" t="s">
        <v>8</v>
      </c>
      <c r="B483" t="s">
        <v>21</v>
      </c>
      <c r="C483" t="s">
        <v>19</v>
      </c>
      <c r="D483" t="s">
        <v>20</v>
      </c>
      <c r="E483" t="s">
        <v>12</v>
      </c>
      <c r="F483" s="36">
        <v>52</v>
      </c>
      <c r="G483" s="36" t="str" cm="1">
        <f t="array" ref="G48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83">
        <v>59</v>
      </c>
      <c r="I483" t="str" cm="1">
        <f t="array" ref="I48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483" t="str">
        <f>IF(StudentsPerformance37[[#This Row],[math score]]&lt;50,"Failed","Passed")</f>
        <v>Passed</v>
      </c>
      <c r="K483" t="s">
        <v>34</v>
      </c>
      <c r="L483" t="s">
        <v>34</v>
      </c>
      <c r="M483" t="str" cm="1">
        <f t="array" ref="M48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483">
        <v>56</v>
      </c>
    </row>
    <row r="484" spans="1:14" x14ac:dyDescent="0.25">
      <c r="A484" t="s">
        <v>17</v>
      </c>
      <c r="B484" t="s">
        <v>13</v>
      </c>
      <c r="C484" t="s">
        <v>14</v>
      </c>
      <c r="D484" t="s">
        <v>20</v>
      </c>
      <c r="E484" t="s">
        <v>12</v>
      </c>
      <c r="F484" s="36">
        <v>68</v>
      </c>
      <c r="G484" s="36" t="str" cm="1">
        <f t="array" ref="G48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84">
        <v>68</v>
      </c>
      <c r="I484" t="str" cm="1">
        <f t="array" ref="I48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84" t="str">
        <f>IF(StudentsPerformance37[[#This Row],[math score]]&lt;50,"Failed","Passed")</f>
        <v>Passed</v>
      </c>
      <c r="K484" t="s">
        <v>34</v>
      </c>
      <c r="L484" t="s">
        <v>34</v>
      </c>
      <c r="M484" t="str" cm="1">
        <f t="array" ref="M48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84">
        <v>61</v>
      </c>
    </row>
    <row r="485" spans="1:14" x14ac:dyDescent="0.25">
      <c r="A485" t="s">
        <v>17</v>
      </c>
      <c r="B485" t="s">
        <v>18</v>
      </c>
      <c r="C485" t="s">
        <v>22</v>
      </c>
      <c r="D485" t="s">
        <v>11</v>
      </c>
      <c r="E485" t="s">
        <v>12</v>
      </c>
      <c r="F485" s="36">
        <v>59</v>
      </c>
      <c r="G485" s="36" t="str" cm="1">
        <f t="array" ref="G48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85">
        <v>52</v>
      </c>
      <c r="I485" t="str" cm="1">
        <f t="array" ref="I48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485" t="str">
        <f>IF(StudentsPerformance37[[#This Row],[math score]]&lt;50,"Failed","Passed")</f>
        <v>Passed</v>
      </c>
      <c r="K485" t="s">
        <v>34</v>
      </c>
      <c r="L485" t="s">
        <v>35</v>
      </c>
      <c r="M485" t="str" cm="1">
        <f t="array" ref="M48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485">
        <v>46</v>
      </c>
    </row>
    <row r="486" spans="1:14" x14ac:dyDescent="0.25">
      <c r="A486" t="s">
        <v>8</v>
      </c>
      <c r="B486" t="s">
        <v>9</v>
      </c>
      <c r="C486" t="s">
        <v>19</v>
      </c>
      <c r="D486" t="s">
        <v>11</v>
      </c>
      <c r="E486" t="s">
        <v>12</v>
      </c>
      <c r="F486" s="36">
        <v>49</v>
      </c>
      <c r="G486" s="36" t="str" cm="1">
        <f t="array" ref="G48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486">
        <v>52</v>
      </c>
      <c r="I486" t="str" cm="1">
        <f t="array" ref="I48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486" t="str">
        <f>IF(StudentsPerformance37[[#This Row],[math score]]&lt;50,"Failed","Passed")</f>
        <v>Failed</v>
      </c>
      <c r="K486" t="s">
        <v>34</v>
      </c>
      <c r="L486" t="s">
        <v>34</v>
      </c>
      <c r="M486" t="str" cm="1">
        <f t="array" ref="M48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486">
        <v>54</v>
      </c>
    </row>
    <row r="487" spans="1:14" x14ac:dyDescent="0.25">
      <c r="A487" t="s">
        <v>17</v>
      </c>
      <c r="B487" t="s">
        <v>13</v>
      </c>
      <c r="C487" t="s">
        <v>22</v>
      </c>
      <c r="D487" t="s">
        <v>11</v>
      </c>
      <c r="E487" t="s">
        <v>12</v>
      </c>
      <c r="F487" s="36">
        <v>70</v>
      </c>
      <c r="G487" s="36" t="str" cm="1">
        <f t="array" ref="G48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487">
        <v>74</v>
      </c>
      <c r="I487" t="str" cm="1">
        <f t="array" ref="I48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487" t="str">
        <f>IF(StudentsPerformance37[[#This Row],[math score]]&lt;50,"Failed","Passed")</f>
        <v>Passed</v>
      </c>
      <c r="K487" t="s">
        <v>34</v>
      </c>
      <c r="L487" t="s">
        <v>34</v>
      </c>
      <c r="M487" t="str" cm="1">
        <f t="array" ref="M48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487">
        <v>71</v>
      </c>
    </row>
    <row r="488" spans="1:14" x14ac:dyDescent="0.25">
      <c r="A488" t="s">
        <v>17</v>
      </c>
      <c r="B488" t="s">
        <v>21</v>
      </c>
      <c r="C488" t="s">
        <v>14</v>
      </c>
      <c r="D488" t="s">
        <v>20</v>
      </c>
      <c r="E488" t="s">
        <v>12</v>
      </c>
      <c r="F488" s="36">
        <v>61</v>
      </c>
      <c r="G488" s="36" t="str" cm="1">
        <f t="array" ref="G48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88">
        <v>47</v>
      </c>
      <c r="I488" t="str" cm="1">
        <f t="array" ref="I48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488" t="str">
        <f>IF(StudentsPerformance37[[#This Row],[math score]]&lt;50,"Failed","Passed")</f>
        <v>Passed</v>
      </c>
      <c r="K488" t="s">
        <v>35</v>
      </c>
      <c r="L488" t="s">
        <v>34</v>
      </c>
      <c r="M488" t="str" cm="1">
        <f t="array" ref="M48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488">
        <v>56</v>
      </c>
    </row>
    <row r="489" spans="1:14" x14ac:dyDescent="0.25">
      <c r="A489" t="s">
        <v>8</v>
      </c>
      <c r="B489" t="s">
        <v>13</v>
      </c>
      <c r="C489" t="s">
        <v>19</v>
      </c>
      <c r="D489" t="s">
        <v>20</v>
      </c>
      <c r="E489" t="s">
        <v>12</v>
      </c>
      <c r="F489" s="36">
        <v>60</v>
      </c>
      <c r="G489" s="36" t="str" cm="1">
        <f t="array" ref="G48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89">
        <v>75</v>
      </c>
      <c r="I489" t="str" cm="1">
        <f t="array" ref="I48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489" t="str">
        <f>IF(StudentsPerformance37[[#This Row],[math score]]&lt;50,"Failed","Passed")</f>
        <v>Passed</v>
      </c>
      <c r="K489" t="s">
        <v>34</v>
      </c>
      <c r="L489" t="s">
        <v>34</v>
      </c>
      <c r="M489" t="str" cm="1">
        <f t="array" ref="M48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489">
        <v>74</v>
      </c>
    </row>
    <row r="490" spans="1:14" x14ac:dyDescent="0.25">
      <c r="A490" t="s">
        <v>17</v>
      </c>
      <c r="B490" t="s">
        <v>9</v>
      </c>
      <c r="C490" t="s">
        <v>23</v>
      </c>
      <c r="D490" t="s">
        <v>11</v>
      </c>
      <c r="E490" t="s">
        <v>15</v>
      </c>
      <c r="F490" s="36">
        <v>64</v>
      </c>
      <c r="G490" s="36" t="str" cm="1">
        <f t="array" ref="G49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90">
        <v>53</v>
      </c>
      <c r="I490" t="str" cm="1">
        <f t="array" ref="I49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490" t="str">
        <f>IF(StudentsPerformance37[[#This Row],[math score]]&lt;50,"Failed","Passed")</f>
        <v>Passed</v>
      </c>
      <c r="K490" t="s">
        <v>34</v>
      </c>
      <c r="L490" t="s">
        <v>34</v>
      </c>
      <c r="M490" t="str" cm="1">
        <f t="array" ref="M49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490">
        <v>57</v>
      </c>
    </row>
    <row r="491" spans="1:14" x14ac:dyDescent="0.25">
      <c r="A491" t="s">
        <v>17</v>
      </c>
      <c r="B491" t="s">
        <v>18</v>
      </c>
      <c r="C491" t="s">
        <v>19</v>
      </c>
      <c r="D491" t="s">
        <v>20</v>
      </c>
      <c r="E491" t="s">
        <v>15</v>
      </c>
      <c r="F491" s="36">
        <v>79</v>
      </c>
      <c r="G491" s="36" t="str" cm="1">
        <f t="array" ref="G49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491">
        <v>82</v>
      </c>
      <c r="I491" t="str" cm="1">
        <f t="array" ref="I49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491" t="str">
        <f>IF(StudentsPerformance37[[#This Row],[math score]]&lt;50,"Failed","Passed")</f>
        <v>Passed</v>
      </c>
      <c r="K491" t="s">
        <v>34</v>
      </c>
      <c r="L491" t="s">
        <v>34</v>
      </c>
      <c r="M491" t="str" cm="1">
        <f t="array" ref="M49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491">
        <v>82</v>
      </c>
    </row>
    <row r="492" spans="1:14" x14ac:dyDescent="0.25">
      <c r="A492" t="s">
        <v>8</v>
      </c>
      <c r="B492" t="s">
        <v>18</v>
      </c>
      <c r="C492" t="s">
        <v>19</v>
      </c>
      <c r="D492" t="s">
        <v>20</v>
      </c>
      <c r="E492" t="s">
        <v>12</v>
      </c>
      <c r="F492" s="36">
        <v>65</v>
      </c>
      <c r="G492" s="36" t="str" cm="1">
        <f t="array" ref="G49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92">
        <v>85</v>
      </c>
      <c r="I492" t="str" cm="1">
        <f t="array" ref="I49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492" t="str">
        <f>IF(StudentsPerformance37[[#This Row],[math score]]&lt;50,"Failed","Passed")</f>
        <v>Passed</v>
      </c>
      <c r="K492" t="s">
        <v>34</v>
      </c>
      <c r="L492" t="s">
        <v>34</v>
      </c>
      <c r="M492" t="str" cm="1">
        <f t="array" ref="M49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492">
        <v>76</v>
      </c>
    </row>
    <row r="493" spans="1:14" x14ac:dyDescent="0.25">
      <c r="A493" t="s">
        <v>8</v>
      </c>
      <c r="B493" t="s">
        <v>13</v>
      </c>
      <c r="C493" t="s">
        <v>19</v>
      </c>
      <c r="D493" t="s">
        <v>11</v>
      </c>
      <c r="E493" t="s">
        <v>12</v>
      </c>
      <c r="F493" s="36">
        <v>64</v>
      </c>
      <c r="G493" s="36" t="str" cm="1">
        <f t="array" ref="G49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93">
        <v>64</v>
      </c>
      <c r="I493" t="str" cm="1">
        <f t="array" ref="I49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93" t="str">
        <f>IF(StudentsPerformance37[[#This Row],[math score]]&lt;50,"Failed","Passed")</f>
        <v>Passed</v>
      </c>
      <c r="K493" t="s">
        <v>34</v>
      </c>
      <c r="L493" t="s">
        <v>34</v>
      </c>
      <c r="M493" t="str" cm="1">
        <f t="array" ref="M49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493">
        <v>70</v>
      </c>
    </row>
    <row r="494" spans="1:14" x14ac:dyDescent="0.25">
      <c r="A494" t="s">
        <v>8</v>
      </c>
      <c r="B494" t="s">
        <v>13</v>
      </c>
      <c r="C494" t="s">
        <v>14</v>
      </c>
      <c r="D494" t="s">
        <v>11</v>
      </c>
      <c r="E494" t="s">
        <v>12</v>
      </c>
      <c r="F494" s="36">
        <v>83</v>
      </c>
      <c r="G494" s="36" t="str" cm="1">
        <f t="array" ref="G49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494">
        <v>83</v>
      </c>
      <c r="I494" t="str" cm="1">
        <f t="array" ref="I49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494" t="str">
        <f>IF(StudentsPerformance37[[#This Row],[math score]]&lt;50,"Failed","Passed")</f>
        <v>Passed</v>
      </c>
      <c r="K494" t="s">
        <v>34</v>
      </c>
      <c r="L494" t="s">
        <v>34</v>
      </c>
      <c r="M494" t="str" cm="1">
        <f t="array" ref="M49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494">
        <v>90</v>
      </c>
    </row>
    <row r="495" spans="1:14" x14ac:dyDescent="0.25">
      <c r="A495" t="s">
        <v>8</v>
      </c>
      <c r="B495" t="s">
        <v>13</v>
      </c>
      <c r="C495" t="s">
        <v>10</v>
      </c>
      <c r="D495" t="s">
        <v>11</v>
      </c>
      <c r="E495" t="s">
        <v>12</v>
      </c>
      <c r="F495" s="36">
        <v>81</v>
      </c>
      <c r="G495" s="36" t="str" cm="1">
        <f t="array" ref="G49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495">
        <v>88</v>
      </c>
      <c r="I495" t="str" cm="1">
        <f t="array" ref="I49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495" t="str">
        <f>IF(StudentsPerformance37[[#This Row],[math score]]&lt;50,"Failed","Passed")</f>
        <v>Passed</v>
      </c>
      <c r="K495" t="s">
        <v>34</v>
      </c>
      <c r="L495" t="s">
        <v>34</v>
      </c>
      <c r="M495" t="str" cm="1">
        <f t="array" ref="M49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495">
        <v>90</v>
      </c>
    </row>
    <row r="496" spans="1:14" x14ac:dyDescent="0.25">
      <c r="A496" t="s">
        <v>8</v>
      </c>
      <c r="B496" t="s">
        <v>9</v>
      </c>
      <c r="C496" t="s">
        <v>22</v>
      </c>
      <c r="D496" t="s">
        <v>11</v>
      </c>
      <c r="E496" t="s">
        <v>12</v>
      </c>
      <c r="F496" s="36">
        <v>54</v>
      </c>
      <c r="G496" s="36" t="str" cm="1">
        <f t="array" ref="G49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96">
        <v>64</v>
      </c>
      <c r="I496" t="str" cm="1">
        <f t="array" ref="I49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96" t="str">
        <f>IF(StudentsPerformance37[[#This Row],[math score]]&lt;50,"Failed","Passed")</f>
        <v>Passed</v>
      </c>
      <c r="K496" t="s">
        <v>34</v>
      </c>
      <c r="L496" t="s">
        <v>34</v>
      </c>
      <c r="M496" t="str" cm="1">
        <f t="array" ref="M49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96">
        <v>68</v>
      </c>
    </row>
    <row r="497" spans="1:14" x14ac:dyDescent="0.25">
      <c r="A497" t="s">
        <v>17</v>
      </c>
      <c r="B497" t="s">
        <v>21</v>
      </c>
      <c r="C497" t="s">
        <v>22</v>
      </c>
      <c r="D497" t="s">
        <v>11</v>
      </c>
      <c r="E497" t="s">
        <v>15</v>
      </c>
      <c r="F497" s="36">
        <v>68</v>
      </c>
      <c r="G497" s="36" t="str" cm="1">
        <f t="array" ref="G49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497">
        <v>64</v>
      </c>
      <c r="I497" t="str" cm="1">
        <f t="array" ref="I49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497" t="str">
        <f>IF(StudentsPerformance37[[#This Row],[math score]]&lt;50,"Failed","Passed")</f>
        <v>Passed</v>
      </c>
      <c r="K497" t="s">
        <v>34</v>
      </c>
      <c r="L497" t="s">
        <v>34</v>
      </c>
      <c r="M497" t="str" cm="1">
        <f t="array" ref="M49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497">
        <v>66</v>
      </c>
    </row>
    <row r="498" spans="1:14" x14ac:dyDescent="0.25">
      <c r="A498" t="s">
        <v>8</v>
      </c>
      <c r="B498" t="s">
        <v>13</v>
      </c>
      <c r="C498" t="s">
        <v>14</v>
      </c>
      <c r="D498" t="s">
        <v>11</v>
      </c>
      <c r="E498" t="s">
        <v>12</v>
      </c>
      <c r="F498" s="36">
        <v>54</v>
      </c>
      <c r="G498" s="36" t="str" cm="1">
        <f t="array" ref="G49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98">
        <v>48</v>
      </c>
      <c r="I498" t="str" cm="1">
        <f t="array" ref="I49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498" t="str">
        <f>IF(StudentsPerformance37[[#This Row],[math score]]&lt;50,"Failed","Passed")</f>
        <v>Passed</v>
      </c>
      <c r="K498" t="s">
        <v>35</v>
      </c>
      <c r="L498" t="s">
        <v>34</v>
      </c>
      <c r="M498" t="str" cm="1">
        <f t="array" ref="M49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498">
        <v>52</v>
      </c>
    </row>
    <row r="499" spans="1:14" x14ac:dyDescent="0.25">
      <c r="A499" t="s">
        <v>8</v>
      </c>
      <c r="B499" t="s">
        <v>21</v>
      </c>
      <c r="C499" t="s">
        <v>14</v>
      </c>
      <c r="D499" t="s">
        <v>20</v>
      </c>
      <c r="E499" t="s">
        <v>15</v>
      </c>
      <c r="F499" s="36">
        <v>59</v>
      </c>
      <c r="G499" s="36" t="str" cm="1">
        <f t="array" ref="G49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499">
        <v>78</v>
      </c>
      <c r="I499" t="str" cm="1">
        <f t="array" ref="I49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499" t="str">
        <f>IF(StudentsPerformance37[[#This Row],[math score]]&lt;50,"Failed","Passed")</f>
        <v>Passed</v>
      </c>
      <c r="K499" t="s">
        <v>34</v>
      </c>
      <c r="L499" t="s">
        <v>34</v>
      </c>
      <c r="M499" t="str" cm="1">
        <f t="array" ref="M49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499">
        <v>76</v>
      </c>
    </row>
    <row r="500" spans="1:14" x14ac:dyDescent="0.25">
      <c r="A500" t="s">
        <v>8</v>
      </c>
      <c r="B500" t="s">
        <v>9</v>
      </c>
      <c r="C500" t="s">
        <v>23</v>
      </c>
      <c r="D500" t="s">
        <v>11</v>
      </c>
      <c r="E500" t="s">
        <v>12</v>
      </c>
      <c r="F500" s="36">
        <v>66</v>
      </c>
      <c r="G500" s="36" t="str" cm="1">
        <f t="array" ref="G50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00">
        <v>69</v>
      </c>
      <c r="I500" t="str" cm="1">
        <f t="array" ref="I50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00" t="str">
        <f>IF(StudentsPerformance37[[#This Row],[math score]]&lt;50,"Failed","Passed")</f>
        <v>Passed</v>
      </c>
      <c r="K500" t="s">
        <v>34</v>
      </c>
      <c r="L500" t="s">
        <v>34</v>
      </c>
      <c r="M500" t="str" cm="1">
        <f t="array" ref="M50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500">
        <v>68</v>
      </c>
    </row>
    <row r="501" spans="1:14" x14ac:dyDescent="0.25">
      <c r="A501" t="s">
        <v>17</v>
      </c>
      <c r="B501" t="s">
        <v>24</v>
      </c>
      <c r="C501" t="s">
        <v>14</v>
      </c>
      <c r="D501" t="s">
        <v>11</v>
      </c>
      <c r="E501" t="s">
        <v>12</v>
      </c>
      <c r="F501" s="36">
        <v>76</v>
      </c>
      <c r="G501" s="36" t="str" cm="1">
        <f t="array" ref="G50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01">
        <v>71</v>
      </c>
      <c r="I501" t="str" cm="1">
        <f t="array" ref="I50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01" t="str">
        <f>IF(StudentsPerformance37[[#This Row],[math score]]&lt;50,"Failed","Passed")</f>
        <v>Passed</v>
      </c>
      <c r="K501" t="s">
        <v>34</v>
      </c>
      <c r="L501" t="s">
        <v>34</v>
      </c>
      <c r="M501" t="str" cm="1">
        <f t="array" ref="M50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501">
        <v>72</v>
      </c>
    </row>
    <row r="502" spans="1:14" x14ac:dyDescent="0.25">
      <c r="A502" t="s">
        <v>8</v>
      </c>
      <c r="B502" t="s">
        <v>21</v>
      </c>
      <c r="C502" t="s">
        <v>16</v>
      </c>
      <c r="D502" t="s">
        <v>11</v>
      </c>
      <c r="E502" t="s">
        <v>12</v>
      </c>
      <c r="F502" s="36">
        <v>74</v>
      </c>
      <c r="G502" s="36" t="str" cm="1">
        <f t="array" ref="G50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02">
        <v>79</v>
      </c>
      <c r="I502" t="str" cm="1">
        <f t="array" ref="I50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02" t="str">
        <f>IF(StudentsPerformance37[[#This Row],[math score]]&lt;50,"Failed","Passed")</f>
        <v>Passed</v>
      </c>
      <c r="K502" t="s">
        <v>34</v>
      </c>
      <c r="L502" t="s">
        <v>34</v>
      </c>
      <c r="M502" t="str" cm="1">
        <f t="array" ref="M50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502">
        <v>82</v>
      </c>
    </row>
    <row r="503" spans="1:14" x14ac:dyDescent="0.25">
      <c r="A503" t="s">
        <v>8</v>
      </c>
      <c r="B503" t="s">
        <v>9</v>
      </c>
      <c r="C503" t="s">
        <v>19</v>
      </c>
      <c r="D503" t="s">
        <v>11</v>
      </c>
      <c r="E503" t="s">
        <v>15</v>
      </c>
      <c r="F503" s="36">
        <v>94</v>
      </c>
      <c r="G503" s="36" t="str" cm="1">
        <f t="array" ref="G50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503">
        <v>87</v>
      </c>
      <c r="I503" t="str" cm="1">
        <f t="array" ref="I50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503" t="str">
        <f>IF(StudentsPerformance37[[#This Row],[math score]]&lt;50,"Failed","Passed")</f>
        <v>Passed</v>
      </c>
      <c r="K503" t="s">
        <v>34</v>
      </c>
      <c r="L503" t="s">
        <v>34</v>
      </c>
      <c r="M503" t="str" cm="1">
        <f t="array" ref="M50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503">
        <v>92</v>
      </c>
    </row>
    <row r="504" spans="1:14" x14ac:dyDescent="0.25">
      <c r="A504" t="s">
        <v>17</v>
      </c>
      <c r="B504" t="s">
        <v>13</v>
      </c>
      <c r="C504" t="s">
        <v>14</v>
      </c>
      <c r="D504" t="s">
        <v>20</v>
      </c>
      <c r="E504" t="s">
        <v>12</v>
      </c>
      <c r="F504" s="36">
        <v>63</v>
      </c>
      <c r="G504" s="36" t="str" cm="1">
        <f t="array" ref="G50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04">
        <v>61</v>
      </c>
      <c r="I504" t="str" cm="1">
        <f t="array" ref="I50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04" t="str">
        <f>IF(StudentsPerformance37[[#This Row],[math score]]&lt;50,"Failed","Passed")</f>
        <v>Passed</v>
      </c>
      <c r="K504" t="s">
        <v>34</v>
      </c>
      <c r="L504" t="s">
        <v>34</v>
      </c>
      <c r="M504" t="str" cm="1">
        <f t="array" ref="M50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504">
        <v>54</v>
      </c>
    </row>
    <row r="505" spans="1:14" x14ac:dyDescent="0.25">
      <c r="A505" t="s">
        <v>8</v>
      </c>
      <c r="B505" t="s">
        <v>24</v>
      </c>
      <c r="C505" t="s">
        <v>19</v>
      </c>
      <c r="D505" t="s">
        <v>11</v>
      </c>
      <c r="E505" t="s">
        <v>15</v>
      </c>
      <c r="F505" s="36">
        <v>95</v>
      </c>
      <c r="G505" s="36" t="str" cm="1">
        <f t="array" ref="G50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505">
        <v>89</v>
      </c>
      <c r="I505" t="str" cm="1">
        <f t="array" ref="I50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505" t="str">
        <f>IF(StudentsPerformance37[[#This Row],[math score]]&lt;50,"Failed","Passed")</f>
        <v>Passed</v>
      </c>
      <c r="K505" t="s">
        <v>34</v>
      </c>
      <c r="L505" t="s">
        <v>34</v>
      </c>
      <c r="M505" t="str" cm="1">
        <f t="array" ref="M50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505">
        <v>92</v>
      </c>
    </row>
    <row r="506" spans="1:14" x14ac:dyDescent="0.25">
      <c r="A506" t="s">
        <v>8</v>
      </c>
      <c r="B506" t="s">
        <v>21</v>
      </c>
      <c r="C506" t="s">
        <v>16</v>
      </c>
      <c r="D506" t="s">
        <v>20</v>
      </c>
      <c r="E506" t="s">
        <v>12</v>
      </c>
      <c r="F506" s="36">
        <v>40</v>
      </c>
      <c r="G506" s="36" t="str" cm="1">
        <f t="array" ref="G50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506">
        <v>59</v>
      </c>
      <c r="I506" t="str" cm="1">
        <f t="array" ref="I50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506" t="str">
        <f>IF(StudentsPerformance37[[#This Row],[math score]]&lt;50,"Failed","Passed")</f>
        <v>Failed</v>
      </c>
      <c r="K506" t="s">
        <v>34</v>
      </c>
      <c r="L506" t="s">
        <v>34</v>
      </c>
      <c r="M506" t="str" cm="1">
        <f t="array" ref="M50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506">
        <v>54</v>
      </c>
    </row>
    <row r="507" spans="1:14" x14ac:dyDescent="0.25">
      <c r="A507" t="s">
        <v>8</v>
      </c>
      <c r="B507" t="s">
        <v>9</v>
      </c>
      <c r="C507" t="s">
        <v>23</v>
      </c>
      <c r="D507" t="s">
        <v>11</v>
      </c>
      <c r="E507" t="s">
        <v>12</v>
      </c>
      <c r="F507" s="36">
        <v>82</v>
      </c>
      <c r="G507" s="36" t="str" cm="1">
        <f t="array" ref="G50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507">
        <v>82</v>
      </c>
      <c r="I507" t="str" cm="1">
        <f t="array" ref="I50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507" t="str">
        <f>IF(StudentsPerformance37[[#This Row],[math score]]&lt;50,"Failed","Passed")</f>
        <v>Passed</v>
      </c>
      <c r="K507" t="s">
        <v>34</v>
      </c>
      <c r="L507" t="s">
        <v>34</v>
      </c>
      <c r="M507" t="str" cm="1">
        <f t="array" ref="M50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507">
        <v>80</v>
      </c>
    </row>
    <row r="508" spans="1:14" x14ac:dyDescent="0.25">
      <c r="A508" t="s">
        <v>17</v>
      </c>
      <c r="B508" t="s">
        <v>18</v>
      </c>
      <c r="C508" t="s">
        <v>22</v>
      </c>
      <c r="D508" t="s">
        <v>11</v>
      </c>
      <c r="E508" t="s">
        <v>12</v>
      </c>
      <c r="F508" s="36">
        <v>68</v>
      </c>
      <c r="G508" s="36" t="str" cm="1">
        <f t="array" ref="G50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08">
        <v>70</v>
      </c>
      <c r="I508" t="str" cm="1">
        <f t="array" ref="I50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08" t="str">
        <f>IF(StudentsPerformance37[[#This Row],[math score]]&lt;50,"Failed","Passed")</f>
        <v>Passed</v>
      </c>
      <c r="K508" t="s">
        <v>34</v>
      </c>
      <c r="L508" t="s">
        <v>34</v>
      </c>
      <c r="M508" t="str" cm="1">
        <f t="array" ref="M50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508">
        <v>66</v>
      </c>
    </row>
    <row r="509" spans="1:14" x14ac:dyDescent="0.25">
      <c r="A509" t="s">
        <v>17</v>
      </c>
      <c r="B509" t="s">
        <v>9</v>
      </c>
      <c r="C509" t="s">
        <v>10</v>
      </c>
      <c r="D509" t="s">
        <v>20</v>
      </c>
      <c r="E509" t="s">
        <v>12</v>
      </c>
      <c r="F509" s="36">
        <v>55</v>
      </c>
      <c r="G509" s="36" t="str" cm="1">
        <f t="array" ref="G50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509">
        <v>59</v>
      </c>
      <c r="I509" t="str" cm="1">
        <f t="array" ref="I50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509" t="str">
        <f>IF(StudentsPerformance37[[#This Row],[math score]]&lt;50,"Failed","Passed")</f>
        <v>Passed</v>
      </c>
      <c r="K509" t="s">
        <v>34</v>
      </c>
      <c r="L509" t="s">
        <v>34</v>
      </c>
      <c r="M509" t="str" cm="1">
        <f t="array" ref="M50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509">
        <v>54</v>
      </c>
    </row>
    <row r="510" spans="1:14" x14ac:dyDescent="0.25">
      <c r="A510" t="s">
        <v>17</v>
      </c>
      <c r="B510" t="s">
        <v>13</v>
      </c>
      <c r="C510" t="s">
        <v>16</v>
      </c>
      <c r="D510" t="s">
        <v>11</v>
      </c>
      <c r="E510" t="s">
        <v>12</v>
      </c>
      <c r="F510" s="36">
        <v>79</v>
      </c>
      <c r="G510" s="36" t="str" cm="1">
        <f t="array" ref="G51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10">
        <v>78</v>
      </c>
      <c r="I510" t="str" cm="1">
        <f t="array" ref="I51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10" t="str">
        <f>IF(StudentsPerformance37[[#This Row],[math score]]&lt;50,"Failed","Passed")</f>
        <v>Passed</v>
      </c>
      <c r="K510" t="s">
        <v>34</v>
      </c>
      <c r="L510" t="s">
        <v>34</v>
      </c>
      <c r="M510" t="str" cm="1">
        <f t="array" ref="M51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510">
        <v>77</v>
      </c>
    </row>
    <row r="511" spans="1:14" x14ac:dyDescent="0.25">
      <c r="A511" t="s">
        <v>8</v>
      </c>
      <c r="B511" t="s">
        <v>13</v>
      </c>
      <c r="C511" t="s">
        <v>10</v>
      </c>
      <c r="D511" t="s">
        <v>11</v>
      </c>
      <c r="E511" t="s">
        <v>12</v>
      </c>
      <c r="F511" s="36">
        <v>86</v>
      </c>
      <c r="G511" s="36" t="str" cm="1">
        <f t="array" ref="G51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511">
        <v>92</v>
      </c>
      <c r="I511" t="str" cm="1">
        <f t="array" ref="I51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511" t="str">
        <f>IF(StudentsPerformance37[[#This Row],[math score]]&lt;50,"Failed","Passed")</f>
        <v>Passed</v>
      </c>
      <c r="K511" t="s">
        <v>34</v>
      </c>
      <c r="L511" t="s">
        <v>34</v>
      </c>
      <c r="M511" t="str" cm="1">
        <f t="array" ref="M51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511">
        <v>87</v>
      </c>
    </row>
    <row r="512" spans="1:14" x14ac:dyDescent="0.25">
      <c r="A512" t="s">
        <v>17</v>
      </c>
      <c r="B512" t="s">
        <v>21</v>
      </c>
      <c r="C512" t="s">
        <v>14</v>
      </c>
      <c r="D512" t="s">
        <v>11</v>
      </c>
      <c r="E512" t="s">
        <v>12</v>
      </c>
      <c r="F512" s="36">
        <v>76</v>
      </c>
      <c r="G512" s="36" t="str" cm="1">
        <f t="array" ref="G51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12">
        <v>71</v>
      </c>
      <c r="I512" t="str" cm="1">
        <f t="array" ref="I51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12" t="str">
        <f>IF(StudentsPerformance37[[#This Row],[math score]]&lt;50,"Failed","Passed")</f>
        <v>Passed</v>
      </c>
      <c r="K512" t="s">
        <v>34</v>
      </c>
      <c r="L512" t="s">
        <v>34</v>
      </c>
      <c r="M512" t="str" cm="1">
        <f t="array" ref="M51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512">
        <v>73</v>
      </c>
    </row>
    <row r="513" spans="1:14" x14ac:dyDescent="0.25">
      <c r="A513" t="s">
        <v>17</v>
      </c>
      <c r="B513" t="s">
        <v>18</v>
      </c>
      <c r="C513" t="s">
        <v>23</v>
      </c>
      <c r="D513" t="s">
        <v>11</v>
      </c>
      <c r="E513" t="s">
        <v>12</v>
      </c>
      <c r="F513" s="36">
        <v>64</v>
      </c>
      <c r="G513" s="36" t="str" cm="1">
        <f t="array" ref="G51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13">
        <v>50</v>
      </c>
      <c r="I513" t="str" cm="1">
        <f t="array" ref="I51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513" t="str">
        <f>IF(StudentsPerformance37[[#This Row],[math score]]&lt;50,"Failed","Passed")</f>
        <v>Passed</v>
      </c>
      <c r="K513" t="s">
        <v>34</v>
      </c>
      <c r="L513" t="s">
        <v>35</v>
      </c>
      <c r="M513" t="str" cm="1">
        <f t="array" ref="M51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513">
        <v>43</v>
      </c>
    </row>
    <row r="514" spans="1:14" x14ac:dyDescent="0.25">
      <c r="A514" t="s">
        <v>17</v>
      </c>
      <c r="B514" t="s">
        <v>21</v>
      </c>
      <c r="C514" t="s">
        <v>23</v>
      </c>
      <c r="D514" t="s">
        <v>20</v>
      </c>
      <c r="E514" t="s">
        <v>12</v>
      </c>
      <c r="F514" s="36">
        <v>62</v>
      </c>
      <c r="G514" s="36" t="str" cm="1">
        <f t="array" ref="G51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14">
        <v>49</v>
      </c>
      <c r="I514" t="str" cm="1">
        <f t="array" ref="I51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514" t="str">
        <f>IF(StudentsPerformance37[[#This Row],[math score]]&lt;50,"Failed","Passed")</f>
        <v>Passed</v>
      </c>
      <c r="K514" t="s">
        <v>35</v>
      </c>
      <c r="L514" t="s">
        <v>34</v>
      </c>
      <c r="M514" t="str" cm="1">
        <f t="array" ref="M51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514">
        <v>52</v>
      </c>
    </row>
    <row r="515" spans="1:14" x14ac:dyDescent="0.25">
      <c r="A515" t="s">
        <v>8</v>
      </c>
      <c r="B515" t="s">
        <v>9</v>
      </c>
      <c r="C515" t="s">
        <v>23</v>
      </c>
      <c r="D515" t="s">
        <v>11</v>
      </c>
      <c r="E515" t="s">
        <v>15</v>
      </c>
      <c r="F515" s="36">
        <v>54</v>
      </c>
      <c r="G515" s="36" t="str" cm="1">
        <f t="array" ref="G51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515">
        <v>61</v>
      </c>
      <c r="I515" t="str" cm="1">
        <f t="array" ref="I51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15" t="str">
        <f>IF(StudentsPerformance37[[#This Row],[math score]]&lt;50,"Failed","Passed")</f>
        <v>Passed</v>
      </c>
      <c r="K515" t="s">
        <v>34</v>
      </c>
      <c r="L515" t="s">
        <v>34</v>
      </c>
      <c r="M515" t="str" cm="1">
        <f t="array" ref="M51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515">
        <v>62</v>
      </c>
    </row>
    <row r="516" spans="1:14" x14ac:dyDescent="0.25">
      <c r="A516" t="s">
        <v>8</v>
      </c>
      <c r="B516" t="s">
        <v>9</v>
      </c>
      <c r="C516" t="s">
        <v>16</v>
      </c>
      <c r="D516" t="s">
        <v>20</v>
      </c>
      <c r="E516" t="s">
        <v>15</v>
      </c>
      <c r="F516" s="36">
        <v>77</v>
      </c>
      <c r="G516" s="36" t="str" cm="1">
        <f t="array" ref="G51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16">
        <v>97</v>
      </c>
      <c r="I516" t="str" cm="1">
        <f t="array" ref="I51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516" t="str">
        <f>IF(StudentsPerformance37[[#This Row],[math score]]&lt;50,"Failed","Passed")</f>
        <v>Passed</v>
      </c>
      <c r="K516" t="s">
        <v>34</v>
      </c>
      <c r="L516" t="s">
        <v>34</v>
      </c>
      <c r="M516" t="str" cm="1">
        <f t="array" ref="M51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516">
        <v>94</v>
      </c>
    </row>
    <row r="517" spans="1:14" x14ac:dyDescent="0.25">
      <c r="A517" t="s">
        <v>8</v>
      </c>
      <c r="B517" t="s">
        <v>13</v>
      </c>
      <c r="C517" t="s">
        <v>23</v>
      </c>
      <c r="D517" t="s">
        <v>11</v>
      </c>
      <c r="E517" t="s">
        <v>15</v>
      </c>
      <c r="F517" s="36">
        <v>76</v>
      </c>
      <c r="G517" s="36" t="str" cm="1">
        <f t="array" ref="G51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17">
        <v>87</v>
      </c>
      <c r="I517" t="str" cm="1">
        <f t="array" ref="I51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517" t="str">
        <f>IF(StudentsPerformance37[[#This Row],[math score]]&lt;50,"Failed","Passed")</f>
        <v>Passed</v>
      </c>
      <c r="K517" t="s">
        <v>34</v>
      </c>
      <c r="L517" t="s">
        <v>34</v>
      </c>
      <c r="M517" t="str" cm="1">
        <f t="array" ref="M51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517">
        <v>85</v>
      </c>
    </row>
    <row r="518" spans="1:14" x14ac:dyDescent="0.25">
      <c r="A518" t="s">
        <v>8</v>
      </c>
      <c r="B518" t="s">
        <v>21</v>
      </c>
      <c r="C518" t="s">
        <v>14</v>
      </c>
      <c r="D518" t="s">
        <v>11</v>
      </c>
      <c r="E518" t="s">
        <v>12</v>
      </c>
      <c r="F518" s="36">
        <v>74</v>
      </c>
      <c r="G518" s="36" t="str" cm="1">
        <f t="array" ref="G51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18">
        <v>89</v>
      </c>
      <c r="I518" t="str" cm="1">
        <f t="array" ref="I51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518" t="str">
        <f>IF(StudentsPerformance37[[#This Row],[math score]]&lt;50,"Failed","Passed")</f>
        <v>Passed</v>
      </c>
      <c r="K518" t="s">
        <v>34</v>
      </c>
      <c r="L518" t="s">
        <v>34</v>
      </c>
      <c r="M518" t="str" cm="1">
        <f t="array" ref="M51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518">
        <v>84</v>
      </c>
    </row>
    <row r="519" spans="1:14" x14ac:dyDescent="0.25">
      <c r="A519" t="s">
        <v>8</v>
      </c>
      <c r="B519" t="s">
        <v>24</v>
      </c>
      <c r="C519" t="s">
        <v>14</v>
      </c>
      <c r="D519" t="s">
        <v>11</v>
      </c>
      <c r="E519" t="s">
        <v>15</v>
      </c>
      <c r="F519" s="36">
        <v>66</v>
      </c>
      <c r="G519" s="36" t="str" cm="1">
        <f t="array" ref="G51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19">
        <v>74</v>
      </c>
      <c r="I519" t="str" cm="1">
        <f t="array" ref="I51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19" t="str">
        <f>IF(StudentsPerformance37[[#This Row],[math score]]&lt;50,"Failed","Passed")</f>
        <v>Passed</v>
      </c>
      <c r="K519" t="s">
        <v>34</v>
      </c>
      <c r="L519" t="s">
        <v>34</v>
      </c>
      <c r="M519" t="str" cm="1">
        <f t="array" ref="M51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519">
        <v>73</v>
      </c>
    </row>
    <row r="520" spans="1:14" x14ac:dyDescent="0.25">
      <c r="A520" t="s">
        <v>8</v>
      </c>
      <c r="B520" t="s">
        <v>21</v>
      </c>
      <c r="C520" t="s">
        <v>23</v>
      </c>
      <c r="D520" t="s">
        <v>11</v>
      </c>
      <c r="E520" t="s">
        <v>15</v>
      </c>
      <c r="F520" s="36">
        <v>66</v>
      </c>
      <c r="G520" s="36" t="str" cm="1">
        <f t="array" ref="G52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20">
        <v>78</v>
      </c>
      <c r="I520" t="str" cm="1">
        <f t="array" ref="I52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20" t="str">
        <f>IF(StudentsPerformance37[[#This Row],[math score]]&lt;50,"Failed","Passed")</f>
        <v>Passed</v>
      </c>
      <c r="K520" t="s">
        <v>34</v>
      </c>
      <c r="L520" t="s">
        <v>34</v>
      </c>
      <c r="M520" t="str" cm="1">
        <f t="array" ref="M52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520">
        <v>78</v>
      </c>
    </row>
    <row r="521" spans="1:14" x14ac:dyDescent="0.25">
      <c r="A521" t="s">
        <v>8</v>
      </c>
      <c r="B521" t="s">
        <v>9</v>
      </c>
      <c r="C521" t="s">
        <v>22</v>
      </c>
      <c r="D521" t="s">
        <v>20</v>
      </c>
      <c r="E521" t="s">
        <v>15</v>
      </c>
      <c r="F521" s="36">
        <v>67</v>
      </c>
      <c r="G521" s="36" t="str" cm="1">
        <f t="array" ref="G52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21">
        <v>78</v>
      </c>
      <c r="I521" t="str" cm="1">
        <f t="array" ref="I52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21" t="str">
        <f>IF(StudentsPerformance37[[#This Row],[math score]]&lt;50,"Failed","Passed")</f>
        <v>Passed</v>
      </c>
      <c r="K521" t="s">
        <v>34</v>
      </c>
      <c r="L521" t="s">
        <v>34</v>
      </c>
      <c r="M521" t="str" cm="1">
        <f t="array" ref="M52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521">
        <v>79</v>
      </c>
    </row>
    <row r="522" spans="1:14" x14ac:dyDescent="0.25">
      <c r="A522" t="s">
        <v>17</v>
      </c>
      <c r="B522" t="s">
        <v>21</v>
      </c>
      <c r="C522" t="s">
        <v>14</v>
      </c>
      <c r="D522" t="s">
        <v>11</v>
      </c>
      <c r="E522" t="s">
        <v>12</v>
      </c>
      <c r="F522" s="36">
        <v>71</v>
      </c>
      <c r="G522" s="36" t="str" cm="1">
        <f t="array" ref="G52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22">
        <v>49</v>
      </c>
      <c r="I522" t="str" cm="1">
        <f t="array" ref="I52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522" t="str">
        <f>IF(StudentsPerformance37[[#This Row],[math score]]&lt;50,"Failed","Passed")</f>
        <v>Passed</v>
      </c>
      <c r="K522" t="s">
        <v>35</v>
      </c>
      <c r="L522" t="s">
        <v>34</v>
      </c>
      <c r="M522" t="str" cm="1">
        <f t="array" ref="M52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522">
        <v>52</v>
      </c>
    </row>
    <row r="523" spans="1:14" x14ac:dyDescent="0.25">
      <c r="A523" t="s">
        <v>8</v>
      </c>
      <c r="B523" t="s">
        <v>13</v>
      </c>
      <c r="C523" t="s">
        <v>19</v>
      </c>
      <c r="D523" t="s">
        <v>11</v>
      </c>
      <c r="E523" t="s">
        <v>12</v>
      </c>
      <c r="F523" s="36">
        <v>91</v>
      </c>
      <c r="G523" s="36" t="str" cm="1">
        <f t="array" ref="G52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523">
        <v>86</v>
      </c>
      <c r="I523" t="str" cm="1">
        <f t="array" ref="I52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523" t="str">
        <f>IF(StudentsPerformance37[[#This Row],[math score]]&lt;50,"Failed","Passed")</f>
        <v>Passed</v>
      </c>
      <c r="K523" t="s">
        <v>34</v>
      </c>
      <c r="L523" t="s">
        <v>34</v>
      </c>
      <c r="M523" t="str" cm="1">
        <f t="array" ref="M52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523">
        <v>84</v>
      </c>
    </row>
    <row r="524" spans="1:14" x14ac:dyDescent="0.25">
      <c r="A524" t="s">
        <v>17</v>
      </c>
      <c r="B524" t="s">
        <v>21</v>
      </c>
      <c r="C524" t="s">
        <v>10</v>
      </c>
      <c r="D524" t="s">
        <v>11</v>
      </c>
      <c r="E524" t="s">
        <v>12</v>
      </c>
      <c r="F524" s="36">
        <v>69</v>
      </c>
      <c r="G524" s="36" t="str" cm="1">
        <f t="array" ref="G52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24">
        <v>58</v>
      </c>
      <c r="I524" t="str" cm="1">
        <f t="array" ref="I52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524" t="str">
        <f>IF(StudentsPerformance37[[#This Row],[math score]]&lt;50,"Failed","Passed")</f>
        <v>Passed</v>
      </c>
      <c r="K524" t="s">
        <v>34</v>
      </c>
      <c r="L524" t="s">
        <v>34</v>
      </c>
      <c r="M524" t="str" cm="1">
        <f t="array" ref="M52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524">
        <v>57</v>
      </c>
    </row>
    <row r="525" spans="1:14" x14ac:dyDescent="0.25">
      <c r="A525" t="s">
        <v>17</v>
      </c>
      <c r="B525" t="s">
        <v>13</v>
      </c>
      <c r="C525" t="s">
        <v>16</v>
      </c>
      <c r="D525" t="s">
        <v>20</v>
      </c>
      <c r="E525" t="s">
        <v>12</v>
      </c>
      <c r="F525" s="36">
        <v>54</v>
      </c>
      <c r="G525" s="36" t="str" cm="1">
        <f t="array" ref="G52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525">
        <v>59</v>
      </c>
      <c r="I525" t="str" cm="1">
        <f t="array" ref="I52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525" t="str">
        <f>IF(StudentsPerformance37[[#This Row],[math score]]&lt;50,"Failed","Passed")</f>
        <v>Passed</v>
      </c>
      <c r="K525" t="s">
        <v>34</v>
      </c>
      <c r="L525" t="s">
        <v>34</v>
      </c>
      <c r="M525" t="str" cm="1">
        <f t="array" ref="M52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525">
        <v>50</v>
      </c>
    </row>
    <row r="526" spans="1:14" x14ac:dyDescent="0.25">
      <c r="A526" t="s">
        <v>17</v>
      </c>
      <c r="B526" t="s">
        <v>13</v>
      </c>
      <c r="C526" t="s">
        <v>22</v>
      </c>
      <c r="D526" t="s">
        <v>11</v>
      </c>
      <c r="E526" t="s">
        <v>15</v>
      </c>
      <c r="F526" s="36">
        <v>53</v>
      </c>
      <c r="G526" s="36" t="str" cm="1">
        <f t="array" ref="G52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526">
        <v>52</v>
      </c>
      <c r="I526" t="str" cm="1">
        <f t="array" ref="I52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526" t="str">
        <f>IF(StudentsPerformance37[[#This Row],[math score]]&lt;50,"Failed","Passed")</f>
        <v>Passed</v>
      </c>
      <c r="K526" t="s">
        <v>34</v>
      </c>
      <c r="L526" t="s">
        <v>35</v>
      </c>
      <c r="M526" t="str" cm="1">
        <f t="array" ref="M52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526">
        <v>49</v>
      </c>
    </row>
    <row r="527" spans="1:14" x14ac:dyDescent="0.25">
      <c r="A527" t="s">
        <v>17</v>
      </c>
      <c r="B527" t="s">
        <v>24</v>
      </c>
      <c r="C527" t="s">
        <v>14</v>
      </c>
      <c r="D527" t="s">
        <v>11</v>
      </c>
      <c r="E527" t="s">
        <v>12</v>
      </c>
      <c r="F527" s="36">
        <v>68</v>
      </c>
      <c r="G527" s="36" t="str" cm="1">
        <f t="array" ref="G52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27">
        <v>60</v>
      </c>
      <c r="I527" t="str" cm="1">
        <f t="array" ref="I52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27" t="str">
        <f>IF(StudentsPerformance37[[#This Row],[math score]]&lt;50,"Failed","Passed")</f>
        <v>Passed</v>
      </c>
      <c r="K527" t="s">
        <v>34</v>
      </c>
      <c r="L527" t="s">
        <v>34</v>
      </c>
      <c r="M527" t="str" cm="1">
        <f t="array" ref="M52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527">
        <v>59</v>
      </c>
    </row>
    <row r="528" spans="1:14" x14ac:dyDescent="0.25">
      <c r="A528" t="s">
        <v>17</v>
      </c>
      <c r="B528" t="s">
        <v>13</v>
      </c>
      <c r="C528" t="s">
        <v>23</v>
      </c>
      <c r="D528" t="s">
        <v>20</v>
      </c>
      <c r="E528" t="s">
        <v>15</v>
      </c>
      <c r="F528" s="36">
        <v>56</v>
      </c>
      <c r="G528" s="36" t="str" cm="1">
        <f t="array" ref="G52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528">
        <v>61</v>
      </c>
      <c r="I528" t="str" cm="1">
        <f t="array" ref="I52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28" t="str">
        <f>IF(StudentsPerformance37[[#This Row],[math score]]&lt;50,"Failed","Passed")</f>
        <v>Passed</v>
      </c>
      <c r="K528" t="s">
        <v>34</v>
      </c>
      <c r="L528" t="s">
        <v>34</v>
      </c>
      <c r="M528" t="str" cm="1">
        <f t="array" ref="M52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528">
        <v>60</v>
      </c>
    </row>
    <row r="529" spans="1:14" x14ac:dyDescent="0.25">
      <c r="A529" t="s">
        <v>8</v>
      </c>
      <c r="B529" t="s">
        <v>13</v>
      </c>
      <c r="C529" t="s">
        <v>22</v>
      </c>
      <c r="D529" t="s">
        <v>20</v>
      </c>
      <c r="E529" t="s">
        <v>12</v>
      </c>
      <c r="F529" s="36">
        <v>36</v>
      </c>
      <c r="G529" s="36" t="str" cm="1">
        <f t="array" ref="G52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529">
        <v>53</v>
      </c>
      <c r="I529" t="str" cm="1">
        <f t="array" ref="I52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529" t="str">
        <f>IF(StudentsPerformance37[[#This Row],[math score]]&lt;50,"Failed","Passed")</f>
        <v>Failed</v>
      </c>
      <c r="K529" t="s">
        <v>34</v>
      </c>
      <c r="L529" t="s">
        <v>35</v>
      </c>
      <c r="M529" t="str" cm="1">
        <f t="array" ref="M52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529">
        <v>43</v>
      </c>
    </row>
    <row r="530" spans="1:14" x14ac:dyDescent="0.25">
      <c r="A530" t="s">
        <v>8</v>
      </c>
      <c r="B530" t="s">
        <v>21</v>
      </c>
      <c r="C530" t="s">
        <v>10</v>
      </c>
      <c r="D530" t="s">
        <v>20</v>
      </c>
      <c r="E530" t="s">
        <v>12</v>
      </c>
      <c r="F530" s="36">
        <v>29</v>
      </c>
      <c r="G530" s="36" t="str" cm="1">
        <f t="array" ref="G53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530">
        <v>41</v>
      </c>
      <c r="I530" t="str" cm="1">
        <f t="array" ref="I53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530" t="str">
        <f>IF(StudentsPerformance37[[#This Row],[math score]]&lt;50,"Failed","Passed")</f>
        <v>Failed</v>
      </c>
      <c r="K530" t="s">
        <v>35</v>
      </c>
      <c r="L530" t="s">
        <v>35</v>
      </c>
      <c r="M530" t="str" cm="1">
        <f t="array" ref="M53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530">
        <v>47</v>
      </c>
    </row>
    <row r="531" spans="1:14" x14ac:dyDescent="0.25">
      <c r="A531" t="s">
        <v>8</v>
      </c>
      <c r="B531" t="s">
        <v>13</v>
      </c>
      <c r="C531" t="s">
        <v>19</v>
      </c>
      <c r="D531" t="s">
        <v>11</v>
      </c>
      <c r="E531" t="s">
        <v>12</v>
      </c>
      <c r="F531" s="36">
        <v>62</v>
      </c>
      <c r="G531" s="36" t="str" cm="1">
        <f t="array" ref="G53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31">
        <v>74</v>
      </c>
      <c r="I531" t="str" cm="1">
        <f t="array" ref="I53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31" t="str">
        <f>IF(StudentsPerformance37[[#This Row],[math score]]&lt;50,"Failed","Passed")</f>
        <v>Passed</v>
      </c>
      <c r="K531" t="s">
        <v>34</v>
      </c>
      <c r="L531" t="s">
        <v>34</v>
      </c>
      <c r="M531" t="str" cm="1">
        <f t="array" ref="M53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531">
        <v>70</v>
      </c>
    </row>
    <row r="532" spans="1:14" x14ac:dyDescent="0.25">
      <c r="A532" t="s">
        <v>8</v>
      </c>
      <c r="B532" t="s">
        <v>13</v>
      </c>
      <c r="C532" t="s">
        <v>19</v>
      </c>
      <c r="D532" t="s">
        <v>11</v>
      </c>
      <c r="E532" t="s">
        <v>15</v>
      </c>
      <c r="F532" s="36">
        <v>68</v>
      </c>
      <c r="G532" s="36" t="str" cm="1">
        <f t="array" ref="G53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32">
        <v>67</v>
      </c>
      <c r="I532" t="str" cm="1">
        <f t="array" ref="I53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32" t="str">
        <f>IF(StudentsPerformance37[[#This Row],[math score]]&lt;50,"Failed","Passed")</f>
        <v>Passed</v>
      </c>
      <c r="K532" t="s">
        <v>34</v>
      </c>
      <c r="L532" t="s">
        <v>34</v>
      </c>
      <c r="M532" t="str" cm="1">
        <f t="array" ref="M53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532">
        <v>73</v>
      </c>
    </row>
    <row r="533" spans="1:14" x14ac:dyDescent="0.25">
      <c r="A533" t="s">
        <v>8</v>
      </c>
      <c r="B533" t="s">
        <v>13</v>
      </c>
      <c r="C533" t="s">
        <v>23</v>
      </c>
      <c r="D533" t="s">
        <v>11</v>
      </c>
      <c r="E533" t="s">
        <v>12</v>
      </c>
      <c r="F533" s="36">
        <v>47</v>
      </c>
      <c r="G533" s="36" t="str" cm="1">
        <f t="array" ref="G53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533">
        <v>54</v>
      </c>
      <c r="I533" t="str" cm="1">
        <f t="array" ref="I53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533" t="str">
        <f>IF(StudentsPerformance37[[#This Row],[math score]]&lt;50,"Failed","Passed")</f>
        <v>Failed</v>
      </c>
      <c r="K533" t="s">
        <v>34</v>
      </c>
      <c r="L533" t="s">
        <v>34</v>
      </c>
      <c r="M533" t="str" cm="1">
        <f t="array" ref="M53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533">
        <v>53</v>
      </c>
    </row>
    <row r="534" spans="1:14" x14ac:dyDescent="0.25">
      <c r="A534" t="s">
        <v>17</v>
      </c>
      <c r="B534" t="s">
        <v>24</v>
      </c>
      <c r="C534" t="s">
        <v>19</v>
      </c>
      <c r="D534" t="s">
        <v>11</v>
      </c>
      <c r="E534" t="s">
        <v>15</v>
      </c>
      <c r="F534" s="36">
        <v>62</v>
      </c>
      <c r="G534" s="36" t="str" cm="1">
        <f t="array" ref="G53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34">
        <v>61</v>
      </c>
      <c r="I534" t="str" cm="1">
        <f t="array" ref="I53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34" t="str">
        <f>IF(StudentsPerformance37[[#This Row],[math score]]&lt;50,"Failed","Passed")</f>
        <v>Passed</v>
      </c>
      <c r="K534" t="s">
        <v>34</v>
      </c>
      <c r="L534" t="s">
        <v>34</v>
      </c>
      <c r="M534" t="str" cm="1">
        <f t="array" ref="M53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534">
        <v>58</v>
      </c>
    </row>
    <row r="535" spans="1:14" x14ac:dyDescent="0.25">
      <c r="A535" t="s">
        <v>8</v>
      </c>
      <c r="B535" t="s">
        <v>24</v>
      </c>
      <c r="C535" t="s">
        <v>19</v>
      </c>
      <c r="D535" t="s">
        <v>11</v>
      </c>
      <c r="E535" t="s">
        <v>15</v>
      </c>
      <c r="F535" s="36">
        <v>79</v>
      </c>
      <c r="G535" s="36" t="str" cm="1">
        <f t="array" ref="G53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35">
        <v>88</v>
      </c>
      <c r="I535" t="str" cm="1">
        <f t="array" ref="I53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535" t="str">
        <f>IF(StudentsPerformance37[[#This Row],[math score]]&lt;50,"Failed","Passed")</f>
        <v>Passed</v>
      </c>
      <c r="K535" t="s">
        <v>34</v>
      </c>
      <c r="L535" t="s">
        <v>34</v>
      </c>
      <c r="M535" t="str" cm="1">
        <f t="array" ref="M53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535">
        <v>94</v>
      </c>
    </row>
    <row r="536" spans="1:14" x14ac:dyDescent="0.25">
      <c r="A536" t="s">
        <v>17</v>
      </c>
      <c r="B536" t="s">
        <v>9</v>
      </c>
      <c r="C536" t="s">
        <v>22</v>
      </c>
      <c r="D536" t="s">
        <v>11</v>
      </c>
      <c r="E536" t="s">
        <v>15</v>
      </c>
      <c r="F536" s="36">
        <v>73</v>
      </c>
      <c r="G536" s="36" t="str" cm="1">
        <f t="array" ref="G53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36">
        <v>69</v>
      </c>
      <c r="I536" t="str" cm="1">
        <f t="array" ref="I53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36" t="str">
        <f>IF(StudentsPerformance37[[#This Row],[math score]]&lt;50,"Failed","Passed")</f>
        <v>Passed</v>
      </c>
      <c r="K536" t="s">
        <v>34</v>
      </c>
      <c r="L536" t="s">
        <v>34</v>
      </c>
      <c r="M536" t="str" cm="1">
        <f t="array" ref="M53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536">
        <v>68</v>
      </c>
    </row>
    <row r="537" spans="1:14" x14ac:dyDescent="0.25">
      <c r="A537" t="s">
        <v>8</v>
      </c>
      <c r="B537" t="s">
        <v>13</v>
      </c>
      <c r="C537" t="s">
        <v>10</v>
      </c>
      <c r="D537" t="s">
        <v>20</v>
      </c>
      <c r="E537" t="s">
        <v>15</v>
      </c>
      <c r="F537" s="36">
        <v>66</v>
      </c>
      <c r="G537" s="36" t="str" cm="1">
        <f t="array" ref="G53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37">
        <v>83</v>
      </c>
      <c r="I537" t="str" cm="1">
        <f t="array" ref="I53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537" t="str">
        <f>IF(StudentsPerformance37[[#This Row],[math score]]&lt;50,"Failed","Passed")</f>
        <v>Passed</v>
      </c>
      <c r="K537" t="s">
        <v>34</v>
      </c>
      <c r="L537" t="s">
        <v>34</v>
      </c>
      <c r="M537" t="str" cm="1">
        <f t="array" ref="M53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537">
        <v>83</v>
      </c>
    </row>
    <row r="538" spans="1:14" x14ac:dyDescent="0.25">
      <c r="A538" t="s">
        <v>17</v>
      </c>
      <c r="B538" t="s">
        <v>13</v>
      </c>
      <c r="C538" t="s">
        <v>19</v>
      </c>
      <c r="D538" t="s">
        <v>11</v>
      </c>
      <c r="E538" t="s">
        <v>15</v>
      </c>
      <c r="F538" s="36">
        <v>51</v>
      </c>
      <c r="G538" s="36" t="str" cm="1">
        <f t="array" ref="G53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538">
        <v>60</v>
      </c>
      <c r="I538" t="str" cm="1">
        <f t="array" ref="I53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38" t="str">
        <f>IF(StudentsPerformance37[[#This Row],[math score]]&lt;50,"Failed","Passed")</f>
        <v>Passed</v>
      </c>
      <c r="K538" t="s">
        <v>34</v>
      </c>
      <c r="L538" t="s">
        <v>34</v>
      </c>
      <c r="M538" t="str" cm="1">
        <f t="array" ref="M53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538">
        <v>58</v>
      </c>
    </row>
    <row r="539" spans="1:14" x14ac:dyDescent="0.25">
      <c r="A539" t="s">
        <v>8</v>
      </c>
      <c r="B539" t="s">
        <v>21</v>
      </c>
      <c r="C539" t="s">
        <v>22</v>
      </c>
      <c r="D539" t="s">
        <v>11</v>
      </c>
      <c r="E539" t="s">
        <v>12</v>
      </c>
      <c r="F539" s="36">
        <v>51</v>
      </c>
      <c r="G539" s="36" t="str" cm="1">
        <f t="array" ref="G53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539">
        <v>66</v>
      </c>
      <c r="I539" t="str" cm="1">
        <f t="array" ref="I53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39" t="str">
        <f>IF(StudentsPerformance37[[#This Row],[math score]]&lt;50,"Failed","Passed")</f>
        <v>Passed</v>
      </c>
      <c r="K539" t="s">
        <v>34</v>
      </c>
      <c r="L539" t="s">
        <v>34</v>
      </c>
      <c r="M539" t="str" cm="1">
        <f t="array" ref="M53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539">
        <v>62</v>
      </c>
    </row>
    <row r="540" spans="1:14" x14ac:dyDescent="0.25">
      <c r="A540" t="s">
        <v>17</v>
      </c>
      <c r="B540" t="s">
        <v>24</v>
      </c>
      <c r="C540" t="s">
        <v>10</v>
      </c>
      <c r="D540" t="s">
        <v>11</v>
      </c>
      <c r="E540" t="s">
        <v>15</v>
      </c>
      <c r="F540" s="36">
        <v>85</v>
      </c>
      <c r="G540" s="36" t="str" cm="1">
        <f t="array" ref="G54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540">
        <v>66</v>
      </c>
      <c r="I540" t="str" cm="1">
        <f t="array" ref="I54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40" t="str">
        <f>IF(StudentsPerformance37[[#This Row],[math score]]&lt;50,"Failed","Passed")</f>
        <v>Passed</v>
      </c>
      <c r="K540" t="s">
        <v>34</v>
      </c>
      <c r="L540" t="s">
        <v>34</v>
      </c>
      <c r="M540" t="str" cm="1">
        <f t="array" ref="M54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540">
        <v>71</v>
      </c>
    </row>
    <row r="541" spans="1:14" x14ac:dyDescent="0.25">
      <c r="A541" t="s">
        <v>17</v>
      </c>
      <c r="B541" t="s">
        <v>18</v>
      </c>
      <c r="C541" t="s">
        <v>19</v>
      </c>
      <c r="D541" t="s">
        <v>11</v>
      </c>
      <c r="E541" t="s">
        <v>15</v>
      </c>
      <c r="F541" s="36">
        <v>97</v>
      </c>
      <c r="G541" s="36" t="str" cm="1">
        <f t="array" ref="G54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541">
        <v>92</v>
      </c>
      <c r="I541" t="str" cm="1">
        <f t="array" ref="I54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541" t="str">
        <f>IF(StudentsPerformance37[[#This Row],[math score]]&lt;50,"Failed","Passed")</f>
        <v>Passed</v>
      </c>
      <c r="K541" t="s">
        <v>34</v>
      </c>
      <c r="L541" t="s">
        <v>34</v>
      </c>
      <c r="M541" t="str" cm="1">
        <f t="array" ref="M54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541">
        <v>86</v>
      </c>
    </row>
    <row r="542" spans="1:14" x14ac:dyDescent="0.25">
      <c r="A542" t="s">
        <v>17</v>
      </c>
      <c r="B542" t="s">
        <v>13</v>
      </c>
      <c r="C542" t="s">
        <v>22</v>
      </c>
      <c r="D542" t="s">
        <v>11</v>
      </c>
      <c r="E542" t="s">
        <v>15</v>
      </c>
      <c r="F542" s="36">
        <v>75</v>
      </c>
      <c r="G542" s="36" t="str" cm="1">
        <f t="array" ref="G54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42">
        <v>69</v>
      </c>
      <c r="I542" t="str" cm="1">
        <f t="array" ref="I54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42" t="str">
        <f>IF(StudentsPerformance37[[#This Row],[math score]]&lt;50,"Failed","Passed")</f>
        <v>Passed</v>
      </c>
      <c r="K542" t="s">
        <v>34</v>
      </c>
      <c r="L542" t="s">
        <v>34</v>
      </c>
      <c r="M542" t="str" cm="1">
        <f t="array" ref="M54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542">
        <v>68</v>
      </c>
    </row>
    <row r="543" spans="1:14" x14ac:dyDescent="0.25">
      <c r="A543" t="s">
        <v>17</v>
      </c>
      <c r="B543" t="s">
        <v>21</v>
      </c>
      <c r="C543" t="s">
        <v>19</v>
      </c>
      <c r="D543" t="s">
        <v>20</v>
      </c>
      <c r="E543" t="s">
        <v>15</v>
      </c>
      <c r="F543" s="36">
        <v>79</v>
      </c>
      <c r="G543" s="36" t="str" cm="1">
        <f t="array" ref="G54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43">
        <v>82</v>
      </c>
      <c r="I543" t="str" cm="1">
        <f t="array" ref="I54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543" t="str">
        <f>IF(StudentsPerformance37[[#This Row],[math score]]&lt;50,"Failed","Passed")</f>
        <v>Passed</v>
      </c>
      <c r="K543" t="s">
        <v>34</v>
      </c>
      <c r="L543" t="s">
        <v>34</v>
      </c>
      <c r="M543" t="str" cm="1">
        <f t="array" ref="M54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543">
        <v>80</v>
      </c>
    </row>
    <row r="544" spans="1:14" x14ac:dyDescent="0.25">
      <c r="A544" t="s">
        <v>8</v>
      </c>
      <c r="B544" t="s">
        <v>13</v>
      </c>
      <c r="C544" t="s">
        <v>19</v>
      </c>
      <c r="D544" t="s">
        <v>11</v>
      </c>
      <c r="E544" t="s">
        <v>12</v>
      </c>
      <c r="F544" s="36">
        <v>81</v>
      </c>
      <c r="G544" s="36" t="str" cm="1">
        <f t="array" ref="G54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544">
        <v>77</v>
      </c>
      <c r="I544" t="str" cm="1">
        <f t="array" ref="I54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44" t="str">
        <f>IF(StudentsPerformance37[[#This Row],[math score]]&lt;50,"Failed","Passed")</f>
        <v>Passed</v>
      </c>
      <c r="K544" t="s">
        <v>34</v>
      </c>
      <c r="L544" t="s">
        <v>34</v>
      </c>
      <c r="M544" t="str" cm="1">
        <f t="array" ref="M54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544">
        <v>79</v>
      </c>
    </row>
    <row r="545" spans="1:14" x14ac:dyDescent="0.25">
      <c r="A545" t="s">
        <v>8</v>
      </c>
      <c r="B545" t="s">
        <v>21</v>
      </c>
      <c r="C545" t="s">
        <v>19</v>
      </c>
      <c r="D545" t="s">
        <v>11</v>
      </c>
      <c r="E545" t="s">
        <v>12</v>
      </c>
      <c r="F545" s="36">
        <v>82</v>
      </c>
      <c r="G545" s="36" t="str" cm="1">
        <f t="array" ref="G54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545">
        <v>95</v>
      </c>
      <c r="I545" t="str" cm="1">
        <f t="array" ref="I54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545" t="str">
        <f>IF(StudentsPerformance37[[#This Row],[math score]]&lt;50,"Failed","Passed")</f>
        <v>Passed</v>
      </c>
      <c r="K545" t="s">
        <v>34</v>
      </c>
      <c r="L545" t="s">
        <v>34</v>
      </c>
      <c r="M545" t="str" cm="1">
        <f t="array" ref="M54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545">
        <v>89</v>
      </c>
    </row>
    <row r="546" spans="1:14" x14ac:dyDescent="0.25">
      <c r="A546" t="s">
        <v>8</v>
      </c>
      <c r="B546" t="s">
        <v>21</v>
      </c>
      <c r="C546" t="s">
        <v>16</v>
      </c>
      <c r="D546" t="s">
        <v>11</v>
      </c>
      <c r="E546" t="s">
        <v>12</v>
      </c>
      <c r="F546" s="36">
        <v>64</v>
      </c>
      <c r="G546" s="36" t="str" cm="1">
        <f t="array" ref="G54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46">
        <v>63</v>
      </c>
      <c r="I546" t="str" cm="1">
        <f t="array" ref="I54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46" t="str">
        <f>IF(StudentsPerformance37[[#This Row],[math score]]&lt;50,"Failed","Passed")</f>
        <v>Passed</v>
      </c>
      <c r="K546" t="s">
        <v>34</v>
      </c>
      <c r="L546" t="s">
        <v>34</v>
      </c>
      <c r="M546" t="str" cm="1">
        <f t="array" ref="M54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546">
        <v>66</v>
      </c>
    </row>
    <row r="547" spans="1:14" x14ac:dyDescent="0.25">
      <c r="A547" t="s">
        <v>17</v>
      </c>
      <c r="B547" t="s">
        <v>24</v>
      </c>
      <c r="C547" t="s">
        <v>23</v>
      </c>
      <c r="D547" t="s">
        <v>20</v>
      </c>
      <c r="E547" t="s">
        <v>15</v>
      </c>
      <c r="F547" s="36">
        <v>78</v>
      </c>
      <c r="G547" s="36" t="str" cm="1">
        <f t="array" ref="G54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47">
        <v>83</v>
      </c>
      <c r="I547" t="str" cm="1">
        <f t="array" ref="I54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547" t="str">
        <f>IF(StudentsPerformance37[[#This Row],[math score]]&lt;50,"Failed","Passed")</f>
        <v>Passed</v>
      </c>
      <c r="K547" t="s">
        <v>34</v>
      </c>
      <c r="L547" t="s">
        <v>34</v>
      </c>
      <c r="M547" t="str" cm="1">
        <f t="array" ref="M54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547">
        <v>80</v>
      </c>
    </row>
    <row r="548" spans="1:14" x14ac:dyDescent="0.25">
      <c r="A548" t="s">
        <v>8</v>
      </c>
      <c r="B548" t="s">
        <v>18</v>
      </c>
      <c r="C548" t="s">
        <v>23</v>
      </c>
      <c r="D548" t="s">
        <v>11</v>
      </c>
      <c r="E548" t="s">
        <v>15</v>
      </c>
      <c r="F548" s="36">
        <v>92</v>
      </c>
      <c r="G548" s="36" t="str" cm="1">
        <f t="array" ref="G54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548">
        <v>100</v>
      </c>
      <c r="I548" t="str" cm="1">
        <f t="array" ref="I54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548" t="str">
        <f>IF(StudentsPerformance37[[#This Row],[math score]]&lt;50,"Failed","Passed")</f>
        <v>Passed</v>
      </c>
      <c r="K548" t="s">
        <v>34</v>
      </c>
      <c r="L548" t="s">
        <v>34</v>
      </c>
      <c r="M548" t="str" cm="1">
        <f t="array" ref="M54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548">
        <v>97</v>
      </c>
    </row>
    <row r="549" spans="1:14" x14ac:dyDescent="0.25">
      <c r="A549" t="s">
        <v>17</v>
      </c>
      <c r="B549" t="s">
        <v>13</v>
      </c>
      <c r="C549" t="s">
        <v>22</v>
      </c>
      <c r="D549" t="s">
        <v>11</v>
      </c>
      <c r="E549" t="s">
        <v>15</v>
      </c>
      <c r="F549" s="36">
        <v>72</v>
      </c>
      <c r="G549" s="36" t="str" cm="1">
        <f t="array" ref="G54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49">
        <v>67</v>
      </c>
      <c r="I549" t="str" cm="1">
        <f t="array" ref="I54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49" t="str">
        <f>IF(StudentsPerformance37[[#This Row],[math score]]&lt;50,"Failed","Passed")</f>
        <v>Passed</v>
      </c>
      <c r="K549" t="s">
        <v>34</v>
      </c>
      <c r="L549" t="s">
        <v>34</v>
      </c>
      <c r="M549" t="str" cm="1">
        <f t="array" ref="M54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549">
        <v>64</v>
      </c>
    </row>
    <row r="550" spans="1:14" x14ac:dyDescent="0.25">
      <c r="A550" t="s">
        <v>8</v>
      </c>
      <c r="B550" t="s">
        <v>13</v>
      </c>
      <c r="C550" t="s">
        <v>22</v>
      </c>
      <c r="D550" t="s">
        <v>20</v>
      </c>
      <c r="E550" t="s">
        <v>12</v>
      </c>
      <c r="F550" s="36">
        <v>62</v>
      </c>
      <c r="G550" s="36" t="str" cm="1">
        <f t="array" ref="G55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50">
        <v>67</v>
      </c>
      <c r="I550" t="str" cm="1">
        <f t="array" ref="I55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50" t="str">
        <f>IF(StudentsPerformance37[[#This Row],[math score]]&lt;50,"Failed","Passed")</f>
        <v>Passed</v>
      </c>
      <c r="K550" t="s">
        <v>34</v>
      </c>
      <c r="L550" t="s">
        <v>34</v>
      </c>
      <c r="M550" t="str" cm="1">
        <f t="array" ref="M55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550">
        <v>64</v>
      </c>
    </row>
    <row r="551" spans="1:14" x14ac:dyDescent="0.25">
      <c r="A551" t="s">
        <v>17</v>
      </c>
      <c r="B551" t="s">
        <v>13</v>
      </c>
      <c r="C551" t="s">
        <v>16</v>
      </c>
      <c r="D551" t="s">
        <v>11</v>
      </c>
      <c r="E551" t="s">
        <v>12</v>
      </c>
      <c r="F551" s="36">
        <v>79</v>
      </c>
      <c r="G551" s="36" t="str" cm="1">
        <f t="array" ref="G55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51">
        <v>72</v>
      </c>
      <c r="I551" t="str" cm="1">
        <f t="array" ref="I55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51" t="str">
        <f>IF(StudentsPerformance37[[#This Row],[math score]]&lt;50,"Failed","Passed")</f>
        <v>Passed</v>
      </c>
      <c r="K551" t="s">
        <v>34</v>
      </c>
      <c r="L551" t="s">
        <v>34</v>
      </c>
      <c r="M551" t="str" cm="1">
        <f t="array" ref="M55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551">
        <v>69</v>
      </c>
    </row>
    <row r="552" spans="1:14" x14ac:dyDescent="0.25">
      <c r="A552" t="s">
        <v>17</v>
      </c>
      <c r="B552" t="s">
        <v>13</v>
      </c>
      <c r="C552" t="s">
        <v>23</v>
      </c>
      <c r="D552" t="s">
        <v>20</v>
      </c>
      <c r="E552" t="s">
        <v>12</v>
      </c>
      <c r="F552" s="36">
        <v>79</v>
      </c>
      <c r="G552" s="36" t="str" cm="1">
        <f t="array" ref="G55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52">
        <v>76</v>
      </c>
      <c r="I552" t="str" cm="1">
        <f t="array" ref="I55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52" t="str">
        <f>IF(StudentsPerformance37[[#This Row],[math score]]&lt;50,"Failed","Passed")</f>
        <v>Passed</v>
      </c>
      <c r="K552" t="s">
        <v>34</v>
      </c>
      <c r="L552" t="s">
        <v>34</v>
      </c>
      <c r="M552" t="str" cm="1">
        <f t="array" ref="M55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552">
        <v>65</v>
      </c>
    </row>
    <row r="553" spans="1:14" x14ac:dyDescent="0.25">
      <c r="A553" t="s">
        <v>17</v>
      </c>
      <c r="B553" t="s">
        <v>9</v>
      </c>
      <c r="C553" t="s">
        <v>10</v>
      </c>
      <c r="D553" t="s">
        <v>20</v>
      </c>
      <c r="E553" t="s">
        <v>15</v>
      </c>
      <c r="F553" s="36">
        <v>87</v>
      </c>
      <c r="G553" s="36" t="str" cm="1">
        <f t="array" ref="G55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553">
        <v>90</v>
      </c>
      <c r="I553" t="str" cm="1">
        <f t="array" ref="I55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553" t="str">
        <f>IF(StudentsPerformance37[[#This Row],[math score]]&lt;50,"Failed","Passed")</f>
        <v>Passed</v>
      </c>
      <c r="K553" t="s">
        <v>34</v>
      </c>
      <c r="L553" t="s">
        <v>34</v>
      </c>
      <c r="M553" t="str" cm="1">
        <f t="array" ref="M55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553">
        <v>88</v>
      </c>
    </row>
    <row r="554" spans="1:14" x14ac:dyDescent="0.25">
      <c r="A554" t="s">
        <v>8</v>
      </c>
      <c r="B554" t="s">
        <v>9</v>
      </c>
      <c r="C554" t="s">
        <v>19</v>
      </c>
      <c r="D554" t="s">
        <v>11</v>
      </c>
      <c r="E554" t="s">
        <v>12</v>
      </c>
      <c r="F554" s="36">
        <v>40</v>
      </c>
      <c r="G554" s="36" t="str" cm="1">
        <f t="array" ref="G55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554">
        <v>48</v>
      </c>
      <c r="I554" t="str" cm="1">
        <f t="array" ref="I55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554" t="str">
        <f>IF(StudentsPerformance37[[#This Row],[math score]]&lt;50,"Failed","Passed")</f>
        <v>Failed</v>
      </c>
      <c r="K554" t="s">
        <v>35</v>
      </c>
      <c r="L554" t="s">
        <v>34</v>
      </c>
      <c r="M554" t="str" cm="1">
        <f t="array" ref="M55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554">
        <v>50</v>
      </c>
    </row>
    <row r="555" spans="1:14" x14ac:dyDescent="0.25">
      <c r="A555" t="s">
        <v>17</v>
      </c>
      <c r="B555" t="s">
        <v>21</v>
      </c>
      <c r="C555" t="s">
        <v>14</v>
      </c>
      <c r="D555" t="s">
        <v>20</v>
      </c>
      <c r="E555" t="s">
        <v>12</v>
      </c>
      <c r="F555" s="36">
        <v>77</v>
      </c>
      <c r="G555" s="36" t="str" cm="1">
        <f t="array" ref="G55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55">
        <v>62</v>
      </c>
      <c r="I555" t="str" cm="1">
        <f t="array" ref="I55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55" t="str">
        <f>IF(StudentsPerformance37[[#This Row],[math score]]&lt;50,"Failed","Passed")</f>
        <v>Passed</v>
      </c>
      <c r="K555" t="s">
        <v>34</v>
      </c>
      <c r="L555" t="s">
        <v>34</v>
      </c>
      <c r="M555" t="str" cm="1">
        <f t="array" ref="M55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555">
        <v>64</v>
      </c>
    </row>
    <row r="556" spans="1:14" x14ac:dyDescent="0.25">
      <c r="A556" t="s">
        <v>17</v>
      </c>
      <c r="B556" t="s">
        <v>24</v>
      </c>
      <c r="C556" t="s">
        <v>19</v>
      </c>
      <c r="D556" t="s">
        <v>11</v>
      </c>
      <c r="E556" t="s">
        <v>12</v>
      </c>
      <c r="F556" s="36">
        <v>53</v>
      </c>
      <c r="G556" s="36" t="str" cm="1">
        <f t="array" ref="G55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556">
        <v>45</v>
      </c>
      <c r="I556" t="str" cm="1">
        <f t="array" ref="I55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556" t="str">
        <f>IF(StudentsPerformance37[[#This Row],[math score]]&lt;50,"Failed","Passed")</f>
        <v>Passed</v>
      </c>
      <c r="K556" t="s">
        <v>35</v>
      </c>
      <c r="L556" t="s">
        <v>35</v>
      </c>
      <c r="M556" t="str" cm="1">
        <f t="array" ref="M55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556">
        <v>40</v>
      </c>
    </row>
    <row r="557" spans="1:14" x14ac:dyDescent="0.25">
      <c r="A557" t="s">
        <v>8</v>
      </c>
      <c r="B557" t="s">
        <v>13</v>
      </c>
      <c r="C557" t="s">
        <v>14</v>
      </c>
      <c r="D557" t="s">
        <v>20</v>
      </c>
      <c r="E557" t="s">
        <v>12</v>
      </c>
      <c r="F557" s="36">
        <v>32</v>
      </c>
      <c r="G557" s="36" t="str" cm="1">
        <f t="array" ref="G55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557">
        <v>39</v>
      </c>
      <c r="I557" t="str" cm="1">
        <f t="array" ref="I55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557" t="str">
        <f>IF(StudentsPerformance37[[#This Row],[math score]]&lt;50,"Failed","Passed")</f>
        <v>Failed</v>
      </c>
      <c r="K557" t="s">
        <v>35</v>
      </c>
      <c r="L557" t="s">
        <v>35</v>
      </c>
      <c r="M557" t="str" cm="1">
        <f t="array" ref="M55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557">
        <v>33</v>
      </c>
    </row>
    <row r="558" spans="1:14" x14ac:dyDescent="0.25">
      <c r="A558" t="s">
        <v>8</v>
      </c>
      <c r="B558" t="s">
        <v>13</v>
      </c>
      <c r="C558" t="s">
        <v>19</v>
      </c>
      <c r="D558" t="s">
        <v>11</v>
      </c>
      <c r="E558" t="s">
        <v>15</v>
      </c>
      <c r="F558" s="36">
        <v>55</v>
      </c>
      <c r="G558" s="36" t="str" cm="1">
        <f t="array" ref="G55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558">
        <v>72</v>
      </c>
      <c r="I558" t="str" cm="1">
        <f t="array" ref="I55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58" t="str">
        <f>IF(StudentsPerformance37[[#This Row],[math score]]&lt;50,"Failed","Passed")</f>
        <v>Passed</v>
      </c>
      <c r="K558" t="s">
        <v>34</v>
      </c>
      <c r="L558" t="s">
        <v>34</v>
      </c>
      <c r="M558" t="str" cm="1">
        <f t="array" ref="M55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558">
        <v>79</v>
      </c>
    </row>
    <row r="559" spans="1:14" x14ac:dyDescent="0.25">
      <c r="A559" t="s">
        <v>17</v>
      </c>
      <c r="B559" t="s">
        <v>13</v>
      </c>
      <c r="C559" t="s">
        <v>16</v>
      </c>
      <c r="D559" t="s">
        <v>20</v>
      </c>
      <c r="E559" t="s">
        <v>12</v>
      </c>
      <c r="F559" s="36">
        <v>61</v>
      </c>
      <c r="G559" s="36" t="str" cm="1">
        <f t="array" ref="G55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59">
        <v>67</v>
      </c>
      <c r="I559" t="str" cm="1">
        <f t="array" ref="I55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59" t="str">
        <f>IF(StudentsPerformance37[[#This Row],[math score]]&lt;50,"Failed","Passed")</f>
        <v>Passed</v>
      </c>
      <c r="K559" t="s">
        <v>34</v>
      </c>
      <c r="L559" t="s">
        <v>34</v>
      </c>
      <c r="M559" t="str" cm="1">
        <f t="array" ref="M55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559">
        <v>66</v>
      </c>
    </row>
    <row r="560" spans="1:14" x14ac:dyDescent="0.25">
      <c r="A560" t="s">
        <v>8</v>
      </c>
      <c r="B560" t="s">
        <v>9</v>
      </c>
      <c r="C560" t="s">
        <v>19</v>
      </c>
      <c r="D560" t="s">
        <v>20</v>
      </c>
      <c r="E560" t="s">
        <v>12</v>
      </c>
      <c r="F560" s="36">
        <v>53</v>
      </c>
      <c r="G560" s="36" t="str" cm="1">
        <f t="array" ref="G56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560">
        <v>70</v>
      </c>
      <c r="I560" t="str" cm="1">
        <f t="array" ref="I56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60" t="str">
        <f>IF(StudentsPerformance37[[#This Row],[math score]]&lt;50,"Failed","Passed")</f>
        <v>Passed</v>
      </c>
      <c r="K560" t="s">
        <v>34</v>
      </c>
      <c r="L560" t="s">
        <v>34</v>
      </c>
      <c r="M560" t="str" cm="1">
        <f t="array" ref="M56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560">
        <v>70</v>
      </c>
    </row>
    <row r="561" spans="1:14" x14ac:dyDescent="0.25">
      <c r="A561" t="s">
        <v>17</v>
      </c>
      <c r="B561" t="s">
        <v>21</v>
      </c>
      <c r="C561" t="s">
        <v>23</v>
      </c>
      <c r="D561" t="s">
        <v>11</v>
      </c>
      <c r="E561" t="s">
        <v>12</v>
      </c>
      <c r="F561" s="36">
        <v>73</v>
      </c>
      <c r="G561" s="36" t="str" cm="1">
        <f t="array" ref="G56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61">
        <v>66</v>
      </c>
      <c r="I561" t="str" cm="1">
        <f t="array" ref="I56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61" t="str">
        <f>IF(StudentsPerformance37[[#This Row],[math score]]&lt;50,"Failed","Passed")</f>
        <v>Passed</v>
      </c>
      <c r="K561" t="s">
        <v>34</v>
      </c>
      <c r="L561" t="s">
        <v>34</v>
      </c>
      <c r="M561" t="str" cm="1">
        <f t="array" ref="M56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561">
        <v>62</v>
      </c>
    </row>
    <row r="562" spans="1:14" x14ac:dyDescent="0.25">
      <c r="A562" t="s">
        <v>8</v>
      </c>
      <c r="B562" t="s">
        <v>21</v>
      </c>
      <c r="C562" t="s">
        <v>14</v>
      </c>
      <c r="D562" t="s">
        <v>11</v>
      </c>
      <c r="E562" t="s">
        <v>15</v>
      </c>
      <c r="F562" s="36">
        <v>74</v>
      </c>
      <c r="G562" s="36" t="str" cm="1">
        <f t="array" ref="G56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62">
        <v>75</v>
      </c>
      <c r="I562" t="str" cm="1">
        <f t="array" ref="I56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62" t="str">
        <f>IF(StudentsPerformance37[[#This Row],[math score]]&lt;50,"Failed","Passed")</f>
        <v>Passed</v>
      </c>
      <c r="K562" t="s">
        <v>34</v>
      </c>
      <c r="L562" t="s">
        <v>34</v>
      </c>
      <c r="M562" t="str" cm="1">
        <f t="array" ref="M56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562">
        <v>79</v>
      </c>
    </row>
    <row r="563" spans="1:14" x14ac:dyDescent="0.25">
      <c r="A563" t="s">
        <v>8</v>
      </c>
      <c r="B563" t="s">
        <v>13</v>
      </c>
      <c r="C563" t="s">
        <v>14</v>
      </c>
      <c r="D563" t="s">
        <v>11</v>
      </c>
      <c r="E563" t="s">
        <v>12</v>
      </c>
      <c r="F563" s="36">
        <v>63</v>
      </c>
      <c r="G563" s="36" t="str" cm="1">
        <f t="array" ref="G56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63">
        <v>74</v>
      </c>
      <c r="I563" t="str" cm="1">
        <f t="array" ref="I56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63" t="str">
        <f>IF(StudentsPerformance37[[#This Row],[math score]]&lt;50,"Failed","Passed")</f>
        <v>Passed</v>
      </c>
      <c r="K563" t="s">
        <v>34</v>
      </c>
      <c r="L563" t="s">
        <v>34</v>
      </c>
      <c r="M563" t="str" cm="1">
        <f t="array" ref="M56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563">
        <v>74</v>
      </c>
    </row>
    <row r="564" spans="1:14" x14ac:dyDescent="0.25">
      <c r="A564" t="s">
        <v>17</v>
      </c>
      <c r="B564" t="s">
        <v>13</v>
      </c>
      <c r="C564" t="s">
        <v>10</v>
      </c>
      <c r="D564" t="s">
        <v>11</v>
      </c>
      <c r="E564" t="s">
        <v>15</v>
      </c>
      <c r="F564" s="36">
        <v>96</v>
      </c>
      <c r="G564" s="36" t="str" cm="1">
        <f t="array" ref="G56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564">
        <v>90</v>
      </c>
      <c r="I564" t="str" cm="1">
        <f t="array" ref="I56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564" t="str">
        <f>IF(StudentsPerformance37[[#This Row],[math score]]&lt;50,"Failed","Passed")</f>
        <v>Passed</v>
      </c>
      <c r="K564" t="s">
        <v>34</v>
      </c>
      <c r="L564" t="s">
        <v>34</v>
      </c>
      <c r="M564" t="str" cm="1">
        <f t="array" ref="M56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564">
        <v>92</v>
      </c>
    </row>
    <row r="565" spans="1:14" x14ac:dyDescent="0.25">
      <c r="A565" t="s">
        <v>8</v>
      </c>
      <c r="B565" t="s">
        <v>21</v>
      </c>
      <c r="C565" t="s">
        <v>14</v>
      </c>
      <c r="D565" t="s">
        <v>20</v>
      </c>
      <c r="E565" t="s">
        <v>15</v>
      </c>
      <c r="F565" s="36">
        <v>63</v>
      </c>
      <c r="G565" s="36" t="str" cm="1">
        <f t="array" ref="G56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65">
        <v>80</v>
      </c>
      <c r="I565" t="str" cm="1">
        <f t="array" ref="I56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565" t="str">
        <f>IF(StudentsPerformance37[[#This Row],[math score]]&lt;50,"Failed","Passed")</f>
        <v>Passed</v>
      </c>
      <c r="K565" t="s">
        <v>34</v>
      </c>
      <c r="L565" t="s">
        <v>34</v>
      </c>
      <c r="M565" t="str" cm="1">
        <f t="array" ref="M56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565">
        <v>80</v>
      </c>
    </row>
    <row r="566" spans="1:14" x14ac:dyDescent="0.25">
      <c r="A566" t="s">
        <v>17</v>
      </c>
      <c r="B566" t="s">
        <v>9</v>
      </c>
      <c r="C566" t="s">
        <v>10</v>
      </c>
      <c r="D566" t="s">
        <v>20</v>
      </c>
      <c r="E566" t="s">
        <v>12</v>
      </c>
      <c r="F566" s="36">
        <v>48</v>
      </c>
      <c r="G566" s="36" t="str" cm="1">
        <f t="array" ref="G56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566">
        <v>51</v>
      </c>
      <c r="I566" t="str" cm="1">
        <f t="array" ref="I56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566" t="str">
        <f>IF(StudentsPerformance37[[#This Row],[math score]]&lt;50,"Failed","Passed")</f>
        <v>Failed</v>
      </c>
      <c r="K566" t="s">
        <v>34</v>
      </c>
      <c r="L566" t="s">
        <v>35</v>
      </c>
      <c r="M566" t="str" cm="1">
        <f t="array" ref="M56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566">
        <v>46</v>
      </c>
    </row>
    <row r="567" spans="1:14" x14ac:dyDescent="0.25">
      <c r="A567" t="s">
        <v>17</v>
      </c>
      <c r="B567" t="s">
        <v>9</v>
      </c>
      <c r="C567" t="s">
        <v>19</v>
      </c>
      <c r="D567" t="s">
        <v>11</v>
      </c>
      <c r="E567" t="s">
        <v>12</v>
      </c>
      <c r="F567" s="36">
        <v>48</v>
      </c>
      <c r="G567" s="36" t="str" cm="1">
        <f t="array" ref="G56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567">
        <v>43</v>
      </c>
      <c r="I567" t="str" cm="1">
        <f t="array" ref="I56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567" t="str">
        <f>IF(StudentsPerformance37[[#This Row],[math score]]&lt;50,"Failed","Passed")</f>
        <v>Failed</v>
      </c>
      <c r="K567" t="s">
        <v>35</v>
      </c>
      <c r="L567" t="s">
        <v>35</v>
      </c>
      <c r="M567" t="str" cm="1">
        <f t="array" ref="M56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567">
        <v>45</v>
      </c>
    </row>
    <row r="568" spans="1:14" x14ac:dyDescent="0.25">
      <c r="A568" t="s">
        <v>8</v>
      </c>
      <c r="B568" t="s">
        <v>24</v>
      </c>
      <c r="C568" t="s">
        <v>10</v>
      </c>
      <c r="D568" t="s">
        <v>20</v>
      </c>
      <c r="E568" t="s">
        <v>15</v>
      </c>
      <c r="F568" s="36">
        <v>92</v>
      </c>
      <c r="G568" s="36" t="str" cm="1">
        <f t="array" ref="G56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568">
        <v>100</v>
      </c>
      <c r="I568" t="str" cm="1">
        <f t="array" ref="I56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568" t="str">
        <f>IF(StudentsPerformance37[[#This Row],[math score]]&lt;50,"Failed","Passed")</f>
        <v>Passed</v>
      </c>
      <c r="K568" t="s">
        <v>34</v>
      </c>
      <c r="L568" t="s">
        <v>34</v>
      </c>
      <c r="M568" t="str" cm="1">
        <f t="array" ref="M56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568">
        <v>100</v>
      </c>
    </row>
    <row r="569" spans="1:14" x14ac:dyDescent="0.25">
      <c r="A569" t="s">
        <v>8</v>
      </c>
      <c r="B569" t="s">
        <v>21</v>
      </c>
      <c r="C569" t="s">
        <v>16</v>
      </c>
      <c r="D569" t="s">
        <v>20</v>
      </c>
      <c r="E569" t="s">
        <v>15</v>
      </c>
      <c r="F569" s="36">
        <v>61</v>
      </c>
      <c r="G569" s="36" t="str" cm="1">
        <f t="array" ref="G56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69">
        <v>71</v>
      </c>
      <c r="I569" t="str" cm="1">
        <f t="array" ref="I56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69" t="str">
        <f>IF(StudentsPerformance37[[#This Row],[math score]]&lt;50,"Failed","Passed")</f>
        <v>Passed</v>
      </c>
      <c r="K569" t="s">
        <v>34</v>
      </c>
      <c r="L569" t="s">
        <v>34</v>
      </c>
      <c r="M569" t="str" cm="1">
        <f t="array" ref="M56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569">
        <v>78</v>
      </c>
    </row>
    <row r="570" spans="1:14" x14ac:dyDescent="0.25">
      <c r="A570" t="s">
        <v>17</v>
      </c>
      <c r="B570" t="s">
        <v>9</v>
      </c>
      <c r="C570" t="s">
        <v>22</v>
      </c>
      <c r="D570" t="s">
        <v>20</v>
      </c>
      <c r="E570" t="s">
        <v>12</v>
      </c>
      <c r="F570" s="36">
        <v>63</v>
      </c>
      <c r="G570" s="36" t="str" cm="1">
        <f t="array" ref="G57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70">
        <v>48</v>
      </c>
      <c r="I570" t="str" cm="1">
        <f t="array" ref="I57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570" t="str">
        <f>IF(StudentsPerformance37[[#This Row],[math score]]&lt;50,"Failed","Passed")</f>
        <v>Passed</v>
      </c>
      <c r="K570" t="s">
        <v>35</v>
      </c>
      <c r="L570" t="s">
        <v>35</v>
      </c>
      <c r="M570" t="str" cm="1">
        <f t="array" ref="M57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570">
        <v>47</v>
      </c>
    </row>
    <row r="571" spans="1:14" x14ac:dyDescent="0.25">
      <c r="A571" t="s">
        <v>17</v>
      </c>
      <c r="B571" t="s">
        <v>21</v>
      </c>
      <c r="C571" t="s">
        <v>10</v>
      </c>
      <c r="D571" t="s">
        <v>20</v>
      </c>
      <c r="E571" t="s">
        <v>12</v>
      </c>
      <c r="F571" s="36">
        <v>68</v>
      </c>
      <c r="G571" s="36" t="str" cm="1">
        <f t="array" ref="G57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71">
        <v>68</v>
      </c>
      <c r="I571" t="str" cm="1">
        <f t="array" ref="I57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71" t="str">
        <f>IF(StudentsPerformance37[[#This Row],[math score]]&lt;50,"Failed","Passed")</f>
        <v>Passed</v>
      </c>
      <c r="K571" t="s">
        <v>34</v>
      </c>
      <c r="L571" t="s">
        <v>34</v>
      </c>
      <c r="M571" t="str" cm="1">
        <f t="array" ref="M57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571">
        <v>67</v>
      </c>
    </row>
    <row r="572" spans="1:14" x14ac:dyDescent="0.25">
      <c r="A572" t="s">
        <v>17</v>
      </c>
      <c r="B572" t="s">
        <v>9</v>
      </c>
      <c r="C572" t="s">
        <v>14</v>
      </c>
      <c r="D572" t="s">
        <v>11</v>
      </c>
      <c r="E572" t="s">
        <v>15</v>
      </c>
      <c r="F572" s="36">
        <v>71</v>
      </c>
      <c r="G572" s="36" t="str" cm="1">
        <f t="array" ref="G57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72">
        <v>75</v>
      </c>
      <c r="I572" t="str" cm="1">
        <f t="array" ref="I57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72" t="str">
        <f>IF(StudentsPerformance37[[#This Row],[math score]]&lt;50,"Failed","Passed")</f>
        <v>Passed</v>
      </c>
      <c r="K572" t="s">
        <v>34</v>
      </c>
      <c r="L572" t="s">
        <v>34</v>
      </c>
      <c r="M572" t="str" cm="1">
        <f t="array" ref="M57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572">
        <v>70</v>
      </c>
    </row>
    <row r="573" spans="1:14" x14ac:dyDescent="0.25">
      <c r="A573" t="s">
        <v>17</v>
      </c>
      <c r="B573" t="s">
        <v>18</v>
      </c>
      <c r="C573" t="s">
        <v>10</v>
      </c>
      <c r="D573" t="s">
        <v>11</v>
      </c>
      <c r="E573" t="s">
        <v>12</v>
      </c>
      <c r="F573" s="36">
        <v>91</v>
      </c>
      <c r="G573" s="36" t="str" cm="1">
        <f t="array" ref="G57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573">
        <v>96</v>
      </c>
      <c r="I573" t="str" cm="1">
        <f t="array" ref="I57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573" t="str">
        <f>IF(StudentsPerformance37[[#This Row],[math score]]&lt;50,"Failed","Passed")</f>
        <v>Passed</v>
      </c>
      <c r="K573" t="s">
        <v>34</v>
      </c>
      <c r="L573" t="s">
        <v>34</v>
      </c>
      <c r="M573" t="str" cm="1">
        <f t="array" ref="M57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573">
        <v>92</v>
      </c>
    </row>
    <row r="574" spans="1:14" x14ac:dyDescent="0.25">
      <c r="A574" t="s">
        <v>8</v>
      </c>
      <c r="B574" t="s">
        <v>13</v>
      </c>
      <c r="C574" t="s">
        <v>14</v>
      </c>
      <c r="D574" t="s">
        <v>11</v>
      </c>
      <c r="E574" t="s">
        <v>12</v>
      </c>
      <c r="F574" s="36">
        <v>53</v>
      </c>
      <c r="G574" s="36" t="str" cm="1">
        <f t="array" ref="G57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574">
        <v>62</v>
      </c>
      <c r="I574" t="str" cm="1">
        <f t="array" ref="I57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74" t="str">
        <f>IF(StudentsPerformance37[[#This Row],[math score]]&lt;50,"Failed","Passed")</f>
        <v>Passed</v>
      </c>
      <c r="K574" t="s">
        <v>34</v>
      </c>
      <c r="L574" t="s">
        <v>34</v>
      </c>
      <c r="M574" t="str" cm="1">
        <f t="array" ref="M57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574">
        <v>56</v>
      </c>
    </row>
    <row r="575" spans="1:14" x14ac:dyDescent="0.25">
      <c r="A575" t="s">
        <v>8</v>
      </c>
      <c r="B575" t="s">
        <v>13</v>
      </c>
      <c r="C575" t="s">
        <v>22</v>
      </c>
      <c r="D575" t="s">
        <v>20</v>
      </c>
      <c r="E575" t="s">
        <v>15</v>
      </c>
      <c r="F575" s="36">
        <v>50</v>
      </c>
      <c r="G575" s="36" t="str" cm="1">
        <f t="array" ref="G57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575">
        <v>66</v>
      </c>
      <c r="I575" t="str" cm="1">
        <f t="array" ref="I57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75" t="str">
        <f>IF(StudentsPerformance37[[#This Row],[math score]]&lt;50,"Failed","Passed")</f>
        <v>Passed</v>
      </c>
      <c r="K575" t="s">
        <v>34</v>
      </c>
      <c r="L575" t="s">
        <v>34</v>
      </c>
      <c r="M575" t="str" cm="1">
        <f t="array" ref="M57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575">
        <v>64</v>
      </c>
    </row>
    <row r="576" spans="1:14" x14ac:dyDescent="0.25">
      <c r="A576" t="s">
        <v>8</v>
      </c>
      <c r="B576" t="s">
        <v>24</v>
      </c>
      <c r="C576" t="s">
        <v>22</v>
      </c>
      <c r="D576" t="s">
        <v>11</v>
      </c>
      <c r="E576" t="s">
        <v>12</v>
      </c>
      <c r="F576" s="36">
        <v>74</v>
      </c>
      <c r="G576" s="36" t="str" cm="1">
        <f t="array" ref="G57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76">
        <v>81</v>
      </c>
      <c r="I576" t="str" cm="1">
        <f t="array" ref="I57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576" t="str">
        <f>IF(StudentsPerformance37[[#This Row],[math score]]&lt;50,"Failed","Passed")</f>
        <v>Passed</v>
      </c>
      <c r="K576" t="s">
        <v>34</v>
      </c>
      <c r="L576" t="s">
        <v>34</v>
      </c>
      <c r="M576" t="str" cm="1">
        <f t="array" ref="M57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576">
        <v>71</v>
      </c>
    </row>
    <row r="577" spans="1:14" x14ac:dyDescent="0.25">
      <c r="A577" t="s">
        <v>17</v>
      </c>
      <c r="B577" t="s">
        <v>18</v>
      </c>
      <c r="C577" t="s">
        <v>19</v>
      </c>
      <c r="D577" t="s">
        <v>20</v>
      </c>
      <c r="E577" t="s">
        <v>15</v>
      </c>
      <c r="F577" s="36">
        <v>40</v>
      </c>
      <c r="G577" s="36" t="str" cm="1">
        <f t="array" ref="G57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577">
        <v>55</v>
      </c>
      <c r="I577" t="str" cm="1">
        <f t="array" ref="I57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577" t="str">
        <f>IF(StudentsPerformance37[[#This Row],[math score]]&lt;50,"Failed","Passed")</f>
        <v>Failed</v>
      </c>
      <c r="K577" t="s">
        <v>34</v>
      </c>
      <c r="L577" t="s">
        <v>34</v>
      </c>
      <c r="M577" t="str" cm="1">
        <f t="array" ref="M57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577">
        <v>53</v>
      </c>
    </row>
    <row r="578" spans="1:14" x14ac:dyDescent="0.25">
      <c r="A578" t="s">
        <v>17</v>
      </c>
      <c r="B578" t="s">
        <v>18</v>
      </c>
      <c r="C578" t="s">
        <v>14</v>
      </c>
      <c r="D578" t="s">
        <v>11</v>
      </c>
      <c r="E578" t="s">
        <v>15</v>
      </c>
      <c r="F578" s="36">
        <v>61</v>
      </c>
      <c r="G578" s="36" t="str" cm="1">
        <f t="array" ref="G57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78">
        <v>51</v>
      </c>
      <c r="I578" t="str" cm="1">
        <f t="array" ref="I57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578" t="str">
        <f>IF(StudentsPerformance37[[#This Row],[math score]]&lt;50,"Failed","Passed")</f>
        <v>Passed</v>
      </c>
      <c r="K578" t="s">
        <v>34</v>
      </c>
      <c r="L578" t="s">
        <v>34</v>
      </c>
      <c r="M578" t="str" cm="1">
        <f t="array" ref="M57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578">
        <v>52</v>
      </c>
    </row>
    <row r="579" spans="1:14" x14ac:dyDescent="0.25">
      <c r="A579" t="s">
        <v>8</v>
      </c>
      <c r="B579" t="s">
        <v>9</v>
      </c>
      <c r="C579" t="s">
        <v>22</v>
      </c>
      <c r="D579" t="s">
        <v>11</v>
      </c>
      <c r="E579" t="s">
        <v>12</v>
      </c>
      <c r="F579" s="36">
        <v>81</v>
      </c>
      <c r="G579" s="36" t="str" cm="1">
        <f t="array" ref="G57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579">
        <v>91</v>
      </c>
      <c r="I579" t="str" cm="1">
        <f t="array" ref="I57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579" t="str">
        <f>IF(StudentsPerformance37[[#This Row],[math score]]&lt;50,"Failed","Passed")</f>
        <v>Passed</v>
      </c>
      <c r="K579" t="s">
        <v>34</v>
      </c>
      <c r="L579" t="s">
        <v>34</v>
      </c>
      <c r="M579" t="str" cm="1">
        <f t="array" ref="M57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579">
        <v>89</v>
      </c>
    </row>
    <row r="580" spans="1:14" x14ac:dyDescent="0.25">
      <c r="A580" t="s">
        <v>8</v>
      </c>
      <c r="B580" t="s">
        <v>9</v>
      </c>
      <c r="C580" t="s">
        <v>14</v>
      </c>
      <c r="D580" t="s">
        <v>20</v>
      </c>
      <c r="E580" t="s">
        <v>15</v>
      </c>
      <c r="F580" s="36">
        <v>48</v>
      </c>
      <c r="G580" s="36" t="str" cm="1">
        <f t="array" ref="G58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580">
        <v>56</v>
      </c>
      <c r="I580" t="str" cm="1">
        <f t="array" ref="I58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580" t="str">
        <f>IF(StudentsPerformance37[[#This Row],[math score]]&lt;50,"Failed","Passed")</f>
        <v>Failed</v>
      </c>
      <c r="K580" t="s">
        <v>34</v>
      </c>
      <c r="L580" t="s">
        <v>34</v>
      </c>
      <c r="M580" t="str" cm="1">
        <f t="array" ref="M58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580">
        <v>58</v>
      </c>
    </row>
    <row r="581" spans="1:14" x14ac:dyDescent="0.25">
      <c r="A581" t="s">
        <v>8</v>
      </c>
      <c r="B581" t="s">
        <v>21</v>
      </c>
      <c r="C581" t="s">
        <v>16</v>
      </c>
      <c r="D581" t="s">
        <v>11</v>
      </c>
      <c r="E581" t="s">
        <v>12</v>
      </c>
      <c r="F581" s="36">
        <v>53</v>
      </c>
      <c r="G581" s="36" t="str" cm="1">
        <f t="array" ref="G58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581">
        <v>61</v>
      </c>
      <c r="I581" t="str" cm="1">
        <f t="array" ref="I58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81" t="str">
        <f>IF(StudentsPerformance37[[#This Row],[math score]]&lt;50,"Failed","Passed")</f>
        <v>Passed</v>
      </c>
      <c r="K581" t="s">
        <v>34</v>
      </c>
      <c r="L581" t="s">
        <v>34</v>
      </c>
      <c r="M581" t="str" cm="1">
        <f t="array" ref="M58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581">
        <v>68</v>
      </c>
    </row>
    <row r="582" spans="1:14" x14ac:dyDescent="0.25">
      <c r="A582" t="s">
        <v>8</v>
      </c>
      <c r="B582" t="s">
        <v>21</v>
      </c>
      <c r="C582" t="s">
        <v>23</v>
      </c>
      <c r="D582" t="s">
        <v>11</v>
      </c>
      <c r="E582" t="s">
        <v>12</v>
      </c>
      <c r="F582" s="36">
        <v>81</v>
      </c>
      <c r="G582" s="36" t="str" cm="1">
        <f t="array" ref="G58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582">
        <v>97</v>
      </c>
      <c r="I582" t="str" cm="1">
        <f t="array" ref="I58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582" t="str">
        <f>IF(StudentsPerformance37[[#This Row],[math score]]&lt;50,"Failed","Passed")</f>
        <v>Passed</v>
      </c>
      <c r="K582" t="s">
        <v>34</v>
      </c>
      <c r="L582" t="s">
        <v>34</v>
      </c>
      <c r="M582" t="str" cm="1">
        <f t="array" ref="M58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582">
        <v>96</v>
      </c>
    </row>
    <row r="583" spans="1:14" x14ac:dyDescent="0.25">
      <c r="A583" t="s">
        <v>8</v>
      </c>
      <c r="B583" t="s">
        <v>24</v>
      </c>
      <c r="C583" t="s">
        <v>23</v>
      </c>
      <c r="D583" t="s">
        <v>11</v>
      </c>
      <c r="E583" t="s">
        <v>12</v>
      </c>
      <c r="F583" s="36">
        <v>77</v>
      </c>
      <c r="G583" s="36" t="str" cm="1">
        <f t="array" ref="G58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83">
        <v>79</v>
      </c>
      <c r="I583" t="str" cm="1">
        <f t="array" ref="I58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83" t="str">
        <f>IF(StudentsPerformance37[[#This Row],[math score]]&lt;50,"Failed","Passed")</f>
        <v>Passed</v>
      </c>
      <c r="K583" t="s">
        <v>34</v>
      </c>
      <c r="L583" t="s">
        <v>34</v>
      </c>
      <c r="M583" t="str" cm="1">
        <f t="array" ref="M58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583">
        <v>80</v>
      </c>
    </row>
    <row r="584" spans="1:14" x14ac:dyDescent="0.25">
      <c r="A584" t="s">
        <v>8</v>
      </c>
      <c r="B584" t="s">
        <v>21</v>
      </c>
      <c r="C584" t="s">
        <v>10</v>
      </c>
      <c r="D584" t="s">
        <v>20</v>
      </c>
      <c r="E584" t="s">
        <v>12</v>
      </c>
      <c r="F584" s="36">
        <v>63</v>
      </c>
      <c r="G584" s="36" t="str" cm="1">
        <f t="array" ref="G58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84">
        <v>73</v>
      </c>
      <c r="I584" t="str" cm="1">
        <f t="array" ref="I58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84" t="str">
        <f>IF(StudentsPerformance37[[#This Row],[math score]]&lt;50,"Failed","Passed")</f>
        <v>Passed</v>
      </c>
      <c r="K584" t="s">
        <v>34</v>
      </c>
      <c r="L584" t="s">
        <v>34</v>
      </c>
      <c r="M584" t="str" cm="1">
        <f t="array" ref="M58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584">
        <v>78</v>
      </c>
    </row>
    <row r="585" spans="1:14" x14ac:dyDescent="0.25">
      <c r="A585" t="s">
        <v>8</v>
      </c>
      <c r="B585" t="s">
        <v>21</v>
      </c>
      <c r="C585" t="s">
        <v>19</v>
      </c>
      <c r="D585" t="s">
        <v>11</v>
      </c>
      <c r="E585" t="s">
        <v>15</v>
      </c>
      <c r="F585" s="36">
        <v>73</v>
      </c>
      <c r="G585" s="36" t="str" cm="1">
        <f t="array" ref="G58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85">
        <v>75</v>
      </c>
      <c r="I585" t="str" cm="1">
        <f t="array" ref="I58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85" t="str">
        <f>IF(StudentsPerformance37[[#This Row],[math score]]&lt;50,"Failed","Passed")</f>
        <v>Passed</v>
      </c>
      <c r="K585" t="s">
        <v>34</v>
      </c>
      <c r="L585" t="s">
        <v>34</v>
      </c>
      <c r="M585" t="str" cm="1">
        <f t="array" ref="M58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585">
        <v>80</v>
      </c>
    </row>
    <row r="586" spans="1:14" x14ac:dyDescent="0.25">
      <c r="A586" t="s">
        <v>8</v>
      </c>
      <c r="B586" t="s">
        <v>21</v>
      </c>
      <c r="C586" t="s">
        <v>14</v>
      </c>
      <c r="D586" t="s">
        <v>11</v>
      </c>
      <c r="E586" t="s">
        <v>12</v>
      </c>
      <c r="F586" s="36">
        <v>69</v>
      </c>
      <c r="G586" s="36" t="str" cm="1">
        <f t="array" ref="G58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86">
        <v>77</v>
      </c>
      <c r="I586" t="str" cm="1">
        <f t="array" ref="I58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86" t="str">
        <f>IF(StudentsPerformance37[[#This Row],[math score]]&lt;50,"Failed","Passed")</f>
        <v>Passed</v>
      </c>
      <c r="K586" t="s">
        <v>34</v>
      </c>
      <c r="L586" t="s">
        <v>34</v>
      </c>
      <c r="M586" t="str" cm="1">
        <f t="array" ref="M58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586">
        <v>77</v>
      </c>
    </row>
    <row r="587" spans="1:14" x14ac:dyDescent="0.25">
      <c r="A587" t="s">
        <v>8</v>
      </c>
      <c r="B587" t="s">
        <v>13</v>
      </c>
      <c r="C587" t="s">
        <v>19</v>
      </c>
      <c r="D587" t="s">
        <v>11</v>
      </c>
      <c r="E587" t="s">
        <v>12</v>
      </c>
      <c r="F587" s="36">
        <v>65</v>
      </c>
      <c r="G587" s="36" t="str" cm="1">
        <f t="array" ref="G58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87">
        <v>76</v>
      </c>
      <c r="I587" t="str" cm="1">
        <f t="array" ref="I58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87" t="str">
        <f>IF(StudentsPerformance37[[#This Row],[math score]]&lt;50,"Failed","Passed")</f>
        <v>Passed</v>
      </c>
      <c r="K587" t="s">
        <v>34</v>
      </c>
      <c r="L587" t="s">
        <v>34</v>
      </c>
      <c r="M587" t="str" cm="1">
        <f t="array" ref="M58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587">
        <v>76</v>
      </c>
    </row>
    <row r="588" spans="1:14" x14ac:dyDescent="0.25">
      <c r="A588" t="s">
        <v>8</v>
      </c>
      <c r="B588" t="s">
        <v>18</v>
      </c>
      <c r="C588" t="s">
        <v>22</v>
      </c>
      <c r="D588" t="s">
        <v>11</v>
      </c>
      <c r="E588" t="s">
        <v>12</v>
      </c>
      <c r="F588" s="36">
        <v>55</v>
      </c>
      <c r="G588" s="36" t="str" cm="1">
        <f t="array" ref="G58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588">
        <v>73</v>
      </c>
      <c r="I588" t="str" cm="1">
        <f t="array" ref="I58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88" t="str">
        <f>IF(StudentsPerformance37[[#This Row],[math score]]&lt;50,"Failed","Passed")</f>
        <v>Passed</v>
      </c>
      <c r="K588" t="s">
        <v>34</v>
      </c>
      <c r="L588" t="s">
        <v>34</v>
      </c>
      <c r="M588" t="str" cm="1">
        <f t="array" ref="M58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588">
        <v>73</v>
      </c>
    </row>
    <row r="589" spans="1:14" x14ac:dyDescent="0.25">
      <c r="A589" t="s">
        <v>8</v>
      </c>
      <c r="B589" t="s">
        <v>13</v>
      </c>
      <c r="C589" t="s">
        <v>10</v>
      </c>
      <c r="D589" t="s">
        <v>20</v>
      </c>
      <c r="E589" t="s">
        <v>12</v>
      </c>
      <c r="F589" s="36">
        <v>44</v>
      </c>
      <c r="G589" s="36" t="str" cm="1">
        <f t="array" ref="G58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589">
        <v>63</v>
      </c>
      <c r="I589" t="str" cm="1">
        <f t="array" ref="I58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89" t="str">
        <f>IF(StudentsPerformance37[[#This Row],[math score]]&lt;50,"Failed","Passed")</f>
        <v>Failed</v>
      </c>
      <c r="K589" t="s">
        <v>34</v>
      </c>
      <c r="L589" t="s">
        <v>34</v>
      </c>
      <c r="M589" t="str" cm="1">
        <f t="array" ref="M58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589">
        <v>62</v>
      </c>
    </row>
    <row r="590" spans="1:14" x14ac:dyDescent="0.25">
      <c r="A590" t="s">
        <v>8</v>
      </c>
      <c r="B590" t="s">
        <v>13</v>
      </c>
      <c r="C590" t="s">
        <v>14</v>
      </c>
      <c r="D590" t="s">
        <v>11</v>
      </c>
      <c r="E590" t="s">
        <v>12</v>
      </c>
      <c r="F590" s="36">
        <v>54</v>
      </c>
      <c r="G590" s="36" t="str" cm="1">
        <f t="array" ref="G59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590">
        <v>64</v>
      </c>
      <c r="I590" t="str" cm="1">
        <f t="array" ref="I59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90" t="str">
        <f>IF(StudentsPerformance37[[#This Row],[math score]]&lt;50,"Failed","Passed")</f>
        <v>Passed</v>
      </c>
      <c r="K590" t="s">
        <v>34</v>
      </c>
      <c r="L590" t="s">
        <v>34</v>
      </c>
      <c r="M590" t="str" cm="1">
        <f t="array" ref="M59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590">
        <v>65</v>
      </c>
    </row>
    <row r="591" spans="1:14" x14ac:dyDescent="0.25">
      <c r="A591" t="s">
        <v>8</v>
      </c>
      <c r="B591" t="s">
        <v>18</v>
      </c>
      <c r="C591" t="s">
        <v>23</v>
      </c>
      <c r="D591" t="s">
        <v>11</v>
      </c>
      <c r="E591" t="s">
        <v>12</v>
      </c>
      <c r="F591" s="36">
        <v>48</v>
      </c>
      <c r="G591" s="36" t="str" cm="1">
        <f t="array" ref="G59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591">
        <v>66</v>
      </c>
      <c r="I591" t="str" cm="1">
        <f t="array" ref="I59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91" t="str">
        <f>IF(StudentsPerformance37[[#This Row],[math score]]&lt;50,"Failed","Passed")</f>
        <v>Failed</v>
      </c>
      <c r="K591" t="s">
        <v>34</v>
      </c>
      <c r="L591" t="s">
        <v>34</v>
      </c>
      <c r="M591" t="str" cm="1">
        <f t="array" ref="M59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591">
        <v>65</v>
      </c>
    </row>
    <row r="592" spans="1:14" x14ac:dyDescent="0.25">
      <c r="A592" t="s">
        <v>17</v>
      </c>
      <c r="B592" t="s">
        <v>13</v>
      </c>
      <c r="C592" t="s">
        <v>14</v>
      </c>
      <c r="D592" t="s">
        <v>20</v>
      </c>
      <c r="E592" t="s">
        <v>12</v>
      </c>
      <c r="F592" s="36">
        <v>58</v>
      </c>
      <c r="G592" s="36" t="str" cm="1">
        <f t="array" ref="G59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592">
        <v>57</v>
      </c>
      <c r="I592" t="str" cm="1">
        <f t="array" ref="I59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592" t="str">
        <f>IF(StudentsPerformance37[[#This Row],[math score]]&lt;50,"Failed","Passed")</f>
        <v>Passed</v>
      </c>
      <c r="K592" t="s">
        <v>34</v>
      </c>
      <c r="L592" t="s">
        <v>34</v>
      </c>
      <c r="M592" t="str" cm="1">
        <f t="array" ref="M59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592">
        <v>54</v>
      </c>
    </row>
    <row r="593" spans="1:14" x14ac:dyDescent="0.25">
      <c r="A593" t="s">
        <v>17</v>
      </c>
      <c r="B593" t="s">
        <v>18</v>
      </c>
      <c r="C593" t="s">
        <v>23</v>
      </c>
      <c r="D593" t="s">
        <v>11</v>
      </c>
      <c r="E593" t="s">
        <v>12</v>
      </c>
      <c r="F593" s="36">
        <v>71</v>
      </c>
      <c r="G593" s="36" t="str" cm="1">
        <f t="array" ref="G59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93">
        <v>62</v>
      </c>
      <c r="I593" t="str" cm="1">
        <f t="array" ref="I59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93" t="str">
        <f>IF(StudentsPerformance37[[#This Row],[math score]]&lt;50,"Failed","Passed")</f>
        <v>Passed</v>
      </c>
      <c r="K593" t="s">
        <v>34</v>
      </c>
      <c r="L593" t="s">
        <v>34</v>
      </c>
      <c r="M593" t="str" cm="1">
        <f t="array" ref="M59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593">
        <v>50</v>
      </c>
    </row>
    <row r="594" spans="1:14" x14ac:dyDescent="0.25">
      <c r="A594" t="s">
        <v>17</v>
      </c>
      <c r="B594" t="s">
        <v>24</v>
      </c>
      <c r="C594" t="s">
        <v>10</v>
      </c>
      <c r="D594" t="s">
        <v>11</v>
      </c>
      <c r="E594" t="s">
        <v>12</v>
      </c>
      <c r="F594" s="36">
        <v>68</v>
      </c>
      <c r="G594" s="36" t="str" cm="1">
        <f t="array" ref="G59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594">
        <v>68</v>
      </c>
      <c r="I594" t="str" cm="1">
        <f t="array" ref="I59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594" t="str">
        <f>IF(StudentsPerformance37[[#This Row],[math score]]&lt;50,"Failed","Passed")</f>
        <v>Passed</v>
      </c>
      <c r="K594" t="s">
        <v>34</v>
      </c>
      <c r="L594" t="s">
        <v>34</v>
      </c>
      <c r="M594" t="str" cm="1">
        <f t="array" ref="M59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594">
        <v>64</v>
      </c>
    </row>
    <row r="595" spans="1:14" x14ac:dyDescent="0.25">
      <c r="A595" t="s">
        <v>8</v>
      </c>
      <c r="B595" t="s">
        <v>24</v>
      </c>
      <c r="C595" t="s">
        <v>22</v>
      </c>
      <c r="D595" t="s">
        <v>11</v>
      </c>
      <c r="E595" t="s">
        <v>12</v>
      </c>
      <c r="F595" s="36">
        <v>74</v>
      </c>
      <c r="G595" s="36" t="str" cm="1">
        <f t="array" ref="G59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595">
        <v>76</v>
      </c>
      <c r="I595" t="str" cm="1">
        <f t="array" ref="I59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95" t="str">
        <f>IF(StudentsPerformance37[[#This Row],[math score]]&lt;50,"Failed","Passed")</f>
        <v>Passed</v>
      </c>
      <c r="K595" t="s">
        <v>34</v>
      </c>
      <c r="L595" t="s">
        <v>34</v>
      </c>
      <c r="M595" t="str" cm="1">
        <f t="array" ref="M59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595">
        <v>73</v>
      </c>
    </row>
    <row r="596" spans="1:14" x14ac:dyDescent="0.25">
      <c r="A596" t="s">
        <v>8</v>
      </c>
      <c r="B596" t="s">
        <v>13</v>
      </c>
      <c r="C596" t="s">
        <v>10</v>
      </c>
      <c r="D596" t="s">
        <v>11</v>
      </c>
      <c r="E596" t="s">
        <v>15</v>
      </c>
      <c r="F596" s="36">
        <v>92</v>
      </c>
      <c r="G596" s="36" t="str" cm="1">
        <f t="array" ref="G59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596">
        <v>100</v>
      </c>
      <c r="I596" t="str" cm="1">
        <f t="array" ref="I59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596" t="str">
        <f>IF(StudentsPerformance37[[#This Row],[math score]]&lt;50,"Failed","Passed")</f>
        <v>Passed</v>
      </c>
      <c r="K596" t="s">
        <v>34</v>
      </c>
      <c r="L596" t="s">
        <v>34</v>
      </c>
      <c r="M596" t="str" cm="1">
        <f t="array" ref="M59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596">
        <v>99</v>
      </c>
    </row>
    <row r="597" spans="1:14" x14ac:dyDescent="0.25">
      <c r="A597" t="s">
        <v>8</v>
      </c>
      <c r="B597" t="s">
        <v>13</v>
      </c>
      <c r="C597" t="s">
        <v>10</v>
      </c>
      <c r="D597" t="s">
        <v>11</v>
      </c>
      <c r="E597" t="s">
        <v>15</v>
      </c>
      <c r="F597" s="36">
        <v>56</v>
      </c>
      <c r="G597" s="36" t="str" cm="1">
        <f t="array" ref="G59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597">
        <v>79</v>
      </c>
      <c r="I597" t="str" cm="1">
        <f t="array" ref="I59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597" t="str">
        <f>IF(StudentsPerformance37[[#This Row],[math score]]&lt;50,"Failed","Passed")</f>
        <v>Passed</v>
      </c>
      <c r="K597" t="s">
        <v>34</v>
      </c>
      <c r="L597" t="s">
        <v>34</v>
      </c>
      <c r="M597" t="str" cm="1">
        <f t="array" ref="M59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597">
        <v>72</v>
      </c>
    </row>
    <row r="598" spans="1:14" x14ac:dyDescent="0.25">
      <c r="A598" t="s">
        <v>17</v>
      </c>
      <c r="B598" t="s">
        <v>9</v>
      </c>
      <c r="C598" t="s">
        <v>22</v>
      </c>
      <c r="D598" t="s">
        <v>20</v>
      </c>
      <c r="E598" t="s">
        <v>12</v>
      </c>
      <c r="F598" s="36">
        <v>30</v>
      </c>
      <c r="G598" s="36" t="str" cm="1">
        <f t="array" ref="G59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598">
        <v>24</v>
      </c>
      <c r="I598" t="str" cm="1">
        <f t="array" ref="I59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598" t="str">
        <f>IF(StudentsPerformance37[[#This Row],[math score]]&lt;50,"Failed","Passed")</f>
        <v>Failed</v>
      </c>
      <c r="K598" t="s">
        <v>35</v>
      </c>
      <c r="L598" t="s">
        <v>35</v>
      </c>
      <c r="M598" t="str" cm="1">
        <f t="array" ref="M59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598">
        <v>15</v>
      </c>
    </row>
    <row r="599" spans="1:14" x14ac:dyDescent="0.25">
      <c r="A599" t="s">
        <v>17</v>
      </c>
      <c r="B599" t="s">
        <v>18</v>
      </c>
      <c r="C599" t="s">
        <v>23</v>
      </c>
      <c r="D599" t="s">
        <v>11</v>
      </c>
      <c r="E599" t="s">
        <v>12</v>
      </c>
      <c r="F599" s="36">
        <v>53</v>
      </c>
      <c r="G599" s="36" t="str" cm="1">
        <f t="array" ref="G59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599">
        <v>54</v>
      </c>
      <c r="I599" t="str" cm="1">
        <f t="array" ref="I59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599" t="str">
        <f>IF(StudentsPerformance37[[#This Row],[math score]]&lt;50,"Failed","Passed")</f>
        <v>Passed</v>
      </c>
      <c r="K599" t="s">
        <v>34</v>
      </c>
      <c r="L599" t="s">
        <v>35</v>
      </c>
      <c r="M599" t="str" cm="1">
        <f t="array" ref="M59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599">
        <v>48</v>
      </c>
    </row>
    <row r="600" spans="1:14" x14ac:dyDescent="0.25">
      <c r="A600" t="s">
        <v>8</v>
      </c>
      <c r="B600" t="s">
        <v>21</v>
      </c>
      <c r="C600" t="s">
        <v>22</v>
      </c>
      <c r="D600" t="s">
        <v>11</v>
      </c>
      <c r="E600" t="s">
        <v>12</v>
      </c>
      <c r="F600" s="36">
        <v>69</v>
      </c>
      <c r="G600" s="36" t="str" cm="1">
        <f t="array" ref="G60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00">
        <v>77</v>
      </c>
      <c r="I600" t="str" cm="1">
        <f t="array" ref="I60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00" t="str">
        <f>IF(StudentsPerformance37[[#This Row],[math score]]&lt;50,"Failed","Passed")</f>
        <v>Passed</v>
      </c>
      <c r="K600" t="s">
        <v>34</v>
      </c>
      <c r="L600" t="s">
        <v>34</v>
      </c>
      <c r="M600" t="str" cm="1">
        <f t="array" ref="M60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00">
        <v>73</v>
      </c>
    </row>
    <row r="601" spans="1:14" x14ac:dyDescent="0.25">
      <c r="A601" t="s">
        <v>8</v>
      </c>
      <c r="B601" t="s">
        <v>21</v>
      </c>
      <c r="C601" t="s">
        <v>23</v>
      </c>
      <c r="D601" t="s">
        <v>11</v>
      </c>
      <c r="E601" t="s">
        <v>12</v>
      </c>
      <c r="F601" s="36">
        <v>65</v>
      </c>
      <c r="G601" s="36" t="str" cm="1">
        <f t="array" ref="G60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01">
        <v>82</v>
      </c>
      <c r="I601" t="str" cm="1">
        <f t="array" ref="I60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601" t="str">
        <f>IF(StudentsPerformance37[[#This Row],[math score]]&lt;50,"Failed","Passed")</f>
        <v>Passed</v>
      </c>
      <c r="K601" t="s">
        <v>34</v>
      </c>
      <c r="L601" t="s">
        <v>34</v>
      </c>
      <c r="M601" t="str" cm="1">
        <f t="array" ref="M60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601">
        <v>81</v>
      </c>
    </row>
    <row r="602" spans="1:14" x14ac:dyDescent="0.25">
      <c r="A602" t="s">
        <v>8</v>
      </c>
      <c r="B602" t="s">
        <v>21</v>
      </c>
      <c r="C602" t="s">
        <v>16</v>
      </c>
      <c r="D602" t="s">
        <v>11</v>
      </c>
      <c r="E602" t="s">
        <v>12</v>
      </c>
      <c r="F602" s="36">
        <v>54</v>
      </c>
      <c r="G602" s="36" t="str" cm="1">
        <f t="array" ref="G60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602">
        <v>60</v>
      </c>
      <c r="I602" t="str" cm="1">
        <f t="array" ref="I60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602" t="str">
        <f>IF(StudentsPerformance37[[#This Row],[math score]]&lt;50,"Failed","Passed")</f>
        <v>Passed</v>
      </c>
      <c r="K602" t="s">
        <v>34</v>
      </c>
      <c r="L602" t="s">
        <v>34</v>
      </c>
      <c r="M602" t="str" cm="1">
        <f t="array" ref="M60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02">
        <v>63</v>
      </c>
    </row>
    <row r="603" spans="1:14" x14ac:dyDescent="0.25">
      <c r="A603" t="s">
        <v>8</v>
      </c>
      <c r="B603" t="s">
        <v>13</v>
      </c>
      <c r="C603" t="s">
        <v>22</v>
      </c>
      <c r="D603" t="s">
        <v>11</v>
      </c>
      <c r="E603" t="s">
        <v>12</v>
      </c>
      <c r="F603" s="36">
        <v>29</v>
      </c>
      <c r="G603" s="36" t="str" cm="1">
        <f t="array" ref="G60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603">
        <v>29</v>
      </c>
      <c r="I603" t="str" cm="1">
        <f t="array" ref="I60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603" t="str">
        <f>IF(StudentsPerformance37[[#This Row],[math score]]&lt;50,"Failed","Passed")</f>
        <v>Failed</v>
      </c>
      <c r="K603" t="s">
        <v>35</v>
      </c>
      <c r="L603" t="s">
        <v>35</v>
      </c>
      <c r="M603" t="str" cm="1">
        <f t="array" ref="M60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603">
        <v>30</v>
      </c>
    </row>
    <row r="604" spans="1:14" x14ac:dyDescent="0.25">
      <c r="A604" t="s">
        <v>8</v>
      </c>
      <c r="B604" t="s">
        <v>24</v>
      </c>
      <c r="C604" t="s">
        <v>14</v>
      </c>
      <c r="D604" t="s">
        <v>11</v>
      </c>
      <c r="E604" t="s">
        <v>12</v>
      </c>
      <c r="F604" s="36">
        <v>76</v>
      </c>
      <c r="G604" s="36" t="str" cm="1">
        <f t="array" ref="G60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604">
        <v>78</v>
      </c>
      <c r="I604" t="str" cm="1">
        <f t="array" ref="I60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04" t="str">
        <f>IF(StudentsPerformance37[[#This Row],[math score]]&lt;50,"Failed","Passed")</f>
        <v>Passed</v>
      </c>
      <c r="K604" t="s">
        <v>34</v>
      </c>
      <c r="L604" t="s">
        <v>34</v>
      </c>
      <c r="M604" t="str" cm="1">
        <f t="array" ref="M60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604">
        <v>80</v>
      </c>
    </row>
    <row r="605" spans="1:14" x14ac:dyDescent="0.25">
      <c r="A605" t="s">
        <v>17</v>
      </c>
      <c r="B605" t="s">
        <v>21</v>
      </c>
      <c r="C605" t="s">
        <v>22</v>
      </c>
      <c r="D605" t="s">
        <v>20</v>
      </c>
      <c r="E605" t="s">
        <v>12</v>
      </c>
      <c r="F605" s="36">
        <v>60</v>
      </c>
      <c r="G605" s="36" t="str" cm="1">
        <f t="array" ref="G60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05">
        <v>57</v>
      </c>
      <c r="I605" t="str" cm="1">
        <f t="array" ref="I60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605" t="str">
        <f>IF(StudentsPerformance37[[#This Row],[math score]]&lt;50,"Failed","Passed")</f>
        <v>Passed</v>
      </c>
      <c r="K605" t="s">
        <v>34</v>
      </c>
      <c r="L605" t="s">
        <v>34</v>
      </c>
      <c r="M605" t="str" cm="1">
        <f t="array" ref="M60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605">
        <v>51</v>
      </c>
    </row>
    <row r="606" spans="1:14" x14ac:dyDescent="0.25">
      <c r="A606" t="s">
        <v>17</v>
      </c>
      <c r="B606" t="s">
        <v>21</v>
      </c>
      <c r="C606" t="s">
        <v>16</v>
      </c>
      <c r="D606" t="s">
        <v>20</v>
      </c>
      <c r="E606" t="s">
        <v>15</v>
      </c>
      <c r="F606" s="36">
        <v>84</v>
      </c>
      <c r="G606" s="36" t="str" cm="1">
        <f t="array" ref="G60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606">
        <v>89</v>
      </c>
      <c r="I606" t="str" cm="1">
        <f t="array" ref="I60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606" t="str">
        <f>IF(StudentsPerformance37[[#This Row],[math score]]&lt;50,"Failed","Passed")</f>
        <v>Passed</v>
      </c>
      <c r="K606" t="s">
        <v>34</v>
      </c>
      <c r="L606" t="s">
        <v>34</v>
      </c>
      <c r="M606" t="str" cm="1">
        <f t="array" ref="M60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606">
        <v>90</v>
      </c>
    </row>
    <row r="607" spans="1:14" x14ac:dyDescent="0.25">
      <c r="A607" t="s">
        <v>17</v>
      </c>
      <c r="B607" t="s">
        <v>13</v>
      </c>
      <c r="C607" t="s">
        <v>23</v>
      </c>
      <c r="D607" t="s">
        <v>11</v>
      </c>
      <c r="E607" t="s">
        <v>12</v>
      </c>
      <c r="F607" s="36">
        <v>75</v>
      </c>
      <c r="G607" s="36" t="str" cm="1">
        <f t="array" ref="G60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607">
        <v>72</v>
      </c>
      <c r="I607" t="str" cm="1">
        <f t="array" ref="I60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07" t="str">
        <f>IF(StudentsPerformance37[[#This Row],[math score]]&lt;50,"Failed","Passed")</f>
        <v>Passed</v>
      </c>
      <c r="K607" t="s">
        <v>34</v>
      </c>
      <c r="L607" t="s">
        <v>34</v>
      </c>
      <c r="M607" t="str" cm="1">
        <f t="array" ref="M60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07">
        <v>62</v>
      </c>
    </row>
    <row r="608" spans="1:14" x14ac:dyDescent="0.25">
      <c r="A608" t="s">
        <v>8</v>
      </c>
      <c r="B608" t="s">
        <v>13</v>
      </c>
      <c r="C608" t="s">
        <v>19</v>
      </c>
      <c r="D608" t="s">
        <v>11</v>
      </c>
      <c r="E608" t="s">
        <v>12</v>
      </c>
      <c r="F608" s="36">
        <v>85</v>
      </c>
      <c r="G608" s="36" t="str" cm="1">
        <f t="array" ref="G60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608">
        <v>84</v>
      </c>
      <c r="I608" t="str" cm="1">
        <f t="array" ref="I60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608" t="str">
        <f>IF(StudentsPerformance37[[#This Row],[math score]]&lt;50,"Failed","Passed")</f>
        <v>Passed</v>
      </c>
      <c r="K608" t="s">
        <v>34</v>
      </c>
      <c r="L608" t="s">
        <v>34</v>
      </c>
      <c r="M608" t="str" cm="1">
        <f t="array" ref="M60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608">
        <v>82</v>
      </c>
    </row>
    <row r="609" spans="1:14" x14ac:dyDescent="0.25">
      <c r="A609" t="s">
        <v>8</v>
      </c>
      <c r="B609" t="s">
        <v>13</v>
      </c>
      <c r="C609" t="s">
        <v>16</v>
      </c>
      <c r="D609" t="s">
        <v>20</v>
      </c>
      <c r="E609" t="s">
        <v>12</v>
      </c>
      <c r="F609" s="36">
        <v>40</v>
      </c>
      <c r="G609" s="36" t="str" cm="1">
        <f t="array" ref="G60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609">
        <v>58</v>
      </c>
      <c r="I609" t="str" cm="1">
        <f t="array" ref="I60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609" t="str">
        <f>IF(StudentsPerformance37[[#This Row],[math score]]&lt;50,"Failed","Passed")</f>
        <v>Failed</v>
      </c>
      <c r="K609" t="s">
        <v>34</v>
      </c>
      <c r="L609" t="s">
        <v>34</v>
      </c>
      <c r="M609" t="str" cm="1">
        <f t="array" ref="M60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609">
        <v>54</v>
      </c>
    </row>
    <row r="610" spans="1:14" x14ac:dyDescent="0.25">
      <c r="A610" t="s">
        <v>8</v>
      </c>
      <c r="B610" t="s">
        <v>24</v>
      </c>
      <c r="C610" t="s">
        <v>14</v>
      </c>
      <c r="D610" t="s">
        <v>11</v>
      </c>
      <c r="E610" t="s">
        <v>12</v>
      </c>
      <c r="F610" s="36">
        <v>61</v>
      </c>
      <c r="G610" s="36" t="str" cm="1">
        <f t="array" ref="G61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10">
        <v>64</v>
      </c>
      <c r="I610" t="str" cm="1">
        <f t="array" ref="I61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610" t="str">
        <f>IF(StudentsPerformance37[[#This Row],[math score]]&lt;50,"Failed","Passed")</f>
        <v>Passed</v>
      </c>
      <c r="K610" t="s">
        <v>34</v>
      </c>
      <c r="L610" t="s">
        <v>34</v>
      </c>
      <c r="M610" t="str" cm="1">
        <f t="array" ref="M61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10">
        <v>62</v>
      </c>
    </row>
    <row r="611" spans="1:14" x14ac:dyDescent="0.25">
      <c r="A611" t="s">
        <v>8</v>
      </c>
      <c r="B611" t="s">
        <v>9</v>
      </c>
      <c r="C611" t="s">
        <v>19</v>
      </c>
      <c r="D611" t="s">
        <v>11</v>
      </c>
      <c r="E611" t="s">
        <v>12</v>
      </c>
      <c r="F611" s="36">
        <v>58</v>
      </c>
      <c r="G611" s="36" t="str" cm="1">
        <f t="array" ref="G61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611">
        <v>63</v>
      </c>
      <c r="I611" t="str" cm="1">
        <f t="array" ref="I61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611" t="str">
        <f>IF(StudentsPerformance37[[#This Row],[math score]]&lt;50,"Failed","Passed")</f>
        <v>Passed</v>
      </c>
      <c r="K611" t="s">
        <v>34</v>
      </c>
      <c r="L611" t="s">
        <v>34</v>
      </c>
      <c r="M611" t="str" cm="1">
        <f t="array" ref="M61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11">
        <v>65</v>
      </c>
    </row>
    <row r="612" spans="1:14" x14ac:dyDescent="0.25">
      <c r="A612" t="s">
        <v>17</v>
      </c>
      <c r="B612" t="s">
        <v>21</v>
      </c>
      <c r="C612" t="s">
        <v>14</v>
      </c>
      <c r="D612" t="s">
        <v>20</v>
      </c>
      <c r="E612" t="s">
        <v>15</v>
      </c>
      <c r="F612" s="36">
        <v>69</v>
      </c>
      <c r="G612" s="36" t="str" cm="1">
        <f t="array" ref="G61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12">
        <v>60</v>
      </c>
      <c r="I612" t="str" cm="1">
        <f t="array" ref="I61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612" t="str">
        <f>IF(StudentsPerformance37[[#This Row],[math score]]&lt;50,"Failed","Passed")</f>
        <v>Passed</v>
      </c>
      <c r="K612" t="s">
        <v>34</v>
      </c>
      <c r="L612" t="s">
        <v>34</v>
      </c>
      <c r="M612" t="str" cm="1">
        <f t="array" ref="M61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12">
        <v>63</v>
      </c>
    </row>
    <row r="613" spans="1:14" x14ac:dyDescent="0.25">
      <c r="A613" t="s">
        <v>8</v>
      </c>
      <c r="B613" t="s">
        <v>13</v>
      </c>
      <c r="C613" t="s">
        <v>14</v>
      </c>
      <c r="D613" t="s">
        <v>11</v>
      </c>
      <c r="E613" t="s">
        <v>12</v>
      </c>
      <c r="F613" s="36">
        <v>58</v>
      </c>
      <c r="G613" s="36" t="str" cm="1">
        <f t="array" ref="G61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613">
        <v>59</v>
      </c>
      <c r="I613" t="str" cm="1">
        <f t="array" ref="I61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613" t="str">
        <f>IF(StudentsPerformance37[[#This Row],[math score]]&lt;50,"Failed","Passed")</f>
        <v>Passed</v>
      </c>
      <c r="K613" t="s">
        <v>34</v>
      </c>
      <c r="L613" t="s">
        <v>34</v>
      </c>
      <c r="M613" t="str" cm="1">
        <f t="array" ref="M61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13">
        <v>66</v>
      </c>
    </row>
    <row r="614" spans="1:14" x14ac:dyDescent="0.25">
      <c r="A614" t="s">
        <v>17</v>
      </c>
      <c r="B614" t="s">
        <v>13</v>
      </c>
      <c r="C614" t="s">
        <v>10</v>
      </c>
      <c r="D614" t="s">
        <v>11</v>
      </c>
      <c r="E614" t="s">
        <v>15</v>
      </c>
      <c r="F614" s="36">
        <v>94</v>
      </c>
      <c r="G614" s="36" t="str" cm="1">
        <f t="array" ref="G61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614">
        <v>90</v>
      </c>
      <c r="I614" t="str" cm="1">
        <f t="array" ref="I61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614" t="str">
        <f>IF(StudentsPerformance37[[#This Row],[math score]]&lt;50,"Failed","Passed")</f>
        <v>Passed</v>
      </c>
      <c r="K614" t="s">
        <v>34</v>
      </c>
      <c r="L614" t="s">
        <v>34</v>
      </c>
      <c r="M614" t="str" cm="1">
        <f t="array" ref="M61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614">
        <v>91</v>
      </c>
    </row>
    <row r="615" spans="1:14" x14ac:dyDescent="0.25">
      <c r="A615" t="s">
        <v>8</v>
      </c>
      <c r="B615" t="s">
        <v>13</v>
      </c>
      <c r="C615" t="s">
        <v>19</v>
      </c>
      <c r="D615" t="s">
        <v>11</v>
      </c>
      <c r="E615" t="s">
        <v>12</v>
      </c>
      <c r="F615" s="36">
        <v>65</v>
      </c>
      <c r="G615" s="36" t="str" cm="1">
        <f t="array" ref="G61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15">
        <v>77</v>
      </c>
      <c r="I615" t="str" cm="1">
        <f t="array" ref="I61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15" t="str">
        <f>IF(StudentsPerformance37[[#This Row],[math score]]&lt;50,"Failed","Passed")</f>
        <v>Passed</v>
      </c>
      <c r="K615" t="s">
        <v>34</v>
      </c>
      <c r="L615" t="s">
        <v>34</v>
      </c>
      <c r="M615" t="str" cm="1">
        <f t="array" ref="M61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15">
        <v>74</v>
      </c>
    </row>
    <row r="616" spans="1:14" x14ac:dyDescent="0.25">
      <c r="A616" t="s">
        <v>8</v>
      </c>
      <c r="B616" t="s">
        <v>18</v>
      </c>
      <c r="C616" t="s">
        <v>19</v>
      </c>
      <c r="D616" t="s">
        <v>11</v>
      </c>
      <c r="E616" t="s">
        <v>12</v>
      </c>
      <c r="F616" s="36">
        <v>82</v>
      </c>
      <c r="G616" s="36" t="str" cm="1">
        <f t="array" ref="G61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616">
        <v>93</v>
      </c>
      <c r="I616" t="str" cm="1">
        <f t="array" ref="I61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616" t="str">
        <f>IF(StudentsPerformance37[[#This Row],[math score]]&lt;50,"Failed","Passed")</f>
        <v>Passed</v>
      </c>
      <c r="K616" t="s">
        <v>34</v>
      </c>
      <c r="L616" t="s">
        <v>34</v>
      </c>
      <c r="M616" t="str" cm="1">
        <f t="array" ref="M61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616">
        <v>93</v>
      </c>
    </row>
    <row r="617" spans="1:14" x14ac:dyDescent="0.25">
      <c r="A617" t="s">
        <v>8</v>
      </c>
      <c r="B617" t="s">
        <v>13</v>
      </c>
      <c r="C617" t="s">
        <v>22</v>
      </c>
      <c r="D617" t="s">
        <v>11</v>
      </c>
      <c r="E617" t="s">
        <v>12</v>
      </c>
      <c r="F617" s="36">
        <v>60</v>
      </c>
      <c r="G617" s="36" t="str" cm="1">
        <f t="array" ref="G61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17">
        <v>68</v>
      </c>
      <c r="I617" t="str" cm="1">
        <f t="array" ref="I61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617" t="str">
        <f>IF(StudentsPerformance37[[#This Row],[math score]]&lt;50,"Failed","Passed")</f>
        <v>Passed</v>
      </c>
      <c r="K617" t="s">
        <v>34</v>
      </c>
      <c r="L617" t="s">
        <v>34</v>
      </c>
      <c r="M617" t="str" cm="1">
        <f t="array" ref="M61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17">
        <v>72</v>
      </c>
    </row>
    <row r="618" spans="1:14" x14ac:dyDescent="0.25">
      <c r="A618" t="s">
        <v>8</v>
      </c>
      <c r="B618" t="s">
        <v>24</v>
      </c>
      <c r="C618" t="s">
        <v>10</v>
      </c>
      <c r="D618" t="s">
        <v>11</v>
      </c>
      <c r="E618" t="s">
        <v>12</v>
      </c>
      <c r="F618" s="36">
        <v>37</v>
      </c>
      <c r="G618" s="36" t="str" cm="1">
        <f t="array" ref="G61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618">
        <v>45</v>
      </c>
      <c r="I618" t="str" cm="1">
        <f t="array" ref="I61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618" t="str">
        <f>IF(StudentsPerformance37[[#This Row],[math score]]&lt;50,"Failed","Passed")</f>
        <v>Failed</v>
      </c>
      <c r="K618" t="s">
        <v>35</v>
      </c>
      <c r="L618" t="s">
        <v>35</v>
      </c>
      <c r="M618" t="str" cm="1">
        <f t="array" ref="M61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618">
        <v>38</v>
      </c>
    </row>
    <row r="619" spans="1:14" x14ac:dyDescent="0.25">
      <c r="A619" t="s">
        <v>17</v>
      </c>
      <c r="B619" t="s">
        <v>21</v>
      </c>
      <c r="C619" t="s">
        <v>10</v>
      </c>
      <c r="D619" t="s">
        <v>11</v>
      </c>
      <c r="E619" t="s">
        <v>12</v>
      </c>
      <c r="F619" s="36">
        <v>88</v>
      </c>
      <c r="G619" s="36" t="str" cm="1">
        <f t="array" ref="G61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619">
        <v>78</v>
      </c>
      <c r="I619" t="str" cm="1">
        <f t="array" ref="I61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19" t="str">
        <f>IF(StudentsPerformance37[[#This Row],[math score]]&lt;50,"Failed","Passed")</f>
        <v>Passed</v>
      </c>
      <c r="K619" t="s">
        <v>34</v>
      </c>
      <c r="L619" t="s">
        <v>34</v>
      </c>
      <c r="M619" t="str" cm="1">
        <f t="array" ref="M61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619">
        <v>83</v>
      </c>
    </row>
    <row r="620" spans="1:14" x14ac:dyDescent="0.25">
      <c r="A620" t="s">
        <v>17</v>
      </c>
      <c r="B620" t="s">
        <v>21</v>
      </c>
      <c r="C620" t="s">
        <v>16</v>
      </c>
      <c r="D620" t="s">
        <v>11</v>
      </c>
      <c r="E620" t="s">
        <v>12</v>
      </c>
      <c r="F620" s="36">
        <v>95</v>
      </c>
      <c r="G620" s="36" t="str" cm="1">
        <f t="array" ref="G62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620">
        <v>81</v>
      </c>
      <c r="I620" t="str" cm="1">
        <f t="array" ref="I62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620" t="str">
        <f>IF(StudentsPerformance37[[#This Row],[math score]]&lt;50,"Failed","Passed")</f>
        <v>Passed</v>
      </c>
      <c r="K620" t="s">
        <v>34</v>
      </c>
      <c r="L620" t="s">
        <v>34</v>
      </c>
      <c r="M620" t="str" cm="1">
        <f t="array" ref="M62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620">
        <v>84</v>
      </c>
    </row>
    <row r="621" spans="1:14" x14ac:dyDescent="0.25">
      <c r="A621" t="s">
        <v>17</v>
      </c>
      <c r="B621" t="s">
        <v>13</v>
      </c>
      <c r="C621" t="s">
        <v>19</v>
      </c>
      <c r="D621" t="s">
        <v>20</v>
      </c>
      <c r="E621" t="s">
        <v>15</v>
      </c>
      <c r="F621" s="36">
        <v>65</v>
      </c>
      <c r="G621" s="36" t="str" cm="1">
        <f t="array" ref="G62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21">
        <v>73</v>
      </c>
      <c r="I621" t="str" cm="1">
        <f t="array" ref="I62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21" t="str">
        <f>IF(StudentsPerformance37[[#This Row],[math score]]&lt;50,"Failed","Passed")</f>
        <v>Passed</v>
      </c>
      <c r="K621" t="s">
        <v>34</v>
      </c>
      <c r="L621" t="s">
        <v>34</v>
      </c>
      <c r="M621" t="str" cm="1">
        <f t="array" ref="M62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21">
        <v>68</v>
      </c>
    </row>
    <row r="622" spans="1:14" x14ac:dyDescent="0.25">
      <c r="A622" t="s">
        <v>8</v>
      </c>
      <c r="B622" t="s">
        <v>13</v>
      </c>
      <c r="C622" t="s">
        <v>22</v>
      </c>
      <c r="D622" t="s">
        <v>20</v>
      </c>
      <c r="E622" t="s">
        <v>12</v>
      </c>
      <c r="F622" s="36">
        <v>35</v>
      </c>
      <c r="G622" s="36" t="str" cm="1">
        <f t="array" ref="G62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622">
        <v>61</v>
      </c>
      <c r="I622" t="str" cm="1">
        <f t="array" ref="I62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622" t="str">
        <f>IF(StudentsPerformance37[[#This Row],[math score]]&lt;50,"Failed","Passed")</f>
        <v>Failed</v>
      </c>
      <c r="K622" t="s">
        <v>34</v>
      </c>
      <c r="L622" t="s">
        <v>34</v>
      </c>
      <c r="M622" t="str" cm="1">
        <f t="array" ref="M62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622">
        <v>54</v>
      </c>
    </row>
    <row r="623" spans="1:14" x14ac:dyDescent="0.25">
      <c r="A623" t="s">
        <v>17</v>
      </c>
      <c r="B623" t="s">
        <v>9</v>
      </c>
      <c r="C623" t="s">
        <v>10</v>
      </c>
      <c r="D623" t="s">
        <v>20</v>
      </c>
      <c r="E623" t="s">
        <v>12</v>
      </c>
      <c r="F623" s="36">
        <v>62</v>
      </c>
      <c r="G623" s="36" t="str" cm="1">
        <f t="array" ref="G62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23">
        <v>63</v>
      </c>
      <c r="I623" t="str" cm="1">
        <f t="array" ref="I62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623" t="str">
        <f>IF(StudentsPerformance37[[#This Row],[math score]]&lt;50,"Failed","Passed")</f>
        <v>Passed</v>
      </c>
      <c r="K623" t="s">
        <v>34</v>
      </c>
      <c r="L623" t="s">
        <v>34</v>
      </c>
      <c r="M623" t="str" cm="1">
        <f t="array" ref="M62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623">
        <v>56</v>
      </c>
    </row>
    <row r="624" spans="1:14" x14ac:dyDescent="0.25">
      <c r="A624" t="s">
        <v>17</v>
      </c>
      <c r="B624" t="s">
        <v>13</v>
      </c>
      <c r="C624" t="s">
        <v>22</v>
      </c>
      <c r="D624" t="s">
        <v>20</v>
      </c>
      <c r="E624" t="s">
        <v>15</v>
      </c>
      <c r="F624" s="36">
        <v>58</v>
      </c>
      <c r="G624" s="36" t="str" cm="1">
        <f t="array" ref="G62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624">
        <v>51</v>
      </c>
      <c r="I624" t="str" cm="1">
        <f t="array" ref="I62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624" t="str">
        <f>IF(StudentsPerformance37[[#This Row],[math score]]&lt;50,"Failed","Passed")</f>
        <v>Passed</v>
      </c>
      <c r="K624" t="s">
        <v>34</v>
      </c>
      <c r="L624" t="s">
        <v>34</v>
      </c>
      <c r="M624" t="str" cm="1">
        <f t="array" ref="M62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624">
        <v>52</v>
      </c>
    </row>
    <row r="625" spans="1:14" x14ac:dyDescent="0.25">
      <c r="A625" t="s">
        <v>17</v>
      </c>
      <c r="B625" t="s">
        <v>18</v>
      </c>
      <c r="C625" t="s">
        <v>14</v>
      </c>
      <c r="D625" t="s">
        <v>11</v>
      </c>
      <c r="E625" t="s">
        <v>15</v>
      </c>
      <c r="F625" s="36">
        <v>100</v>
      </c>
      <c r="G625" s="36" t="str" cm="1">
        <f t="array" ref="G62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625">
        <v>96</v>
      </c>
      <c r="I625" t="str" cm="1">
        <f t="array" ref="I62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625" t="str">
        <f>IF(StudentsPerformance37[[#This Row],[math score]]&lt;50,"Failed","Passed")</f>
        <v>Passed</v>
      </c>
      <c r="K625" t="s">
        <v>34</v>
      </c>
      <c r="L625" t="s">
        <v>34</v>
      </c>
      <c r="M625" t="str" cm="1">
        <f t="array" ref="M62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625">
        <v>86</v>
      </c>
    </row>
    <row r="626" spans="1:14" x14ac:dyDescent="0.25">
      <c r="A626" t="s">
        <v>8</v>
      </c>
      <c r="B626" t="s">
        <v>24</v>
      </c>
      <c r="C626" t="s">
        <v>10</v>
      </c>
      <c r="D626" t="s">
        <v>20</v>
      </c>
      <c r="E626" t="s">
        <v>12</v>
      </c>
      <c r="F626" s="36">
        <v>61</v>
      </c>
      <c r="G626" s="36" t="str" cm="1">
        <f t="array" ref="G62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26">
        <v>58</v>
      </c>
      <c r="I626" t="str" cm="1">
        <f t="array" ref="I62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626" t="str">
        <f>IF(StudentsPerformance37[[#This Row],[math score]]&lt;50,"Failed","Passed")</f>
        <v>Passed</v>
      </c>
      <c r="K626" t="s">
        <v>34</v>
      </c>
      <c r="L626" t="s">
        <v>34</v>
      </c>
      <c r="M626" t="str" cm="1">
        <f t="array" ref="M62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26">
        <v>62</v>
      </c>
    </row>
    <row r="627" spans="1:14" x14ac:dyDescent="0.25">
      <c r="A627" t="s">
        <v>17</v>
      </c>
      <c r="B627" t="s">
        <v>21</v>
      </c>
      <c r="C627" t="s">
        <v>14</v>
      </c>
      <c r="D627" t="s">
        <v>11</v>
      </c>
      <c r="E627" t="s">
        <v>15</v>
      </c>
      <c r="F627" s="36">
        <v>100</v>
      </c>
      <c r="G627" s="36" t="str" cm="1">
        <f t="array" ref="G62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627">
        <v>97</v>
      </c>
      <c r="I627" t="str" cm="1">
        <f t="array" ref="I62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627" t="str">
        <f>IF(StudentsPerformance37[[#This Row],[math score]]&lt;50,"Failed","Passed")</f>
        <v>Passed</v>
      </c>
      <c r="K627" t="s">
        <v>34</v>
      </c>
      <c r="L627" t="s">
        <v>34</v>
      </c>
      <c r="M627" t="str" cm="1">
        <f t="array" ref="M62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627">
        <v>99</v>
      </c>
    </row>
    <row r="628" spans="1:14" x14ac:dyDescent="0.25">
      <c r="A628" t="s">
        <v>17</v>
      </c>
      <c r="B628" t="s">
        <v>9</v>
      </c>
      <c r="C628" t="s">
        <v>19</v>
      </c>
      <c r="D628" t="s">
        <v>20</v>
      </c>
      <c r="E628" t="s">
        <v>15</v>
      </c>
      <c r="F628" s="36">
        <v>69</v>
      </c>
      <c r="G628" s="36" t="str" cm="1">
        <f t="array" ref="G62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28">
        <v>70</v>
      </c>
      <c r="I628" t="str" cm="1">
        <f t="array" ref="I62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28" t="str">
        <f>IF(StudentsPerformance37[[#This Row],[math score]]&lt;50,"Failed","Passed")</f>
        <v>Passed</v>
      </c>
      <c r="K628" t="s">
        <v>34</v>
      </c>
      <c r="L628" t="s">
        <v>34</v>
      </c>
      <c r="M628" t="str" cm="1">
        <f t="array" ref="M62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28">
        <v>63</v>
      </c>
    </row>
    <row r="629" spans="1:14" x14ac:dyDescent="0.25">
      <c r="A629" t="s">
        <v>17</v>
      </c>
      <c r="B629" t="s">
        <v>21</v>
      </c>
      <c r="C629" t="s">
        <v>19</v>
      </c>
      <c r="D629" t="s">
        <v>11</v>
      </c>
      <c r="E629" t="s">
        <v>12</v>
      </c>
      <c r="F629" s="36">
        <v>61</v>
      </c>
      <c r="G629" s="36" t="str" cm="1">
        <f t="array" ref="G62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29">
        <v>48</v>
      </c>
      <c r="I629" t="str" cm="1">
        <f t="array" ref="I62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629" t="str">
        <f>IF(StudentsPerformance37[[#This Row],[math score]]&lt;50,"Failed","Passed")</f>
        <v>Passed</v>
      </c>
      <c r="K629" t="s">
        <v>35</v>
      </c>
      <c r="L629" t="s">
        <v>35</v>
      </c>
      <c r="M629" t="str" cm="1">
        <f t="array" ref="M62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629">
        <v>46</v>
      </c>
    </row>
    <row r="630" spans="1:14" x14ac:dyDescent="0.25">
      <c r="A630" t="s">
        <v>17</v>
      </c>
      <c r="B630" t="s">
        <v>21</v>
      </c>
      <c r="C630" t="s">
        <v>14</v>
      </c>
      <c r="D630" t="s">
        <v>20</v>
      </c>
      <c r="E630" t="s">
        <v>12</v>
      </c>
      <c r="F630" s="36">
        <v>49</v>
      </c>
      <c r="G630" s="36" t="str" cm="1">
        <f t="array" ref="G63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630">
        <v>57</v>
      </c>
      <c r="I630" t="str" cm="1">
        <f t="array" ref="I63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630" t="str">
        <f>IF(StudentsPerformance37[[#This Row],[math score]]&lt;50,"Failed","Passed")</f>
        <v>Failed</v>
      </c>
      <c r="K630" t="s">
        <v>34</v>
      </c>
      <c r="L630" t="s">
        <v>35</v>
      </c>
      <c r="M630" t="str" cm="1">
        <f t="array" ref="M63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630">
        <v>46</v>
      </c>
    </row>
    <row r="631" spans="1:14" x14ac:dyDescent="0.25">
      <c r="A631" t="s">
        <v>8</v>
      </c>
      <c r="B631" t="s">
        <v>13</v>
      </c>
      <c r="C631" t="s">
        <v>23</v>
      </c>
      <c r="D631" t="s">
        <v>11</v>
      </c>
      <c r="E631" t="s">
        <v>15</v>
      </c>
      <c r="F631" s="36">
        <v>44</v>
      </c>
      <c r="G631" s="36" t="str" cm="1">
        <f t="array" ref="G63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631">
        <v>51</v>
      </c>
      <c r="I631" t="str" cm="1">
        <f t="array" ref="I63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631" t="str">
        <f>IF(StudentsPerformance37[[#This Row],[math score]]&lt;50,"Failed","Passed")</f>
        <v>Failed</v>
      </c>
      <c r="K631" t="s">
        <v>34</v>
      </c>
      <c r="L631" t="s">
        <v>34</v>
      </c>
      <c r="M631" t="str" cm="1">
        <f t="array" ref="M63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631">
        <v>55</v>
      </c>
    </row>
    <row r="632" spans="1:14" x14ac:dyDescent="0.25">
      <c r="A632" t="s">
        <v>17</v>
      </c>
      <c r="B632" t="s">
        <v>21</v>
      </c>
      <c r="C632" t="s">
        <v>14</v>
      </c>
      <c r="D632" t="s">
        <v>11</v>
      </c>
      <c r="E632" t="s">
        <v>12</v>
      </c>
      <c r="F632" s="36">
        <v>67</v>
      </c>
      <c r="G632" s="36" t="str" cm="1">
        <f t="array" ref="G63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32">
        <v>64</v>
      </c>
      <c r="I632" t="str" cm="1">
        <f t="array" ref="I63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632" t="str">
        <f>IF(StudentsPerformance37[[#This Row],[math score]]&lt;50,"Failed","Passed")</f>
        <v>Passed</v>
      </c>
      <c r="K632" t="s">
        <v>34</v>
      </c>
      <c r="L632" t="s">
        <v>34</v>
      </c>
      <c r="M632" t="str" cm="1">
        <f t="array" ref="M63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32">
        <v>70</v>
      </c>
    </row>
    <row r="633" spans="1:14" x14ac:dyDescent="0.25">
      <c r="A633" t="s">
        <v>17</v>
      </c>
      <c r="B633" t="s">
        <v>9</v>
      </c>
      <c r="C633" t="s">
        <v>22</v>
      </c>
      <c r="D633" t="s">
        <v>11</v>
      </c>
      <c r="E633" t="s">
        <v>12</v>
      </c>
      <c r="F633" s="36">
        <v>79</v>
      </c>
      <c r="G633" s="36" t="str" cm="1">
        <f t="array" ref="G63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633">
        <v>60</v>
      </c>
      <c r="I633" t="str" cm="1">
        <f t="array" ref="I63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633" t="str">
        <f>IF(StudentsPerformance37[[#This Row],[math score]]&lt;50,"Failed","Passed")</f>
        <v>Passed</v>
      </c>
      <c r="K633" t="s">
        <v>34</v>
      </c>
      <c r="L633" t="s">
        <v>34</v>
      </c>
      <c r="M633" t="str" cm="1">
        <f t="array" ref="M63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33">
        <v>65</v>
      </c>
    </row>
    <row r="634" spans="1:14" x14ac:dyDescent="0.25">
      <c r="A634" t="s">
        <v>8</v>
      </c>
      <c r="B634" t="s">
        <v>9</v>
      </c>
      <c r="C634" t="s">
        <v>10</v>
      </c>
      <c r="D634" t="s">
        <v>11</v>
      </c>
      <c r="E634" t="s">
        <v>15</v>
      </c>
      <c r="F634" s="36">
        <v>66</v>
      </c>
      <c r="G634" s="36" t="str" cm="1">
        <f t="array" ref="G63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34">
        <v>74</v>
      </c>
      <c r="I634" t="str" cm="1">
        <f t="array" ref="I63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34" t="str">
        <f>IF(StudentsPerformance37[[#This Row],[math score]]&lt;50,"Failed","Passed")</f>
        <v>Passed</v>
      </c>
      <c r="K634" t="s">
        <v>34</v>
      </c>
      <c r="L634" t="s">
        <v>34</v>
      </c>
      <c r="M634" t="str" cm="1">
        <f t="array" ref="M63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634">
        <v>81</v>
      </c>
    </row>
    <row r="635" spans="1:14" x14ac:dyDescent="0.25">
      <c r="A635" t="s">
        <v>8</v>
      </c>
      <c r="B635" t="s">
        <v>13</v>
      </c>
      <c r="C635" t="s">
        <v>22</v>
      </c>
      <c r="D635" t="s">
        <v>11</v>
      </c>
      <c r="E635" t="s">
        <v>12</v>
      </c>
      <c r="F635" s="36">
        <v>75</v>
      </c>
      <c r="G635" s="36" t="str" cm="1">
        <f t="array" ref="G63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635">
        <v>88</v>
      </c>
      <c r="I635" t="str" cm="1">
        <f t="array" ref="I63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635" t="str">
        <f>IF(StudentsPerformance37[[#This Row],[math score]]&lt;50,"Failed","Passed")</f>
        <v>Passed</v>
      </c>
      <c r="K635" t="s">
        <v>34</v>
      </c>
      <c r="L635" t="s">
        <v>34</v>
      </c>
      <c r="M635" t="str" cm="1">
        <f t="array" ref="M63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635">
        <v>85</v>
      </c>
    </row>
    <row r="636" spans="1:14" x14ac:dyDescent="0.25">
      <c r="A636" t="s">
        <v>17</v>
      </c>
      <c r="B636" t="s">
        <v>21</v>
      </c>
      <c r="C636" t="s">
        <v>23</v>
      </c>
      <c r="D636" t="s">
        <v>11</v>
      </c>
      <c r="E636" t="s">
        <v>12</v>
      </c>
      <c r="F636" s="36">
        <v>84</v>
      </c>
      <c r="G636" s="36" t="str" cm="1">
        <f t="array" ref="G63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636">
        <v>84</v>
      </c>
      <c r="I636" t="str" cm="1">
        <f t="array" ref="I63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636" t="str">
        <f>IF(StudentsPerformance37[[#This Row],[math score]]&lt;50,"Failed","Passed")</f>
        <v>Passed</v>
      </c>
      <c r="K636" t="s">
        <v>34</v>
      </c>
      <c r="L636" t="s">
        <v>34</v>
      </c>
      <c r="M636" t="str" cm="1">
        <f t="array" ref="M63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636">
        <v>80</v>
      </c>
    </row>
    <row r="637" spans="1:14" x14ac:dyDescent="0.25">
      <c r="A637" t="s">
        <v>17</v>
      </c>
      <c r="B637" t="s">
        <v>18</v>
      </c>
      <c r="C637" t="s">
        <v>22</v>
      </c>
      <c r="D637" t="s">
        <v>11</v>
      </c>
      <c r="E637" t="s">
        <v>12</v>
      </c>
      <c r="F637" s="36">
        <v>71</v>
      </c>
      <c r="G637" s="36" t="str" cm="1">
        <f t="array" ref="G63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637">
        <v>74</v>
      </c>
      <c r="I637" t="str" cm="1">
        <f t="array" ref="I63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37" t="str">
        <f>IF(StudentsPerformance37[[#This Row],[math score]]&lt;50,"Failed","Passed")</f>
        <v>Passed</v>
      </c>
      <c r="K637" t="s">
        <v>34</v>
      </c>
      <c r="L637" t="s">
        <v>34</v>
      </c>
      <c r="M637" t="str" cm="1">
        <f t="array" ref="M63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37">
        <v>64</v>
      </c>
    </row>
    <row r="638" spans="1:14" x14ac:dyDescent="0.25">
      <c r="A638" t="s">
        <v>8</v>
      </c>
      <c r="B638" t="s">
        <v>9</v>
      </c>
      <c r="C638" t="s">
        <v>22</v>
      </c>
      <c r="D638" t="s">
        <v>20</v>
      </c>
      <c r="E638" t="s">
        <v>15</v>
      </c>
      <c r="F638" s="36">
        <v>67</v>
      </c>
      <c r="G638" s="36" t="str" cm="1">
        <f t="array" ref="G63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38">
        <v>80</v>
      </c>
      <c r="I638" t="str" cm="1">
        <f t="array" ref="I63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638" t="str">
        <f>IF(StudentsPerformance37[[#This Row],[math score]]&lt;50,"Failed","Passed")</f>
        <v>Passed</v>
      </c>
      <c r="K638" t="s">
        <v>34</v>
      </c>
      <c r="L638" t="s">
        <v>34</v>
      </c>
      <c r="M638" t="str" cm="1">
        <f t="array" ref="M63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638">
        <v>81</v>
      </c>
    </row>
    <row r="639" spans="1:14" x14ac:dyDescent="0.25">
      <c r="A639" t="s">
        <v>8</v>
      </c>
      <c r="B639" t="s">
        <v>21</v>
      </c>
      <c r="C639" t="s">
        <v>23</v>
      </c>
      <c r="D639" t="s">
        <v>11</v>
      </c>
      <c r="E639" t="s">
        <v>15</v>
      </c>
      <c r="F639" s="36">
        <v>80</v>
      </c>
      <c r="G639" s="36" t="str" cm="1">
        <f t="array" ref="G63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639">
        <v>92</v>
      </c>
      <c r="I639" t="str" cm="1">
        <f t="array" ref="I63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639" t="str">
        <f>IF(StudentsPerformance37[[#This Row],[math score]]&lt;50,"Failed","Passed")</f>
        <v>Passed</v>
      </c>
      <c r="K639" t="s">
        <v>34</v>
      </c>
      <c r="L639" t="s">
        <v>34</v>
      </c>
      <c r="M639" t="str" cm="1">
        <f t="array" ref="M63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639">
        <v>88</v>
      </c>
    </row>
    <row r="640" spans="1:14" x14ac:dyDescent="0.25">
      <c r="A640" t="s">
        <v>17</v>
      </c>
      <c r="B640" t="s">
        <v>24</v>
      </c>
      <c r="C640" t="s">
        <v>14</v>
      </c>
      <c r="D640" t="s">
        <v>11</v>
      </c>
      <c r="E640" t="s">
        <v>12</v>
      </c>
      <c r="F640" s="36">
        <v>86</v>
      </c>
      <c r="G640" s="36" t="str" cm="1">
        <f t="array" ref="G64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640">
        <v>76</v>
      </c>
      <c r="I640" t="str" cm="1">
        <f t="array" ref="I64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40" t="str">
        <f>IF(StudentsPerformance37[[#This Row],[math score]]&lt;50,"Failed","Passed")</f>
        <v>Passed</v>
      </c>
      <c r="K640" t="s">
        <v>34</v>
      </c>
      <c r="L640" t="s">
        <v>34</v>
      </c>
      <c r="M640" t="str" cm="1">
        <f t="array" ref="M64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40">
        <v>74</v>
      </c>
    </row>
    <row r="641" spans="1:14" x14ac:dyDescent="0.25">
      <c r="A641" t="s">
        <v>8</v>
      </c>
      <c r="B641" t="s">
        <v>21</v>
      </c>
      <c r="C641" t="s">
        <v>19</v>
      </c>
      <c r="D641" t="s">
        <v>11</v>
      </c>
      <c r="E641" t="s">
        <v>12</v>
      </c>
      <c r="F641" s="36">
        <v>76</v>
      </c>
      <c r="G641" s="36" t="str" cm="1">
        <f t="array" ref="G64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641">
        <v>74</v>
      </c>
      <c r="I641" t="str" cm="1">
        <f t="array" ref="I64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41" t="str">
        <f>IF(StudentsPerformance37[[#This Row],[math score]]&lt;50,"Failed","Passed")</f>
        <v>Passed</v>
      </c>
      <c r="K641" t="s">
        <v>34</v>
      </c>
      <c r="L641" t="s">
        <v>34</v>
      </c>
      <c r="M641" t="str" cm="1">
        <f t="array" ref="M64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41">
        <v>73</v>
      </c>
    </row>
    <row r="642" spans="1:14" x14ac:dyDescent="0.25">
      <c r="A642" t="s">
        <v>17</v>
      </c>
      <c r="B642" t="s">
        <v>21</v>
      </c>
      <c r="C642" t="s">
        <v>22</v>
      </c>
      <c r="D642" t="s">
        <v>11</v>
      </c>
      <c r="E642" t="s">
        <v>12</v>
      </c>
      <c r="F642" s="36">
        <v>41</v>
      </c>
      <c r="G642" s="36" t="str" cm="1">
        <f t="array" ref="G64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642">
        <v>52</v>
      </c>
      <c r="I642" t="str" cm="1">
        <f t="array" ref="I64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642" t="str">
        <f>IF(StudentsPerformance37[[#This Row],[math score]]&lt;50,"Failed","Passed")</f>
        <v>Failed</v>
      </c>
      <c r="K642" t="s">
        <v>34</v>
      </c>
      <c r="L642" t="s">
        <v>34</v>
      </c>
      <c r="M642" t="str" cm="1">
        <f t="array" ref="M64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642">
        <v>51</v>
      </c>
    </row>
    <row r="643" spans="1:14" x14ac:dyDescent="0.25">
      <c r="A643" t="s">
        <v>8</v>
      </c>
      <c r="B643" t="s">
        <v>21</v>
      </c>
      <c r="C643" t="s">
        <v>19</v>
      </c>
      <c r="D643" t="s">
        <v>20</v>
      </c>
      <c r="E643" t="s">
        <v>15</v>
      </c>
      <c r="F643" s="36">
        <v>74</v>
      </c>
      <c r="G643" s="36" t="str" cm="1">
        <f t="array" ref="G64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643">
        <v>88</v>
      </c>
      <c r="I643" t="str" cm="1">
        <f t="array" ref="I64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643" t="str">
        <f>IF(StudentsPerformance37[[#This Row],[math score]]&lt;50,"Failed","Passed")</f>
        <v>Passed</v>
      </c>
      <c r="K643" t="s">
        <v>34</v>
      </c>
      <c r="L643" t="s">
        <v>34</v>
      </c>
      <c r="M643" t="str" cm="1">
        <f t="array" ref="M64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643">
        <v>90</v>
      </c>
    </row>
    <row r="644" spans="1:14" x14ac:dyDescent="0.25">
      <c r="A644" t="s">
        <v>8</v>
      </c>
      <c r="B644" t="s">
        <v>9</v>
      </c>
      <c r="C644" t="s">
        <v>23</v>
      </c>
      <c r="D644" t="s">
        <v>20</v>
      </c>
      <c r="E644" t="s">
        <v>12</v>
      </c>
      <c r="F644" s="36">
        <v>72</v>
      </c>
      <c r="G644" s="36" t="str" cm="1">
        <f t="array" ref="G64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644">
        <v>81</v>
      </c>
      <c r="I644" t="str" cm="1">
        <f t="array" ref="I64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644" t="str">
        <f>IF(StudentsPerformance37[[#This Row],[math score]]&lt;50,"Failed","Passed")</f>
        <v>Passed</v>
      </c>
      <c r="K644" t="s">
        <v>34</v>
      </c>
      <c r="L644" t="s">
        <v>34</v>
      </c>
      <c r="M644" t="str" cm="1">
        <f t="array" ref="M64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44">
        <v>79</v>
      </c>
    </row>
    <row r="645" spans="1:14" x14ac:dyDescent="0.25">
      <c r="A645" t="s">
        <v>8</v>
      </c>
      <c r="B645" t="s">
        <v>24</v>
      </c>
      <c r="C645" t="s">
        <v>22</v>
      </c>
      <c r="D645" t="s">
        <v>11</v>
      </c>
      <c r="E645" t="s">
        <v>15</v>
      </c>
      <c r="F645" s="36">
        <v>74</v>
      </c>
      <c r="G645" s="36" t="str" cm="1">
        <f t="array" ref="G64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645">
        <v>79</v>
      </c>
      <c r="I645" t="str" cm="1">
        <f t="array" ref="I64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45" t="str">
        <f>IF(StudentsPerformance37[[#This Row],[math score]]&lt;50,"Failed","Passed")</f>
        <v>Passed</v>
      </c>
      <c r="K645" t="s">
        <v>34</v>
      </c>
      <c r="L645" t="s">
        <v>34</v>
      </c>
      <c r="M645" t="str" cm="1">
        <f t="array" ref="M64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645">
        <v>80</v>
      </c>
    </row>
    <row r="646" spans="1:14" x14ac:dyDescent="0.25">
      <c r="A646" t="s">
        <v>17</v>
      </c>
      <c r="B646" t="s">
        <v>9</v>
      </c>
      <c r="C646" t="s">
        <v>22</v>
      </c>
      <c r="D646" t="s">
        <v>11</v>
      </c>
      <c r="E646" t="s">
        <v>12</v>
      </c>
      <c r="F646" s="36">
        <v>70</v>
      </c>
      <c r="G646" s="36" t="str" cm="1">
        <f t="array" ref="G64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646">
        <v>65</v>
      </c>
      <c r="I646" t="str" cm="1">
        <f t="array" ref="I64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646" t="str">
        <f>IF(StudentsPerformance37[[#This Row],[math score]]&lt;50,"Failed","Passed")</f>
        <v>Passed</v>
      </c>
      <c r="K646" t="s">
        <v>34</v>
      </c>
      <c r="L646" t="s">
        <v>34</v>
      </c>
      <c r="M646" t="str" cm="1">
        <f t="array" ref="M64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46">
        <v>60</v>
      </c>
    </row>
    <row r="647" spans="1:14" x14ac:dyDescent="0.25">
      <c r="A647" t="s">
        <v>8</v>
      </c>
      <c r="B647" t="s">
        <v>9</v>
      </c>
      <c r="C647" t="s">
        <v>10</v>
      </c>
      <c r="D647" t="s">
        <v>11</v>
      </c>
      <c r="E647" t="s">
        <v>15</v>
      </c>
      <c r="F647" s="36">
        <v>65</v>
      </c>
      <c r="G647" s="36" t="str" cm="1">
        <f t="array" ref="G64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47">
        <v>81</v>
      </c>
      <c r="I647" t="str" cm="1">
        <f t="array" ref="I64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647" t="str">
        <f>IF(StudentsPerformance37[[#This Row],[math score]]&lt;50,"Failed","Passed")</f>
        <v>Passed</v>
      </c>
      <c r="K647" t="s">
        <v>34</v>
      </c>
      <c r="L647" t="s">
        <v>34</v>
      </c>
      <c r="M647" t="str" cm="1">
        <f t="array" ref="M64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647">
        <v>81</v>
      </c>
    </row>
    <row r="648" spans="1:14" x14ac:dyDescent="0.25">
      <c r="A648" t="s">
        <v>8</v>
      </c>
      <c r="B648" t="s">
        <v>21</v>
      </c>
      <c r="C648" t="s">
        <v>19</v>
      </c>
      <c r="D648" t="s">
        <v>11</v>
      </c>
      <c r="E648" t="s">
        <v>12</v>
      </c>
      <c r="F648" s="36">
        <v>59</v>
      </c>
      <c r="G648" s="36" t="str" cm="1">
        <f t="array" ref="G64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648">
        <v>70</v>
      </c>
      <c r="I648" t="str" cm="1">
        <f t="array" ref="I64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48" t="str">
        <f>IF(StudentsPerformance37[[#This Row],[math score]]&lt;50,"Failed","Passed")</f>
        <v>Passed</v>
      </c>
      <c r="K648" t="s">
        <v>34</v>
      </c>
      <c r="L648" t="s">
        <v>34</v>
      </c>
      <c r="M648" t="str" cm="1">
        <f t="array" ref="M64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48">
        <v>65</v>
      </c>
    </row>
    <row r="649" spans="1:14" x14ac:dyDescent="0.25">
      <c r="A649" t="s">
        <v>8</v>
      </c>
      <c r="B649" t="s">
        <v>24</v>
      </c>
      <c r="C649" t="s">
        <v>22</v>
      </c>
      <c r="D649" t="s">
        <v>20</v>
      </c>
      <c r="E649" t="s">
        <v>12</v>
      </c>
      <c r="F649" s="36">
        <v>64</v>
      </c>
      <c r="G649" s="36" t="str" cm="1">
        <f t="array" ref="G64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49">
        <v>62</v>
      </c>
      <c r="I649" t="str" cm="1">
        <f t="array" ref="I64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649" t="str">
        <f>IF(StudentsPerformance37[[#This Row],[math score]]&lt;50,"Failed","Passed")</f>
        <v>Passed</v>
      </c>
      <c r="K649" t="s">
        <v>34</v>
      </c>
      <c r="L649" t="s">
        <v>34</v>
      </c>
      <c r="M649" t="str" cm="1">
        <f t="array" ref="M64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49">
        <v>68</v>
      </c>
    </row>
    <row r="650" spans="1:14" x14ac:dyDescent="0.25">
      <c r="A650" t="s">
        <v>8</v>
      </c>
      <c r="B650" t="s">
        <v>9</v>
      </c>
      <c r="C650" t="s">
        <v>22</v>
      </c>
      <c r="D650" t="s">
        <v>11</v>
      </c>
      <c r="E650" t="s">
        <v>12</v>
      </c>
      <c r="F650" s="36">
        <v>50</v>
      </c>
      <c r="G650" s="36" t="str" cm="1">
        <f t="array" ref="G65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650">
        <v>53</v>
      </c>
      <c r="I650" t="str" cm="1">
        <f t="array" ref="I65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650" t="str">
        <f>IF(StudentsPerformance37[[#This Row],[math score]]&lt;50,"Failed","Passed")</f>
        <v>Passed</v>
      </c>
      <c r="K650" t="s">
        <v>34</v>
      </c>
      <c r="L650" t="s">
        <v>34</v>
      </c>
      <c r="M650" t="str" cm="1">
        <f t="array" ref="M65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650">
        <v>55</v>
      </c>
    </row>
    <row r="651" spans="1:14" x14ac:dyDescent="0.25">
      <c r="A651" t="s">
        <v>8</v>
      </c>
      <c r="B651" t="s">
        <v>21</v>
      </c>
      <c r="C651" t="s">
        <v>14</v>
      </c>
      <c r="D651" t="s">
        <v>11</v>
      </c>
      <c r="E651" t="s">
        <v>15</v>
      </c>
      <c r="F651" s="36">
        <v>69</v>
      </c>
      <c r="G651" s="36" t="str" cm="1">
        <f t="array" ref="G65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51">
        <v>79</v>
      </c>
      <c r="I651" t="str" cm="1">
        <f t="array" ref="I65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51" t="str">
        <f>IF(StudentsPerformance37[[#This Row],[math score]]&lt;50,"Failed","Passed")</f>
        <v>Passed</v>
      </c>
      <c r="K651" t="s">
        <v>34</v>
      </c>
      <c r="L651" t="s">
        <v>34</v>
      </c>
      <c r="M651" t="str" cm="1">
        <f t="array" ref="M65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651">
        <v>81</v>
      </c>
    </row>
    <row r="652" spans="1:14" x14ac:dyDescent="0.25">
      <c r="A652" t="s">
        <v>17</v>
      </c>
      <c r="B652" t="s">
        <v>13</v>
      </c>
      <c r="C652" t="s">
        <v>23</v>
      </c>
      <c r="D652" t="s">
        <v>20</v>
      </c>
      <c r="E652" t="s">
        <v>15</v>
      </c>
      <c r="F652" s="36">
        <v>51</v>
      </c>
      <c r="G652" s="36" t="str" cm="1">
        <f t="array" ref="G65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652">
        <v>56</v>
      </c>
      <c r="I652" t="str" cm="1">
        <f t="array" ref="I65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652" t="str">
        <f>IF(StudentsPerformance37[[#This Row],[math score]]&lt;50,"Failed","Passed")</f>
        <v>Passed</v>
      </c>
      <c r="K652" t="s">
        <v>34</v>
      </c>
      <c r="L652" t="s">
        <v>34</v>
      </c>
      <c r="M652" t="str" cm="1">
        <f t="array" ref="M65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652">
        <v>53</v>
      </c>
    </row>
    <row r="653" spans="1:14" x14ac:dyDescent="0.25">
      <c r="A653" t="s">
        <v>8</v>
      </c>
      <c r="B653" t="s">
        <v>18</v>
      </c>
      <c r="C653" t="s">
        <v>22</v>
      </c>
      <c r="D653" t="s">
        <v>11</v>
      </c>
      <c r="E653" t="s">
        <v>15</v>
      </c>
      <c r="F653" s="36">
        <v>68</v>
      </c>
      <c r="G653" s="36" t="str" cm="1">
        <f t="array" ref="G65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53">
        <v>80</v>
      </c>
      <c r="I653" t="str" cm="1">
        <f t="array" ref="I65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653" t="str">
        <f>IF(StudentsPerformance37[[#This Row],[math score]]&lt;50,"Failed","Passed")</f>
        <v>Passed</v>
      </c>
      <c r="K653" t="s">
        <v>34</v>
      </c>
      <c r="L653" t="s">
        <v>34</v>
      </c>
      <c r="M653" t="str" cm="1">
        <f t="array" ref="M65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53">
        <v>76</v>
      </c>
    </row>
    <row r="654" spans="1:14" x14ac:dyDescent="0.25">
      <c r="A654" t="s">
        <v>8</v>
      </c>
      <c r="B654" t="s">
        <v>21</v>
      </c>
      <c r="C654" t="s">
        <v>14</v>
      </c>
      <c r="D654" t="s">
        <v>11</v>
      </c>
      <c r="E654" t="s">
        <v>15</v>
      </c>
      <c r="F654" s="36">
        <v>85</v>
      </c>
      <c r="G654" s="36" t="str" cm="1">
        <f t="array" ref="G65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654">
        <v>86</v>
      </c>
      <c r="I654" t="str" cm="1">
        <f t="array" ref="I65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654" t="str">
        <f>IF(StudentsPerformance37[[#This Row],[math score]]&lt;50,"Failed","Passed")</f>
        <v>Passed</v>
      </c>
      <c r="K654" t="s">
        <v>34</v>
      </c>
      <c r="L654" t="s">
        <v>34</v>
      </c>
      <c r="M654" t="str" cm="1">
        <f t="array" ref="M65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654">
        <v>98</v>
      </c>
    </row>
    <row r="655" spans="1:14" x14ac:dyDescent="0.25">
      <c r="A655" t="s">
        <v>8</v>
      </c>
      <c r="B655" t="s">
        <v>18</v>
      </c>
      <c r="C655" t="s">
        <v>19</v>
      </c>
      <c r="D655" t="s">
        <v>11</v>
      </c>
      <c r="E655" t="s">
        <v>15</v>
      </c>
      <c r="F655" s="36">
        <v>65</v>
      </c>
      <c r="G655" s="36" t="str" cm="1">
        <f t="array" ref="G65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55">
        <v>70</v>
      </c>
      <c r="I655" t="str" cm="1">
        <f t="array" ref="I65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55" t="str">
        <f>IF(StudentsPerformance37[[#This Row],[math score]]&lt;50,"Failed","Passed")</f>
        <v>Passed</v>
      </c>
      <c r="K655" t="s">
        <v>34</v>
      </c>
      <c r="L655" t="s">
        <v>34</v>
      </c>
      <c r="M655" t="str" cm="1">
        <f t="array" ref="M65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55">
        <v>74</v>
      </c>
    </row>
    <row r="656" spans="1:14" x14ac:dyDescent="0.25">
      <c r="A656" t="s">
        <v>8</v>
      </c>
      <c r="B656" t="s">
        <v>9</v>
      </c>
      <c r="C656" t="s">
        <v>23</v>
      </c>
      <c r="D656" t="s">
        <v>11</v>
      </c>
      <c r="E656" t="s">
        <v>12</v>
      </c>
      <c r="F656" s="36">
        <v>73</v>
      </c>
      <c r="G656" s="36" t="str" cm="1">
        <f t="array" ref="G65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656">
        <v>79</v>
      </c>
      <c r="I656" t="str" cm="1">
        <f t="array" ref="I65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56" t="str">
        <f>IF(StudentsPerformance37[[#This Row],[math score]]&lt;50,"Failed","Passed")</f>
        <v>Passed</v>
      </c>
      <c r="K656" t="s">
        <v>34</v>
      </c>
      <c r="L656" t="s">
        <v>34</v>
      </c>
      <c r="M656" t="str" cm="1">
        <f t="array" ref="M65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56">
        <v>79</v>
      </c>
    </row>
    <row r="657" spans="1:14" x14ac:dyDescent="0.25">
      <c r="A657" t="s">
        <v>8</v>
      </c>
      <c r="B657" t="s">
        <v>9</v>
      </c>
      <c r="C657" t="s">
        <v>14</v>
      </c>
      <c r="D657" t="s">
        <v>11</v>
      </c>
      <c r="E657" t="s">
        <v>12</v>
      </c>
      <c r="F657" s="36">
        <v>62</v>
      </c>
      <c r="G657" s="36" t="str" cm="1">
        <f t="array" ref="G65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57">
        <v>67</v>
      </c>
      <c r="I657" t="str" cm="1">
        <f t="array" ref="I65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657" t="str">
        <f>IF(StudentsPerformance37[[#This Row],[math score]]&lt;50,"Failed","Passed")</f>
        <v>Passed</v>
      </c>
      <c r="K657" t="s">
        <v>34</v>
      </c>
      <c r="L657" t="s">
        <v>34</v>
      </c>
      <c r="M657" t="str" cm="1">
        <f t="array" ref="M65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57">
        <v>67</v>
      </c>
    </row>
    <row r="658" spans="1:14" x14ac:dyDescent="0.25">
      <c r="A658" t="s">
        <v>17</v>
      </c>
      <c r="B658" t="s">
        <v>13</v>
      </c>
      <c r="C658" t="s">
        <v>19</v>
      </c>
      <c r="D658" t="s">
        <v>20</v>
      </c>
      <c r="E658" t="s">
        <v>12</v>
      </c>
      <c r="F658" s="36">
        <v>77</v>
      </c>
      <c r="G658" s="36" t="str" cm="1">
        <f t="array" ref="G65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658">
        <v>67</v>
      </c>
      <c r="I658" t="str" cm="1">
        <f t="array" ref="I65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658" t="str">
        <f>IF(StudentsPerformance37[[#This Row],[math score]]&lt;50,"Failed","Passed")</f>
        <v>Passed</v>
      </c>
      <c r="K658" t="s">
        <v>34</v>
      </c>
      <c r="L658" t="s">
        <v>34</v>
      </c>
      <c r="M658" t="str" cm="1">
        <f t="array" ref="M65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58">
        <v>64</v>
      </c>
    </row>
    <row r="659" spans="1:14" x14ac:dyDescent="0.25">
      <c r="A659" t="s">
        <v>17</v>
      </c>
      <c r="B659" t="s">
        <v>21</v>
      </c>
      <c r="C659" t="s">
        <v>23</v>
      </c>
      <c r="D659" t="s">
        <v>11</v>
      </c>
      <c r="E659" t="s">
        <v>12</v>
      </c>
      <c r="F659" s="36">
        <v>69</v>
      </c>
      <c r="G659" s="36" t="str" cm="1">
        <f t="array" ref="G65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59">
        <v>66</v>
      </c>
      <c r="I659" t="str" cm="1">
        <f t="array" ref="I65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659" t="str">
        <f>IF(StudentsPerformance37[[#This Row],[math score]]&lt;50,"Failed","Passed")</f>
        <v>Passed</v>
      </c>
      <c r="K659" t="s">
        <v>34</v>
      </c>
      <c r="L659" t="s">
        <v>34</v>
      </c>
      <c r="M659" t="str" cm="1">
        <f t="array" ref="M65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59">
        <v>61</v>
      </c>
    </row>
    <row r="660" spans="1:14" x14ac:dyDescent="0.25">
      <c r="A660" t="s">
        <v>8</v>
      </c>
      <c r="B660" t="s">
        <v>21</v>
      </c>
      <c r="C660" t="s">
        <v>19</v>
      </c>
      <c r="D660" t="s">
        <v>20</v>
      </c>
      <c r="E660" t="s">
        <v>12</v>
      </c>
      <c r="F660" s="36">
        <v>43</v>
      </c>
      <c r="G660" s="36" t="str" cm="1">
        <f t="array" ref="G66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660">
        <v>60</v>
      </c>
      <c r="I660" t="str" cm="1">
        <f t="array" ref="I66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660" t="str">
        <f>IF(StudentsPerformance37[[#This Row],[math score]]&lt;50,"Failed","Passed")</f>
        <v>Failed</v>
      </c>
      <c r="K660" t="s">
        <v>34</v>
      </c>
      <c r="L660" t="s">
        <v>34</v>
      </c>
      <c r="M660" t="str" cm="1">
        <f t="array" ref="M66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660">
        <v>58</v>
      </c>
    </row>
    <row r="661" spans="1:14" x14ac:dyDescent="0.25">
      <c r="A661" t="s">
        <v>17</v>
      </c>
      <c r="B661" t="s">
        <v>21</v>
      </c>
      <c r="C661" t="s">
        <v>19</v>
      </c>
      <c r="D661" t="s">
        <v>11</v>
      </c>
      <c r="E661" t="s">
        <v>12</v>
      </c>
      <c r="F661" s="36">
        <v>90</v>
      </c>
      <c r="G661" s="36" t="str" cm="1">
        <f t="array" ref="G66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661">
        <v>87</v>
      </c>
      <c r="I661" t="str" cm="1">
        <f t="array" ref="I66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661" t="str">
        <f>IF(StudentsPerformance37[[#This Row],[math score]]&lt;50,"Failed","Passed")</f>
        <v>Passed</v>
      </c>
      <c r="K661" t="s">
        <v>34</v>
      </c>
      <c r="L661" t="s">
        <v>34</v>
      </c>
      <c r="M661" t="str" cm="1">
        <f t="array" ref="M66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661">
        <v>85</v>
      </c>
    </row>
    <row r="662" spans="1:14" x14ac:dyDescent="0.25">
      <c r="A662" t="s">
        <v>17</v>
      </c>
      <c r="B662" t="s">
        <v>13</v>
      </c>
      <c r="C662" t="s">
        <v>14</v>
      </c>
      <c r="D662" t="s">
        <v>20</v>
      </c>
      <c r="E662" t="s">
        <v>12</v>
      </c>
      <c r="F662" s="36">
        <v>74</v>
      </c>
      <c r="G662" s="36" t="str" cm="1">
        <f t="array" ref="G66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662">
        <v>77</v>
      </c>
      <c r="I662" t="str" cm="1">
        <f t="array" ref="I66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62" t="str">
        <f>IF(StudentsPerformance37[[#This Row],[math score]]&lt;50,"Failed","Passed")</f>
        <v>Passed</v>
      </c>
      <c r="K662" t="s">
        <v>34</v>
      </c>
      <c r="L662" t="s">
        <v>34</v>
      </c>
      <c r="M662" t="str" cm="1">
        <f t="array" ref="M66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62">
        <v>73</v>
      </c>
    </row>
    <row r="663" spans="1:14" x14ac:dyDescent="0.25">
      <c r="A663" t="s">
        <v>17</v>
      </c>
      <c r="B663" t="s">
        <v>13</v>
      </c>
      <c r="C663" t="s">
        <v>23</v>
      </c>
      <c r="D663" t="s">
        <v>11</v>
      </c>
      <c r="E663" t="s">
        <v>12</v>
      </c>
      <c r="F663" s="36">
        <v>73</v>
      </c>
      <c r="G663" s="36" t="str" cm="1">
        <f t="array" ref="G66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663">
        <v>66</v>
      </c>
      <c r="I663" t="str" cm="1">
        <f t="array" ref="I66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663" t="str">
        <f>IF(StudentsPerformance37[[#This Row],[math score]]&lt;50,"Failed","Passed")</f>
        <v>Passed</v>
      </c>
      <c r="K663" t="s">
        <v>34</v>
      </c>
      <c r="L663" t="s">
        <v>34</v>
      </c>
      <c r="M663" t="str" cm="1">
        <f t="array" ref="M66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63">
        <v>63</v>
      </c>
    </row>
    <row r="664" spans="1:14" x14ac:dyDescent="0.25">
      <c r="A664" t="s">
        <v>8</v>
      </c>
      <c r="B664" t="s">
        <v>21</v>
      </c>
      <c r="C664" t="s">
        <v>14</v>
      </c>
      <c r="D664" t="s">
        <v>20</v>
      </c>
      <c r="E664" t="s">
        <v>12</v>
      </c>
      <c r="F664" s="36">
        <v>55</v>
      </c>
      <c r="G664" s="36" t="str" cm="1">
        <f t="array" ref="G66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664">
        <v>71</v>
      </c>
      <c r="I664" t="str" cm="1">
        <f t="array" ref="I66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64" t="str">
        <f>IF(StudentsPerformance37[[#This Row],[math score]]&lt;50,"Failed","Passed")</f>
        <v>Passed</v>
      </c>
      <c r="K664" t="s">
        <v>34</v>
      </c>
      <c r="L664" t="s">
        <v>34</v>
      </c>
      <c r="M664" t="str" cm="1">
        <f t="array" ref="M66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64">
        <v>69</v>
      </c>
    </row>
    <row r="665" spans="1:14" x14ac:dyDescent="0.25">
      <c r="A665" t="s">
        <v>8</v>
      </c>
      <c r="B665" t="s">
        <v>13</v>
      </c>
      <c r="C665" t="s">
        <v>22</v>
      </c>
      <c r="D665" t="s">
        <v>11</v>
      </c>
      <c r="E665" t="s">
        <v>12</v>
      </c>
      <c r="F665" s="36">
        <v>65</v>
      </c>
      <c r="G665" s="36" t="str" cm="1">
        <f t="array" ref="G66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65">
        <v>69</v>
      </c>
      <c r="I665" t="str" cm="1">
        <f t="array" ref="I66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665" t="str">
        <f>IF(StudentsPerformance37[[#This Row],[math score]]&lt;50,"Failed","Passed")</f>
        <v>Passed</v>
      </c>
      <c r="K665" t="s">
        <v>34</v>
      </c>
      <c r="L665" t="s">
        <v>34</v>
      </c>
      <c r="M665" t="str" cm="1">
        <f t="array" ref="M66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65">
        <v>67</v>
      </c>
    </row>
    <row r="666" spans="1:14" x14ac:dyDescent="0.25">
      <c r="A666" t="s">
        <v>17</v>
      </c>
      <c r="B666" t="s">
        <v>21</v>
      </c>
      <c r="C666" t="s">
        <v>19</v>
      </c>
      <c r="D666" t="s">
        <v>11</v>
      </c>
      <c r="E666" t="s">
        <v>12</v>
      </c>
      <c r="F666" s="36">
        <v>80</v>
      </c>
      <c r="G666" s="36" t="str" cm="1">
        <f t="array" ref="G66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666">
        <v>63</v>
      </c>
      <c r="I666" t="str" cm="1">
        <f t="array" ref="I66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666" t="str">
        <f>IF(StudentsPerformance37[[#This Row],[math score]]&lt;50,"Failed","Passed")</f>
        <v>Passed</v>
      </c>
      <c r="K666" t="s">
        <v>34</v>
      </c>
      <c r="L666" t="s">
        <v>34</v>
      </c>
      <c r="M666" t="str" cm="1">
        <f t="array" ref="M66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66">
        <v>63</v>
      </c>
    </row>
    <row r="667" spans="1:14" x14ac:dyDescent="0.25">
      <c r="A667" t="s">
        <v>8</v>
      </c>
      <c r="B667" t="s">
        <v>13</v>
      </c>
      <c r="C667" t="s">
        <v>23</v>
      </c>
      <c r="D667" t="s">
        <v>20</v>
      </c>
      <c r="E667" t="s">
        <v>15</v>
      </c>
      <c r="F667" s="36">
        <v>50</v>
      </c>
      <c r="G667" s="36" t="str" cm="1">
        <f t="array" ref="G66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667">
        <v>60</v>
      </c>
      <c r="I667" t="str" cm="1">
        <f t="array" ref="I66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667" t="str">
        <f>IF(StudentsPerformance37[[#This Row],[math score]]&lt;50,"Failed","Passed")</f>
        <v>Passed</v>
      </c>
      <c r="K667" t="s">
        <v>34</v>
      </c>
      <c r="L667" t="s">
        <v>34</v>
      </c>
      <c r="M667" t="str" cm="1">
        <f t="array" ref="M66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67">
        <v>60</v>
      </c>
    </row>
    <row r="668" spans="1:14" x14ac:dyDescent="0.25">
      <c r="A668" t="s">
        <v>8</v>
      </c>
      <c r="B668" t="s">
        <v>13</v>
      </c>
      <c r="C668" t="s">
        <v>14</v>
      </c>
      <c r="D668" t="s">
        <v>20</v>
      </c>
      <c r="E668" t="s">
        <v>15</v>
      </c>
      <c r="F668" s="36">
        <v>63</v>
      </c>
      <c r="G668" s="36" t="str" cm="1">
        <f t="array" ref="G66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68">
        <v>73</v>
      </c>
      <c r="I668" t="str" cm="1">
        <f t="array" ref="I66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68" t="str">
        <f>IF(StudentsPerformance37[[#This Row],[math score]]&lt;50,"Failed","Passed")</f>
        <v>Passed</v>
      </c>
      <c r="K668" t="s">
        <v>34</v>
      </c>
      <c r="L668" t="s">
        <v>34</v>
      </c>
      <c r="M668" t="str" cm="1">
        <f t="array" ref="M66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68">
        <v>71</v>
      </c>
    </row>
    <row r="669" spans="1:14" x14ac:dyDescent="0.25">
      <c r="A669" t="s">
        <v>8</v>
      </c>
      <c r="B669" t="s">
        <v>9</v>
      </c>
      <c r="C669" t="s">
        <v>10</v>
      </c>
      <c r="D669" t="s">
        <v>20</v>
      </c>
      <c r="E669" t="s">
        <v>12</v>
      </c>
      <c r="F669" s="36">
        <v>77</v>
      </c>
      <c r="G669" s="36" t="str" cm="1">
        <f t="array" ref="G66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669">
        <v>85</v>
      </c>
      <c r="I669" t="str" cm="1">
        <f t="array" ref="I66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669" t="str">
        <f>IF(StudentsPerformance37[[#This Row],[math score]]&lt;50,"Failed","Passed")</f>
        <v>Passed</v>
      </c>
      <c r="K669" t="s">
        <v>34</v>
      </c>
      <c r="L669" t="s">
        <v>34</v>
      </c>
      <c r="M669" t="str" cm="1">
        <f t="array" ref="M66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669">
        <v>87</v>
      </c>
    </row>
    <row r="670" spans="1:14" x14ac:dyDescent="0.25">
      <c r="A670" t="s">
        <v>17</v>
      </c>
      <c r="B670" t="s">
        <v>13</v>
      </c>
      <c r="C670" t="s">
        <v>14</v>
      </c>
      <c r="D670" t="s">
        <v>11</v>
      </c>
      <c r="E670" t="s">
        <v>12</v>
      </c>
      <c r="F670" s="36">
        <v>73</v>
      </c>
      <c r="G670" s="36" t="str" cm="1">
        <f t="array" ref="G67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670">
        <v>74</v>
      </c>
      <c r="I670" t="str" cm="1">
        <f t="array" ref="I67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70" t="str">
        <f>IF(StudentsPerformance37[[#This Row],[math score]]&lt;50,"Failed","Passed")</f>
        <v>Passed</v>
      </c>
      <c r="K670" t="s">
        <v>34</v>
      </c>
      <c r="L670" t="s">
        <v>34</v>
      </c>
      <c r="M670" t="str" cm="1">
        <f t="array" ref="M67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70">
        <v>61</v>
      </c>
    </row>
    <row r="671" spans="1:14" x14ac:dyDescent="0.25">
      <c r="A671" t="s">
        <v>17</v>
      </c>
      <c r="B671" t="s">
        <v>21</v>
      </c>
      <c r="C671" t="s">
        <v>19</v>
      </c>
      <c r="D671" t="s">
        <v>11</v>
      </c>
      <c r="E671" t="s">
        <v>15</v>
      </c>
      <c r="F671" s="36">
        <v>81</v>
      </c>
      <c r="G671" s="36" t="str" cm="1">
        <f t="array" ref="G67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671">
        <v>72</v>
      </c>
      <c r="I671" t="str" cm="1">
        <f t="array" ref="I67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71" t="str">
        <f>IF(StudentsPerformance37[[#This Row],[math score]]&lt;50,"Failed","Passed")</f>
        <v>Passed</v>
      </c>
      <c r="K671" t="s">
        <v>34</v>
      </c>
      <c r="L671" t="s">
        <v>34</v>
      </c>
      <c r="M671" t="str" cm="1">
        <f t="array" ref="M67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71">
        <v>77</v>
      </c>
    </row>
    <row r="672" spans="1:14" x14ac:dyDescent="0.25">
      <c r="A672" t="s">
        <v>8</v>
      </c>
      <c r="B672" t="s">
        <v>13</v>
      </c>
      <c r="C672" t="s">
        <v>22</v>
      </c>
      <c r="D672" t="s">
        <v>20</v>
      </c>
      <c r="E672" t="s">
        <v>12</v>
      </c>
      <c r="F672" s="36">
        <v>66</v>
      </c>
      <c r="G672" s="36" t="str" cm="1">
        <f t="array" ref="G67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72">
        <v>76</v>
      </c>
      <c r="I672" t="str" cm="1">
        <f t="array" ref="I67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72" t="str">
        <f>IF(StudentsPerformance37[[#This Row],[math score]]&lt;50,"Failed","Passed")</f>
        <v>Passed</v>
      </c>
      <c r="K672" t="s">
        <v>34</v>
      </c>
      <c r="L672" t="s">
        <v>34</v>
      </c>
      <c r="M672" t="str" cm="1">
        <f t="array" ref="M67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72">
        <v>68</v>
      </c>
    </row>
    <row r="673" spans="1:14" x14ac:dyDescent="0.25">
      <c r="A673" t="s">
        <v>17</v>
      </c>
      <c r="B673" t="s">
        <v>21</v>
      </c>
      <c r="C673" t="s">
        <v>19</v>
      </c>
      <c r="D673" t="s">
        <v>20</v>
      </c>
      <c r="E673" t="s">
        <v>12</v>
      </c>
      <c r="F673" s="36">
        <v>52</v>
      </c>
      <c r="G673" s="36" t="str" cm="1">
        <f t="array" ref="G67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673">
        <v>57</v>
      </c>
      <c r="I673" t="str" cm="1">
        <f t="array" ref="I67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673" t="str">
        <f>IF(StudentsPerformance37[[#This Row],[math score]]&lt;50,"Failed","Passed")</f>
        <v>Passed</v>
      </c>
      <c r="K673" t="s">
        <v>34</v>
      </c>
      <c r="L673" t="s">
        <v>34</v>
      </c>
      <c r="M673" t="str" cm="1">
        <f t="array" ref="M67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673">
        <v>50</v>
      </c>
    </row>
    <row r="674" spans="1:14" x14ac:dyDescent="0.25">
      <c r="A674" t="s">
        <v>8</v>
      </c>
      <c r="B674" t="s">
        <v>13</v>
      </c>
      <c r="C674" t="s">
        <v>14</v>
      </c>
      <c r="D674" t="s">
        <v>11</v>
      </c>
      <c r="E674" t="s">
        <v>12</v>
      </c>
      <c r="F674" s="36">
        <v>69</v>
      </c>
      <c r="G674" s="36" t="str" cm="1">
        <f t="array" ref="G67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74">
        <v>78</v>
      </c>
      <c r="I674" t="str" cm="1">
        <f t="array" ref="I67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74" t="str">
        <f>IF(StudentsPerformance37[[#This Row],[math score]]&lt;50,"Failed","Passed")</f>
        <v>Passed</v>
      </c>
      <c r="K674" t="s">
        <v>34</v>
      </c>
      <c r="L674" t="s">
        <v>34</v>
      </c>
      <c r="M674" t="str" cm="1">
        <f t="array" ref="M67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74">
        <v>76</v>
      </c>
    </row>
    <row r="675" spans="1:14" x14ac:dyDescent="0.25">
      <c r="A675" t="s">
        <v>8</v>
      </c>
      <c r="B675" t="s">
        <v>13</v>
      </c>
      <c r="C675" t="s">
        <v>19</v>
      </c>
      <c r="D675" t="s">
        <v>11</v>
      </c>
      <c r="E675" t="s">
        <v>15</v>
      </c>
      <c r="F675" s="36">
        <v>65</v>
      </c>
      <c r="G675" s="36" t="str" cm="1">
        <f t="array" ref="G67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75">
        <v>84</v>
      </c>
      <c r="I675" t="str" cm="1">
        <f t="array" ref="I67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675" t="str">
        <f>IF(StudentsPerformance37[[#This Row],[math score]]&lt;50,"Failed","Passed")</f>
        <v>Passed</v>
      </c>
      <c r="K675" t="s">
        <v>34</v>
      </c>
      <c r="L675" t="s">
        <v>34</v>
      </c>
      <c r="M675" t="str" cm="1">
        <f t="array" ref="M67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675">
        <v>84</v>
      </c>
    </row>
    <row r="676" spans="1:14" x14ac:dyDescent="0.25">
      <c r="A676" t="s">
        <v>8</v>
      </c>
      <c r="B676" t="s">
        <v>21</v>
      </c>
      <c r="C676" t="s">
        <v>22</v>
      </c>
      <c r="D676" t="s">
        <v>11</v>
      </c>
      <c r="E676" t="s">
        <v>15</v>
      </c>
      <c r="F676" s="36">
        <v>69</v>
      </c>
      <c r="G676" s="36" t="str" cm="1">
        <f t="array" ref="G67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76">
        <v>77</v>
      </c>
      <c r="I676" t="str" cm="1">
        <f t="array" ref="I67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76" t="str">
        <f>IF(StudentsPerformance37[[#This Row],[math score]]&lt;50,"Failed","Passed")</f>
        <v>Passed</v>
      </c>
      <c r="K676" t="s">
        <v>34</v>
      </c>
      <c r="L676" t="s">
        <v>34</v>
      </c>
      <c r="M676" t="str" cm="1">
        <f t="array" ref="M67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76">
        <v>78</v>
      </c>
    </row>
    <row r="677" spans="1:14" x14ac:dyDescent="0.25">
      <c r="A677" t="s">
        <v>8</v>
      </c>
      <c r="B677" t="s">
        <v>9</v>
      </c>
      <c r="C677" t="s">
        <v>14</v>
      </c>
      <c r="D677" t="s">
        <v>11</v>
      </c>
      <c r="E677" t="s">
        <v>15</v>
      </c>
      <c r="F677" s="36">
        <v>50</v>
      </c>
      <c r="G677" s="36" t="str" cm="1">
        <f t="array" ref="G67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677">
        <v>64</v>
      </c>
      <c r="I677" t="str" cm="1">
        <f t="array" ref="I67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677" t="str">
        <f>IF(StudentsPerformance37[[#This Row],[math score]]&lt;50,"Failed","Passed")</f>
        <v>Passed</v>
      </c>
      <c r="K677" t="s">
        <v>34</v>
      </c>
      <c r="L677" t="s">
        <v>34</v>
      </c>
      <c r="M677" t="str" cm="1">
        <f t="array" ref="M67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77">
        <v>66</v>
      </c>
    </row>
    <row r="678" spans="1:14" x14ac:dyDescent="0.25">
      <c r="A678" t="s">
        <v>8</v>
      </c>
      <c r="B678" t="s">
        <v>24</v>
      </c>
      <c r="C678" t="s">
        <v>14</v>
      </c>
      <c r="D678" t="s">
        <v>11</v>
      </c>
      <c r="E678" t="s">
        <v>15</v>
      </c>
      <c r="F678" s="36">
        <v>73</v>
      </c>
      <c r="G678" s="36" t="str" cm="1">
        <f t="array" ref="G67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678">
        <v>78</v>
      </c>
      <c r="I678" t="str" cm="1">
        <f t="array" ref="I67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78" t="str">
        <f>IF(StudentsPerformance37[[#This Row],[math score]]&lt;50,"Failed","Passed")</f>
        <v>Passed</v>
      </c>
      <c r="K678" t="s">
        <v>34</v>
      </c>
      <c r="L678" t="s">
        <v>34</v>
      </c>
      <c r="M678" t="str" cm="1">
        <f t="array" ref="M67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78">
        <v>76</v>
      </c>
    </row>
    <row r="679" spans="1:14" x14ac:dyDescent="0.25">
      <c r="A679" t="s">
        <v>8</v>
      </c>
      <c r="B679" t="s">
        <v>13</v>
      </c>
      <c r="C679" t="s">
        <v>23</v>
      </c>
      <c r="D679" t="s">
        <v>11</v>
      </c>
      <c r="E679" t="s">
        <v>15</v>
      </c>
      <c r="F679" s="36">
        <v>70</v>
      </c>
      <c r="G679" s="36" t="str" cm="1">
        <f t="array" ref="G67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679">
        <v>82</v>
      </c>
      <c r="I679" t="str" cm="1">
        <f t="array" ref="I67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679" t="str">
        <f>IF(StudentsPerformance37[[#This Row],[math score]]&lt;50,"Failed","Passed")</f>
        <v>Passed</v>
      </c>
      <c r="K679" t="s">
        <v>34</v>
      </c>
      <c r="L679" t="s">
        <v>34</v>
      </c>
      <c r="M679" t="str" cm="1">
        <f t="array" ref="M67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79">
        <v>76</v>
      </c>
    </row>
    <row r="680" spans="1:14" x14ac:dyDescent="0.25">
      <c r="A680" t="s">
        <v>17</v>
      </c>
      <c r="B680" t="s">
        <v>21</v>
      </c>
      <c r="C680" t="s">
        <v>19</v>
      </c>
      <c r="D680" t="s">
        <v>20</v>
      </c>
      <c r="E680" t="s">
        <v>12</v>
      </c>
      <c r="F680" s="36">
        <v>81</v>
      </c>
      <c r="G680" s="36" t="str" cm="1">
        <f t="array" ref="G68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680">
        <v>75</v>
      </c>
      <c r="I680" t="str" cm="1">
        <f t="array" ref="I68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80" t="str">
        <f>IF(StudentsPerformance37[[#This Row],[math score]]&lt;50,"Failed","Passed")</f>
        <v>Passed</v>
      </c>
      <c r="K680" t="s">
        <v>34</v>
      </c>
      <c r="L680" t="s">
        <v>34</v>
      </c>
      <c r="M680" t="str" cm="1">
        <f t="array" ref="M68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80">
        <v>78</v>
      </c>
    </row>
    <row r="681" spans="1:14" x14ac:dyDescent="0.25">
      <c r="A681" t="s">
        <v>17</v>
      </c>
      <c r="B681" t="s">
        <v>21</v>
      </c>
      <c r="C681" t="s">
        <v>14</v>
      </c>
      <c r="D681" t="s">
        <v>20</v>
      </c>
      <c r="E681" t="s">
        <v>12</v>
      </c>
      <c r="F681" s="36">
        <v>63</v>
      </c>
      <c r="G681" s="36" t="str" cm="1">
        <f t="array" ref="G68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81">
        <v>61</v>
      </c>
      <c r="I681" t="str" cm="1">
        <f t="array" ref="I68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681" t="str">
        <f>IF(StudentsPerformance37[[#This Row],[math score]]&lt;50,"Failed","Passed")</f>
        <v>Passed</v>
      </c>
      <c r="K681" t="s">
        <v>34</v>
      </c>
      <c r="L681" t="s">
        <v>34</v>
      </c>
      <c r="M681" t="str" cm="1">
        <f t="array" ref="M68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81">
        <v>60</v>
      </c>
    </row>
    <row r="682" spans="1:14" x14ac:dyDescent="0.25">
      <c r="A682" t="s">
        <v>8</v>
      </c>
      <c r="B682" t="s">
        <v>21</v>
      </c>
      <c r="C682" t="s">
        <v>22</v>
      </c>
      <c r="D682" t="s">
        <v>11</v>
      </c>
      <c r="E682" t="s">
        <v>12</v>
      </c>
      <c r="F682" s="36">
        <v>67</v>
      </c>
      <c r="G682" s="36" t="str" cm="1">
        <f t="array" ref="G68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82">
        <v>72</v>
      </c>
      <c r="I682" t="str" cm="1">
        <f t="array" ref="I68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82" t="str">
        <f>IF(StudentsPerformance37[[#This Row],[math score]]&lt;50,"Failed","Passed")</f>
        <v>Passed</v>
      </c>
      <c r="K682" t="s">
        <v>34</v>
      </c>
      <c r="L682" t="s">
        <v>34</v>
      </c>
      <c r="M682" t="str" cm="1">
        <f t="array" ref="M68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82">
        <v>74</v>
      </c>
    </row>
    <row r="683" spans="1:14" x14ac:dyDescent="0.25">
      <c r="A683" t="s">
        <v>17</v>
      </c>
      <c r="B683" t="s">
        <v>9</v>
      </c>
      <c r="C683" t="s">
        <v>22</v>
      </c>
      <c r="D683" t="s">
        <v>11</v>
      </c>
      <c r="E683" t="s">
        <v>12</v>
      </c>
      <c r="F683" s="36">
        <v>60</v>
      </c>
      <c r="G683" s="36" t="str" cm="1">
        <f t="array" ref="G68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83">
        <v>68</v>
      </c>
      <c r="I683" t="str" cm="1">
        <f t="array" ref="I68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683" t="str">
        <f>IF(StudentsPerformance37[[#This Row],[math score]]&lt;50,"Failed","Passed")</f>
        <v>Passed</v>
      </c>
      <c r="K683" t="s">
        <v>34</v>
      </c>
      <c r="L683" t="s">
        <v>34</v>
      </c>
      <c r="M683" t="str" cm="1">
        <f t="array" ref="M68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83">
        <v>60</v>
      </c>
    </row>
    <row r="684" spans="1:14" x14ac:dyDescent="0.25">
      <c r="A684" t="s">
        <v>17</v>
      </c>
      <c r="B684" t="s">
        <v>9</v>
      </c>
      <c r="C684" t="s">
        <v>22</v>
      </c>
      <c r="D684" t="s">
        <v>11</v>
      </c>
      <c r="E684" t="s">
        <v>12</v>
      </c>
      <c r="F684" s="36">
        <v>62</v>
      </c>
      <c r="G684" s="36" t="str" cm="1">
        <f t="array" ref="G68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84">
        <v>55</v>
      </c>
      <c r="I684" t="str" cm="1">
        <f t="array" ref="I68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684" t="str">
        <f>IF(StudentsPerformance37[[#This Row],[math score]]&lt;50,"Failed","Passed")</f>
        <v>Passed</v>
      </c>
      <c r="K684" t="s">
        <v>34</v>
      </c>
      <c r="L684" t="s">
        <v>34</v>
      </c>
      <c r="M684" t="str" cm="1">
        <f t="array" ref="M68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684">
        <v>54</v>
      </c>
    </row>
    <row r="685" spans="1:14" x14ac:dyDescent="0.25">
      <c r="A685" t="s">
        <v>8</v>
      </c>
      <c r="B685" t="s">
        <v>13</v>
      </c>
      <c r="C685" t="s">
        <v>23</v>
      </c>
      <c r="D685" t="s">
        <v>20</v>
      </c>
      <c r="E685" t="s">
        <v>15</v>
      </c>
      <c r="F685" s="36">
        <v>29</v>
      </c>
      <c r="G685" s="36" t="str" cm="1">
        <f t="array" ref="G68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685">
        <v>40</v>
      </c>
      <c r="I685" t="str" cm="1">
        <f t="array" ref="I68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685" t="str">
        <f>IF(StudentsPerformance37[[#This Row],[math score]]&lt;50,"Failed","Passed")</f>
        <v>Failed</v>
      </c>
      <c r="K685" t="s">
        <v>35</v>
      </c>
      <c r="L685" t="s">
        <v>35</v>
      </c>
      <c r="M685" t="str" cm="1">
        <f t="array" ref="M68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685">
        <v>44</v>
      </c>
    </row>
    <row r="686" spans="1:14" x14ac:dyDescent="0.25">
      <c r="A686" t="s">
        <v>17</v>
      </c>
      <c r="B686" t="s">
        <v>9</v>
      </c>
      <c r="C686" t="s">
        <v>14</v>
      </c>
      <c r="D686" t="s">
        <v>11</v>
      </c>
      <c r="E686" t="s">
        <v>15</v>
      </c>
      <c r="F686" s="36">
        <v>62</v>
      </c>
      <c r="G686" s="36" t="str" cm="1">
        <f t="array" ref="G68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86">
        <v>66</v>
      </c>
      <c r="I686" t="str" cm="1">
        <f t="array" ref="I68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686" t="str">
        <f>IF(StudentsPerformance37[[#This Row],[math score]]&lt;50,"Failed","Passed")</f>
        <v>Passed</v>
      </c>
      <c r="K686" t="s">
        <v>34</v>
      </c>
      <c r="L686" t="s">
        <v>34</v>
      </c>
      <c r="M686" t="str" cm="1">
        <f t="array" ref="M68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86">
        <v>68</v>
      </c>
    </row>
    <row r="687" spans="1:14" x14ac:dyDescent="0.25">
      <c r="A687" t="s">
        <v>8</v>
      </c>
      <c r="B687" t="s">
        <v>24</v>
      </c>
      <c r="C687" t="s">
        <v>16</v>
      </c>
      <c r="D687" t="s">
        <v>11</v>
      </c>
      <c r="E687" t="s">
        <v>15</v>
      </c>
      <c r="F687" s="36">
        <v>94</v>
      </c>
      <c r="G687" s="36" t="str" cm="1">
        <f t="array" ref="G68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687">
        <v>99</v>
      </c>
      <c r="I687" t="str" cm="1">
        <f t="array" ref="I68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687" t="str">
        <f>IF(StudentsPerformance37[[#This Row],[math score]]&lt;50,"Failed","Passed")</f>
        <v>Passed</v>
      </c>
      <c r="K687" t="s">
        <v>34</v>
      </c>
      <c r="L687" t="s">
        <v>34</v>
      </c>
      <c r="M687" t="str" cm="1">
        <f t="array" ref="M68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687">
        <v>100</v>
      </c>
    </row>
    <row r="688" spans="1:14" x14ac:dyDescent="0.25">
      <c r="A688" t="s">
        <v>17</v>
      </c>
      <c r="B688" t="s">
        <v>24</v>
      </c>
      <c r="C688" t="s">
        <v>14</v>
      </c>
      <c r="D688" t="s">
        <v>11</v>
      </c>
      <c r="E688" t="s">
        <v>15</v>
      </c>
      <c r="F688" s="36">
        <v>85</v>
      </c>
      <c r="G688" s="36" t="str" cm="1">
        <f t="array" ref="G68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688">
        <v>75</v>
      </c>
      <c r="I688" t="str" cm="1">
        <f t="array" ref="I68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88" t="str">
        <f>IF(StudentsPerformance37[[#This Row],[math score]]&lt;50,"Failed","Passed")</f>
        <v>Passed</v>
      </c>
      <c r="K688" t="s">
        <v>34</v>
      </c>
      <c r="L688" t="s">
        <v>34</v>
      </c>
      <c r="M688" t="str" cm="1">
        <f t="array" ref="M68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688">
        <v>68</v>
      </c>
    </row>
    <row r="689" spans="1:14" x14ac:dyDescent="0.25">
      <c r="A689" t="s">
        <v>17</v>
      </c>
      <c r="B689" t="s">
        <v>21</v>
      </c>
      <c r="C689" t="s">
        <v>19</v>
      </c>
      <c r="D689" t="s">
        <v>20</v>
      </c>
      <c r="E689" t="s">
        <v>12</v>
      </c>
      <c r="F689" s="36">
        <v>77</v>
      </c>
      <c r="G689" s="36" t="str" cm="1">
        <f t="array" ref="G68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689">
        <v>78</v>
      </c>
      <c r="I689" t="str" cm="1">
        <f t="array" ref="I68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89" t="str">
        <f>IF(StudentsPerformance37[[#This Row],[math score]]&lt;50,"Failed","Passed")</f>
        <v>Passed</v>
      </c>
      <c r="K689" t="s">
        <v>34</v>
      </c>
      <c r="L689" t="s">
        <v>34</v>
      </c>
      <c r="M689" t="str" cm="1">
        <f t="array" ref="M68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89">
        <v>73</v>
      </c>
    </row>
    <row r="690" spans="1:14" x14ac:dyDescent="0.25">
      <c r="A690" t="s">
        <v>17</v>
      </c>
      <c r="B690" t="s">
        <v>18</v>
      </c>
      <c r="C690" t="s">
        <v>22</v>
      </c>
      <c r="D690" t="s">
        <v>20</v>
      </c>
      <c r="E690" t="s">
        <v>12</v>
      </c>
      <c r="F690" s="36">
        <v>53</v>
      </c>
      <c r="G690" s="36" t="str" cm="1">
        <f t="array" ref="G69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690">
        <v>58</v>
      </c>
      <c r="I690" t="str" cm="1">
        <f t="array" ref="I69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690" t="str">
        <f>IF(StudentsPerformance37[[#This Row],[math score]]&lt;50,"Failed","Passed")</f>
        <v>Passed</v>
      </c>
      <c r="K690" t="s">
        <v>34</v>
      </c>
      <c r="L690" t="s">
        <v>35</v>
      </c>
      <c r="M690" t="str" cm="1">
        <f t="array" ref="M69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690">
        <v>44</v>
      </c>
    </row>
    <row r="691" spans="1:14" x14ac:dyDescent="0.25">
      <c r="A691" t="s">
        <v>17</v>
      </c>
      <c r="B691" t="s">
        <v>24</v>
      </c>
      <c r="C691" t="s">
        <v>14</v>
      </c>
      <c r="D691" t="s">
        <v>20</v>
      </c>
      <c r="E691" t="s">
        <v>12</v>
      </c>
      <c r="F691" s="36">
        <v>93</v>
      </c>
      <c r="G691" s="36" t="str" cm="1">
        <f t="array" ref="G69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691">
        <v>90</v>
      </c>
      <c r="I691" t="str" cm="1">
        <f t="array" ref="I69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691" t="str">
        <f>IF(StudentsPerformance37[[#This Row],[math score]]&lt;50,"Failed","Passed")</f>
        <v>Passed</v>
      </c>
      <c r="K691" t="s">
        <v>34</v>
      </c>
      <c r="L691" t="s">
        <v>34</v>
      </c>
      <c r="M691" t="str" cm="1">
        <f t="array" ref="M69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691">
        <v>83</v>
      </c>
    </row>
    <row r="692" spans="1:14" x14ac:dyDescent="0.25">
      <c r="A692" t="s">
        <v>8</v>
      </c>
      <c r="B692" t="s">
        <v>13</v>
      </c>
      <c r="C692" t="s">
        <v>19</v>
      </c>
      <c r="D692" t="s">
        <v>11</v>
      </c>
      <c r="E692" t="s">
        <v>12</v>
      </c>
      <c r="F692" s="36">
        <v>49</v>
      </c>
      <c r="G692" s="36" t="str" cm="1">
        <f t="array" ref="G69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692">
        <v>53</v>
      </c>
      <c r="I692" t="str" cm="1">
        <f t="array" ref="I69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692" t="str">
        <f>IF(StudentsPerformance37[[#This Row],[math score]]&lt;50,"Failed","Passed")</f>
        <v>Failed</v>
      </c>
      <c r="K692" t="s">
        <v>34</v>
      </c>
      <c r="L692" t="s">
        <v>34</v>
      </c>
      <c r="M692" t="str" cm="1">
        <f t="array" ref="M69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692">
        <v>53</v>
      </c>
    </row>
    <row r="693" spans="1:14" x14ac:dyDescent="0.25">
      <c r="A693" t="s">
        <v>8</v>
      </c>
      <c r="B693" t="s">
        <v>24</v>
      </c>
      <c r="C693" t="s">
        <v>19</v>
      </c>
      <c r="D693" t="s">
        <v>20</v>
      </c>
      <c r="E693" t="s">
        <v>12</v>
      </c>
      <c r="F693" s="36">
        <v>73</v>
      </c>
      <c r="G693" s="36" t="str" cm="1">
        <f t="array" ref="G69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693">
        <v>76</v>
      </c>
      <c r="I693" t="str" cm="1">
        <f t="array" ref="I69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93" t="str">
        <f>IF(StudentsPerformance37[[#This Row],[math score]]&lt;50,"Failed","Passed")</f>
        <v>Passed</v>
      </c>
      <c r="K693" t="s">
        <v>34</v>
      </c>
      <c r="L693" t="s">
        <v>34</v>
      </c>
      <c r="M693" t="str" cm="1">
        <f t="array" ref="M69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93">
        <v>78</v>
      </c>
    </row>
    <row r="694" spans="1:14" x14ac:dyDescent="0.25">
      <c r="A694" t="s">
        <v>8</v>
      </c>
      <c r="B694" t="s">
        <v>13</v>
      </c>
      <c r="C694" t="s">
        <v>10</v>
      </c>
      <c r="D694" t="s">
        <v>20</v>
      </c>
      <c r="E694" t="s">
        <v>15</v>
      </c>
      <c r="F694" s="36">
        <v>66</v>
      </c>
      <c r="G694" s="36" t="str" cm="1">
        <f t="array" ref="G69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694">
        <v>74</v>
      </c>
      <c r="I694" t="str" cm="1">
        <f t="array" ref="I69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94" t="str">
        <f>IF(StudentsPerformance37[[#This Row],[math score]]&lt;50,"Failed","Passed")</f>
        <v>Passed</v>
      </c>
      <c r="K694" t="s">
        <v>34</v>
      </c>
      <c r="L694" t="s">
        <v>34</v>
      </c>
      <c r="M694" t="str" cm="1">
        <f t="array" ref="M69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694">
        <v>81</v>
      </c>
    </row>
    <row r="695" spans="1:14" x14ac:dyDescent="0.25">
      <c r="A695" t="s">
        <v>8</v>
      </c>
      <c r="B695" t="s">
        <v>21</v>
      </c>
      <c r="C695" t="s">
        <v>19</v>
      </c>
      <c r="D695" t="s">
        <v>11</v>
      </c>
      <c r="E695" t="s">
        <v>12</v>
      </c>
      <c r="F695" s="36">
        <v>77</v>
      </c>
      <c r="G695" s="36" t="str" cm="1">
        <f t="array" ref="G69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695">
        <v>77</v>
      </c>
      <c r="I695" t="str" cm="1">
        <f t="array" ref="I69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95" t="str">
        <f>IF(StudentsPerformance37[[#This Row],[math score]]&lt;50,"Failed","Passed")</f>
        <v>Passed</v>
      </c>
      <c r="K695" t="s">
        <v>34</v>
      </c>
      <c r="L695" t="s">
        <v>34</v>
      </c>
      <c r="M695" t="str" cm="1">
        <f t="array" ref="M69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95">
        <v>73</v>
      </c>
    </row>
    <row r="696" spans="1:14" x14ac:dyDescent="0.25">
      <c r="A696" t="s">
        <v>8</v>
      </c>
      <c r="B696" t="s">
        <v>13</v>
      </c>
      <c r="C696" t="s">
        <v>23</v>
      </c>
      <c r="D696" t="s">
        <v>11</v>
      </c>
      <c r="E696" t="s">
        <v>12</v>
      </c>
      <c r="F696" s="36">
        <v>49</v>
      </c>
      <c r="G696" s="36" t="str" cm="1">
        <f t="array" ref="G69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696">
        <v>63</v>
      </c>
      <c r="I696" t="str" cm="1">
        <f t="array" ref="I69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696" t="str">
        <f>IF(StudentsPerformance37[[#This Row],[math score]]&lt;50,"Failed","Passed")</f>
        <v>Failed</v>
      </c>
      <c r="K696" t="s">
        <v>34</v>
      </c>
      <c r="L696" t="s">
        <v>34</v>
      </c>
      <c r="M696" t="str" cm="1">
        <f t="array" ref="M69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696">
        <v>56</v>
      </c>
    </row>
    <row r="697" spans="1:14" x14ac:dyDescent="0.25">
      <c r="A697" t="s">
        <v>8</v>
      </c>
      <c r="B697" t="s">
        <v>21</v>
      </c>
      <c r="C697" t="s">
        <v>14</v>
      </c>
      <c r="D697" t="s">
        <v>20</v>
      </c>
      <c r="E697" t="s">
        <v>12</v>
      </c>
      <c r="F697" s="36">
        <v>79</v>
      </c>
      <c r="G697" s="36" t="str" cm="1">
        <f t="array" ref="G69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697">
        <v>89</v>
      </c>
      <c r="I697" t="str" cm="1">
        <f t="array" ref="I69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697" t="str">
        <f>IF(StudentsPerformance37[[#This Row],[math score]]&lt;50,"Failed","Passed")</f>
        <v>Passed</v>
      </c>
      <c r="K697" t="s">
        <v>34</v>
      </c>
      <c r="L697" t="s">
        <v>34</v>
      </c>
      <c r="M697" t="str" cm="1">
        <f t="array" ref="M69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697">
        <v>86</v>
      </c>
    </row>
    <row r="698" spans="1:14" x14ac:dyDescent="0.25">
      <c r="A698" t="s">
        <v>8</v>
      </c>
      <c r="B698" t="s">
        <v>13</v>
      </c>
      <c r="C698" t="s">
        <v>19</v>
      </c>
      <c r="D698" t="s">
        <v>11</v>
      </c>
      <c r="E698" t="s">
        <v>15</v>
      </c>
      <c r="F698" s="36">
        <v>75</v>
      </c>
      <c r="G698" s="36" t="str" cm="1">
        <f t="array" ref="G69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698">
        <v>82</v>
      </c>
      <c r="I698" t="str" cm="1">
        <f t="array" ref="I69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698" t="str">
        <f>IF(StudentsPerformance37[[#This Row],[math score]]&lt;50,"Failed","Passed")</f>
        <v>Passed</v>
      </c>
      <c r="K698" t="s">
        <v>34</v>
      </c>
      <c r="L698" t="s">
        <v>34</v>
      </c>
      <c r="M698" t="str" cm="1">
        <f t="array" ref="M69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698">
        <v>90</v>
      </c>
    </row>
    <row r="699" spans="1:14" x14ac:dyDescent="0.25">
      <c r="A699" t="s">
        <v>8</v>
      </c>
      <c r="B699" t="s">
        <v>18</v>
      </c>
      <c r="C699" t="s">
        <v>10</v>
      </c>
      <c r="D699" t="s">
        <v>11</v>
      </c>
      <c r="E699" t="s">
        <v>12</v>
      </c>
      <c r="F699" s="36">
        <v>59</v>
      </c>
      <c r="G699" s="36" t="str" cm="1">
        <f t="array" ref="G69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699">
        <v>72</v>
      </c>
      <c r="I699" t="str" cm="1">
        <f t="array" ref="I69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699" t="str">
        <f>IF(StudentsPerformance37[[#This Row],[math score]]&lt;50,"Failed","Passed")</f>
        <v>Passed</v>
      </c>
      <c r="K699" t="s">
        <v>34</v>
      </c>
      <c r="L699" t="s">
        <v>34</v>
      </c>
      <c r="M699" t="str" cm="1">
        <f t="array" ref="M69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699">
        <v>70</v>
      </c>
    </row>
    <row r="700" spans="1:14" x14ac:dyDescent="0.25">
      <c r="A700" t="s">
        <v>8</v>
      </c>
      <c r="B700" t="s">
        <v>21</v>
      </c>
      <c r="C700" t="s">
        <v>19</v>
      </c>
      <c r="D700" t="s">
        <v>11</v>
      </c>
      <c r="E700" t="s">
        <v>15</v>
      </c>
      <c r="F700" s="36">
        <v>57</v>
      </c>
      <c r="G700" s="36" t="str" cm="1">
        <f t="array" ref="G70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700">
        <v>78</v>
      </c>
      <c r="I700" t="str" cm="1">
        <f t="array" ref="I70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00" t="str">
        <f>IF(StudentsPerformance37[[#This Row],[math score]]&lt;50,"Failed","Passed")</f>
        <v>Passed</v>
      </c>
      <c r="K700" t="s">
        <v>34</v>
      </c>
      <c r="L700" t="s">
        <v>34</v>
      </c>
      <c r="M700" t="str" cm="1">
        <f t="array" ref="M70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00">
        <v>79</v>
      </c>
    </row>
    <row r="701" spans="1:14" x14ac:dyDescent="0.25">
      <c r="A701" t="s">
        <v>17</v>
      </c>
      <c r="B701" t="s">
        <v>13</v>
      </c>
      <c r="C701" t="s">
        <v>22</v>
      </c>
      <c r="D701" t="s">
        <v>20</v>
      </c>
      <c r="E701" t="s">
        <v>12</v>
      </c>
      <c r="F701" s="36">
        <v>66</v>
      </c>
      <c r="G701" s="36" t="str" cm="1">
        <f t="array" ref="G70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01">
        <v>66</v>
      </c>
      <c r="I701" t="str" cm="1">
        <f t="array" ref="I70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701" t="str">
        <f>IF(StudentsPerformance37[[#This Row],[math score]]&lt;50,"Failed","Passed")</f>
        <v>Passed</v>
      </c>
      <c r="K701" t="s">
        <v>34</v>
      </c>
      <c r="L701" t="s">
        <v>34</v>
      </c>
      <c r="M701" t="str" cm="1">
        <f t="array" ref="M70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701">
        <v>59</v>
      </c>
    </row>
    <row r="702" spans="1:14" x14ac:dyDescent="0.25">
      <c r="A702" t="s">
        <v>8</v>
      </c>
      <c r="B702" t="s">
        <v>24</v>
      </c>
      <c r="C702" t="s">
        <v>10</v>
      </c>
      <c r="D702" t="s">
        <v>11</v>
      </c>
      <c r="E702" t="s">
        <v>15</v>
      </c>
      <c r="F702" s="36">
        <v>79</v>
      </c>
      <c r="G702" s="36" t="str" cm="1">
        <f t="array" ref="G70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702">
        <v>81</v>
      </c>
      <c r="I702" t="str" cm="1">
        <f t="array" ref="I70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702" t="str">
        <f>IF(StudentsPerformance37[[#This Row],[math score]]&lt;50,"Failed","Passed")</f>
        <v>Passed</v>
      </c>
      <c r="K702" t="s">
        <v>34</v>
      </c>
      <c r="L702" t="s">
        <v>34</v>
      </c>
      <c r="M702" t="str" cm="1">
        <f t="array" ref="M70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702">
        <v>82</v>
      </c>
    </row>
    <row r="703" spans="1:14" x14ac:dyDescent="0.25">
      <c r="A703" t="s">
        <v>8</v>
      </c>
      <c r="B703" t="s">
        <v>9</v>
      </c>
      <c r="C703" t="s">
        <v>23</v>
      </c>
      <c r="D703" t="s">
        <v>11</v>
      </c>
      <c r="E703" t="s">
        <v>12</v>
      </c>
      <c r="F703" s="36">
        <v>57</v>
      </c>
      <c r="G703" s="36" t="str" cm="1">
        <f t="array" ref="G70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703">
        <v>67</v>
      </c>
      <c r="I703" t="str" cm="1">
        <f t="array" ref="I70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703" t="str">
        <f>IF(StudentsPerformance37[[#This Row],[math score]]&lt;50,"Failed","Passed")</f>
        <v>Passed</v>
      </c>
      <c r="K703" t="s">
        <v>34</v>
      </c>
      <c r="L703" t="s">
        <v>34</v>
      </c>
      <c r="M703" t="str" cm="1">
        <f t="array" ref="M70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03">
        <v>72</v>
      </c>
    </row>
    <row r="704" spans="1:14" x14ac:dyDescent="0.25">
      <c r="A704" t="s">
        <v>17</v>
      </c>
      <c r="B704" t="s">
        <v>18</v>
      </c>
      <c r="C704" t="s">
        <v>10</v>
      </c>
      <c r="D704" t="s">
        <v>11</v>
      </c>
      <c r="E704" t="s">
        <v>15</v>
      </c>
      <c r="F704" s="36">
        <v>87</v>
      </c>
      <c r="G704" s="36" t="str" cm="1">
        <f t="array" ref="G70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704">
        <v>84</v>
      </c>
      <c r="I704" t="str" cm="1">
        <f t="array" ref="I70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704" t="str">
        <f>IF(StudentsPerformance37[[#This Row],[math score]]&lt;50,"Failed","Passed")</f>
        <v>Passed</v>
      </c>
      <c r="K704" t="s">
        <v>34</v>
      </c>
      <c r="L704" t="s">
        <v>34</v>
      </c>
      <c r="M704" t="str" cm="1">
        <f t="array" ref="M70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704">
        <v>87</v>
      </c>
    </row>
    <row r="705" spans="1:14" x14ac:dyDescent="0.25">
      <c r="A705" t="s">
        <v>8</v>
      </c>
      <c r="B705" t="s">
        <v>21</v>
      </c>
      <c r="C705" t="s">
        <v>14</v>
      </c>
      <c r="D705" t="s">
        <v>11</v>
      </c>
      <c r="E705" t="s">
        <v>12</v>
      </c>
      <c r="F705" s="36">
        <v>63</v>
      </c>
      <c r="G705" s="36" t="str" cm="1">
        <f t="array" ref="G70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05">
        <v>64</v>
      </c>
      <c r="I705" t="str" cm="1">
        <f t="array" ref="I70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705" t="str">
        <f>IF(StudentsPerformance37[[#This Row],[math score]]&lt;50,"Failed","Passed")</f>
        <v>Passed</v>
      </c>
      <c r="K705" t="s">
        <v>34</v>
      </c>
      <c r="L705" t="s">
        <v>34</v>
      </c>
      <c r="M705" t="str" cm="1">
        <f t="array" ref="M70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705">
        <v>67</v>
      </c>
    </row>
    <row r="706" spans="1:14" x14ac:dyDescent="0.25">
      <c r="A706" t="s">
        <v>8</v>
      </c>
      <c r="B706" t="s">
        <v>9</v>
      </c>
      <c r="C706" t="s">
        <v>23</v>
      </c>
      <c r="D706" t="s">
        <v>20</v>
      </c>
      <c r="E706" t="s">
        <v>15</v>
      </c>
      <c r="F706" s="36">
        <v>59</v>
      </c>
      <c r="G706" s="36" t="str" cm="1">
        <f t="array" ref="G70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706">
        <v>63</v>
      </c>
      <c r="I706" t="str" cm="1">
        <f t="array" ref="I70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706" t="str">
        <f>IF(StudentsPerformance37[[#This Row],[math score]]&lt;50,"Failed","Passed")</f>
        <v>Passed</v>
      </c>
      <c r="K706" t="s">
        <v>34</v>
      </c>
      <c r="L706" t="s">
        <v>34</v>
      </c>
      <c r="M706" t="str" cm="1">
        <f t="array" ref="M70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706">
        <v>64</v>
      </c>
    </row>
    <row r="707" spans="1:14" x14ac:dyDescent="0.25">
      <c r="A707" t="s">
        <v>17</v>
      </c>
      <c r="B707" t="s">
        <v>18</v>
      </c>
      <c r="C707" t="s">
        <v>10</v>
      </c>
      <c r="D707" t="s">
        <v>20</v>
      </c>
      <c r="E707" t="s">
        <v>12</v>
      </c>
      <c r="F707" s="36">
        <v>62</v>
      </c>
      <c r="G707" s="36" t="str" cm="1">
        <f t="array" ref="G70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07">
        <v>72</v>
      </c>
      <c r="I707" t="str" cm="1">
        <f t="array" ref="I70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07" t="str">
        <f>IF(StudentsPerformance37[[#This Row],[math score]]&lt;50,"Failed","Passed")</f>
        <v>Passed</v>
      </c>
      <c r="K707" t="s">
        <v>34</v>
      </c>
      <c r="L707" t="s">
        <v>34</v>
      </c>
      <c r="M707" t="str" cm="1">
        <f t="array" ref="M70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707">
        <v>65</v>
      </c>
    </row>
    <row r="708" spans="1:14" x14ac:dyDescent="0.25">
      <c r="A708" t="s">
        <v>17</v>
      </c>
      <c r="B708" t="s">
        <v>21</v>
      </c>
      <c r="C708" t="s">
        <v>22</v>
      </c>
      <c r="D708" t="s">
        <v>11</v>
      </c>
      <c r="E708" t="s">
        <v>12</v>
      </c>
      <c r="F708" s="36">
        <v>46</v>
      </c>
      <c r="G708" s="36" t="str" cm="1">
        <f t="array" ref="G70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708">
        <v>34</v>
      </c>
      <c r="I708" t="str" cm="1">
        <f t="array" ref="I70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708" t="str">
        <f>IF(StudentsPerformance37[[#This Row],[math score]]&lt;50,"Failed","Passed")</f>
        <v>Failed</v>
      </c>
      <c r="K708" t="s">
        <v>35</v>
      </c>
      <c r="L708" t="s">
        <v>35</v>
      </c>
      <c r="M708" t="str" cm="1">
        <f t="array" ref="M70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708">
        <v>36</v>
      </c>
    </row>
    <row r="709" spans="1:14" x14ac:dyDescent="0.25">
      <c r="A709" t="s">
        <v>17</v>
      </c>
      <c r="B709" t="s">
        <v>13</v>
      </c>
      <c r="C709" t="s">
        <v>14</v>
      </c>
      <c r="D709" t="s">
        <v>11</v>
      </c>
      <c r="E709" t="s">
        <v>12</v>
      </c>
      <c r="F709" s="36">
        <v>66</v>
      </c>
      <c r="G709" s="36" t="str" cm="1">
        <f t="array" ref="G70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09">
        <v>59</v>
      </c>
      <c r="I709" t="str" cm="1">
        <f t="array" ref="I70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709" t="str">
        <f>IF(StudentsPerformance37[[#This Row],[math score]]&lt;50,"Failed","Passed")</f>
        <v>Passed</v>
      </c>
      <c r="K709" t="s">
        <v>34</v>
      </c>
      <c r="L709" t="s">
        <v>34</v>
      </c>
      <c r="M709" t="str" cm="1">
        <f t="array" ref="M70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709">
        <v>52</v>
      </c>
    </row>
    <row r="710" spans="1:14" x14ac:dyDescent="0.25">
      <c r="A710" t="s">
        <v>17</v>
      </c>
      <c r="B710" t="s">
        <v>21</v>
      </c>
      <c r="C710" t="s">
        <v>22</v>
      </c>
      <c r="D710" t="s">
        <v>11</v>
      </c>
      <c r="E710" t="s">
        <v>12</v>
      </c>
      <c r="F710" s="36">
        <v>89</v>
      </c>
      <c r="G710" s="36" t="str" cm="1">
        <f t="array" ref="G71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710">
        <v>87</v>
      </c>
      <c r="I710" t="str" cm="1">
        <f t="array" ref="I71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710" t="str">
        <f>IF(StudentsPerformance37[[#This Row],[math score]]&lt;50,"Failed","Passed")</f>
        <v>Passed</v>
      </c>
      <c r="K710" t="s">
        <v>34</v>
      </c>
      <c r="L710" t="s">
        <v>34</v>
      </c>
      <c r="M710" t="str" cm="1">
        <f t="array" ref="M71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10">
        <v>79</v>
      </c>
    </row>
    <row r="711" spans="1:14" x14ac:dyDescent="0.25">
      <c r="A711" t="s">
        <v>8</v>
      </c>
      <c r="B711" t="s">
        <v>21</v>
      </c>
      <c r="C711" t="s">
        <v>19</v>
      </c>
      <c r="D711" t="s">
        <v>20</v>
      </c>
      <c r="E711" t="s">
        <v>15</v>
      </c>
      <c r="F711" s="36">
        <v>42</v>
      </c>
      <c r="G711" s="36" t="str" cm="1">
        <f t="array" ref="G71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711">
        <v>61</v>
      </c>
      <c r="I711" t="str" cm="1">
        <f t="array" ref="I71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711" t="str">
        <f>IF(StudentsPerformance37[[#This Row],[math score]]&lt;50,"Failed","Passed")</f>
        <v>Failed</v>
      </c>
      <c r="K711" t="s">
        <v>34</v>
      </c>
      <c r="L711" t="s">
        <v>34</v>
      </c>
      <c r="M711" t="str" cm="1">
        <f t="array" ref="M71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711">
        <v>58</v>
      </c>
    </row>
    <row r="712" spans="1:14" x14ac:dyDescent="0.25">
      <c r="A712" t="s">
        <v>17</v>
      </c>
      <c r="B712" t="s">
        <v>13</v>
      </c>
      <c r="C712" t="s">
        <v>14</v>
      </c>
      <c r="D712" t="s">
        <v>11</v>
      </c>
      <c r="E712" t="s">
        <v>15</v>
      </c>
      <c r="F712" s="36">
        <v>93</v>
      </c>
      <c r="G712" s="36" t="str" cm="1">
        <f t="array" ref="G71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712">
        <v>84</v>
      </c>
      <c r="I712" t="str" cm="1">
        <f t="array" ref="I71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712" t="str">
        <f>IF(StudentsPerformance37[[#This Row],[math score]]&lt;50,"Failed","Passed")</f>
        <v>Passed</v>
      </c>
      <c r="K712" t="s">
        <v>34</v>
      </c>
      <c r="L712" t="s">
        <v>34</v>
      </c>
      <c r="M712" t="str" cm="1">
        <f t="array" ref="M71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712">
        <v>90</v>
      </c>
    </row>
    <row r="713" spans="1:14" x14ac:dyDescent="0.25">
      <c r="A713" t="s">
        <v>8</v>
      </c>
      <c r="B713" t="s">
        <v>24</v>
      </c>
      <c r="C713" t="s">
        <v>23</v>
      </c>
      <c r="D713" t="s">
        <v>11</v>
      </c>
      <c r="E713" t="s">
        <v>15</v>
      </c>
      <c r="F713" s="36">
        <v>80</v>
      </c>
      <c r="G713" s="36" t="str" cm="1">
        <f t="array" ref="G71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713">
        <v>85</v>
      </c>
      <c r="I713" t="str" cm="1">
        <f t="array" ref="I71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713" t="str">
        <f>IF(StudentsPerformance37[[#This Row],[math score]]&lt;50,"Failed","Passed")</f>
        <v>Passed</v>
      </c>
      <c r="K713" t="s">
        <v>34</v>
      </c>
      <c r="L713" t="s">
        <v>34</v>
      </c>
      <c r="M713" t="str" cm="1">
        <f t="array" ref="M71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713">
        <v>85</v>
      </c>
    </row>
    <row r="714" spans="1:14" x14ac:dyDescent="0.25">
      <c r="A714" t="s">
        <v>8</v>
      </c>
      <c r="B714" t="s">
        <v>21</v>
      </c>
      <c r="C714" t="s">
        <v>14</v>
      </c>
      <c r="D714" t="s">
        <v>11</v>
      </c>
      <c r="E714" t="s">
        <v>12</v>
      </c>
      <c r="F714" s="36">
        <v>98</v>
      </c>
      <c r="G714" s="36" t="str" cm="1">
        <f t="array" ref="G71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714">
        <v>100</v>
      </c>
      <c r="I714" t="str" cm="1">
        <f t="array" ref="I71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714" t="str">
        <f>IF(StudentsPerformance37[[#This Row],[math score]]&lt;50,"Failed","Passed")</f>
        <v>Passed</v>
      </c>
      <c r="K714" t="s">
        <v>34</v>
      </c>
      <c r="L714" t="s">
        <v>34</v>
      </c>
      <c r="M714" t="str" cm="1">
        <f t="array" ref="M71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714">
        <v>99</v>
      </c>
    </row>
    <row r="715" spans="1:14" x14ac:dyDescent="0.25">
      <c r="A715" t="s">
        <v>17</v>
      </c>
      <c r="B715" t="s">
        <v>21</v>
      </c>
      <c r="C715" t="s">
        <v>16</v>
      </c>
      <c r="D715" t="s">
        <v>11</v>
      </c>
      <c r="E715" t="s">
        <v>12</v>
      </c>
      <c r="F715" s="36">
        <v>81</v>
      </c>
      <c r="G715" s="36" t="str" cm="1">
        <f t="array" ref="G71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715">
        <v>81</v>
      </c>
      <c r="I715" t="str" cm="1">
        <f t="array" ref="I71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715" t="str">
        <f>IF(StudentsPerformance37[[#This Row],[math score]]&lt;50,"Failed","Passed")</f>
        <v>Passed</v>
      </c>
      <c r="K715" t="s">
        <v>34</v>
      </c>
      <c r="L715" t="s">
        <v>34</v>
      </c>
      <c r="M715" t="str" cm="1">
        <f t="array" ref="M71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715">
        <v>84</v>
      </c>
    </row>
    <row r="716" spans="1:14" x14ac:dyDescent="0.25">
      <c r="A716" t="s">
        <v>8</v>
      </c>
      <c r="B716" t="s">
        <v>9</v>
      </c>
      <c r="C716" t="s">
        <v>23</v>
      </c>
      <c r="D716" t="s">
        <v>11</v>
      </c>
      <c r="E716" t="s">
        <v>15</v>
      </c>
      <c r="F716" s="36">
        <v>60</v>
      </c>
      <c r="G716" s="36" t="str" cm="1">
        <f t="array" ref="G71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16">
        <v>70</v>
      </c>
      <c r="I716" t="str" cm="1">
        <f t="array" ref="I71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16" t="str">
        <f>IF(StudentsPerformance37[[#This Row],[math score]]&lt;50,"Failed","Passed")</f>
        <v>Passed</v>
      </c>
      <c r="K716" t="s">
        <v>34</v>
      </c>
      <c r="L716" t="s">
        <v>34</v>
      </c>
      <c r="M716" t="str" cm="1">
        <f t="array" ref="M71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16">
        <v>74</v>
      </c>
    </row>
    <row r="717" spans="1:14" x14ac:dyDescent="0.25">
      <c r="A717" t="s">
        <v>8</v>
      </c>
      <c r="B717" t="s">
        <v>9</v>
      </c>
      <c r="C717" t="s">
        <v>19</v>
      </c>
      <c r="D717" t="s">
        <v>20</v>
      </c>
      <c r="E717" t="s">
        <v>15</v>
      </c>
      <c r="F717" s="36">
        <v>76</v>
      </c>
      <c r="G717" s="36" t="str" cm="1">
        <f t="array" ref="G71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717">
        <v>94</v>
      </c>
      <c r="I717" t="str" cm="1">
        <f t="array" ref="I71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717" t="str">
        <f>IF(StudentsPerformance37[[#This Row],[math score]]&lt;50,"Failed","Passed")</f>
        <v>Passed</v>
      </c>
      <c r="K717" t="s">
        <v>34</v>
      </c>
      <c r="L717" t="s">
        <v>34</v>
      </c>
      <c r="M717" t="str" cm="1">
        <f t="array" ref="M71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717">
        <v>87</v>
      </c>
    </row>
    <row r="718" spans="1:14" x14ac:dyDescent="0.25">
      <c r="A718" t="s">
        <v>17</v>
      </c>
      <c r="B718" t="s">
        <v>13</v>
      </c>
      <c r="C718" t="s">
        <v>19</v>
      </c>
      <c r="D718" t="s">
        <v>11</v>
      </c>
      <c r="E718" t="s">
        <v>15</v>
      </c>
      <c r="F718" s="36">
        <v>73</v>
      </c>
      <c r="G718" s="36" t="str" cm="1">
        <f t="array" ref="G71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718">
        <v>78</v>
      </c>
      <c r="I718" t="str" cm="1">
        <f t="array" ref="I71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18" t="str">
        <f>IF(StudentsPerformance37[[#This Row],[math score]]&lt;50,"Failed","Passed")</f>
        <v>Passed</v>
      </c>
      <c r="K718" t="s">
        <v>34</v>
      </c>
      <c r="L718" t="s">
        <v>34</v>
      </c>
      <c r="M718" t="str" cm="1">
        <f t="array" ref="M71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18">
        <v>72</v>
      </c>
    </row>
    <row r="719" spans="1:14" x14ac:dyDescent="0.25">
      <c r="A719" t="s">
        <v>8</v>
      </c>
      <c r="B719" t="s">
        <v>13</v>
      </c>
      <c r="C719" t="s">
        <v>19</v>
      </c>
      <c r="D719" t="s">
        <v>11</v>
      </c>
      <c r="E719" t="s">
        <v>15</v>
      </c>
      <c r="F719" s="36">
        <v>96</v>
      </c>
      <c r="G719" s="36" t="str" cm="1">
        <f t="array" ref="G71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719">
        <v>96</v>
      </c>
      <c r="I719" t="str" cm="1">
        <f t="array" ref="I71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719" t="str">
        <f>IF(StudentsPerformance37[[#This Row],[math score]]&lt;50,"Failed","Passed")</f>
        <v>Passed</v>
      </c>
      <c r="K719" t="s">
        <v>34</v>
      </c>
      <c r="L719" t="s">
        <v>34</v>
      </c>
      <c r="M719" t="str" cm="1">
        <f t="array" ref="M71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719">
        <v>99</v>
      </c>
    </row>
    <row r="720" spans="1:14" x14ac:dyDescent="0.25">
      <c r="A720" t="s">
        <v>8</v>
      </c>
      <c r="B720" t="s">
        <v>13</v>
      </c>
      <c r="C720" t="s">
        <v>22</v>
      </c>
      <c r="D720" t="s">
        <v>11</v>
      </c>
      <c r="E720" t="s">
        <v>12</v>
      </c>
      <c r="F720" s="36">
        <v>76</v>
      </c>
      <c r="G720" s="36" t="str" cm="1">
        <f t="array" ref="G72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720">
        <v>76</v>
      </c>
      <c r="I720" t="str" cm="1">
        <f t="array" ref="I72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20" t="str">
        <f>IF(StudentsPerformance37[[#This Row],[math score]]&lt;50,"Failed","Passed")</f>
        <v>Passed</v>
      </c>
      <c r="K720" t="s">
        <v>34</v>
      </c>
      <c r="L720" t="s">
        <v>34</v>
      </c>
      <c r="M720" t="str" cm="1">
        <f t="array" ref="M72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20">
        <v>74</v>
      </c>
    </row>
    <row r="721" spans="1:14" x14ac:dyDescent="0.25">
      <c r="A721" t="s">
        <v>17</v>
      </c>
      <c r="B721" t="s">
        <v>24</v>
      </c>
      <c r="C721" t="s">
        <v>19</v>
      </c>
      <c r="D721" t="s">
        <v>20</v>
      </c>
      <c r="E721" t="s">
        <v>15</v>
      </c>
      <c r="F721" s="36">
        <v>91</v>
      </c>
      <c r="G721" s="36" t="str" cm="1">
        <f t="array" ref="G72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721">
        <v>73</v>
      </c>
      <c r="I721" t="str" cm="1">
        <f t="array" ref="I72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21" t="str">
        <f>IF(StudentsPerformance37[[#This Row],[math score]]&lt;50,"Failed","Passed")</f>
        <v>Passed</v>
      </c>
      <c r="K721" t="s">
        <v>34</v>
      </c>
      <c r="L721" t="s">
        <v>34</v>
      </c>
      <c r="M721" t="str" cm="1">
        <f t="array" ref="M72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721">
        <v>80</v>
      </c>
    </row>
    <row r="722" spans="1:14" x14ac:dyDescent="0.25">
      <c r="A722" t="s">
        <v>8</v>
      </c>
      <c r="B722" t="s">
        <v>13</v>
      </c>
      <c r="C722" t="s">
        <v>14</v>
      </c>
      <c r="D722" t="s">
        <v>20</v>
      </c>
      <c r="E722" t="s">
        <v>12</v>
      </c>
      <c r="F722" s="36">
        <v>62</v>
      </c>
      <c r="G722" s="36" t="str" cm="1">
        <f t="array" ref="G72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22">
        <v>72</v>
      </c>
      <c r="I722" t="str" cm="1">
        <f t="array" ref="I72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22" t="str">
        <f>IF(StudentsPerformance37[[#This Row],[math score]]&lt;50,"Failed","Passed")</f>
        <v>Passed</v>
      </c>
      <c r="K722" t="s">
        <v>34</v>
      </c>
      <c r="L722" t="s">
        <v>34</v>
      </c>
      <c r="M722" t="str" cm="1">
        <f t="array" ref="M72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22">
        <v>70</v>
      </c>
    </row>
    <row r="723" spans="1:14" x14ac:dyDescent="0.25">
      <c r="A723" t="s">
        <v>17</v>
      </c>
      <c r="B723" t="s">
        <v>21</v>
      </c>
      <c r="C723" t="s">
        <v>23</v>
      </c>
      <c r="D723" t="s">
        <v>20</v>
      </c>
      <c r="E723" t="s">
        <v>15</v>
      </c>
      <c r="F723" s="36">
        <v>55</v>
      </c>
      <c r="G723" s="36" t="str" cm="1">
        <f t="array" ref="G72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723">
        <v>59</v>
      </c>
      <c r="I723" t="str" cm="1">
        <f t="array" ref="I72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723" t="str">
        <f>IF(StudentsPerformance37[[#This Row],[math score]]&lt;50,"Failed","Passed")</f>
        <v>Passed</v>
      </c>
      <c r="K723" t="s">
        <v>34</v>
      </c>
      <c r="L723" t="s">
        <v>34</v>
      </c>
      <c r="M723" t="str" cm="1">
        <f t="array" ref="M72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723">
        <v>59</v>
      </c>
    </row>
    <row r="724" spans="1:14" x14ac:dyDescent="0.25">
      <c r="A724" t="s">
        <v>8</v>
      </c>
      <c r="B724" t="s">
        <v>9</v>
      </c>
      <c r="C724" t="s">
        <v>23</v>
      </c>
      <c r="D724" t="s">
        <v>20</v>
      </c>
      <c r="E724" t="s">
        <v>15</v>
      </c>
      <c r="F724" s="36">
        <v>74</v>
      </c>
      <c r="G724" s="36" t="str" cm="1">
        <f t="array" ref="G72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724">
        <v>90</v>
      </c>
      <c r="I724" t="str" cm="1">
        <f t="array" ref="I72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724" t="str">
        <f>IF(StudentsPerformance37[[#This Row],[math score]]&lt;50,"Failed","Passed")</f>
        <v>Passed</v>
      </c>
      <c r="K724" t="s">
        <v>34</v>
      </c>
      <c r="L724" t="s">
        <v>34</v>
      </c>
      <c r="M724" t="str" cm="1">
        <f t="array" ref="M72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724">
        <v>88</v>
      </c>
    </row>
    <row r="725" spans="1:14" x14ac:dyDescent="0.25">
      <c r="A725" t="s">
        <v>17</v>
      </c>
      <c r="B725" t="s">
        <v>13</v>
      </c>
      <c r="C725" t="s">
        <v>22</v>
      </c>
      <c r="D725" t="s">
        <v>11</v>
      </c>
      <c r="E725" t="s">
        <v>12</v>
      </c>
      <c r="F725" s="36">
        <v>50</v>
      </c>
      <c r="G725" s="36" t="str" cm="1">
        <f t="array" ref="G72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725">
        <v>48</v>
      </c>
      <c r="I725" t="str" cm="1">
        <f t="array" ref="I72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725" t="str">
        <f>IF(StudentsPerformance37[[#This Row],[math score]]&lt;50,"Failed","Passed")</f>
        <v>Passed</v>
      </c>
      <c r="K725" t="s">
        <v>35</v>
      </c>
      <c r="L725" t="s">
        <v>35</v>
      </c>
      <c r="M725" t="str" cm="1">
        <f t="array" ref="M72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725">
        <v>42</v>
      </c>
    </row>
    <row r="726" spans="1:14" x14ac:dyDescent="0.25">
      <c r="A726" t="s">
        <v>17</v>
      </c>
      <c r="B726" t="s">
        <v>9</v>
      </c>
      <c r="C726" t="s">
        <v>14</v>
      </c>
      <c r="D726" t="s">
        <v>11</v>
      </c>
      <c r="E726" t="s">
        <v>12</v>
      </c>
      <c r="F726" s="36">
        <v>47</v>
      </c>
      <c r="G726" s="36" t="str" cm="1">
        <f t="array" ref="G72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726">
        <v>43</v>
      </c>
      <c r="I726" t="str" cm="1">
        <f t="array" ref="I72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726" t="str">
        <f>IF(StudentsPerformance37[[#This Row],[math score]]&lt;50,"Failed","Passed")</f>
        <v>Failed</v>
      </c>
      <c r="K726" t="s">
        <v>35</v>
      </c>
      <c r="L726" t="s">
        <v>35</v>
      </c>
      <c r="M726" t="str" cm="1">
        <f t="array" ref="M72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726">
        <v>41</v>
      </c>
    </row>
    <row r="727" spans="1:14" x14ac:dyDescent="0.25">
      <c r="A727" t="s">
        <v>17</v>
      </c>
      <c r="B727" t="s">
        <v>24</v>
      </c>
      <c r="C727" t="s">
        <v>14</v>
      </c>
      <c r="D727" t="s">
        <v>11</v>
      </c>
      <c r="E727" t="s">
        <v>15</v>
      </c>
      <c r="F727" s="36">
        <v>81</v>
      </c>
      <c r="G727" s="36" t="str" cm="1">
        <f t="array" ref="G72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727">
        <v>74</v>
      </c>
      <c r="I727" t="str" cm="1">
        <f t="array" ref="I72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27" t="str">
        <f>IF(StudentsPerformance37[[#This Row],[math score]]&lt;50,"Failed","Passed")</f>
        <v>Passed</v>
      </c>
      <c r="K727" t="s">
        <v>34</v>
      </c>
      <c r="L727" t="s">
        <v>34</v>
      </c>
      <c r="M727" t="str" cm="1">
        <f t="array" ref="M72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27">
        <v>71</v>
      </c>
    </row>
    <row r="728" spans="1:14" x14ac:dyDescent="0.25">
      <c r="A728" t="s">
        <v>8</v>
      </c>
      <c r="B728" t="s">
        <v>24</v>
      </c>
      <c r="C728" t="s">
        <v>19</v>
      </c>
      <c r="D728" t="s">
        <v>11</v>
      </c>
      <c r="E728" t="s">
        <v>15</v>
      </c>
      <c r="F728" s="36">
        <v>65</v>
      </c>
      <c r="G728" s="36" t="str" cm="1">
        <f t="array" ref="G72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28">
        <v>75</v>
      </c>
      <c r="I728" t="str" cm="1">
        <f t="array" ref="I72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28" t="str">
        <f>IF(StudentsPerformance37[[#This Row],[math score]]&lt;50,"Failed","Passed")</f>
        <v>Passed</v>
      </c>
      <c r="K728" t="s">
        <v>34</v>
      </c>
      <c r="L728" t="s">
        <v>34</v>
      </c>
      <c r="M728" t="str" cm="1">
        <f t="array" ref="M72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28">
        <v>77</v>
      </c>
    </row>
    <row r="729" spans="1:14" x14ac:dyDescent="0.25">
      <c r="A729" t="s">
        <v>17</v>
      </c>
      <c r="B729" t="s">
        <v>24</v>
      </c>
      <c r="C729" t="s">
        <v>23</v>
      </c>
      <c r="D729" t="s">
        <v>11</v>
      </c>
      <c r="E729" t="s">
        <v>15</v>
      </c>
      <c r="F729" s="36">
        <v>68</v>
      </c>
      <c r="G729" s="36" t="str" cm="1">
        <f t="array" ref="G72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29">
        <v>51</v>
      </c>
      <c r="I729" t="str" cm="1">
        <f t="array" ref="I72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729" t="str">
        <f>IF(StudentsPerformance37[[#This Row],[math score]]&lt;50,"Failed","Passed")</f>
        <v>Passed</v>
      </c>
      <c r="K729" t="s">
        <v>34</v>
      </c>
      <c r="L729" t="s">
        <v>34</v>
      </c>
      <c r="M729" t="str" cm="1">
        <f t="array" ref="M72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729">
        <v>57</v>
      </c>
    </row>
    <row r="730" spans="1:14" x14ac:dyDescent="0.25">
      <c r="A730" t="s">
        <v>8</v>
      </c>
      <c r="B730" t="s">
        <v>21</v>
      </c>
      <c r="C730" t="s">
        <v>22</v>
      </c>
      <c r="D730" t="s">
        <v>20</v>
      </c>
      <c r="E730" t="s">
        <v>12</v>
      </c>
      <c r="F730" s="36">
        <v>73</v>
      </c>
      <c r="G730" s="36" t="str" cm="1">
        <f t="array" ref="G73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730">
        <v>92</v>
      </c>
      <c r="I730" t="str" cm="1">
        <f t="array" ref="I73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730" t="str">
        <f>IF(StudentsPerformance37[[#This Row],[math score]]&lt;50,"Failed","Passed")</f>
        <v>Passed</v>
      </c>
      <c r="K730" t="s">
        <v>34</v>
      </c>
      <c r="L730" t="s">
        <v>34</v>
      </c>
      <c r="M730" t="str" cm="1">
        <f t="array" ref="M73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730">
        <v>84</v>
      </c>
    </row>
    <row r="731" spans="1:14" x14ac:dyDescent="0.25">
      <c r="A731" t="s">
        <v>17</v>
      </c>
      <c r="B731" t="s">
        <v>13</v>
      </c>
      <c r="C731" t="s">
        <v>14</v>
      </c>
      <c r="D731" t="s">
        <v>11</v>
      </c>
      <c r="E731" t="s">
        <v>12</v>
      </c>
      <c r="F731" s="36">
        <v>53</v>
      </c>
      <c r="G731" s="36" t="str" cm="1">
        <f t="array" ref="G73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731">
        <v>39</v>
      </c>
      <c r="I731" t="str" cm="1">
        <f t="array" ref="I73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731" t="str">
        <f>IF(StudentsPerformance37[[#This Row],[math score]]&lt;50,"Failed","Passed")</f>
        <v>Passed</v>
      </c>
      <c r="K731" t="s">
        <v>35</v>
      </c>
      <c r="L731" t="s">
        <v>35</v>
      </c>
      <c r="M731" t="str" cm="1">
        <f t="array" ref="M73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731">
        <v>37</v>
      </c>
    </row>
    <row r="732" spans="1:14" x14ac:dyDescent="0.25">
      <c r="A732" t="s">
        <v>8</v>
      </c>
      <c r="B732" t="s">
        <v>9</v>
      </c>
      <c r="C732" t="s">
        <v>19</v>
      </c>
      <c r="D732" t="s">
        <v>20</v>
      </c>
      <c r="E732" t="s">
        <v>15</v>
      </c>
      <c r="F732" s="36">
        <v>68</v>
      </c>
      <c r="G732" s="36" t="str" cm="1">
        <f t="array" ref="G73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32">
        <v>77</v>
      </c>
      <c r="I732" t="str" cm="1">
        <f t="array" ref="I73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32" t="str">
        <f>IF(StudentsPerformance37[[#This Row],[math score]]&lt;50,"Failed","Passed")</f>
        <v>Passed</v>
      </c>
      <c r="K732" t="s">
        <v>34</v>
      </c>
      <c r="L732" t="s">
        <v>34</v>
      </c>
      <c r="M732" t="str" cm="1">
        <f t="array" ref="M73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732">
        <v>80</v>
      </c>
    </row>
    <row r="733" spans="1:14" x14ac:dyDescent="0.25">
      <c r="A733" t="s">
        <v>17</v>
      </c>
      <c r="B733" t="s">
        <v>18</v>
      </c>
      <c r="C733" t="s">
        <v>23</v>
      </c>
      <c r="D733" t="s">
        <v>20</v>
      </c>
      <c r="E733" t="s">
        <v>12</v>
      </c>
      <c r="F733" s="36">
        <v>55</v>
      </c>
      <c r="G733" s="36" t="str" cm="1">
        <f t="array" ref="G73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733">
        <v>46</v>
      </c>
      <c r="I733" t="str" cm="1">
        <f t="array" ref="I73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733" t="str">
        <f>IF(StudentsPerformance37[[#This Row],[math score]]&lt;50,"Failed","Passed")</f>
        <v>Passed</v>
      </c>
      <c r="K733" t="s">
        <v>35</v>
      </c>
      <c r="L733" t="s">
        <v>35</v>
      </c>
      <c r="M733" t="str" cm="1">
        <f t="array" ref="M73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733">
        <v>43</v>
      </c>
    </row>
    <row r="734" spans="1:14" x14ac:dyDescent="0.25">
      <c r="A734" t="s">
        <v>8</v>
      </c>
      <c r="B734" t="s">
        <v>13</v>
      </c>
      <c r="C734" t="s">
        <v>14</v>
      </c>
      <c r="D734" t="s">
        <v>11</v>
      </c>
      <c r="E734" t="s">
        <v>15</v>
      </c>
      <c r="F734" s="36">
        <v>87</v>
      </c>
      <c r="G734" s="36" t="str" cm="1">
        <f t="array" ref="G73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734">
        <v>89</v>
      </c>
      <c r="I734" t="str" cm="1">
        <f t="array" ref="I73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734" t="str">
        <f>IF(StudentsPerformance37[[#This Row],[math score]]&lt;50,"Failed","Passed")</f>
        <v>Passed</v>
      </c>
      <c r="K734" t="s">
        <v>34</v>
      </c>
      <c r="L734" t="s">
        <v>34</v>
      </c>
      <c r="M734" t="str" cm="1">
        <f t="array" ref="M73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734">
        <v>94</v>
      </c>
    </row>
    <row r="735" spans="1:14" x14ac:dyDescent="0.25">
      <c r="A735" t="s">
        <v>17</v>
      </c>
      <c r="B735" t="s">
        <v>21</v>
      </c>
      <c r="C735" t="s">
        <v>23</v>
      </c>
      <c r="D735" t="s">
        <v>11</v>
      </c>
      <c r="E735" t="s">
        <v>12</v>
      </c>
      <c r="F735" s="36">
        <v>55</v>
      </c>
      <c r="G735" s="36" t="str" cm="1">
        <f t="array" ref="G73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735">
        <v>47</v>
      </c>
      <c r="I735" t="str" cm="1">
        <f t="array" ref="I73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735" t="str">
        <f>IF(StudentsPerformance37[[#This Row],[math score]]&lt;50,"Failed","Passed")</f>
        <v>Passed</v>
      </c>
      <c r="K735" t="s">
        <v>35</v>
      </c>
      <c r="L735" t="s">
        <v>35</v>
      </c>
      <c r="M735" t="str" cm="1">
        <f t="array" ref="M73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735">
        <v>44</v>
      </c>
    </row>
    <row r="736" spans="1:14" x14ac:dyDescent="0.25">
      <c r="A736" t="s">
        <v>8</v>
      </c>
      <c r="B736" t="s">
        <v>24</v>
      </c>
      <c r="C736" t="s">
        <v>14</v>
      </c>
      <c r="D736" t="s">
        <v>20</v>
      </c>
      <c r="E736" t="s">
        <v>12</v>
      </c>
      <c r="F736" s="36">
        <v>53</v>
      </c>
      <c r="G736" s="36" t="str" cm="1">
        <f t="array" ref="G73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736">
        <v>58</v>
      </c>
      <c r="I736" t="str" cm="1">
        <f t="array" ref="I73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736" t="str">
        <f>IF(StudentsPerformance37[[#This Row],[math score]]&lt;50,"Failed","Passed")</f>
        <v>Passed</v>
      </c>
      <c r="K736" t="s">
        <v>34</v>
      </c>
      <c r="L736" t="s">
        <v>34</v>
      </c>
      <c r="M736" t="str" cm="1">
        <f t="array" ref="M73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736">
        <v>57</v>
      </c>
    </row>
    <row r="737" spans="1:14" x14ac:dyDescent="0.25">
      <c r="A737" t="s">
        <v>17</v>
      </c>
      <c r="B737" t="s">
        <v>13</v>
      </c>
      <c r="C737" t="s">
        <v>16</v>
      </c>
      <c r="D737" t="s">
        <v>11</v>
      </c>
      <c r="E737" t="s">
        <v>12</v>
      </c>
      <c r="F737" s="36">
        <v>67</v>
      </c>
      <c r="G737" s="36" t="str" cm="1">
        <f t="array" ref="G73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37">
        <v>57</v>
      </c>
      <c r="I737" t="str" cm="1">
        <f t="array" ref="I73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737" t="str">
        <f>IF(StudentsPerformance37[[#This Row],[math score]]&lt;50,"Failed","Passed")</f>
        <v>Passed</v>
      </c>
      <c r="K737" t="s">
        <v>34</v>
      </c>
      <c r="L737" t="s">
        <v>34</v>
      </c>
      <c r="M737" t="str" cm="1">
        <f t="array" ref="M73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737">
        <v>59</v>
      </c>
    </row>
    <row r="738" spans="1:14" x14ac:dyDescent="0.25">
      <c r="A738" t="s">
        <v>17</v>
      </c>
      <c r="B738" t="s">
        <v>13</v>
      </c>
      <c r="C738" t="s">
        <v>19</v>
      </c>
      <c r="D738" t="s">
        <v>11</v>
      </c>
      <c r="E738" t="s">
        <v>12</v>
      </c>
      <c r="F738" s="36">
        <v>92</v>
      </c>
      <c r="G738" s="36" t="str" cm="1">
        <f t="array" ref="G73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738">
        <v>79</v>
      </c>
      <c r="I738" t="str" cm="1">
        <f t="array" ref="I73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38" t="str">
        <f>IF(StudentsPerformance37[[#This Row],[math score]]&lt;50,"Failed","Passed")</f>
        <v>Passed</v>
      </c>
      <c r="K738" t="s">
        <v>34</v>
      </c>
      <c r="L738" t="s">
        <v>34</v>
      </c>
      <c r="M738" t="str" cm="1">
        <f t="array" ref="M73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738">
        <v>84</v>
      </c>
    </row>
    <row r="739" spans="1:14" x14ac:dyDescent="0.25">
      <c r="A739" t="s">
        <v>8</v>
      </c>
      <c r="B739" t="s">
        <v>9</v>
      </c>
      <c r="C739" t="s">
        <v>14</v>
      </c>
      <c r="D739" t="s">
        <v>20</v>
      </c>
      <c r="E739" t="s">
        <v>15</v>
      </c>
      <c r="F739" s="36">
        <v>53</v>
      </c>
      <c r="G739" s="36" t="str" cm="1">
        <f t="array" ref="G73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739">
        <v>66</v>
      </c>
      <c r="I739" t="str" cm="1">
        <f t="array" ref="I73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739" t="str">
        <f>IF(StudentsPerformance37[[#This Row],[math score]]&lt;50,"Failed","Passed")</f>
        <v>Passed</v>
      </c>
      <c r="K739" t="s">
        <v>34</v>
      </c>
      <c r="L739" t="s">
        <v>34</v>
      </c>
      <c r="M739" t="str" cm="1">
        <f t="array" ref="M73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39">
        <v>73</v>
      </c>
    </row>
    <row r="740" spans="1:14" x14ac:dyDescent="0.25">
      <c r="A740" t="s">
        <v>17</v>
      </c>
      <c r="B740" t="s">
        <v>21</v>
      </c>
      <c r="C740" t="s">
        <v>19</v>
      </c>
      <c r="D740" t="s">
        <v>11</v>
      </c>
      <c r="E740" t="s">
        <v>12</v>
      </c>
      <c r="F740" s="36">
        <v>81</v>
      </c>
      <c r="G740" s="36" t="str" cm="1">
        <f t="array" ref="G74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740">
        <v>71</v>
      </c>
      <c r="I740" t="str" cm="1">
        <f t="array" ref="I74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40" t="str">
        <f>IF(StudentsPerformance37[[#This Row],[math score]]&lt;50,"Failed","Passed")</f>
        <v>Passed</v>
      </c>
      <c r="K740" t="s">
        <v>34</v>
      </c>
      <c r="L740" t="s">
        <v>34</v>
      </c>
      <c r="M740" t="str" cm="1">
        <f t="array" ref="M74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40">
        <v>73</v>
      </c>
    </row>
    <row r="741" spans="1:14" x14ac:dyDescent="0.25">
      <c r="A741" t="s">
        <v>17</v>
      </c>
      <c r="B741" t="s">
        <v>13</v>
      </c>
      <c r="C741" t="s">
        <v>22</v>
      </c>
      <c r="D741" t="s">
        <v>20</v>
      </c>
      <c r="E741" t="s">
        <v>12</v>
      </c>
      <c r="F741" s="36">
        <v>61</v>
      </c>
      <c r="G741" s="36" t="str" cm="1">
        <f t="array" ref="G74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41">
        <v>60</v>
      </c>
      <c r="I741" t="str" cm="1">
        <f t="array" ref="I74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741" t="str">
        <f>IF(StudentsPerformance37[[#This Row],[math score]]&lt;50,"Failed","Passed")</f>
        <v>Passed</v>
      </c>
      <c r="K741" t="s">
        <v>34</v>
      </c>
      <c r="L741" t="s">
        <v>34</v>
      </c>
      <c r="M741" t="str" cm="1">
        <f t="array" ref="M74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741">
        <v>55</v>
      </c>
    </row>
    <row r="742" spans="1:14" x14ac:dyDescent="0.25">
      <c r="A742" t="s">
        <v>17</v>
      </c>
      <c r="B742" t="s">
        <v>21</v>
      </c>
      <c r="C742" t="s">
        <v>10</v>
      </c>
      <c r="D742" t="s">
        <v>11</v>
      </c>
      <c r="E742" t="s">
        <v>12</v>
      </c>
      <c r="F742" s="36">
        <v>80</v>
      </c>
      <c r="G742" s="36" t="str" cm="1">
        <f t="array" ref="G74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742">
        <v>73</v>
      </c>
      <c r="I742" t="str" cm="1">
        <f t="array" ref="I74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42" t="str">
        <f>IF(StudentsPerformance37[[#This Row],[math score]]&lt;50,"Failed","Passed")</f>
        <v>Passed</v>
      </c>
      <c r="K742" t="s">
        <v>34</v>
      </c>
      <c r="L742" t="s">
        <v>34</v>
      </c>
      <c r="M742" t="str" cm="1">
        <f t="array" ref="M74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42">
        <v>72</v>
      </c>
    </row>
    <row r="743" spans="1:14" x14ac:dyDescent="0.25">
      <c r="A743" t="s">
        <v>8</v>
      </c>
      <c r="B743" t="s">
        <v>18</v>
      </c>
      <c r="C743" t="s">
        <v>19</v>
      </c>
      <c r="D743" t="s">
        <v>20</v>
      </c>
      <c r="E743" t="s">
        <v>12</v>
      </c>
      <c r="F743" s="36">
        <v>37</v>
      </c>
      <c r="G743" s="36" t="str" cm="1">
        <f t="array" ref="G74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743">
        <v>57</v>
      </c>
      <c r="I743" t="str" cm="1">
        <f t="array" ref="I74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743" t="str">
        <f>IF(StudentsPerformance37[[#This Row],[math score]]&lt;50,"Failed","Passed")</f>
        <v>Failed</v>
      </c>
      <c r="K743" t="s">
        <v>34</v>
      </c>
      <c r="L743" t="s">
        <v>34</v>
      </c>
      <c r="M743" t="str" cm="1">
        <f t="array" ref="M74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743">
        <v>56</v>
      </c>
    </row>
    <row r="744" spans="1:14" x14ac:dyDescent="0.25">
      <c r="A744" t="s">
        <v>8</v>
      </c>
      <c r="B744" t="s">
        <v>13</v>
      </c>
      <c r="C744" t="s">
        <v>22</v>
      </c>
      <c r="D744" t="s">
        <v>11</v>
      </c>
      <c r="E744" t="s">
        <v>12</v>
      </c>
      <c r="F744" s="36">
        <v>81</v>
      </c>
      <c r="G744" s="36" t="str" cm="1">
        <f t="array" ref="G74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744">
        <v>84</v>
      </c>
      <c r="I744" t="str" cm="1">
        <f t="array" ref="I74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744" t="str">
        <f>IF(StudentsPerformance37[[#This Row],[math score]]&lt;50,"Failed","Passed")</f>
        <v>Passed</v>
      </c>
      <c r="K744" t="s">
        <v>34</v>
      </c>
      <c r="L744" t="s">
        <v>34</v>
      </c>
      <c r="M744" t="str" cm="1">
        <f t="array" ref="M74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744">
        <v>82</v>
      </c>
    </row>
    <row r="745" spans="1:14" x14ac:dyDescent="0.25">
      <c r="A745" t="s">
        <v>8</v>
      </c>
      <c r="B745" t="s">
        <v>13</v>
      </c>
      <c r="C745" t="s">
        <v>19</v>
      </c>
      <c r="D745" t="s">
        <v>11</v>
      </c>
      <c r="E745" t="s">
        <v>15</v>
      </c>
      <c r="F745" s="36">
        <v>59</v>
      </c>
      <c r="G745" s="36" t="str" cm="1">
        <f t="array" ref="G74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745">
        <v>73</v>
      </c>
      <c r="I745" t="str" cm="1">
        <f t="array" ref="I74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45" t="str">
        <f>IF(StudentsPerformance37[[#This Row],[math score]]&lt;50,"Failed","Passed")</f>
        <v>Passed</v>
      </c>
      <c r="K745" t="s">
        <v>34</v>
      </c>
      <c r="L745" t="s">
        <v>34</v>
      </c>
      <c r="M745" t="str" cm="1">
        <f t="array" ref="M74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45">
        <v>72</v>
      </c>
    </row>
    <row r="746" spans="1:14" x14ac:dyDescent="0.25">
      <c r="A746" t="s">
        <v>17</v>
      </c>
      <c r="B746" t="s">
        <v>9</v>
      </c>
      <c r="C746" t="s">
        <v>14</v>
      </c>
      <c r="D746" t="s">
        <v>20</v>
      </c>
      <c r="E746" t="s">
        <v>12</v>
      </c>
      <c r="F746" s="36">
        <v>55</v>
      </c>
      <c r="G746" s="36" t="str" cm="1">
        <f t="array" ref="G74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746">
        <v>55</v>
      </c>
      <c r="I746" t="str" cm="1">
        <f t="array" ref="I74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746" t="str">
        <f>IF(StudentsPerformance37[[#This Row],[math score]]&lt;50,"Failed","Passed")</f>
        <v>Passed</v>
      </c>
      <c r="K746" t="s">
        <v>34</v>
      </c>
      <c r="L746" t="s">
        <v>35</v>
      </c>
      <c r="M746" t="str" cm="1">
        <f t="array" ref="M74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746">
        <v>47</v>
      </c>
    </row>
    <row r="747" spans="1:14" x14ac:dyDescent="0.25">
      <c r="A747" t="s">
        <v>17</v>
      </c>
      <c r="B747" t="s">
        <v>21</v>
      </c>
      <c r="C747" t="s">
        <v>19</v>
      </c>
      <c r="D747" t="s">
        <v>11</v>
      </c>
      <c r="E747" t="s">
        <v>12</v>
      </c>
      <c r="F747" s="36">
        <v>72</v>
      </c>
      <c r="G747" s="36" t="str" cm="1">
        <f t="array" ref="G74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747">
        <v>79</v>
      </c>
      <c r="I747" t="str" cm="1">
        <f t="array" ref="I74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47" t="str">
        <f>IF(StudentsPerformance37[[#This Row],[math score]]&lt;50,"Failed","Passed")</f>
        <v>Passed</v>
      </c>
      <c r="K747" t="s">
        <v>34</v>
      </c>
      <c r="L747" t="s">
        <v>34</v>
      </c>
      <c r="M747" t="str" cm="1">
        <f t="array" ref="M74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47">
        <v>74</v>
      </c>
    </row>
    <row r="748" spans="1:14" x14ac:dyDescent="0.25">
      <c r="A748" t="s">
        <v>17</v>
      </c>
      <c r="B748" t="s">
        <v>21</v>
      </c>
      <c r="C748" t="s">
        <v>22</v>
      </c>
      <c r="D748" t="s">
        <v>11</v>
      </c>
      <c r="E748" t="s">
        <v>12</v>
      </c>
      <c r="F748" s="36">
        <v>69</v>
      </c>
      <c r="G748" s="36" t="str" cm="1">
        <f t="array" ref="G74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48">
        <v>75</v>
      </c>
      <c r="I748" t="str" cm="1">
        <f t="array" ref="I74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48" t="str">
        <f>IF(StudentsPerformance37[[#This Row],[math score]]&lt;50,"Failed","Passed")</f>
        <v>Passed</v>
      </c>
      <c r="K748" t="s">
        <v>34</v>
      </c>
      <c r="L748" t="s">
        <v>34</v>
      </c>
      <c r="M748" t="str" cm="1">
        <f t="array" ref="M74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48">
        <v>71</v>
      </c>
    </row>
    <row r="749" spans="1:14" x14ac:dyDescent="0.25">
      <c r="A749" t="s">
        <v>17</v>
      </c>
      <c r="B749" t="s">
        <v>13</v>
      </c>
      <c r="C749" t="s">
        <v>14</v>
      </c>
      <c r="D749" t="s">
        <v>11</v>
      </c>
      <c r="E749" t="s">
        <v>12</v>
      </c>
      <c r="F749" s="36">
        <v>69</v>
      </c>
      <c r="G749" s="36" t="str" cm="1">
        <f t="array" ref="G74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49">
        <v>64</v>
      </c>
      <c r="I749" t="str" cm="1">
        <f t="array" ref="I74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749" t="str">
        <f>IF(StudentsPerformance37[[#This Row],[math score]]&lt;50,"Failed","Passed")</f>
        <v>Passed</v>
      </c>
      <c r="K749" t="s">
        <v>34</v>
      </c>
      <c r="L749" t="s">
        <v>34</v>
      </c>
      <c r="M749" t="str" cm="1">
        <f t="array" ref="M74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749">
        <v>68</v>
      </c>
    </row>
    <row r="750" spans="1:14" x14ac:dyDescent="0.25">
      <c r="A750" t="s">
        <v>8</v>
      </c>
      <c r="B750" t="s">
        <v>13</v>
      </c>
      <c r="C750" t="s">
        <v>10</v>
      </c>
      <c r="D750" t="s">
        <v>20</v>
      </c>
      <c r="E750" t="s">
        <v>12</v>
      </c>
      <c r="F750" s="36">
        <v>50</v>
      </c>
      <c r="G750" s="36" t="str" cm="1">
        <f t="array" ref="G75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750">
        <v>60</v>
      </c>
      <c r="I750" t="str" cm="1">
        <f t="array" ref="I75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750" t="str">
        <f>IF(StudentsPerformance37[[#This Row],[math score]]&lt;50,"Failed","Passed")</f>
        <v>Passed</v>
      </c>
      <c r="K750" t="s">
        <v>34</v>
      </c>
      <c r="L750" t="s">
        <v>34</v>
      </c>
      <c r="M750" t="str" cm="1">
        <f t="array" ref="M75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750">
        <v>59</v>
      </c>
    </row>
    <row r="751" spans="1:14" x14ac:dyDescent="0.25">
      <c r="A751" t="s">
        <v>17</v>
      </c>
      <c r="B751" t="s">
        <v>9</v>
      </c>
      <c r="C751" t="s">
        <v>14</v>
      </c>
      <c r="D751" t="s">
        <v>11</v>
      </c>
      <c r="E751" t="s">
        <v>15</v>
      </c>
      <c r="F751" s="36">
        <v>87</v>
      </c>
      <c r="G751" s="36" t="str" cm="1">
        <f t="array" ref="G75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751">
        <v>84</v>
      </c>
      <c r="I751" t="str" cm="1">
        <f t="array" ref="I75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751" t="str">
        <f>IF(StudentsPerformance37[[#This Row],[math score]]&lt;50,"Failed","Passed")</f>
        <v>Passed</v>
      </c>
      <c r="K751" t="s">
        <v>34</v>
      </c>
      <c r="L751" t="s">
        <v>34</v>
      </c>
      <c r="M751" t="str" cm="1">
        <f t="array" ref="M75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751">
        <v>86</v>
      </c>
    </row>
    <row r="752" spans="1:14" x14ac:dyDescent="0.25">
      <c r="A752" t="s">
        <v>17</v>
      </c>
      <c r="B752" t="s">
        <v>21</v>
      </c>
      <c r="C752" t="s">
        <v>23</v>
      </c>
      <c r="D752" t="s">
        <v>11</v>
      </c>
      <c r="E752" t="s">
        <v>15</v>
      </c>
      <c r="F752" s="36">
        <v>71</v>
      </c>
      <c r="G752" s="36" t="str" cm="1">
        <f t="array" ref="G75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752">
        <v>69</v>
      </c>
      <c r="I752" t="str" cm="1">
        <f t="array" ref="I75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752" t="str">
        <f>IF(StudentsPerformance37[[#This Row],[math score]]&lt;50,"Failed","Passed")</f>
        <v>Passed</v>
      </c>
      <c r="K752" t="s">
        <v>34</v>
      </c>
      <c r="L752" t="s">
        <v>34</v>
      </c>
      <c r="M752" t="str" cm="1">
        <f t="array" ref="M75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752">
        <v>68</v>
      </c>
    </row>
    <row r="753" spans="1:14" x14ac:dyDescent="0.25">
      <c r="A753" t="s">
        <v>17</v>
      </c>
      <c r="B753" t="s">
        <v>24</v>
      </c>
      <c r="C753" t="s">
        <v>14</v>
      </c>
      <c r="D753" t="s">
        <v>11</v>
      </c>
      <c r="E753" t="s">
        <v>12</v>
      </c>
      <c r="F753" s="36">
        <v>68</v>
      </c>
      <c r="G753" s="36" t="str" cm="1">
        <f t="array" ref="G75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53">
        <v>72</v>
      </c>
      <c r="I753" t="str" cm="1">
        <f t="array" ref="I75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53" t="str">
        <f>IF(StudentsPerformance37[[#This Row],[math score]]&lt;50,"Failed","Passed")</f>
        <v>Passed</v>
      </c>
      <c r="K753" t="s">
        <v>34</v>
      </c>
      <c r="L753" t="s">
        <v>34</v>
      </c>
      <c r="M753" t="str" cm="1">
        <f t="array" ref="M75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753">
        <v>65</v>
      </c>
    </row>
    <row r="754" spans="1:14" x14ac:dyDescent="0.25">
      <c r="A754" t="s">
        <v>17</v>
      </c>
      <c r="B754" t="s">
        <v>13</v>
      </c>
      <c r="C754" t="s">
        <v>16</v>
      </c>
      <c r="D754" t="s">
        <v>20</v>
      </c>
      <c r="E754" t="s">
        <v>15</v>
      </c>
      <c r="F754" s="36">
        <v>79</v>
      </c>
      <c r="G754" s="36" t="str" cm="1">
        <f t="array" ref="G75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754">
        <v>77</v>
      </c>
      <c r="I754" t="str" cm="1">
        <f t="array" ref="I75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54" t="str">
        <f>IF(StudentsPerformance37[[#This Row],[math score]]&lt;50,"Failed","Passed")</f>
        <v>Passed</v>
      </c>
      <c r="K754" t="s">
        <v>34</v>
      </c>
      <c r="L754" t="s">
        <v>34</v>
      </c>
      <c r="M754" t="str" cm="1">
        <f t="array" ref="M75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54">
        <v>75</v>
      </c>
    </row>
    <row r="755" spans="1:14" x14ac:dyDescent="0.25">
      <c r="A755" t="s">
        <v>8</v>
      </c>
      <c r="B755" t="s">
        <v>13</v>
      </c>
      <c r="C755" t="s">
        <v>23</v>
      </c>
      <c r="D755" t="s">
        <v>11</v>
      </c>
      <c r="E755" t="s">
        <v>15</v>
      </c>
      <c r="F755" s="36">
        <v>77</v>
      </c>
      <c r="G755" s="36" t="str" cm="1">
        <f t="array" ref="G75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755">
        <v>90</v>
      </c>
      <c r="I755" t="str" cm="1">
        <f t="array" ref="I75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755" t="str">
        <f>IF(StudentsPerformance37[[#This Row],[math score]]&lt;50,"Failed","Passed")</f>
        <v>Passed</v>
      </c>
      <c r="K755" t="s">
        <v>34</v>
      </c>
      <c r="L755" t="s">
        <v>34</v>
      </c>
      <c r="M755" t="str" cm="1">
        <f t="array" ref="M75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755">
        <v>85</v>
      </c>
    </row>
    <row r="756" spans="1:14" x14ac:dyDescent="0.25">
      <c r="A756" t="s">
        <v>17</v>
      </c>
      <c r="B756" t="s">
        <v>13</v>
      </c>
      <c r="C756" t="s">
        <v>19</v>
      </c>
      <c r="D756" t="s">
        <v>20</v>
      </c>
      <c r="E756" t="s">
        <v>12</v>
      </c>
      <c r="F756" s="36">
        <v>58</v>
      </c>
      <c r="G756" s="36" t="str" cm="1">
        <f t="array" ref="G75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756">
        <v>55</v>
      </c>
      <c r="I756" t="str" cm="1">
        <f t="array" ref="I75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756" t="str">
        <f>IF(StudentsPerformance37[[#This Row],[math score]]&lt;50,"Failed","Passed")</f>
        <v>Passed</v>
      </c>
      <c r="K756" t="s">
        <v>34</v>
      </c>
      <c r="L756" t="s">
        <v>34</v>
      </c>
      <c r="M756" t="str" cm="1">
        <f t="array" ref="M75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756">
        <v>53</v>
      </c>
    </row>
    <row r="757" spans="1:14" x14ac:dyDescent="0.25">
      <c r="A757" t="s">
        <v>8</v>
      </c>
      <c r="B757" t="s">
        <v>24</v>
      </c>
      <c r="C757" t="s">
        <v>19</v>
      </c>
      <c r="D757" t="s">
        <v>11</v>
      </c>
      <c r="E757" t="s">
        <v>12</v>
      </c>
      <c r="F757" s="36">
        <v>84</v>
      </c>
      <c r="G757" s="36" t="str" cm="1">
        <f t="array" ref="G75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757">
        <v>95</v>
      </c>
      <c r="I757" t="str" cm="1">
        <f t="array" ref="I75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757" t="str">
        <f>IF(StudentsPerformance37[[#This Row],[math score]]&lt;50,"Failed","Passed")</f>
        <v>Passed</v>
      </c>
      <c r="K757" t="s">
        <v>34</v>
      </c>
      <c r="L757" t="s">
        <v>34</v>
      </c>
      <c r="M757" t="str" cm="1">
        <f t="array" ref="M75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757">
        <v>92</v>
      </c>
    </row>
    <row r="758" spans="1:14" x14ac:dyDescent="0.25">
      <c r="A758" t="s">
        <v>17</v>
      </c>
      <c r="B758" t="s">
        <v>21</v>
      </c>
      <c r="C758" t="s">
        <v>14</v>
      </c>
      <c r="D758" t="s">
        <v>11</v>
      </c>
      <c r="E758" t="s">
        <v>12</v>
      </c>
      <c r="F758" s="36">
        <v>55</v>
      </c>
      <c r="G758" s="36" t="str" cm="1">
        <f t="array" ref="G75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758">
        <v>58</v>
      </c>
      <c r="I758" t="str" cm="1">
        <f t="array" ref="I75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758" t="str">
        <f>IF(StudentsPerformance37[[#This Row],[math score]]&lt;50,"Failed","Passed")</f>
        <v>Passed</v>
      </c>
      <c r="K758" t="s">
        <v>34</v>
      </c>
      <c r="L758" t="s">
        <v>34</v>
      </c>
      <c r="M758" t="str" cm="1">
        <f t="array" ref="M75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758">
        <v>52</v>
      </c>
    </row>
    <row r="759" spans="1:14" x14ac:dyDescent="0.25">
      <c r="A759" t="s">
        <v>17</v>
      </c>
      <c r="B759" t="s">
        <v>24</v>
      </c>
      <c r="C759" t="s">
        <v>10</v>
      </c>
      <c r="D759" t="s">
        <v>20</v>
      </c>
      <c r="E759" t="s">
        <v>15</v>
      </c>
      <c r="F759" s="36">
        <v>70</v>
      </c>
      <c r="G759" s="36" t="str" cm="1">
        <f t="array" ref="G75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759">
        <v>68</v>
      </c>
      <c r="I759" t="str" cm="1">
        <f t="array" ref="I75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759" t="str">
        <f>IF(StudentsPerformance37[[#This Row],[math score]]&lt;50,"Failed","Passed")</f>
        <v>Passed</v>
      </c>
      <c r="K759" t="s">
        <v>34</v>
      </c>
      <c r="L759" t="s">
        <v>34</v>
      </c>
      <c r="M759" t="str" cm="1">
        <f t="array" ref="M75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59">
        <v>72</v>
      </c>
    </row>
    <row r="760" spans="1:14" x14ac:dyDescent="0.25">
      <c r="A760" t="s">
        <v>8</v>
      </c>
      <c r="B760" t="s">
        <v>21</v>
      </c>
      <c r="C760" t="s">
        <v>14</v>
      </c>
      <c r="D760" t="s">
        <v>20</v>
      </c>
      <c r="E760" t="s">
        <v>15</v>
      </c>
      <c r="F760" s="36">
        <v>52</v>
      </c>
      <c r="G760" s="36" t="str" cm="1">
        <f t="array" ref="G76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760">
        <v>59</v>
      </c>
      <c r="I760" t="str" cm="1">
        <f t="array" ref="I76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760" t="str">
        <f>IF(StudentsPerformance37[[#This Row],[math score]]&lt;50,"Failed","Passed")</f>
        <v>Passed</v>
      </c>
      <c r="K760" t="s">
        <v>34</v>
      </c>
      <c r="L760" t="s">
        <v>34</v>
      </c>
      <c r="M760" t="str" cm="1">
        <f t="array" ref="M76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760">
        <v>65</v>
      </c>
    </row>
    <row r="761" spans="1:14" x14ac:dyDescent="0.25">
      <c r="A761" t="s">
        <v>17</v>
      </c>
      <c r="B761" t="s">
        <v>9</v>
      </c>
      <c r="C761" t="s">
        <v>14</v>
      </c>
      <c r="D761" t="s">
        <v>11</v>
      </c>
      <c r="E761" t="s">
        <v>15</v>
      </c>
      <c r="F761" s="36">
        <v>69</v>
      </c>
      <c r="G761" s="36" t="str" cm="1">
        <f t="array" ref="G76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61">
        <v>77</v>
      </c>
      <c r="I761" t="str" cm="1">
        <f t="array" ref="I76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61" t="str">
        <f>IF(StudentsPerformance37[[#This Row],[math score]]&lt;50,"Failed","Passed")</f>
        <v>Passed</v>
      </c>
      <c r="K761" t="s">
        <v>34</v>
      </c>
      <c r="L761" t="s">
        <v>34</v>
      </c>
      <c r="M761" t="str" cm="1">
        <f t="array" ref="M76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61">
        <v>77</v>
      </c>
    </row>
    <row r="762" spans="1:14" x14ac:dyDescent="0.25">
      <c r="A762" t="s">
        <v>8</v>
      </c>
      <c r="B762" t="s">
        <v>13</v>
      </c>
      <c r="C762" t="s">
        <v>22</v>
      </c>
      <c r="D762" t="s">
        <v>20</v>
      </c>
      <c r="E762" t="s">
        <v>12</v>
      </c>
      <c r="F762" s="36">
        <v>53</v>
      </c>
      <c r="G762" s="36" t="str" cm="1">
        <f t="array" ref="G76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762">
        <v>72</v>
      </c>
      <c r="I762" t="str" cm="1">
        <f t="array" ref="I76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62" t="str">
        <f>IF(StudentsPerformance37[[#This Row],[math score]]&lt;50,"Failed","Passed")</f>
        <v>Passed</v>
      </c>
      <c r="K762" t="s">
        <v>34</v>
      </c>
      <c r="L762" t="s">
        <v>34</v>
      </c>
      <c r="M762" t="str" cm="1">
        <f t="array" ref="M76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762">
        <v>64</v>
      </c>
    </row>
    <row r="763" spans="1:14" x14ac:dyDescent="0.25">
      <c r="A763" t="s">
        <v>8</v>
      </c>
      <c r="B763" t="s">
        <v>21</v>
      </c>
      <c r="C763" t="s">
        <v>23</v>
      </c>
      <c r="D763" t="s">
        <v>11</v>
      </c>
      <c r="E763" t="s">
        <v>12</v>
      </c>
      <c r="F763" s="36">
        <v>48</v>
      </c>
      <c r="G763" s="36" t="str" cm="1">
        <f t="array" ref="G76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763">
        <v>58</v>
      </c>
      <c r="I763" t="str" cm="1">
        <f t="array" ref="I76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763" t="str">
        <f>IF(StudentsPerformance37[[#This Row],[math score]]&lt;50,"Failed","Passed")</f>
        <v>Failed</v>
      </c>
      <c r="K763" t="s">
        <v>34</v>
      </c>
      <c r="L763" t="s">
        <v>34</v>
      </c>
      <c r="M763" t="str" cm="1">
        <f t="array" ref="M76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763">
        <v>54</v>
      </c>
    </row>
    <row r="764" spans="1:14" x14ac:dyDescent="0.25">
      <c r="A764" t="s">
        <v>17</v>
      </c>
      <c r="B764" t="s">
        <v>21</v>
      </c>
      <c r="C764" t="s">
        <v>23</v>
      </c>
      <c r="D764" t="s">
        <v>11</v>
      </c>
      <c r="E764" t="s">
        <v>15</v>
      </c>
      <c r="F764" s="36">
        <v>78</v>
      </c>
      <c r="G764" s="36" t="str" cm="1">
        <f t="array" ref="G76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764">
        <v>81</v>
      </c>
      <c r="I764" t="str" cm="1">
        <f t="array" ref="I76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764" t="str">
        <f>IF(StudentsPerformance37[[#This Row],[math score]]&lt;50,"Failed","Passed")</f>
        <v>Passed</v>
      </c>
      <c r="K764" t="s">
        <v>34</v>
      </c>
      <c r="L764" t="s">
        <v>34</v>
      </c>
      <c r="M764" t="str" cm="1">
        <f t="array" ref="M76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764">
        <v>86</v>
      </c>
    </row>
    <row r="765" spans="1:14" x14ac:dyDescent="0.25">
      <c r="A765" t="s">
        <v>8</v>
      </c>
      <c r="B765" t="s">
        <v>9</v>
      </c>
      <c r="C765" t="s">
        <v>22</v>
      </c>
      <c r="D765" t="s">
        <v>11</v>
      </c>
      <c r="E765" t="s">
        <v>12</v>
      </c>
      <c r="F765" s="36">
        <v>62</v>
      </c>
      <c r="G765" s="36" t="str" cm="1">
        <f t="array" ref="G76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65">
        <v>62</v>
      </c>
      <c r="I765" t="str" cm="1">
        <f t="array" ref="I76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765" t="str">
        <f>IF(StudentsPerformance37[[#This Row],[math score]]&lt;50,"Failed","Passed")</f>
        <v>Passed</v>
      </c>
      <c r="K765" t="s">
        <v>34</v>
      </c>
      <c r="L765" t="s">
        <v>34</v>
      </c>
      <c r="M765" t="str" cm="1">
        <f t="array" ref="M76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765">
        <v>63</v>
      </c>
    </row>
    <row r="766" spans="1:14" x14ac:dyDescent="0.25">
      <c r="A766" t="s">
        <v>17</v>
      </c>
      <c r="B766" t="s">
        <v>21</v>
      </c>
      <c r="C766" t="s">
        <v>14</v>
      </c>
      <c r="D766" t="s">
        <v>11</v>
      </c>
      <c r="E766" t="s">
        <v>12</v>
      </c>
      <c r="F766" s="36">
        <v>60</v>
      </c>
      <c r="G766" s="36" t="str" cm="1">
        <f t="array" ref="G76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66">
        <v>63</v>
      </c>
      <c r="I766" t="str" cm="1">
        <f t="array" ref="I76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766" t="str">
        <f>IF(StudentsPerformance37[[#This Row],[math score]]&lt;50,"Failed","Passed")</f>
        <v>Passed</v>
      </c>
      <c r="K766" t="s">
        <v>34</v>
      </c>
      <c r="L766" t="s">
        <v>34</v>
      </c>
      <c r="M766" t="str" cm="1">
        <f t="array" ref="M76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766">
        <v>59</v>
      </c>
    </row>
    <row r="767" spans="1:14" x14ac:dyDescent="0.25">
      <c r="A767" t="s">
        <v>8</v>
      </c>
      <c r="B767" t="s">
        <v>9</v>
      </c>
      <c r="C767" t="s">
        <v>22</v>
      </c>
      <c r="D767" t="s">
        <v>11</v>
      </c>
      <c r="E767" t="s">
        <v>12</v>
      </c>
      <c r="F767" s="36">
        <v>74</v>
      </c>
      <c r="G767" s="36" t="str" cm="1">
        <f t="array" ref="G76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767">
        <v>72</v>
      </c>
      <c r="I767" t="str" cm="1">
        <f t="array" ref="I76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67" t="str">
        <f>IF(StudentsPerformance37[[#This Row],[math score]]&lt;50,"Failed","Passed")</f>
        <v>Passed</v>
      </c>
      <c r="K767" t="s">
        <v>34</v>
      </c>
      <c r="L767" t="s">
        <v>34</v>
      </c>
      <c r="M767" t="str" cm="1">
        <f t="array" ref="M76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67">
        <v>72</v>
      </c>
    </row>
    <row r="768" spans="1:14" x14ac:dyDescent="0.25">
      <c r="A768" t="s">
        <v>8</v>
      </c>
      <c r="B768" t="s">
        <v>13</v>
      </c>
      <c r="C768" t="s">
        <v>22</v>
      </c>
      <c r="D768" t="s">
        <v>11</v>
      </c>
      <c r="E768" t="s">
        <v>15</v>
      </c>
      <c r="F768" s="36">
        <v>58</v>
      </c>
      <c r="G768" s="36" t="str" cm="1">
        <f t="array" ref="G76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768">
        <v>75</v>
      </c>
      <c r="I768" t="str" cm="1">
        <f t="array" ref="I76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68" t="str">
        <f>IF(StudentsPerformance37[[#This Row],[math score]]&lt;50,"Failed","Passed")</f>
        <v>Passed</v>
      </c>
      <c r="K768" t="s">
        <v>34</v>
      </c>
      <c r="L768" t="s">
        <v>34</v>
      </c>
      <c r="M768" t="str" cm="1">
        <f t="array" ref="M76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68">
        <v>77</v>
      </c>
    </row>
    <row r="769" spans="1:14" x14ac:dyDescent="0.25">
      <c r="A769" t="s">
        <v>17</v>
      </c>
      <c r="B769" t="s">
        <v>9</v>
      </c>
      <c r="C769" t="s">
        <v>22</v>
      </c>
      <c r="D769" t="s">
        <v>11</v>
      </c>
      <c r="E769" t="s">
        <v>15</v>
      </c>
      <c r="F769" s="36">
        <v>76</v>
      </c>
      <c r="G769" s="36" t="str" cm="1">
        <f t="array" ref="G76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769">
        <v>62</v>
      </c>
      <c r="I769" t="str" cm="1">
        <f t="array" ref="I76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769" t="str">
        <f>IF(StudentsPerformance37[[#This Row],[math score]]&lt;50,"Failed","Passed")</f>
        <v>Passed</v>
      </c>
      <c r="K769" t="s">
        <v>34</v>
      </c>
      <c r="L769" t="s">
        <v>34</v>
      </c>
      <c r="M769" t="str" cm="1">
        <f t="array" ref="M76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769">
        <v>60</v>
      </c>
    </row>
    <row r="770" spans="1:14" x14ac:dyDescent="0.25">
      <c r="A770" t="s">
        <v>8</v>
      </c>
      <c r="B770" t="s">
        <v>21</v>
      </c>
      <c r="C770" t="s">
        <v>23</v>
      </c>
      <c r="D770" t="s">
        <v>11</v>
      </c>
      <c r="E770" t="s">
        <v>12</v>
      </c>
      <c r="F770" s="36">
        <v>68</v>
      </c>
      <c r="G770" s="36" t="str" cm="1">
        <f t="array" ref="G77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70">
        <v>71</v>
      </c>
      <c r="I770" t="str" cm="1">
        <f t="array" ref="I77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70" t="str">
        <f>IF(StudentsPerformance37[[#This Row],[math score]]&lt;50,"Failed","Passed")</f>
        <v>Passed</v>
      </c>
      <c r="K770" t="s">
        <v>34</v>
      </c>
      <c r="L770" t="s">
        <v>34</v>
      </c>
      <c r="M770" t="str" cm="1">
        <f t="array" ref="M77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70">
        <v>75</v>
      </c>
    </row>
    <row r="771" spans="1:14" x14ac:dyDescent="0.25">
      <c r="A771" t="s">
        <v>17</v>
      </c>
      <c r="B771" t="s">
        <v>18</v>
      </c>
      <c r="C771" t="s">
        <v>14</v>
      </c>
      <c r="D771" t="s">
        <v>20</v>
      </c>
      <c r="E771" t="s">
        <v>12</v>
      </c>
      <c r="F771" s="36">
        <v>58</v>
      </c>
      <c r="G771" s="36" t="str" cm="1">
        <f t="array" ref="G77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771">
        <v>60</v>
      </c>
      <c r="I771" t="str" cm="1">
        <f t="array" ref="I77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771" t="str">
        <f>IF(StudentsPerformance37[[#This Row],[math score]]&lt;50,"Failed","Passed")</f>
        <v>Passed</v>
      </c>
      <c r="K771" t="s">
        <v>34</v>
      </c>
      <c r="L771" t="s">
        <v>34</v>
      </c>
      <c r="M771" t="str" cm="1">
        <f t="array" ref="M77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771">
        <v>57</v>
      </c>
    </row>
    <row r="772" spans="1:14" x14ac:dyDescent="0.25">
      <c r="A772" t="s">
        <v>17</v>
      </c>
      <c r="B772" t="s">
        <v>9</v>
      </c>
      <c r="C772" t="s">
        <v>22</v>
      </c>
      <c r="D772" t="s">
        <v>11</v>
      </c>
      <c r="E772" t="s">
        <v>12</v>
      </c>
      <c r="F772" s="36">
        <v>52</v>
      </c>
      <c r="G772" s="36" t="str" cm="1">
        <f t="array" ref="G77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772">
        <v>48</v>
      </c>
      <c r="I772" t="str" cm="1">
        <f t="array" ref="I77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772" t="str">
        <f>IF(StudentsPerformance37[[#This Row],[math score]]&lt;50,"Failed","Passed")</f>
        <v>Passed</v>
      </c>
      <c r="K772" t="s">
        <v>35</v>
      </c>
      <c r="L772" t="s">
        <v>35</v>
      </c>
      <c r="M772" t="str" cm="1">
        <f t="array" ref="M77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772">
        <v>49</v>
      </c>
    </row>
    <row r="773" spans="1:14" x14ac:dyDescent="0.25">
      <c r="A773" t="s">
        <v>17</v>
      </c>
      <c r="B773" t="s">
        <v>21</v>
      </c>
      <c r="C773" t="s">
        <v>10</v>
      </c>
      <c r="D773" t="s">
        <v>11</v>
      </c>
      <c r="E773" t="s">
        <v>12</v>
      </c>
      <c r="F773" s="36">
        <v>75</v>
      </c>
      <c r="G773" s="36" t="str" cm="1">
        <f t="array" ref="G77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773">
        <v>73</v>
      </c>
      <c r="I773" t="str" cm="1">
        <f t="array" ref="I77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73" t="str">
        <f>IF(StudentsPerformance37[[#This Row],[math score]]&lt;50,"Failed","Passed")</f>
        <v>Passed</v>
      </c>
      <c r="K773" t="s">
        <v>34</v>
      </c>
      <c r="L773" t="s">
        <v>34</v>
      </c>
      <c r="M773" t="str" cm="1">
        <f t="array" ref="M77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73">
        <v>74</v>
      </c>
    </row>
    <row r="774" spans="1:14" x14ac:dyDescent="0.25">
      <c r="A774" t="s">
        <v>8</v>
      </c>
      <c r="B774" t="s">
        <v>9</v>
      </c>
      <c r="C774" t="s">
        <v>23</v>
      </c>
      <c r="D774" t="s">
        <v>20</v>
      </c>
      <c r="E774" t="s">
        <v>15</v>
      </c>
      <c r="F774" s="36">
        <v>52</v>
      </c>
      <c r="G774" s="36" t="str" cm="1">
        <f t="array" ref="G77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774">
        <v>67</v>
      </c>
      <c r="I774" t="str" cm="1">
        <f t="array" ref="I77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774" t="str">
        <f>IF(StudentsPerformance37[[#This Row],[math score]]&lt;50,"Failed","Passed")</f>
        <v>Passed</v>
      </c>
      <c r="K774" t="s">
        <v>34</v>
      </c>
      <c r="L774" t="s">
        <v>34</v>
      </c>
      <c r="M774" t="str" cm="1">
        <f t="array" ref="M77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74">
        <v>72</v>
      </c>
    </row>
    <row r="775" spans="1:14" x14ac:dyDescent="0.25">
      <c r="A775" t="s">
        <v>8</v>
      </c>
      <c r="B775" t="s">
        <v>13</v>
      </c>
      <c r="C775" t="s">
        <v>10</v>
      </c>
      <c r="D775" t="s">
        <v>20</v>
      </c>
      <c r="E775" t="s">
        <v>12</v>
      </c>
      <c r="F775" s="36">
        <v>62</v>
      </c>
      <c r="G775" s="36" t="str" cm="1">
        <f t="array" ref="G77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75">
        <v>78</v>
      </c>
      <c r="I775" t="str" cm="1">
        <f t="array" ref="I77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75" t="str">
        <f>IF(StudentsPerformance37[[#This Row],[math score]]&lt;50,"Failed","Passed")</f>
        <v>Passed</v>
      </c>
      <c r="K775" t="s">
        <v>34</v>
      </c>
      <c r="L775" t="s">
        <v>34</v>
      </c>
      <c r="M775" t="str" cm="1">
        <f t="array" ref="M77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75">
        <v>79</v>
      </c>
    </row>
    <row r="776" spans="1:14" x14ac:dyDescent="0.25">
      <c r="A776" t="s">
        <v>17</v>
      </c>
      <c r="B776" t="s">
        <v>9</v>
      </c>
      <c r="C776" t="s">
        <v>14</v>
      </c>
      <c r="D776" t="s">
        <v>11</v>
      </c>
      <c r="E776" t="s">
        <v>12</v>
      </c>
      <c r="F776" s="36">
        <v>66</v>
      </c>
      <c r="G776" s="36" t="str" cm="1">
        <f t="array" ref="G77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76">
        <v>65</v>
      </c>
      <c r="I776" t="str" cm="1">
        <f t="array" ref="I77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776" t="str">
        <f>IF(StudentsPerformance37[[#This Row],[math score]]&lt;50,"Failed","Passed")</f>
        <v>Passed</v>
      </c>
      <c r="K776" t="s">
        <v>34</v>
      </c>
      <c r="L776" t="s">
        <v>34</v>
      </c>
      <c r="M776" t="str" cm="1">
        <f t="array" ref="M77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776">
        <v>60</v>
      </c>
    </row>
    <row r="777" spans="1:14" x14ac:dyDescent="0.25">
      <c r="A777" t="s">
        <v>8</v>
      </c>
      <c r="B777" t="s">
        <v>9</v>
      </c>
      <c r="C777" t="s">
        <v>23</v>
      </c>
      <c r="D777" t="s">
        <v>20</v>
      </c>
      <c r="E777" t="s">
        <v>12</v>
      </c>
      <c r="F777" s="36">
        <v>49</v>
      </c>
      <c r="G777" s="36" t="str" cm="1">
        <f t="array" ref="G77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777">
        <v>58</v>
      </c>
      <c r="I777" t="str" cm="1">
        <f t="array" ref="I77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777" t="str">
        <f>IF(StudentsPerformance37[[#This Row],[math score]]&lt;50,"Failed","Passed")</f>
        <v>Failed</v>
      </c>
      <c r="K777" t="s">
        <v>34</v>
      </c>
      <c r="L777" t="s">
        <v>34</v>
      </c>
      <c r="M777" t="str" cm="1">
        <f t="array" ref="M77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777">
        <v>55</v>
      </c>
    </row>
    <row r="778" spans="1:14" x14ac:dyDescent="0.25">
      <c r="A778" t="s">
        <v>8</v>
      </c>
      <c r="B778" t="s">
        <v>9</v>
      </c>
      <c r="C778" t="s">
        <v>22</v>
      </c>
      <c r="D778" t="s">
        <v>11</v>
      </c>
      <c r="E778" t="s">
        <v>12</v>
      </c>
      <c r="F778" s="36">
        <v>66</v>
      </c>
      <c r="G778" s="36" t="str" cm="1">
        <f t="array" ref="G77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78">
        <v>72</v>
      </c>
      <c r="I778" t="str" cm="1">
        <f t="array" ref="I77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78" t="str">
        <f>IF(StudentsPerformance37[[#This Row],[math score]]&lt;50,"Failed","Passed")</f>
        <v>Passed</v>
      </c>
      <c r="K778" t="s">
        <v>34</v>
      </c>
      <c r="L778" t="s">
        <v>34</v>
      </c>
      <c r="M778" t="str" cm="1">
        <f t="array" ref="M77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78">
        <v>70</v>
      </c>
    </row>
    <row r="779" spans="1:14" x14ac:dyDescent="0.25">
      <c r="A779" t="s">
        <v>8</v>
      </c>
      <c r="B779" t="s">
        <v>13</v>
      </c>
      <c r="C779" t="s">
        <v>14</v>
      </c>
      <c r="D779" t="s">
        <v>20</v>
      </c>
      <c r="E779" t="s">
        <v>12</v>
      </c>
      <c r="F779" s="36">
        <v>35</v>
      </c>
      <c r="G779" s="36" t="str" cm="1">
        <f t="array" ref="G77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779">
        <v>44</v>
      </c>
      <c r="I779" t="str" cm="1">
        <f t="array" ref="I77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779" t="str">
        <f>IF(StudentsPerformance37[[#This Row],[math score]]&lt;50,"Failed","Passed")</f>
        <v>Failed</v>
      </c>
      <c r="K779" t="s">
        <v>35</v>
      </c>
      <c r="L779" t="s">
        <v>35</v>
      </c>
      <c r="M779" t="str" cm="1">
        <f t="array" ref="M77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779">
        <v>43</v>
      </c>
    </row>
    <row r="780" spans="1:14" x14ac:dyDescent="0.25">
      <c r="A780" t="s">
        <v>8</v>
      </c>
      <c r="B780" t="s">
        <v>18</v>
      </c>
      <c r="C780" t="s">
        <v>14</v>
      </c>
      <c r="D780" t="s">
        <v>11</v>
      </c>
      <c r="E780" t="s">
        <v>15</v>
      </c>
      <c r="F780" s="36">
        <v>72</v>
      </c>
      <c r="G780" s="36" t="str" cm="1">
        <f t="array" ref="G78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780">
        <v>79</v>
      </c>
      <c r="I780" t="str" cm="1">
        <f t="array" ref="I78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80" t="str">
        <f>IF(StudentsPerformance37[[#This Row],[math score]]&lt;50,"Failed","Passed")</f>
        <v>Passed</v>
      </c>
      <c r="K780" t="s">
        <v>34</v>
      </c>
      <c r="L780" t="s">
        <v>34</v>
      </c>
      <c r="M780" t="str" cm="1">
        <f t="array" ref="M78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780">
        <v>82</v>
      </c>
    </row>
    <row r="781" spans="1:14" x14ac:dyDescent="0.25">
      <c r="A781" t="s">
        <v>17</v>
      </c>
      <c r="B781" t="s">
        <v>24</v>
      </c>
      <c r="C781" t="s">
        <v>19</v>
      </c>
      <c r="D781" t="s">
        <v>11</v>
      </c>
      <c r="E781" t="s">
        <v>15</v>
      </c>
      <c r="F781" s="36">
        <v>94</v>
      </c>
      <c r="G781" s="36" t="str" cm="1">
        <f t="array" ref="G78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781">
        <v>85</v>
      </c>
      <c r="I781" t="str" cm="1">
        <f t="array" ref="I78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781" t="str">
        <f>IF(StudentsPerformance37[[#This Row],[math score]]&lt;50,"Failed","Passed")</f>
        <v>Passed</v>
      </c>
      <c r="K781" t="s">
        <v>34</v>
      </c>
      <c r="L781" t="s">
        <v>34</v>
      </c>
      <c r="M781" t="str" cm="1">
        <f t="array" ref="M78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781">
        <v>82</v>
      </c>
    </row>
    <row r="782" spans="1:14" x14ac:dyDescent="0.25">
      <c r="A782" t="s">
        <v>8</v>
      </c>
      <c r="B782" t="s">
        <v>21</v>
      </c>
      <c r="C782" t="s">
        <v>19</v>
      </c>
      <c r="D782" t="s">
        <v>20</v>
      </c>
      <c r="E782" t="s">
        <v>12</v>
      </c>
      <c r="F782" s="36">
        <v>46</v>
      </c>
      <c r="G782" s="36" t="str" cm="1">
        <f t="array" ref="G78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782">
        <v>56</v>
      </c>
      <c r="I782" t="str" cm="1">
        <f t="array" ref="I78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782" t="str">
        <f>IF(StudentsPerformance37[[#This Row],[math score]]&lt;50,"Failed","Passed")</f>
        <v>Failed</v>
      </c>
      <c r="K782" t="s">
        <v>34</v>
      </c>
      <c r="L782" t="s">
        <v>34</v>
      </c>
      <c r="M782" t="str" cm="1">
        <f t="array" ref="M78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782">
        <v>57</v>
      </c>
    </row>
    <row r="783" spans="1:14" x14ac:dyDescent="0.25">
      <c r="A783" t="s">
        <v>8</v>
      </c>
      <c r="B783" t="s">
        <v>9</v>
      </c>
      <c r="C783" t="s">
        <v>16</v>
      </c>
      <c r="D783" t="s">
        <v>11</v>
      </c>
      <c r="E783" t="s">
        <v>12</v>
      </c>
      <c r="F783" s="36">
        <v>77</v>
      </c>
      <c r="G783" s="36" t="str" cm="1">
        <f t="array" ref="G78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783">
        <v>90</v>
      </c>
      <c r="I783" t="str" cm="1">
        <f t="array" ref="I78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783" t="str">
        <f>IF(StudentsPerformance37[[#This Row],[math score]]&lt;50,"Failed","Passed")</f>
        <v>Passed</v>
      </c>
      <c r="K783" t="s">
        <v>34</v>
      </c>
      <c r="L783" t="s">
        <v>34</v>
      </c>
      <c r="M783" t="str" cm="1">
        <f t="array" ref="M78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783">
        <v>84</v>
      </c>
    </row>
    <row r="784" spans="1:14" x14ac:dyDescent="0.25">
      <c r="A784" t="s">
        <v>8</v>
      </c>
      <c r="B784" t="s">
        <v>9</v>
      </c>
      <c r="C784" t="s">
        <v>22</v>
      </c>
      <c r="D784" t="s">
        <v>20</v>
      </c>
      <c r="E784" t="s">
        <v>15</v>
      </c>
      <c r="F784" s="36">
        <v>76</v>
      </c>
      <c r="G784" s="36" t="str" cm="1">
        <f t="array" ref="G78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784">
        <v>85</v>
      </c>
      <c r="I784" t="str" cm="1">
        <f t="array" ref="I78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784" t="str">
        <f>IF(StudentsPerformance37[[#This Row],[math score]]&lt;50,"Failed","Passed")</f>
        <v>Passed</v>
      </c>
      <c r="K784" t="s">
        <v>34</v>
      </c>
      <c r="L784" t="s">
        <v>34</v>
      </c>
      <c r="M784" t="str" cm="1">
        <f t="array" ref="M78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784">
        <v>82</v>
      </c>
    </row>
    <row r="785" spans="1:14" x14ac:dyDescent="0.25">
      <c r="A785" t="s">
        <v>8</v>
      </c>
      <c r="B785" t="s">
        <v>13</v>
      </c>
      <c r="C785" t="s">
        <v>19</v>
      </c>
      <c r="D785" t="s">
        <v>11</v>
      </c>
      <c r="E785" t="s">
        <v>15</v>
      </c>
      <c r="F785" s="36">
        <v>52</v>
      </c>
      <c r="G785" s="36" t="str" cm="1">
        <f t="array" ref="G78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785">
        <v>59</v>
      </c>
      <c r="I785" t="str" cm="1">
        <f t="array" ref="I78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785" t="str">
        <f>IF(StudentsPerformance37[[#This Row],[math score]]&lt;50,"Failed","Passed")</f>
        <v>Passed</v>
      </c>
      <c r="K785" t="s">
        <v>34</v>
      </c>
      <c r="L785" t="s">
        <v>34</v>
      </c>
      <c r="M785" t="str" cm="1">
        <f t="array" ref="M78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785">
        <v>62</v>
      </c>
    </row>
    <row r="786" spans="1:14" x14ac:dyDescent="0.25">
      <c r="A786" t="s">
        <v>17</v>
      </c>
      <c r="B786" t="s">
        <v>13</v>
      </c>
      <c r="C786" t="s">
        <v>10</v>
      </c>
      <c r="D786" t="s">
        <v>11</v>
      </c>
      <c r="E786" t="s">
        <v>15</v>
      </c>
      <c r="F786" s="36">
        <v>91</v>
      </c>
      <c r="G786" s="36" t="str" cm="1">
        <f t="array" ref="G78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786">
        <v>81</v>
      </c>
      <c r="I786" t="str" cm="1">
        <f t="array" ref="I78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786" t="str">
        <f>IF(StudentsPerformance37[[#This Row],[math score]]&lt;50,"Failed","Passed")</f>
        <v>Passed</v>
      </c>
      <c r="K786" t="s">
        <v>34</v>
      </c>
      <c r="L786" t="s">
        <v>34</v>
      </c>
      <c r="M786" t="str" cm="1">
        <f t="array" ref="M78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86">
        <v>79</v>
      </c>
    </row>
    <row r="787" spans="1:14" x14ac:dyDescent="0.25">
      <c r="A787" t="s">
        <v>8</v>
      </c>
      <c r="B787" t="s">
        <v>9</v>
      </c>
      <c r="C787" t="s">
        <v>23</v>
      </c>
      <c r="D787" t="s">
        <v>11</v>
      </c>
      <c r="E787" t="s">
        <v>15</v>
      </c>
      <c r="F787" s="36">
        <v>32</v>
      </c>
      <c r="G787" s="36" t="str" cm="1">
        <f t="array" ref="G78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787">
        <v>51</v>
      </c>
      <c r="I787" t="str" cm="1">
        <f t="array" ref="I78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787" t="str">
        <f>IF(StudentsPerformance37[[#This Row],[math score]]&lt;50,"Failed","Passed")</f>
        <v>Failed</v>
      </c>
      <c r="K787" t="s">
        <v>34</v>
      </c>
      <c r="L787" t="s">
        <v>35</v>
      </c>
      <c r="M787" t="str" cm="1">
        <f t="array" ref="M78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787">
        <v>44</v>
      </c>
    </row>
    <row r="788" spans="1:14" x14ac:dyDescent="0.25">
      <c r="A788" t="s">
        <v>8</v>
      </c>
      <c r="B788" t="s">
        <v>24</v>
      </c>
      <c r="C788" t="s">
        <v>23</v>
      </c>
      <c r="D788" t="s">
        <v>20</v>
      </c>
      <c r="E788" t="s">
        <v>12</v>
      </c>
      <c r="F788" s="36">
        <v>72</v>
      </c>
      <c r="G788" s="36" t="str" cm="1">
        <f t="array" ref="G78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788">
        <v>79</v>
      </c>
      <c r="I788" t="str" cm="1">
        <f t="array" ref="I78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88" t="str">
        <f>IF(StudentsPerformance37[[#This Row],[math score]]&lt;50,"Failed","Passed")</f>
        <v>Passed</v>
      </c>
      <c r="K788" t="s">
        <v>34</v>
      </c>
      <c r="L788" t="s">
        <v>34</v>
      </c>
      <c r="M788" t="str" cm="1">
        <f t="array" ref="M78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88">
        <v>77</v>
      </c>
    </row>
    <row r="789" spans="1:14" x14ac:dyDescent="0.25">
      <c r="A789" t="s">
        <v>8</v>
      </c>
      <c r="B789" t="s">
        <v>9</v>
      </c>
      <c r="C789" t="s">
        <v>14</v>
      </c>
      <c r="D789" t="s">
        <v>11</v>
      </c>
      <c r="E789" t="s">
        <v>12</v>
      </c>
      <c r="F789" s="36">
        <v>19</v>
      </c>
      <c r="G789" s="36" t="str" cm="1">
        <f t="array" ref="G78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789">
        <v>38</v>
      </c>
      <c r="I789" t="str" cm="1">
        <f t="array" ref="I78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789" t="str">
        <f>IF(StudentsPerformance37[[#This Row],[math score]]&lt;50,"Failed","Passed")</f>
        <v>Failed</v>
      </c>
      <c r="K789" t="s">
        <v>35</v>
      </c>
      <c r="L789" t="s">
        <v>35</v>
      </c>
      <c r="M789" t="str" cm="1">
        <f t="array" ref="M78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789">
        <v>32</v>
      </c>
    </row>
    <row r="790" spans="1:14" x14ac:dyDescent="0.25">
      <c r="A790" t="s">
        <v>17</v>
      </c>
      <c r="B790" t="s">
        <v>13</v>
      </c>
      <c r="C790" t="s">
        <v>19</v>
      </c>
      <c r="D790" t="s">
        <v>20</v>
      </c>
      <c r="E790" t="s">
        <v>12</v>
      </c>
      <c r="F790" s="36">
        <v>68</v>
      </c>
      <c r="G790" s="36" t="str" cm="1">
        <f t="array" ref="G79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90">
        <v>65</v>
      </c>
      <c r="I790" t="str" cm="1">
        <f t="array" ref="I79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790" t="str">
        <f>IF(StudentsPerformance37[[#This Row],[math score]]&lt;50,"Failed","Passed")</f>
        <v>Passed</v>
      </c>
      <c r="K790" t="s">
        <v>34</v>
      </c>
      <c r="L790" t="s">
        <v>34</v>
      </c>
      <c r="M790" t="str" cm="1">
        <f t="array" ref="M79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790">
        <v>61</v>
      </c>
    </row>
    <row r="791" spans="1:14" x14ac:dyDescent="0.25">
      <c r="A791" t="s">
        <v>8</v>
      </c>
      <c r="B791" t="s">
        <v>13</v>
      </c>
      <c r="C791" t="s">
        <v>16</v>
      </c>
      <c r="D791" t="s">
        <v>20</v>
      </c>
      <c r="E791" t="s">
        <v>12</v>
      </c>
      <c r="F791" s="36">
        <v>52</v>
      </c>
      <c r="G791" s="36" t="str" cm="1">
        <f t="array" ref="G79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791">
        <v>65</v>
      </c>
      <c r="I791" t="str" cm="1">
        <f t="array" ref="I79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791" t="str">
        <f>IF(StudentsPerformance37[[#This Row],[math score]]&lt;50,"Failed","Passed")</f>
        <v>Passed</v>
      </c>
      <c r="K791" t="s">
        <v>34</v>
      </c>
      <c r="L791" t="s">
        <v>34</v>
      </c>
      <c r="M791" t="str" cm="1">
        <f t="array" ref="M79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791">
        <v>61</v>
      </c>
    </row>
    <row r="792" spans="1:14" x14ac:dyDescent="0.25">
      <c r="A792" t="s">
        <v>8</v>
      </c>
      <c r="B792" t="s">
        <v>9</v>
      </c>
      <c r="C792" t="s">
        <v>22</v>
      </c>
      <c r="D792" t="s">
        <v>11</v>
      </c>
      <c r="E792" t="s">
        <v>12</v>
      </c>
      <c r="F792" s="36">
        <v>48</v>
      </c>
      <c r="G792" s="36" t="str" cm="1">
        <f t="array" ref="G79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792">
        <v>62</v>
      </c>
      <c r="I792" t="str" cm="1">
        <f t="array" ref="I79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792" t="str">
        <f>IF(StudentsPerformance37[[#This Row],[math score]]&lt;50,"Failed","Passed")</f>
        <v>Failed</v>
      </c>
      <c r="K792" t="s">
        <v>34</v>
      </c>
      <c r="L792" t="s">
        <v>34</v>
      </c>
      <c r="M792" t="str" cm="1">
        <f t="array" ref="M79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792">
        <v>60</v>
      </c>
    </row>
    <row r="793" spans="1:14" x14ac:dyDescent="0.25">
      <c r="A793" t="s">
        <v>8</v>
      </c>
      <c r="B793" t="s">
        <v>21</v>
      </c>
      <c r="C793" t="s">
        <v>14</v>
      </c>
      <c r="D793" t="s">
        <v>20</v>
      </c>
      <c r="E793" t="s">
        <v>12</v>
      </c>
      <c r="F793" s="36">
        <v>60</v>
      </c>
      <c r="G793" s="36" t="str" cm="1">
        <f t="array" ref="G79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93">
        <v>66</v>
      </c>
      <c r="I793" t="str" cm="1">
        <f t="array" ref="I79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793" t="str">
        <f>IF(StudentsPerformance37[[#This Row],[math score]]&lt;50,"Failed","Passed")</f>
        <v>Passed</v>
      </c>
      <c r="K793" t="s">
        <v>34</v>
      </c>
      <c r="L793" t="s">
        <v>34</v>
      </c>
      <c r="M793" t="str" cm="1">
        <f t="array" ref="M79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93">
        <v>70</v>
      </c>
    </row>
    <row r="794" spans="1:14" x14ac:dyDescent="0.25">
      <c r="A794" t="s">
        <v>17</v>
      </c>
      <c r="B794" t="s">
        <v>21</v>
      </c>
      <c r="C794" t="s">
        <v>22</v>
      </c>
      <c r="D794" t="s">
        <v>20</v>
      </c>
      <c r="E794" t="s">
        <v>12</v>
      </c>
      <c r="F794" s="36">
        <v>66</v>
      </c>
      <c r="G794" s="36" t="str" cm="1">
        <f t="array" ref="G79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794">
        <v>74</v>
      </c>
      <c r="I794" t="str" cm="1">
        <f t="array" ref="I79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94" t="str">
        <f>IF(StudentsPerformance37[[#This Row],[math score]]&lt;50,"Failed","Passed")</f>
        <v>Passed</v>
      </c>
      <c r="K794" t="s">
        <v>34</v>
      </c>
      <c r="L794" t="s">
        <v>34</v>
      </c>
      <c r="M794" t="str" cm="1">
        <f t="array" ref="M79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794">
        <v>69</v>
      </c>
    </row>
    <row r="795" spans="1:14" x14ac:dyDescent="0.25">
      <c r="A795" t="s">
        <v>17</v>
      </c>
      <c r="B795" t="s">
        <v>24</v>
      </c>
      <c r="C795" t="s">
        <v>23</v>
      </c>
      <c r="D795" t="s">
        <v>11</v>
      </c>
      <c r="E795" t="s">
        <v>15</v>
      </c>
      <c r="F795" s="36">
        <v>89</v>
      </c>
      <c r="G795" s="36" t="str" cm="1">
        <f t="array" ref="G79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795">
        <v>84</v>
      </c>
      <c r="I795" t="str" cm="1">
        <f t="array" ref="I79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795" t="str">
        <f>IF(StudentsPerformance37[[#This Row],[math score]]&lt;50,"Failed","Passed")</f>
        <v>Passed</v>
      </c>
      <c r="K795" t="s">
        <v>34</v>
      </c>
      <c r="L795" t="s">
        <v>34</v>
      </c>
      <c r="M795" t="str" cm="1">
        <f t="array" ref="M79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95">
        <v>77</v>
      </c>
    </row>
    <row r="796" spans="1:14" x14ac:dyDescent="0.25">
      <c r="A796" t="s">
        <v>8</v>
      </c>
      <c r="B796" t="s">
        <v>9</v>
      </c>
      <c r="C796" t="s">
        <v>22</v>
      </c>
      <c r="D796" t="s">
        <v>11</v>
      </c>
      <c r="E796" t="s">
        <v>12</v>
      </c>
      <c r="F796" s="36">
        <v>42</v>
      </c>
      <c r="G796" s="36" t="str" cm="1">
        <f t="array" ref="G79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796">
        <v>52</v>
      </c>
      <c r="I796" t="str" cm="1">
        <f t="array" ref="I79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796" t="str">
        <f>IF(StudentsPerformance37[[#This Row],[math score]]&lt;50,"Failed","Passed")</f>
        <v>Failed</v>
      </c>
      <c r="K796" t="s">
        <v>34</v>
      </c>
      <c r="L796" t="s">
        <v>34</v>
      </c>
      <c r="M796" t="str" cm="1">
        <f t="array" ref="M79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796">
        <v>51</v>
      </c>
    </row>
    <row r="797" spans="1:14" x14ac:dyDescent="0.25">
      <c r="A797" t="s">
        <v>8</v>
      </c>
      <c r="B797" t="s">
        <v>24</v>
      </c>
      <c r="C797" t="s">
        <v>19</v>
      </c>
      <c r="D797" t="s">
        <v>20</v>
      </c>
      <c r="E797" t="s">
        <v>15</v>
      </c>
      <c r="F797" s="36">
        <v>57</v>
      </c>
      <c r="G797" s="36" t="str" cm="1">
        <f t="array" ref="G79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797">
        <v>68</v>
      </c>
      <c r="I797" t="str" cm="1">
        <f t="array" ref="I79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797" t="str">
        <f>IF(StudentsPerformance37[[#This Row],[math score]]&lt;50,"Failed","Passed")</f>
        <v>Passed</v>
      </c>
      <c r="K797" t="s">
        <v>34</v>
      </c>
      <c r="L797" t="s">
        <v>34</v>
      </c>
      <c r="M797" t="str" cm="1">
        <f t="array" ref="M79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97">
        <v>73</v>
      </c>
    </row>
    <row r="798" spans="1:14" x14ac:dyDescent="0.25">
      <c r="A798" t="s">
        <v>17</v>
      </c>
      <c r="B798" t="s">
        <v>21</v>
      </c>
      <c r="C798" t="s">
        <v>22</v>
      </c>
      <c r="D798" t="s">
        <v>11</v>
      </c>
      <c r="E798" t="s">
        <v>12</v>
      </c>
      <c r="F798" s="36">
        <v>70</v>
      </c>
      <c r="G798" s="36" t="str" cm="1">
        <f t="array" ref="G79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798">
        <v>70</v>
      </c>
      <c r="I798" t="str" cm="1">
        <f t="array" ref="I79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798" t="str">
        <f>IF(StudentsPerformance37[[#This Row],[math score]]&lt;50,"Failed","Passed")</f>
        <v>Passed</v>
      </c>
      <c r="K798" t="s">
        <v>34</v>
      </c>
      <c r="L798" t="s">
        <v>34</v>
      </c>
      <c r="M798" t="str" cm="1">
        <f t="array" ref="M79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798">
        <v>70</v>
      </c>
    </row>
    <row r="799" spans="1:14" x14ac:dyDescent="0.25">
      <c r="A799" t="s">
        <v>8</v>
      </c>
      <c r="B799" t="s">
        <v>24</v>
      </c>
      <c r="C799" t="s">
        <v>19</v>
      </c>
      <c r="D799" t="s">
        <v>20</v>
      </c>
      <c r="E799" t="s">
        <v>12</v>
      </c>
      <c r="F799" s="36">
        <v>70</v>
      </c>
      <c r="G799" s="36" t="str" cm="1">
        <f t="array" ref="G79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799">
        <v>84</v>
      </c>
      <c r="I799" t="str" cm="1">
        <f t="array" ref="I79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799" t="str">
        <f>IF(StudentsPerformance37[[#This Row],[math score]]&lt;50,"Failed","Passed")</f>
        <v>Passed</v>
      </c>
      <c r="K799" t="s">
        <v>34</v>
      </c>
      <c r="L799" t="s">
        <v>34</v>
      </c>
      <c r="M799" t="str" cm="1">
        <f t="array" ref="M79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799">
        <v>81</v>
      </c>
    </row>
    <row r="800" spans="1:14" x14ac:dyDescent="0.25">
      <c r="A800" t="s">
        <v>17</v>
      </c>
      <c r="B800" t="s">
        <v>24</v>
      </c>
      <c r="C800" t="s">
        <v>14</v>
      </c>
      <c r="D800" t="s">
        <v>11</v>
      </c>
      <c r="E800" t="s">
        <v>12</v>
      </c>
      <c r="F800" s="36">
        <v>69</v>
      </c>
      <c r="G800" s="36" t="str" cm="1">
        <f t="array" ref="G80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00">
        <v>60</v>
      </c>
      <c r="I800" t="str" cm="1">
        <f t="array" ref="I80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800" t="str">
        <f>IF(StudentsPerformance37[[#This Row],[math score]]&lt;50,"Failed","Passed")</f>
        <v>Passed</v>
      </c>
      <c r="K800" t="s">
        <v>34</v>
      </c>
      <c r="L800" t="s">
        <v>34</v>
      </c>
      <c r="M800" t="str" cm="1">
        <f t="array" ref="M80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800">
        <v>54</v>
      </c>
    </row>
    <row r="801" spans="1:14" x14ac:dyDescent="0.25">
      <c r="A801" t="s">
        <v>8</v>
      </c>
      <c r="B801" t="s">
        <v>13</v>
      </c>
      <c r="C801" t="s">
        <v>19</v>
      </c>
      <c r="D801" t="s">
        <v>11</v>
      </c>
      <c r="E801" t="s">
        <v>12</v>
      </c>
      <c r="F801" s="36">
        <v>52</v>
      </c>
      <c r="G801" s="36" t="str" cm="1">
        <f t="array" ref="G80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801">
        <v>55</v>
      </c>
      <c r="I801" t="str" cm="1">
        <f t="array" ref="I80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801" t="str">
        <f>IF(StudentsPerformance37[[#This Row],[math score]]&lt;50,"Failed","Passed")</f>
        <v>Passed</v>
      </c>
      <c r="K801" t="s">
        <v>34</v>
      </c>
      <c r="L801" t="s">
        <v>34</v>
      </c>
      <c r="M801" t="str" cm="1">
        <f t="array" ref="M80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801">
        <v>57</v>
      </c>
    </row>
    <row r="802" spans="1:14" x14ac:dyDescent="0.25">
      <c r="A802" t="s">
        <v>17</v>
      </c>
      <c r="B802" t="s">
        <v>13</v>
      </c>
      <c r="C802" t="s">
        <v>23</v>
      </c>
      <c r="D802" t="s">
        <v>11</v>
      </c>
      <c r="E802" t="s">
        <v>15</v>
      </c>
      <c r="F802" s="36">
        <v>67</v>
      </c>
      <c r="G802" s="36" t="str" cm="1">
        <f t="array" ref="G80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02">
        <v>73</v>
      </c>
      <c r="I802" t="str" cm="1">
        <f t="array" ref="I80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802" t="str">
        <f>IF(StudentsPerformance37[[#This Row],[math score]]&lt;50,"Failed","Passed")</f>
        <v>Passed</v>
      </c>
      <c r="K802" t="s">
        <v>34</v>
      </c>
      <c r="L802" t="s">
        <v>34</v>
      </c>
      <c r="M802" t="str" cm="1">
        <f t="array" ref="M80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802">
        <v>68</v>
      </c>
    </row>
    <row r="803" spans="1:14" x14ac:dyDescent="0.25">
      <c r="A803" t="s">
        <v>17</v>
      </c>
      <c r="B803" t="s">
        <v>13</v>
      </c>
      <c r="C803" t="s">
        <v>23</v>
      </c>
      <c r="D803" t="s">
        <v>11</v>
      </c>
      <c r="E803" t="s">
        <v>15</v>
      </c>
      <c r="F803" s="36">
        <v>76</v>
      </c>
      <c r="G803" s="36" t="str" cm="1">
        <f t="array" ref="G80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803">
        <v>80</v>
      </c>
      <c r="I803" t="str" cm="1">
        <f t="array" ref="I80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803" t="str">
        <f>IF(StudentsPerformance37[[#This Row],[math score]]&lt;50,"Failed","Passed")</f>
        <v>Passed</v>
      </c>
      <c r="K803" t="s">
        <v>34</v>
      </c>
      <c r="L803" t="s">
        <v>34</v>
      </c>
      <c r="M803" t="str" cm="1">
        <f t="array" ref="M80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803">
        <v>73</v>
      </c>
    </row>
    <row r="804" spans="1:14" x14ac:dyDescent="0.25">
      <c r="A804" t="s">
        <v>8</v>
      </c>
      <c r="B804" t="s">
        <v>24</v>
      </c>
      <c r="C804" t="s">
        <v>19</v>
      </c>
      <c r="D804" t="s">
        <v>11</v>
      </c>
      <c r="E804" t="s">
        <v>12</v>
      </c>
      <c r="F804" s="36">
        <v>87</v>
      </c>
      <c r="G804" s="36" t="str" cm="1">
        <f t="array" ref="G80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804">
        <v>94</v>
      </c>
      <c r="I804" t="str" cm="1">
        <f t="array" ref="I80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804" t="str">
        <f>IF(StudentsPerformance37[[#This Row],[math score]]&lt;50,"Failed","Passed")</f>
        <v>Passed</v>
      </c>
      <c r="K804" t="s">
        <v>34</v>
      </c>
      <c r="L804" t="s">
        <v>34</v>
      </c>
      <c r="M804" t="str" cm="1">
        <f t="array" ref="M80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804">
        <v>95</v>
      </c>
    </row>
    <row r="805" spans="1:14" x14ac:dyDescent="0.25">
      <c r="A805" t="s">
        <v>8</v>
      </c>
      <c r="B805" t="s">
        <v>9</v>
      </c>
      <c r="C805" t="s">
        <v>14</v>
      </c>
      <c r="D805" t="s">
        <v>11</v>
      </c>
      <c r="E805" t="s">
        <v>12</v>
      </c>
      <c r="F805" s="36">
        <v>82</v>
      </c>
      <c r="G805" s="36" t="str" cm="1">
        <f t="array" ref="G80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805">
        <v>85</v>
      </c>
      <c r="I805" t="str" cm="1">
        <f t="array" ref="I80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805" t="str">
        <f>IF(StudentsPerformance37[[#This Row],[math score]]&lt;50,"Failed","Passed")</f>
        <v>Passed</v>
      </c>
      <c r="K805" t="s">
        <v>34</v>
      </c>
      <c r="L805" t="s">
        <v>34</v>
      </c>
      <c r="M805" t="str" cm="1">
        <f t="array" ref="M80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805">
        <v>87</v>
      </c>
    </row>
    <row r="806" spans="1:14" x14ac:dyDescent="0.25">
      <c r="A806" t="s">
        <v>8</v>
      </c>
      <c r="B806" t="s">
        <v>13</v>
      </c>
      <c r="C806" t="s">
        <v>14</v>
      </c>
      <c r="D806" t="s">
        <v>11</v>
      </c>
      <c r="E806" t="s">
        <v>12</v>
      </c>
      <c r="F806" s="36">
        <v>73</v>
      </c>
      <c r="G806" s="36" t="str" cm="1">
        <f t="array" ref="G80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806">
        <v>76</v>
      </c>
      <c r="I806" t="str" cm="1">
        <f t="array" ref="I80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806" t="str">
        <f>IF(StudentsPerformance37[[#This Row],[math score]]&lt;50,"Failed","Passed")</f>
        <v>Passed</v>
      </c>
      <c r="K806" t="s">
        <v>34</v>
      </c>
      <c r="L806" t="s">
        <v>34</v>
      </c>
      <c r="M806" t="str" cm="1">
        <f t="array" ref="M80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806">
        <v>78</v>
      </c>
    </row>
    <row r="807" spans="1:14" x14ac:dyDescent="0.25">
      <c r="A807" t="s">
        <v>17</v>
      </c>
      <c r="B807" t="s">
        <v>18</v>
      </c>
      <c r="C807" t="s">
        <v>14</v>
      </c>
      <c r="D807" t="s">
        <v>20</v>
      </c>
      <c r="E807" t="s">
        <v>12</v>
      </c>
      <c r="F807" s="36">
        <v>75</v>
      </c>
      <c r="G807" s="36" t="str" cm="1">
        <f t="array" ref="G80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807">
        <v>81</v>
      </c>
      <c r="I807" t="str" cm="1">
        <f t="array" ref="I80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807" t="str">
        <f>IF(StudentsPerformance37[[#This Row],[math score]]&lt;50,"Failed","Passed")</f>
        <v>Passed</v>
      </c>
      <c r="K807" t="s">
        <v>34</v>
      </c>
      <c r="L807" t="s">
        <v>34</v>
      </c>
      <c r="M807" t="str" cm="1">
        <f t="array" ref="M80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807">
        <v>74</v>
      </c>
    </row>
    <row r="808" spans="1:14" x14ac:dyDescent="0.25">
      <c r="A808" t="s">
        <v>8</v>
      </c>
      <c r="B808" t="s">
        <v>21</v>
      </c>
      <c r="C808" t="s">
        <v>14</v>
      </c>
      <c r="D808" t="s">
        <v>20</v>
      </c>
      <c r="E808" t="s">
        <v>12</v>
      </c>
      <c r="F808" s="36">
        <v>64</v>
      </c>
      <c r="G808" s="36" t="str" cm="1">
        <f t="array" ref="G80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08">
        <v>74</v>
      </c>
      <c r="I808" t="str" cm="1">
        <f t="array" ref="I80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808" t="str">
        <f>IF(StudentsPerformance37[[#This Row],[math score]]&lt;50,"Failed","Passed")</f>
        <v>Passed</v>
      </c>
      <c r="K808" t="s">
        <v>34</v>
      </c>
      <c r="L808" t="s">
        <v>34</v>
      </c>
      <c r="M808" t="str" cm="1">
        <f t="array" ref="M80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808">
        <v>75</v>
      </c>
    </row>
    <row r="809" spans="1:14" x14ac:dyDescent="0.25">
      <c r="A809" t="s">
        <v>8</v>
      </c>
      <c r="B809" t="s">
        <v>24</v>
      </c>
      <c r="C809" t="s">
        <v>22</v>
      </c>
      <c r="D809" t="s">
        <v>20</v>
      </c>
      <c r="E809" t="s">
        <v>12</v>
      </c>
      <c r="F809" s="36">
        <v>41</v>
      </c>
      <c r="G809" s="36" t="str" cm="1">
        <f t="array" ref="G80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809">
        <v>45</v>
      </c>
      <c r="I809" t="str" cm="1">
        <f t="array" ref="I80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809" t="str">
        <f>IF(StudentsPerformance37[[#This Row],[math score]]&lt;50,"Failed","Passed")</f>
        <v>Failed</v>
      </c>
      <c r="K809" t="s">
        <v>35</v>
      </c>
      <c r="L809" t="s">
        <v>35</v>
      </c>
      <c r="M809" t="str" cm="1">
        <f t="array" ref="M80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809">
        <v>40</v>
      </c>
    </row>
    <row r="810" spans="1:14" x14ac:dyDescent="0.25">
      <c r="A810" t="s">
        <v>17</v>
      </c>
      <c r="B810" t="s">
        <v>13</v>
      </c>
      <c r="C810" t="s">
        <v>22</v>
      </c>
      <c r="D810" t="s">
        <v>11</v>
      </c>
      <c r="E810" t="s">
        <v>12</v>
      </c>
      <c r="F810" s="36">
        <v>90</v>
      </c>
      <c r="G810" s="36" t="str" cm="1">
        <f t="array" ref="G81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810">
        <v>75</v>
      </c>
      <c r="I810" t="str" cm="1">
        <f t="array" ref="I81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810" t="str">
        <f>IF(StudentsPerformance37[[#This Row],[math score]]&lt;50,"Failed","Passed")</f>
        <v>Passed</v>
      </c>
      <c r="K810" t="s">
        <v>34</v>
      </c>
      <c r="L810" t="s">
        <v>34</v>
      </c>
      <c r="M810" t="str" cm="1">
        <f t="array" ref="M81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810">
        <v>69</v>
      </c>
    </row>
    <row r="811" spans="1:14" x14ac:dyDescent="0.25">
      <c r="A811" t="s">
        <v>17</v>
      </c>
      <c r="B811" t="s">
        <v>9</v>
      </c>
      <c r="C811" t="s">
        <v>10</v>
      </c>
      <c r="D811" t="s">
        <v>11</v>
      </c>
      <c r="E811" t="s">
        <v>12</v>
      </c>
      <c r="F811" s="36">
        <v>59</v>
      </c>
      <c r="G811" s="36" t="str" cm="1">
        <f t="array" ref="G81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811">
        <v>54</v>
      </c>
      <c r="I811" t="str" cm="1">
        <f t="array" ref="I81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811" t="str">
        <f>IF(StudentsPerformance37[[#This Row],[math score]]&lt;50,"Failed","Passed")</f>
        <v>Passed</v>
      </c>
      <c r="K811" t="s">
        <v>34</v>
      </c>
      <c r="L811" t="s">
        <v>34</v>
      </c>
      <c r="M811" t="str" cm="1">
        <f t="array" ref="M81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811">
        <v>51</v>
      </c>
    </row>
    <row r="812" spans="1:14" x14ac:dyDescent="0.25">
      <c r="A812" t="s">
        <v>17</v>
      </c>
      <c r="B812" t="s">
        <v>18</v>
      </c>
      <c r="C812" t="s">
        <v>23</v>
      </c>
      <c r="D812" t="s">
        <v>11</v>
      </c>
      <c r="E812" t="s">
        <v>12</v>
      </c>
      <c r="F812" s="36">
        <v>51</v>
      </c>
      <c r="G812" s="36" t="str" cm="1">
        <f t="array" ref="G81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812">
        <v>31</v>
      </c>
      <c r="I812" t="str" cm="1">
        <f t="array" ref="I81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812" t="str">
        <f>IF(StudentsPerformance37[[#This Row],[math score]]&lt;50,"Failed","Passed")</f>
        <v>Passed</v>
      </c>
      <c r="K812" t="s">
        <v>35</v>
      </c>
      <c r="L812" t="s">
        <v>35</v>
      </c>
      <c r="M812" t="str" cm="1">
        <f t="array" ref="M81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812">
        <v>36</v>
      </c>
    </row>
    <row r="813" spans="1:14" x14ac:dyDescent="0.25">
      <c r="A813" t="s">
        <v>17</v>
      </c>
      <c r="B813" t="s">
        <v>18</v>
      </c>
      <c r="C813" t="s">
        <v>22</v>
      </c>
      <c r="D813" t="s">
        <v>20</v>
      </c>
      <c r="E813" t="s">
        <v>12</v>
      </c>
      <c r="F813" s="36">
        <v>45</v>
      </c>
      <c r="G813" s="36" t="str" cm="1">
        <f t="array" ref="G81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813">
        <v>47</v>
      </c>
      <c r="I813" t="str" cm="1">
        <f t="array" ref="I81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813" t="str">
        <f>IF(StudentsPerformance37[[#This Row],[math score]]&lt;50,"Failed","Passed")</f>
        <v>Failed</v>
      </c>
      <c r="K813" t="s">
        <v>35</v>
      </c>
      <c r="L813" t="s">
        <v>35</v>
      </c>
      <c r="M813" t="str" cm="1">
        <f t="array" ref="M81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813">
        <v>49</v>
      </c>
    </row>
    <row r="814" spans="1:14" x14ac:dyDescent="0.25">
      <c r="A814" t="s">
        <v>8</v>
      </c>
      <c r="B814" t="s">
        <v>13</v>
      </c>
      <c r="C814" t="s">
        <v>16</v>
      </c>
      <c r="D814" t="s">
        <v>11</v>
      </c>
      <c r="E814" t="s">
        <v>15</v>
      </c>
      <c r="F814" s="36">
        <v>54</v>
      </c>
      <c r="G814" s="36" t="str" cm="1">
        <f t="array" ref="G81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814">
        <v>64</v>
      </c>
      <c r="I814" t="str" cm="1">
        <f t="array" ref="I81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814" t="str">
        <f>IF(StudentsPerformance37[[#This Row],[math score]]&lt;50,"Failed","Passed")</f>
        <v>Passed</v>
      </c>
      <c r="K814" t="s">
        <v>34</v>
      </c>
      <c r="L814" t="s">
        <v>34</v>
      </c>
      <c r="M814" t="str" cm="1">
        <f t="array" ref="M81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814">
        <v>67</v>
      </c>
    </row>
    <row r="815" spans="1:14" x14ac:dyDescent="0.25">
      <c r="A815" t="s">
        <v>17</v>
      </c>
      <c r="B815" t="s">
        <v>24</v>
      </c>
      <c r="C815" t="s">
        <v>23</v>
      </c>
      <c r="D815" t="s">
        <v>11</v>
      </c>
      <c r="E815" t="s">
        <v>15</v>
      </c>
      <c r="F815" s="36">
        <v>87</v>
      </c>
      <c r="G815" s="36" t="str" cm="1">
        <f t="array" ref="G81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815">
        <v>84</v>
      </c>
      <c r="I815" t="str" cm="1">
        <f t="array" ref="I81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815" t="str">
        <f>IF(StudentsPerformance37[[#This Row],[math score]]&lt;50,"Failed","Passed")</f>
        <v>Passed</v>
      </c>
      <c r="K815" t="s">
        <v>34</v>
      </c>
      <c r="L815" t="s">
        <v>34</v>
      </c>
      <c r="M815" t="str" cm="1">
        <f t="array" ref="M81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815">
        <v>76</v>
      </c>
    </row>
    <row r="816" spans="1:14" x14ac:dyDescent="0.25">
      <c r="A816" t="s">
        <v>8</v>
      </c>
      <c r="B816" t="s">
        <v>13</v>
      </c>
      <c r="C816" t="s">
        <v>22</v>
      </c>
      <c r="D816" t="s">
        <v>11</v>
      </c>
      <c r="E816" t="s">
        <v>12</v>
      </c>
      <c r="F816" s="36">
        <v>72</v>
      </c>
      <c r="G816" s="36" t="str" cm="1">
        <f t="array" ref="G81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816">
        <v>80</v>
      </c>
      <c r="I816" t="str" cm="1">
        <f t="array" ref="I81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816" t="str">
        <f>IF(StudentsPerformance37[[#This Row],[math score]]&lt;50,"Failed","Passed")</f>
        <v>Passed</v>
      </c>
      <c r="K816" t="s">
        <v>34</v>
      </c>
      <c r="L816" t="s">
        <v>34</v>
      </c>
      <c r="M816" t="str" cm="1">
        <f t="array" ref="M81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816">
        <v>83</v>
      </c>
    </row>
    <row r="817" spans="1:14" x14ac:dyDescent="0.25">
      <c r="A817" t="s">
        <v>17</v>
      </c>
      <c r="B817" t="s">
        <v>9</v>
      </c>
      <c r="C817" t="s">
        <v>23</v>
      </c>
      <c r="D817" t="s">
        <v>11</v>
      </c>
      <c r="E817" t="s">
        <v>15</v>
      </c>
      <c r="F817" s="36">
        <v>94</v>
      </c>
      <c r="G817" s="36" t="str" cm="1">
        <f t="array" ref="G81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817">
        <v>86</v>
      </c>
      <c r="I817" t="str" cm="1">
        <f t="array" ref="I81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817" t="str">
        <f>IF(StudentsPerformance37[[#This Row],[math score]]&lt;50,"Failed","Passed")</f>
        <v>Passed</v>
      </c>
      <c r="K817" t="s">
        <v>34</v>
      </c>
      <c r="L817" t="s">
        <v>34</v>
      </c>
      <c r="M817" t="str" cm="1">
        <f t="array" ref="M81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817">
        <v>87</v>
      </c>
    </row>
    <row r="818" spans="1:14" x14ac:dyDescent="0.25">
      <c r="A818" t="s">
        <v>8</v>
      </c>
      <c r="B818" t="s">
        <v>18</v>
      </c>
      <c r="C818" t="s">
        <v>10</v>
      </c>
      <c r="D818" t="s">
        <v>11</v>
      </c>
      <c r="E818" t="s">
        <v>12</v>
      </c>
      <c r="F818" s="36">
        <v>45</v>
      </c>
      <c r="G818" s="36" t="str" cm="1">
        <f t="array" ref="G81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818">
        <v>59</v>
      </c>
      <c r="I818" t="str" cm="1">
        <f t="array" ref="I81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818" t="str">
        <f>IF(StudentsPerformance37[[#This Row],[math score]]&lt;50,"Failed","Passed")</f>
        <v>Failed</v>
      </c>
      <c r="K818" t="s">
        <v>34</v>
      </c>
      <c r="L818" t="s">
        <v>34</v>
      </c>
      <c r="M818" t="str" cm="1">
        <f t="array" ref="M81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818">
        <v>64</v>
      </c>
    </row>
    <row r="819" spans="1:14" x14ac:dyDescent="0.25">
      <c r="A819" t="s">
        <v>17</v>
      </c>
      <c r="B819" t="s">
        <v>21</v>
      </c>
      <c r="C819" t="s">
        <v>10</v>
      </c>
      <c r="D819" t="s">
        <v>20</v>
      </c>
      <c r="E819" t="s">
        <v>15</v>
      </c>
      <c r="F819" s="36">
        <v>61</v>
      </c>
      <c r="G819" s="36" t="str" cm="1">
        <f t="array" ref="G81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19">
        <v>70</v>
      </c>
      <c r="I819" t="str" cm="1">
        <f t="array" ref="I81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819" t="str">
        <f>IF(StudentsPerformance37[[#This Row],[math score]]&lt;50,"Failed","Passed")</f>
        <v>Passed</v>
      </c>
      <c r="K819" t="s">
        <v>34</v>
      </c>
      <c r="L819" t="s">
        <v>34</v>
      </c>
      <c r="M819" t="str" cm="1">
        <f t="array" ref="M81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819">
        <v>76</v>
      </c>
    </row>
    <row r="820" spans="1:14" x14ac:dyDescent="0.25">
      <c r="A820" t="s">
        <v>8</v>
      </c>
      <c r="B820" t="s">
        <v>9</v>
      </c>
      <c r="C820" t="s">
        <v>22</v>
      </c>
      <c r="D820" t="s">
        <v>20</v>
      </c>
      <c r="E820" t="s">
        <v>12</v>
      </c>
      <c r="F820" s="36">
        <v>60</v>
      </c>
      <c r="G820" s="36" t="str" cm="1">
        <f t="array" ref="G82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20">
        <v>72</v>
      </c>
      <c r="I820" t="str" cm="1">
        <f t="array" ref="I82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820" t="str">
        <f>IF(StudentsPerformance37[[#This Row],[math score]]&lt;50,"Failed","Passed")</f>
        <v>Passed</v>
      </c>
      <c r="K820" t="s">
        <v>34</v>
      </c>
      <c r="L820" t="s">
        <v>34</v>
      </c>
      <c r="M820" t="str" cm="1">
        <f t="array" ref="M82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820">
        <v>68</v>
      </c>
    </row>
    <row r="821" spans="1:14" x14ac:dyDescent="0.25">
      <c r="A821" t="s">
        <v>8</v>
      </c>
      <c r="B821" t="s">
        <v>13</v>
      </c>
      <c r="C821" t="s">
        <v>23</v>
      </c>
      <c r="D821" t="s">
        <v>11</v>
      </c>
      <c r="E821" t="s">
        <v>12</v>
      </c>
      <c r="F821" s="36">
        <v>77</v>
      </c>
      <c r="G821" s="36" t="str" cm="1">
        <f t="array" ref="G82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821">
        <v>91</v>
      </c>
      <c r="I821" t="str" cm="1">
        <f t="array" ref="I82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821" t="str">
        <f>IF(StudentsPerformance37[[#This Row],[math score]]&lt;50,"Failed","Passed")</f>
        <v>Passed</v>
      </c>
      <c r="K821" t="s">
        <v>34</v>
      </c>
      <c r="L821" t="s">
        <v>34</v>
      </c>
      <c r="M821" t="str" cm="1">
        <f t="array" ref="M82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821">
        <v>88</v>
      </c>
    </row>
    <row r="822" spans="1:14" x14ac:dyDescent="0.25">
      <c r="A822" t="s">
        <v>8</v>
      </c>
      <c r="B822" t="s">
        <v>18</v>
      </c>
      <c r="C822" t="s">
        <v>23</v>
      </c>
      <c r="D822" t="s">
        <v>11</v>
      </c>
      <c r="E822" t="s">
        <v>15</v>
      </c>
      <c r="F822" s="36">
        <v>85</v>
      </c>
      <c r="G822" s="36" t="str" cm="1">
        <f t="array" ref="G82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822">
        <v>90</v>
      </c>
      <c r="I822" t="str" cm="1">
        <f t="array" ref="I82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822" t="str">
        <f>IF(StudentsPerformance37[[#This Row],[math score]]&lt;50,"Failed","Passed")</f>
        <v>Passed</v>
      </c>
      <c r="K822" t="s">
        <v>34</v>
      </c>
      <c r="L822" t="s">
        <v>34</v>
      </c>
      <c r="M822" t="str" cm="1">
        <f t="array" ref="M82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822">
        <v>92</v>
      </c>
    </row>
    <row r="823" spans="1:14" x14ac:dyDescent="0.25">
      <c r="A823" t="s">
        <v>8</v>
      </c>
      <c r="B823" t="s">
        <v>21</v>
      </c>
      <c r="C823" t="s">
        <v>10</v>
      </c>
      <c r="D823" t="s">
        <v>20</v>
      </c>
      <c r="E823" t="s">
        <v>12</v>
      </c>
      <c r="F823" s="36">
        <v>78</v>
      </c>
      <c r="G823" s="36" t="str" cm="1">
        <f t="array" ref="G82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823">
        <v>90</v>
      </c>
      <c r="I823" t="str" cm="1">
        <f t="array" ref="I82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823" t="str">
        <f>IF(StudentsPerformance37[[#This Row],[math score]]&lt;50,"Failed","Passed")</f>
        <v>Passed</v>
      </c>
      <c r="K823" t="s">
        <v>34</v>
      </c>
      <c r="L823" t="s">
        <v>34</v>
      </c>
      <c r="M823" t="str" cm="1">
        <f t="array" ref="M82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823">
        <v>93</v>
      </c>
    </row>
    <row r="824" spans="1:14" x14ac:dyDescent="0.25">
      <c r="A824" t="s">
        <v>17</v>
      </c>
      <c r="B824" t="s">
        <v>24</v>
      </c>
      <c r="C824" t="s">
        <v>14</v>
      </c>
      <c r="D824" t="s">
        <v>20</v>
      </c>
      <c r="E824" t="s">
        <v>15</v>
      </c>
      <c r="F824" s="36">
        <v>49</v>
      </c>
      <c r="G824" s="36" t="str" cm="1">
        <f t="array" ref="G82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824">
        <v>52</v>
      </c>
      <c r="I824" t="str" cm="1">
        <f t="array" ref="I82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824" t="str">
        <f>IF(StudentsPerformance37[[#This Row],[math score]]&lt;50,"Failed","Passed")</f>
        <v>Failed</v>
      </c>
      <c r="K824" t="s">
        <v>34</v>
      </c>
      <c r="L824" t="s">
        <v>34</v>
      </c>
      <c r="M824" t="str" cm="1">
        <f t="array" ref="M82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824">
        <v>51</v>
      </c>
    </row>
    <row r="825" spans="1:14" x14ac:dyDescent="0.25">
      <c r="A825" t="s">
        <v>8</v>
      </c>
      <c r="B825" t="s">
        <v>9</v>
      </c>
      <c r="C825" t="s">
        <v>22</v>
      </c>
      <c r="D825" t="s">
        <v>20</v>
      </c>
      <c r="E825" t="s">
        <v>12</v>
      </c>
      <c r="F825" s="36">
        <v>71</v>
      </c>
      <c r="G825" s="36" t="str" cm="1">
        <f t="array" ref="G82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825">
        <v>87</v>
      </c>
      <c r="I825" t="str" cm="1">
        <f t="array" ref="I82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825" t="str">
        <f>IF(StudentsPerformance37[[#This Row],[math score]]&lt;50,"Failed","Passed")</f>
        <v>Passed</v>
      </c>
      <c r="K825" t="s">
        <v>34</v>
      </c>
      <c r="L825" t="s">
        <v>34</v>
      </c>
      <c r="M825" t="str" cm="1">
        <f t="array" ref="M82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825">
        <v>82</v>
      </c>
    </row>
    <row r="826" spans="1:14" x14ac:dyDescent="0.25">
      <c r="A826" t="s">
        <v>8</v>
      </c>
      <c r="B826" t="s">
        <v>13</v>
      </c>
      <c r="C826" t="s">
        <v>23</v>
      </c>
      <c r="D826" t="s">
        <v>20</v>
      </c>
      <c r="E826" t="s">
        <v>12</v>
      </c>
      <c r="F826" s="36">
        <v>48</v>
      </c>
      <c r="G826" s="36" t="str" cm="1">
        <f t="array" ref="G82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826">
        <v>58</v>
      </c>
      <c r="I826" t="str" cm="1">
        <f t="array" ref="I82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826" t="str">
        <f>IF(StudentsPerformance37[[#This Row],[math score]]&lt;50,"Failed","Passed")</f>
        <v>Failed</v>
      </c>
      <c r="K826" t="s">
        <v>34</v>
      </c>
      <c r="L826" t="s">
        <v>34</v>
      </c>
      <c r="M826" t="str" cm="1">
        <f t="array" ref="M82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826">
        <v>52</v>
      </c>
    </row>
    <row r="827" spans="1:14" x14ac:dyDescent="0.25">
      <c r="A827" t="s">
        <v>17</v>
      </c>
      <c r="B827" t="s">
        <v>13</v>
      </c>
      <c r="C827" t="s">
        <v>22</v>
      </c>
      <c r="D827" t="s">
        <v>11</v>
      </c>
      <c r="E827" t="s">
        <v>12</v>
      </c>
      <c r="F827" s="36">
        <v>62</v>
      </c>
      <c r="G827" s="36" t="str" cm="1">
        <f t="array" ref="G82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27">
        <v>67</v>
      </c>
      <c r="I827" t="str" cm="1">
        <f t="array" ref="I82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827" t="str">
        <f>IF(StudentsPerformance37[[#This Row],[math score]]&lt;50,"Failed","Passed")</f>
        <v>Passed</v>
      </c>
      <c r="K827" t="s">
        <v>34</v>
      </c>
      <c r="L827" t="s">
        <v>34</v>
      </c>
      <c r="M827" t="str" cm="1">
        <f t="array" ref="M82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827">
        <v>58</v>
      </c>
    </row>
    <row r="828" spans="1:14" x14ac:dyDescent="0.25">
      <c r="A828" t="s">
        <v>8</v>
      </c>
      <c r="B828" t="s">
        <v>13</v>
      </c>
      <c r="C828" t="s">
        <v>19</v>
      </c>
      <c r="D828" t="s">
        <v>20</v>
      </c>
      <c r="E828" t="s">
        <v>15</v>
      </c>
      <c r="F828" s="36">
        <v>56</v>
      </c>
      <c r="G828" s="36" t="str" cm="1">
        <f t="array" ref="G82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828">
        <v>68</v>
      </c>
      <c r="I828" t="str" cm="1">
        <f t="array" ref="I82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828" t="str">
        <f>IF(StudentsPerformance37[[#This Row],[math score]]&lt;50,"Failed","Passed")</f>
        <v>Passed</v>
      </c>
      <c r="K828" t="s">
        <v>34</v>
      </c>
      <c r="L828" t="s">
        <v>34</v>
      </c>
      <c r="M828" t="str" cm="1">
        <f t="array" ref="M82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828">
        <v>70</v>
      </c>
    </row>
    <row r="829" spans="1:14" x14ac:dyDescent="0.25">
      <c r="A829" t="s">
        <v>8</v>
      </c>
      <c r="B829" t="s">
        <v>13</v>
      </c>
      <c r="C829" t="s">
        <v>23</v>
      </c>
      <c r="D829" t="s">
        <v>11</v>
      </c>
      <c r="E829" t="s">
        <v>12</v>
      </c>
      <c r="F829" s="36">
        <v>65</v>
      </c>
      <c r="G829" s="36" t="str" cm="1">
        <f t="array" ref="G82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29">
        <v>69</v>
      </c>
      <c r="I829" t="str" cm="1">
        <f t="array" ref="I82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829" t="str">
        <f>IF(StudentsPerformance37[[#This Row],[math score]]&lt;50,"Failed","Passed")</f>
        <v>Passed</v>
      </c>
      <c r="K829" t="s">
        <v>34</v>
      </c>
      <c r="L829" t="s">
        <v>34</v>
      </c>
      <c r="M829" t="str" cm="1">
        <f t="array" ref="M82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829">
        <v>76</v>
      </c>
    </row>
    <row r="830" spans="1:14" x14ac:dyDescent="0.25">
      <c r="A830" t="s">
        <v>8</v>
      </c>
      <c r="B830" t="s">
        <v>21</v>
      </c>
      <c r="C830" t="s">
        <v>23</v>
      </c>
      <c r="D830" t="s">
        <v>20</v>
      </c>
      <c r="E830" t="s">
        <v>15</v>
      </c>
      <c r="F830" s="36">
        <v>69</v>
      </c>
      <c r="G830" s="36" t="str" cm="1">
        <f t="array" ref="G83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30">
        <v>86</v>
      </c>
      <c r="I830" t="str" cm="1">
        <f t="array" ref="I83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830" t="str">
        <f>IF(StudentsPerformance37[[#This Row],[math score]]&lt;50,"Failed","Passed")</f>
        <v>Passed</v>
      </c>
      <c r="K830" t="s">
        <v>34</v>
      </c>
      <c r="L830" t="s">
        <v>34</v>
      </c>
      <c r="M830" t="str" cm="1">
        <f t="array" ref="M83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830">
        <v>81</v>
      </c>
    </row>
    <row r="831" spans="1:14" x14ac:dyDescent="0.25">
      <c r="A831" t="s">
        <v>17</v>
      </c>
      <c r="B831" t="s">
        <v>9</v>
      </c>
      <c r="C831" t="s">
        <v>23</v>
      </c>
      <c r="D831" t="s">
        <v>11</v>
      </c>
      <c r="E831" t="s">
        <v>12</v>
      </c>
      <c r="F831" s="36">
        <v>68</v>
      </c>
      <c r="G831" s="36" t="str" cm="1">
        <f t="array" ref="G83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31">
        <v>54</v>
      </c>
      <c r="I831" t="str" cm="1">
        <f t="array" ref="I83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831" t="str">
        <f>IF(StudentsPerformance37[[#This Row],[math score]]&lt;50,"Failed","Passed")</f>
        <v>Passed</v>
      </c>
      <c r="K831" t="s">
        <v>34</v>
      </c>
      <c r="L831" t="s">
        <v>34</v>
      </c>
      <c r="M831" t="str" cm="1">
        <f t="array" ref="M83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831">
        <v>53</v>
      </c>
    </row>
    <row r="832" spans="1:14" x14ac:dyDescent="0.25">
      <c r="A832" t="s">
        <v>8</v>
      </c>
      <c r="B832" t="s">
        <v>18</v>
      </c>
      <c r="C832" t="s">
        <v>14</v>
      </c>
      <c r="D832" t="s">
        <v>20</v>
      </c>
      <c r="E832" t="s">
        <v>12</v>
      </c>
      <c r="F832" s="36">
        <v>61</v>
      </c>
      <c r="G832" s="36" t="str" cm="1">
        <f t="array" ref="G83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32">
        <v>60</v>
      </c>
      <c r="I832" t="str" cm="1">
        <f t="array" ref="I83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832" t="str">
        <f>IF(StudentsPerformance37[[#This Row],[math score]]&lt;50,"Failed","Passed")</f>
        <v>Passed</v>
      </c>
      <c r="K832" t="s">
        <v>34</v>
      </c>
      <c r="L832" t="s">
        <v>34</v>
      </c>
      <c r="M832" t="str" cm="1">
        <f t="array" ref="M83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832">
        <v>57</v>
      </c>
    </row>
    <row r="833" spans="1:14" x14ac:dyDescent="0.25">
      <c r="A833" t="s">
        <v>8</v>
      </c>
      <c r="B833" t="s">
        <v>13</v>
      </c>
      <c r="C833" t="s">
        <v>10</v>
      </c>
      <c r="D833" t="s">
        <v>20</v>
      </c>
      <c r="E833" t="s">
        <v>15</v>
      </c>
      <c r="F833" s="36">
        <v>74</v>
      </c>
      <c r="G833" s="36" t="str" cm="1">
        <f t="array" ref="G83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833">
        <v>86</v>
      </c>
      <c r="I833" t="str" cm="1">
        <f t="array" ref="I83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833" t="str">
        <f>IF(StudentsPerformance37[[#This Row],[math score]]&lt;50,"Failed","Passed")</f>
        <v>Passed</v>
      </c>
      <c r="K833" t="s">
        <v>34</v>
      </c>
      <c r="L833" t="s">
        <v>34</v>
      </c>
      <c r="M833" t="str" cm="1">
        <f t="array" ref="M83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833">
        <v>89</v>
      </c>
    </row>
    <row r="834" spans="1:14" x14ac:dyDescent="0.25">
      <c r="A834" t="s">
        <v>17</v>
      </c>
      <c r="B834" t="s">
        <v>18</v>
      </c>
      <c r="C834" t="s">
        <v>10</v>
      </c>
      <c r="D834" t="s">
        <v>11</v>
      </c>
      <c r="E834" t="s">
        <v>12</v>
      </c>
      <c r="F834" s="36">
        <v>64</v>
      </c>
      <c r="G834" s="36" t="str" cm="1">
        <f t="array" ref="G83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34">
        <v>60</v>
      </c>
      <c r="I834" t="str" cm="1">
        <f t="array" ref="I83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834" t="str">
        <f>IF(StudentsPerformance37[[#This Row],[math score]]&lt;50,"Failed","Passed")</f>
        <v>Passed</v>
      </c>
      <c r="K834" t="s">
        <v>34</v>
      </c>
      <c r="L834" t="s">
        <v>34</v>
      </c>
      <c r="M834" t="str" cm="1">
        <f t="array" ref="M83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834">
        <v>58</v>
      </c>
    </row>
    <row r="835" spans="1:14" x14ac:dyDescent="0.25">
      <c r="A835" t="s">
        <v>8</v>
      </c>
      <c r="B835" t="s">
        <v>9</v>
      </c>
      <c r="C835" t="s">
        <v>22</v>
      </c>
      <c r="D835" t="s">
        <v>11</v>
      </c>
      <c r="E835" t="s">
        <v>15</v>
      </c>
      <c r="F835" s="36">
        <v>77</v>
      </c>
      <c r="G835" s="36" t="str" cm="1">
        <f t="array" ref="G83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835">
        <v>82</v>
      </c>
      <c r="I835" t="str" cm="1">
        <f t="array" ref="I83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835" t="str">
        <f>IF(StudentsPerformance37[[#This Row],[math score]]&lt;50,"Failed","Passed")</f>
        <v>Passed</v>
      </c>
      <c r="K835" t="s">
        <v>34</v>
      </c>
      <c r="L835" t="s">
        <v>34</v>
      </c>
      <c r="M835" t="str" cm="1">
        <f t="array" ref="M83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835">
        <v>89</v>
      </c>
    </row>
    <row r="836" spans="1:14" x14ac:dyDescent="0.25">
      <c r="A836" t="s">
        <v>17</v>
      </c>
      <c r="B836" t="s">
        <v>9</v>
      </c>
      <c r="C836" t="s">
        <v>14</v>
      </c>
      <c r="D836" t="s">
        <v>11</v>
      </c>
      <c r="E836" t="s">
        <v>12</v>
      </c>
      <c r="F836" s="36">
        <v>58</v>
      </c>
      <c r="G836" s="36" t="str" cm="1">
        <f t="array" ref="G83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836">
        <v>50</v>
      </c>
      <c r="I836" t="str" cm="1">
        <f t="array" ref="I83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836" t="str">
        <f>IF(StudentsPerformance37[[#This Row],[math score]]&lt;50,"Failed","Passed")</f>
        <v>Passed</v>
      </c>
      <c r="K836" t="s">
        <v>34</v>
      </c>
      <c r="L836" t="s">
        <v>35</v>
      </c>
      <c r="M836" t="str" cm="1">
        <f t="array" ref="M83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836">
        <v>45</v>
      </c>
    </row>
    <row r="837" spans="1:14" x14ac:dyDescent="0.25">
      <c r="A837" t="s">
        <v>8</v>
      </c>
      <c r="B837" t="s">
        <v>13</v>
      </c>
      <c r="C837" t="s">
        <v>22</v>
      </c>
      <c r="D837" t="s">
        <v>11</v>
      </c>
      <c r="E837" t="s">
        <v>15</v>
      </c>
      <c r="F837" s="36">
        <v>60</v>
      </c>
      <c r="G837" s="36" t="str" cm="1">
        <f t="array" ref="G83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37">
        <v>64</v>
      </c>
      <c r="I837" t="str" cm="1">
        <f t="array" ref="I83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837" t="str">
        <f>IF(StudentsPerformance37[[#This Row],[math score]]&lt;50,"Failed","Passed")</f>
        <v>Passed</v>
      </c>
      <c r="K837" t="s">
        <v>34</v>
      </c>
      <c r="L837" t="s">
        <v>34</v>
      </c>
      <c r="M837" t="str" cm="1">
        <f t="array" ref="M83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837">
        <v>74</v>
      </c>
    </row>
    <row r="838" spans="1:14" x14ac:dyDescent="0.25">
      <c r="A838" t="s">
        <v>17</v>
      </c>
      <c r="B838" t="s">
        <v>24</v>
      </c>
      <c r="C838" t="s">
        <v>22</v>
      </c>
      <c r="D838" t="s">
        <v>11</v>
      </c>
      <c r="E838" t="s">
        <v>12</v>
      </c>
      <c r="F838" s="36">
        <v>73</v>
      </c>
      <c r="G838" s="36" t="str" cm="1">
        <f t="array" ref="G83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838">
        <v>64</v>
      </c>
      <c r="I838" t="str" cm="1">
        <f t="array" ref="I83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838" t="str">
        <f>IF(StudentsPerformance37[[#This Row],[math score]]&lt;50,"Failed","Passed")</f>
        <v>Passed</v>
      </c>
      <c r="K838" t="s">
        <v>34</v>
      </c>
      <c r="L838" t="s">
        <v>34</v>
      </c>
      <c r="M838" t="str" cm="1">
        <f t="array" ref="M83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838">
        <v>57</v>
      </c>
    </row>
    <row r="839" spans="1:14" x14ac:dyDescent="0.25">
      <c r="A839" t="s">
        <v>8</v>
      </c>
      <c r="B839" t="s">
        <v>18</v>
      </c>
      <c r="C839" t="s">
        <v>22</v>
      </c>
      <c r="D839" t="s">
        <v>11</v>
      </c>
      <c r="E839" t="s">
        <v>15</v>
      </c>
      <c r="F839" s="36">
        <v>75</v>
      </c>
      <c r="G839" s="36" t="str" cm="1">
        <f t="array" ref="G83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839">
        <v>82</v>
      </c>
      <c r="I839" t="str" cm="1">
        <f t="array" ref="I83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839" t="str">
        <f>IF(StudentsPerformance37[[#This Row],[math score]]&lt;50,"Failed","Passed")</f>
        <v>Passed</v>
      </c>
      <c r="K839" t="s">
        <v>34</v>
      </c>
      <c r="L839" t="s">
        <v>34</v>
      </c>
      <c r="M839" t="str" cm="1">
        <f t="array" ref="M83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839">
        <v>79</v>
      </c>
    </row>
    <row r="840" spans="1:14" x14ac:dyDescent="0.25">
      <c r="A840" t="s">
        <v>17</v>
      </c>
      <c r="B840" t="s">
        <v>9</v>
      </c>
      <c r="C840" t="s">
        <v>19</v>
      </c>
      <c r="D840" t="s">
        <v>20</v>
      </c>
      <c r="E840" t="s">
        <v>15</v>
      </c>
      <c r="F840" s="36">
        <v>58</v>
      </c>
      <c r="G840" s="36" t="str" cm="1">
        <f t="array" ref="G84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840">
        <v>57</v>
      </c>
      <c r="I840" t="str" cm="1">
        <f t="array" ref="I84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840" t="str">
        <f>IF(StudentsPerformance37[[#This Row],[math score]]&lt;50,"Failed","Passed")</f>
        <v>Passed</v>
      </c>
      <c r="K840" t="s">
        <v>34</v>
      </c>
      <c r="L840" t="s">
        <v>34</v>
      </c>
      <c r="M840" t="str" cm="1">
        <f t="array" ref="M84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840">
        <v>53</v>
      </c>
    </row>
    <row r="841" spans="1:14" x14ac:dyDescent="0.25">
      <c r="A841" t="s">
        <v>8</v>
      </c>
      <c r="B841" t="s">
        <v>13</v>
      </c>
      <c r="C841" t="s">
        <v>19</v>
      </c>
      <c r="D841" t="s">
        <v>11</v>
      </c>
      <c r="E841" t="s">
        <v>12</v>
      </c>
      <c r="F841" s="36">
        <v>66</v>
      </c>
      <c r="G841" s="36" t="str" cm="1">
        <f t="array" ref="G84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41">
        <v>77</v>
      </c>
      <c r="I841" t="str" cm="1">
        <f t="array" ref="I84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841" t="str">
        <f>IF(StudentsPerformance37[[#This Row],[math score]]&lt;50,"Failed","Passed")</f>
        <v>Passed</v>
      </c>
      <c r="K841" t="s">
        <v>34</v>
      </c>
      <c r="L841" t="s">
        <v>34</v>
      </c>
      <c r="M841" t="str" cm="1">
        <f t="array" ref="M84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841">
        <v>73</v>
      </c>
    </row>
    <row r="842" spans="1:14" x14ac:dyDescent="0.25">
      <c r="A842" t="s">
        <v>8</v>
      </c>
      <c r="B842" t="s">
        <v>21</v>
      </c>
      <c r="C842" t="s">
        <v>22</v>
      </c>
      <c r="D842" t="s">
        <v>20</v>
      </c>
      <c r="E842" t="s">
        <v>12</v>
      </c>
      <c r="F842" s="36">
        <v>39</v>
      </c>
      <c r="G842" s="36" t="str" cm="1">
        <f t="array" ref="G84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842">
        <v>52</v>
      </c>
      <c r="I842" t="str" cm="1">
        <f t="array" ref="I84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842" t="str">
        <f>IF(StudentsPerformance37[[#This Row],[math score]]&lt;50,"Failed","Passed")</f>
        <v>Failed</v>
      </c>
      <c r="K842" t="s">
        <v>34</v>
      </c>
      <c r="L842" t="s">
        <v>35</v>
      </c>
      <c r="M842" t="str" cm="1">
        <f t="array" ref="M84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842">
        <v>46</v>
      </c>
    </row>
    <row r="843" spans="1:14" x14ac:dyDescent="0.25">
      <c r="A843" t="s">
        <v>17</v>
      </c>
      <c r="B843" t="s">
        <v>13</v>
      </c>
      <c r="C843" t="s">
        <v>23</v>
      </c>
      <c r="D843" t="s">
        <v>11</v>
      </c>
      <c r="E843" t="s">
        <v>12</v>
      </c>
      <c r="F843" s="36">
        <v>64</v>
      </c>
      <c r="G843" s="36" t="str" cm="1">
        <f t="array" ref="G84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43">
        <v>58</v>
      </c>
      <c r="I843" t="str" cm="1">
        <f t="array" ref="I84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843" t="str">
        <f>IF(StudentsPerformance37[[#This Row],[math score]]&lt;50,"Failed","Passed")</f>
        <v>Passed</v>
      </c>
      <c r="K843" t="s">
        <v>34</v>
      </c>
      <c r="L843" t="s">
        <v>34</v>
      </c>
      <c r="M843" t="str" cm="1">
        <f t="array" ref="M84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843">
        <v>51</v>
      </c>
    </row>
    <row r="844" spans="1:14" x14ac:dyDescent="0.25">
      <c r="A844" t="s">
        <v>8</v>
      </c>
      <c r="B844" t="s">
        <v>9</v>
      </c>
      <c r="C844" t="s">
        <v>22</v>
      </c>
      <c r="D844" t="s">
        <v>20</v>
      </c>
      <c r="E844" t="s">
        <v>15</v>
      </c>
      <c r="F844" s="36">
        <v>23</v>
      </c>
      <c r="G844" s="36" t="str" cm="1">
        <f t="array" ref="G84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844">
        <v>44</v>
      </c>
      <c r="I844" t="str" cm="1">
        <f t="array" ref="I84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844" t="str">
        <f>IF(StudentsPerformance37[[#This Row],[math score]]&lt;50,"Failed","Passed")</f>
        <v>Failed</v>
      </c>
      <c r="K844" t="s">
        <v>35</v>
      </c>
      <c r="L844" t="s">
        <v>35</v>
      </c>
      <c r="M844" t="str" cm="1">
        <f t="array" ref="M84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844">
        <v>36</v>
      </c>
    </row>
    <row r="845" spans="1:14" x14ac:dyDescent="0.25">
      <c r="A845" t="s">
        <v>17</v>
      </c>
      <c r="B845" t="s">
        <v>9</v>
      </c>
      <c r="C845" t="s">
        <v>14</v>
      </c>
      <c r="D845" t="s">
        <v>20</v>
      </c>
      <c r="E845" t="s">
        <v>15</v>
      </c>
      <c r="F845" s="36">
        <v>74</v>
      </c>
      <c r="G845" s="36" t="str" cm="1">
        <f t="array" ref="G84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845">
        <v>77</v>
      </c>
      <c r="I845" t="str" cm="1">
        <f t="array" ref="I84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845" t="str">
        <f>IF(StudentsPerformance37[[#This Row],[math score]]&lt;50,"Failed","Passed")</f>
        <v>Passed</v>
      </c>
      <c r="K845" t="s">
        <v>34</v>
      </c>
      <c r="L845" t="s">
        <v>34</v>
      </c>
      <c r="M845" t="str" cm="1">
        <f t="array" ref="M84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845">
        <v>76</v>
      </c>
    </row>
    <row r="846" spans="1:14" x14ac:dyDescent="0.25">
      <c r="A846" t="s">
        <v>8</v>
      </c>
      <c r="B846" t="s">
        <v>21</v>
      </c>
      <c r="C846" t="s">
        <v>23</v>
      </c>
      <c r="D846" t="s">
        <v>20</v>
      </c>
      <c r="E846" t="s">
        <v>15</v>
      </c>
      <c r="F846" s="36">
        <v>40</v>
      </c>
      <c r="G846" s="36" t="str" cm="1">
        <f t="array" ref="G84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846">
        <v>65</v>
      </c>
      <c r="I846" t="str" cm="1">
        <f t="array" ref="I84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846" t="str">
        <f>IF(StudentsPerformance37[[#This Row],[math score]]&lt;50,"Failed","Passed")</f>
        <v>Failed</v>
      </c>
      <c r="K846" t="s">
        <v>34</v>
      </c>
      <c r="L846" t="s">
        <v>34</v>
      </c>
      <c r="M846" t="str" cm="1">
        <f t="array" ref="M84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846">
        <v>64</v>
      </c>
    </row>
    <row r="847" spans="1:14" x14ac:dyDescent="0.25">
      <c r="A847" t="s">
        <v>17</v>
      </c>
      <c r="B847" t="s">
        <v>24</v>
      </c>
      <c r="C847" t="s">
        <v>16</v>
      </c>
      <c r="D847" t="s">
        <v>11</v>
      </c>
      <c r="E847" t="s">
        <v>12</v>
      </c>
      <c r="F847" s="36">
        <v>90</v>
      </c>
      <c r="G847" s="36" t="str" cm="1">
        <f t="array" ref="G84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847">
        <v>85</v>
      </c>
      <c r="I847" t="str" cm="1">
        <f t="array" ref="I84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847" t="str">
        <f>IF(StudentsPerformance37[[#This Row],[math score]]&lt;50,"Failed","Passed")</f>
        <v>Passed</v>
      </c>
      <c r="K847" t="s">
        <v>34</v>
      </c>
      <c r="L847" t="s">
        <v>34</v>
      </c>
      <c r="M847" t="str" cm="1">
        <f t="array" ref="M84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847">
        <v>84</v>
      </c>
    </row>
    <row r="848" spans="1:14" x14ac:dyDescent="0.25">
      <c r="A848" t="s">
        <v>17</v>
      </c>
      <c r="B848" t="s">
        <v>13</v>
      </c>
      <c r="C848" t="s">
        <v>16</v>
      </c>
      <c r="D848" t="s">
        <v>11</v>
      </c>
      <c r="E848" t="s">
        <v>15</v>
      </c>
      <c r="F848" s="36">
        <v>91</v>
      </c>
      <c r="G848" s="36" t="str" cm="1">
        <f t="array" ref="G84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848">
        <v>85</v>
      </c>
      <c r="I848" t="str" cm="1">
        <f t="array" ref="I84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848" t="str">
        <f>IF(StudentsPerformance37[[#This Row],[math score]]&lt;50,"Failed","Passed")</f>
        <v>Passed</v>
      </c>
      <c r="K848" t="s">
        <v>34</v>
      </c>
      <c r="L848" t="s">
        <v>34</v>
      </c>
      <c r="M848" t="str" cm="1">
        <f t="array" ref="M84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848">
        <v>85</v>
      </c>
    </row>
    <row r="849" spans="1:14" x14ac:dyDescent="0.25">
      <c r="A849" t="s">
        <v>17</v>
      </c>
      <c r="B849" t="s">
        <v>21</v>
      </c>
      <c r="C849" t="s">
        <v>22</v>
      </c>
      <c r="D849" t="s">
        <v>11</v>
      </c>
      <c r="E849" t="s">
        <v>12</v>
      </c>
      <c r="F849" s="36">
        <v>64</v>
      </c>
      <c r="G849" s="36" t="str" cm="1">
        <f t="array" ref="G84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49">
        <v>54</v>
      </c>
      <c r="I849" t="str" cm="1">
        <f t="array" ref="I84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849" t="str">
        <f>IF(StudentsPerformance37[[#This Row],[math score]]&lt;50,"Failed","Passed")</f>
        <v>Passed</v>
      </c>
      <c r="K849" t="s">
        <v>34</v>
      </c>
      <c r="L849" t="s">
        <v>34</v>
      </c>
      <c r="M849" t="str" cm="1">
        <f t="array" ref="M84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849">
        <v>50</v>
      </c>
    </row>
    <row r="850" spans="1:14" x14ac:dyDescent="0.25">
      <c r="A850" t="s">
        <v>8</v>
      </c>
      <c r="B850" t="s">
        <v>13</v>
      </c>
      <c r="C850" t="s">
        <v>22</v>
      </c>
      <c r="D850" t="s">
        <v>11</v>
      </c>
      <c r="E850" t="s">
        <v>12</v>
      </c>
      <c r="F850" s="36">
        <v>59</v>
      </c>
      <c r="G850" s="36" t="str" cm="1">
        <f t="array" ref="G85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850">
        <v>72</v>
      </c>
      <c r="I850" t="str" cm="1">
        <f t="array" ref="I85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850" t="str">
        <f>IF(StudentsPerformance37[[#This Row],[math score]]&lt;50,"Failed","Passed")</f>
        <v>Passed</v>
      </c>
      <c r="K850" t="s">
        <v>34</v>
      </c>
      <c r="L850" t="s">
        <v>34</v>
      </c>
      <c r="M850" t="str" cm="1">
        <f t="array" ref="M85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850">
        <v>68</v>
      </c>
    </row>
    <row r="851" spans="1:14" x14ac:dyDescent="0.25">
      <c r="A851" t="s">
        <v>17</v>
      </c>
      <c r="B851" t="s">
        <v>21</v>
      </c>
      <c r="C851" t="s">
        <v>19</v>
      </c>
      <c r="D851" t="s">
        <v>11</v>
      </c>
      <c r="E851" t="s">
        <v>12</v>
      </c>
      <c r="F851" s="36">
        <v>80</v>
      </c>
      <c r="G851" s="36" t="str" cm="1">
        <f t="array" ref="G85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851">
        <v>75</v>
      </c>
      <c r="I851" t="str" cm="1">
        <f t="array" ref="I85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851" t="str">
        <f>IF(StudentsPerformance37[[#This Row],[math score]]&lt;50,"Failed","Passed")</f>
        <v>Passed</v>
      </c>
      <c r="K851" t="s">
        <v>34</v>
      </c>
      <c r="L851" t="s">
        <v>34</v>
      </c>
      <c r="M851" t="str" cm="1">
        <f t="array" ref="M85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851">
        <v>69</v>
      </c>
    </row>
    <row r="852" spans="1:14" x14ac:dyDescent="0.25">
      <c r="A852" t="s">
        <v>17</v>
      </c>
      <c r="B852" t="s">
        <v>13</v>
      </c>
      <c r="C852" t="s">
        <v>16</v>
      </c>
      <c r="D852" t="s">
        <v>11</v>
      </c>
      <c r="E852" t="s">
        <v>12</v>
      </c>
      <c r="F852" s="36">
        <v>71</v>
      </c>
      <c r="G852" s="36" t="str" cm="1">
        <f t="array" ref="G85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852">
        <v>67</v>
      </c>
      <c r="I852" t="str" cm="1">
        <f t="array" ref="I85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852" t="str">
        <f>IF(StudentsPerformance37[[#This Row],[math score]]&lt;50,"Failed","Passed")</f>
        <v>Passed</v>
      </c>
      <c r="K852" t="s">
        <v>34</v>
      </c>
      <c r="L852" t="s">
        <v>34</v>
      </c>
      <c r="M852" t="str" cm="1">
        <f t="array" ref="M85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852">
        <v>67</v>
      </c>
    </row>
    <row r="853" spans="1:14" x14ac:dyDescent="0.25">
      <c r="A853" t="s">
        <v>8</v>
      </c>
      <c r="B853" t="s">
        <v>18</v>
      </c>
      <c r="C853" t="s">
        <v>22</v>
      </c>
      <c r="D853" t="s">
        <v>11</v>
      </c>
      <c r="E853" t="s">
        <v>12</v>
      </c>
      <c r="F853" s="36">
        <v>61</v>
      </c>
      <c r="G853" s="36" t="str" cm="1">
        <f t="array" ref="G85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53">
        <v>68</v>
      </c>
      <c r="I853" t="str" cm="1">
        <f t="array" ref="I85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853" t="str">
        <f>IF(StudentsPerformance37[[#This Row],[math score]]&lt;50,"Failed","Passed")</f>
        <v>Passed</v>
      </c>
      <c r="K853" t="s">
        <v>34</v>
      </c>
      <c r="L853" t="s">
        <v>34</v>
      </c>
      <c r="M853" t="str" cm="1">
        <f t="array" ref="M85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853">
        <v>63</v>
      </c>
    </row>
    <row r="854" spans="1:14" x14ac:dyDescent="0.25">
      <c r="A854" t="s">
        <v>8</v>
      </c>
      <c r="B854" t="s">
        <v>24</v>
      </c>
      <c r="C854" t="s">
        <v>14</v>
      </c>
      <c r="D854" t="s">
        <v>11</v>
      </c>
      <c r="E854" t="s">
        <v>12</v>
      </c>
      <c r="F854" s="36">
        <v>87</v>
      </c>
      <c r="G854" s="36" t="str" cm="1">
        <f t="array" ref="G85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854">
        <v>85</v>
      </c>
      <c r="I854" t="str" cm="1">
        <f t="array" ref="I85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854" t="str">
        <f>IF(StudentsPerformance37[[#This Row],[math score]]&lt;50,"Failed","Passed")</f>
        <v>Passed</v>
      </c>
      <c r="K854" t="s">
        <v>34</v>
      </c>
      <c r="L854" t="s">
        <v>34</v>
      </c>
      <c r="M854" t="str" cm="1">
        <f t="array" ref="M85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854">
        <v>93</v>
      </c>
    </row>
    <row r="855" spans="1:14" x14ac:dyDescent="0.25">
      <c r="A855" t="s">
        <v>17</v>
      </c>
      <c r="B855" t="s">
        <v>24</v>
      </c>
      <c r="C855" t="s">
        <v>23</v>
      </c>
      <c r="D855" t="s">
        <v>11</v>
      </c>
      <c r="E855" t="s">
        <v>12</v>
      </c>
      <c r="F855" s="36">
        <v>82</v>
      </c>
      <c r="G855" s="36" t="str" cm="1">
        <f t="array" ref="G85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855">
        <v>67</v>
      </c>
      <c r="I855" t="str" cm="1">
        <f t="array" ref="I85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855" t="str">
        <f>IF(StudentsPerformance37[[#This Row],[math score]]&lt;50,"Failed","Passed")</f>
        <v>Passed</v>
      </c>
      <c r="K855" t="s">
        <v>34</v>
      </c>
      <c r="L855" t="s">
        <v>34</v>
      </c>
      <c r="M855" t="str" cm="1">
        <f t="array" ref="M85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855">
        <v>61</v>
      </c>
    </row>
    <row r="856" spans="1:14" x14ac:dyDescent="0.25">
      <c r="A856" t="s">
        <v>17</v>
      </c>
      <c r="B856" t="s">
        <v>13</v>
      </c>
      <c r="C856" t="s">
        <v>23</v>
      </c>
      <c r="D856" t="s">
        <v>11</v>
      </c>
      <c r="E856" t="s">
        <v>12</v>
      </c>
      <c r="F856" s="36">
        <v>62</v>
      </c>
      <c r="G856" s="36" t="str" cm="1">
        <f t="array" ref="G85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56">
        <v>64</v>
      </c>
      <c r="I856" t="str" cm="1">
        <f t="array" ref="I85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856" t="str">
        <f>IF(StudentsPerformance37[[#This Row],[math score]]&lt;50,"Failed","Passed")</f>
        <v>Passed</v>
      </c>
      <c r="K856" t="s">
        <v>34</v>
      </c>
      <c r="L856" t="s">
        <v>34</v>
      </c>
      <c r="M856" t="str" cm="1">
        <f t="array" ref="M85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856">
        <v>55</v>
      </c>
    </row>
    <row r="857" spans="1:14" x14ac:dyDescent="0.25">
      <c r="A857" t="s">
        <v>8</v>
      </c>
      <c r="B857" t="s">
        <v>9</v>
      </c>
      <c r="C857" t="s">
        <v>10</v>
      </c>
      <c r="D857" t="s">
        <v>11</v>
      </c>
      <c r="E857" t="s">
        <v>12</v>
      </c>
      <c r="F857" s="36">
        <v>97</v>
      </c>
      <c r="G857" s="36" t="str" cm="1">
        <f t="array" ref="G85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857">
        <v>97</v>
      </c>
      <c r="I857" t="str" cm="1">
        <f t="array" ref="I85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857" t="str">
        <f>IF(StudentsPerformance37[[#This Row],[math score]]&lt;50,"Failed","Passed")</f>
        <v>Passed</v>
      </c>
      <c r="K857" t="s">
        <v>34</v>
      </c>
      <c r="L857" t="s">
        <v>34</v>
      </c>
      <c r="M857" t="str" cm="1">
        <f t="array" ref="M85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857">
        <v>96</v>
      </c>
    </row>
    <row r="858" spans="1:14" x14ac:dyDescent="0.25">
      <c r="A858" t="s">
        <v>17</v>
      </c>
      <c r="B858" t="s">
        <v>9</v>
      </c>
      <c r="C858" t="s">
        <v>14</v>
      </c>
      <c r="D858" t="s">
        <v>20</v>
      </c>
      <c r="E858" t="s">
        <v>12</v>
      </c>
      <c r="F858" s="36">
        <v>75</v>
      </c>
      <c r="G858" s="36" t="str" cm="1">
        <f t="array" ref="G85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858">
        <v>68</v>
      </c>
      <c r="I858" t="str" cm="1">
        <f t="array" ref="I85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858" t="str">
        <f>IF(StudentsPerformance37[[#This Row],[math score]]&lt;50,"Failed","Passed")</f>
        <v>Passed</v>
      </c>
      <c r="K858" t="s">
        <v>34</v>
      </c>
      <c r="L858" t="s">
        <v>34</v>
      </c>
      <c r="M858" t="str" cm="1">
        <f t="array" ref="M85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858">
        <v>65</v>
      </c>
    </row>
    <row r="859" spans="1:14" x14ac:dyDescent="0.25">
      <c r="A859" t="s">
        <v>8</v>
      </c>
      <c r="B859" t="s">
        <v>13</v>
      </c>
      <c r="C859" t="s">
        <v>10</v>
      </c>
      <c r="D859" t="s">
        <v>11</v>
      </c>
      <c r="E859" t="s">
        <v>12</v>
      </c>
      <c r="F859" s="36">
        <v>65</v>
      </c>
      <c r="G859" s="36" t="str" cm="1">
        <f t="array" ref="G85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59">
        <v>79</v>
      </c>
      <c r="I859" t="str" cm="1">
        <f t="array" ref="I85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859" t="str">
        <f>IF(StudentsPerformance37[[#This Row],[math score]]&lt;50,"Failed","Passed")</f>
        <v>Passed</v>
      </c>
      <c r="K859" t="s">
        <v>34</v>
      </c>
      <c r="L859" t="s">
        <v>34</v>
      </c>
      <c r="M859" t="str" cm="1">
        <f t="array" ref="M85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859">
        <v>81</v>
      </c>
    </row>
    <row r="860" spans="1:14" x14ac:dyDescent="0.25">
      <c r="A860" t="s">
        <v>17</v>
      </c>
      <c r="B860" t="s">
        <v>9</v>
      </c>
      <c r="C860" t="s">
        <v>22</v>
      </c>
      <c r="D860" t="s">
        <v>11</v>
      </c>
      <c r="E860" t="s">
        <v>15</v>
      </c>
      <c r="F860" s="36">
        <v>52</v>
      </c>
      <c r="G860" s="36" t="str" cm="1">
        <f t="array" ref="G86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860">
        <v>49</v>
      </c>
      <c r="I860" t="str" cm="1">
        <f t="array" ref="I86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860" t="str">
        <f>IF(StudentsPerformance37[[#This Row],[math score]]&lt;50,"Failed","Passed")</f>
        <v>Passed</v>
      </c>
      <c r="K860" t="s">
        <v>35</v>
      </c>
      <c r="L860" t="s">
        <v>35</v>
      </c>
      <c r="M860" t="str" cm="1">
        <f t="array" ref="M86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860">
        <v>46</v>
      </c>
    </row>
    <row r="861" spans="1:14" x14ac:dyDescent="0.25">
      <c r="A861" t="s">
        <v>17</v>
      </c>
      <c r="B861" t="s">
        <v>13</v>
      </c>
      <c r="C861" t="s">
        <v>19</v>
      </c>
      <c r="D861" t="s">
        <v>20</v>
      </c>
      <c r="E861" t="s">
        <v>12</v>
      </c>
      <c r="F861" s="36">
        <v>87</v>
      </c>
      <c r="G861" s="36" t="str" cm="1">
        <f t="array" ref="G86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861">
        <v>73</v>
      </c>
      <c r="I861" t="str" cm="1">
        <f t="array" ref="I86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861" t="str">
        <f>IF(StudentsPerformance37[[#This Row],[math score]]&lt;50,"Failed","Passed")</f>
        <v>Passed</v>
      </c>
      <c r="K861" t="s">
        <v>34</v>
      </c>
      <c r="L861" t="s">
        <v>34</v>
      </c>
      <c r="M861" t="str" cm="1">
        <f t="array" ref="M86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861">
        <v>72</v>
      </c>
    </row>
    <row r="862" spans="1:14" x14ac:dyDescent="0.25">
      <c r="A862" t="s">
        <v>8</v>
      </c>
      <c r="B862" t="s">
        <v>13</v>
      </c>
      <c r="C862" t="s">
        <v>19</v>
      </c>
      <c r="D862" t="s">
        <v>11</v>
      </c>
      <c r="E862" t="s">
        <v>12</v>
      </c>
      <c r="F862" s="36">
        <v>53</v>
      </c>
      <c r="G862" s="36" t="str" cm="1">
        <f t="array" ref="G86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862">
        <v>62</v>
      </c>
      <c r="I862" t="str" cm="1">
        <f t="array" ref="I86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862" t="str">
        <f>IF(StudentsPerformance37[[#This Row],[math score]]&lt;50,"Failed","Passed")</f>
        <v>Passed</v>
      </c>
      <c r="K862" t="s">
        <v>34</v>
      </c>
      <c r="L862" t="s">
        <v>34</v>
      </c>
      <c r="M862" t="str" cm="1">
        <f t="array" ref="M86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862">
        <v>53</v>
      </c>
    </row>
    <row r="863" spans="1:14" x14ac:dyDescent="0.25">
      <c r="A863" t="s">
        <v>8</v>
      </c>
      <c r="B863" t="s">
        <v>24</v>
      </c>
      <c r="C863" t="s">
        <v>16</v>
      </c>
      <c r="D863" t="s">
        <v>20</v>
      </c>
      <c r="E863" t="s">
        <v>12</v>
      </c>
      <c r="F863" s="36">
        <v>81</v>
      </c>
      <c r="G863" s="36" t="str" cm="1">
        <f t="array" ref="G86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863">
        <v>86</v>
      </c>
      <c r="I863" t="str" cm="1">
        <f t="array" ref="I86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863" t="str">
        <f>IF(StudentsPerformance37[[#This Row],[math score]]&lt;50,"Failed","Passed")</f>
        <v>Passed</v>
      </c>
      <c r="K863" t="s">
        <v>34</v>
      </c>
      <c r="L863" t="s">
        <v>34</v>
      </c>
      <c r="M863" t="str" cm="1">
        <f t="array" ref="M86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863">
        <v>87</v>
      </c>
    </row>
    <row r="864" spans="1:14" x14ac:dyDescent="0.25">
      <c r="A864" t="s">
        <v>17</v>
      </c>
      <c r="B864" t="s">
        <v>21</v>
      </c>
      <c r="C864" t="s">
        <v>10</v>
      </c>
      <c r="D864" t="s">
        <v>20</v>
      </c>
      <c r="E864" t="s">
        <v>15</v>
      </c>
      <c r="F864" s="36">
        <v>39</v>
      </c>
      <c r="G864" s="36" t="str" cm="1">
        <f t="array" ref="G86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864">
        <v>42</v>
      </c>
      <c r="I864" t="str" cm="1">
        <f t="array" ref="I86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864" t="str">
        <f>IF(StudentsPerformance37[[#This Row],[math score]]&lt;50,"Failed","Passed")</f>
        <v>Failed</v>
      </c>
      <c r="K864" t="s">
        <v>35</v>
      </c>
      <c r="L864" t="s">
        <v>35</v>
      </c>
      <c r="M864" t="str" cm="1">
        <f t="array" ref="M86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864">
        <v>38</v>
      </c>
    </row>
    <row r="865" spans="1:14" x14ac:dyDescent="0.25">
      <c r="A865" t="s">
        <v>8</v>
      </c>
      <c r="B865" t="s">
        <v>13</v>
      </c>
      <c r="C865" t="s">
        <v>14</v>
      </c>
      <c r="D865" t="s">
        <v>11</v>
      </c>
      <c r="E865" t="s">
        <v>15</v>
      </c>
      <c r="F865" s="36">
        <v>71</v>
      </c>
      <c r="G865" s="36" t="str" cm="1">
        <f t="array" ref="G86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865">
        <v>71</v>
      </c>
      <c r="I865" t="str" cm="1">
        <f t="array" ref="I86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865" t="str">
        <f>IF(StudentsPerformance37[[#This Row],[math score]]&lt;50,"Failed","Passed")</f>
        <v>Passed</v>
      </c>
      <c r="K865" t="s">
        <v>34</v>
      </c>
      <c r="L865" t="s">
        <v>34</v>
      </c>
      <c r="M865" t="str" cm="1">
        <f t="array" ref="M86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865">
        <v>80</v>
      </c>
    </row>
    <row r="866" spans="1:14" x14ac:dyDescent="0.25">
      <c r="A866" t="s">
        <v>17</v>
      </c>
      <c r="B866" t="s">
        <v>13</v>
      </c>
      <c r="C866" t="s">
        <v>19</v>
      </c>
      <c r="D866" t="s">
        <v>11</v>
      </c>
      <c r="E866" t="s">
        <v>12</v>
      </c>
      <c r="F866" s="36">
        <v>97</v>
      </c>
      <c r="G866" s="36" t="str" cm="1">
        <f t="array" ref="G86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866">
        <v>93</v>
      </c>
      <c r="I866" t="str" cm="1">
        <f t="array" ref="I86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866" t="str">
        <f>IF(StudentsPerformance37[[#This Row],[math score]]&lt;50,"Failed","Passed")</f>
        <v>Passed</v>
      </c>
      <c r="K866" t="s">
        <v>34</v>
      </c>
      <c r="L866" t="s">
        <v>34</v>
      </c>
      <c r="M866" t="str" cm="1">
        <f t="array" ref="M86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866">
        <v>91</v>
      </c>
    </row>
    <row r="867" spans="1:14" x14ac:dyDescent="0.25">
      <c r="A867" t="s">
        <v>17</v>
      </c>
      <c r="B867" t="s">
        <v>21</v>
      </c>
      <c r="C867" t="s">
        <v>14</v>
      </c>
      <c r="D867" t="s">
        <v>11</v>
      </c>
      <c r="E867" t="s">
        <v>15</v>
      </c>
      <c r="F867" s="36">
        <v>82</v>
      </c>
      <c r="G867" s="36" t="str" cm="1">
        <f t="array" ref="G86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867">
        <v>82</v>
      </c>
      <c r="I867" t="str" cm="1">
        <f t="array" ref="I86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867" t="str">
        <f>IF(StudentsPerformance37[[#This Row],[math score]]&lt;50,"Failed","Passed")</f>
        <v>Passed</v>
      </c>
      <c r="K867" t="s">
        <v>34</v>
      </c>
      <c r="L867" t="s">
        <v>34</v>
      </c>
      <c r="M867" t="str" cm="1">
        <f t="array" ref="M86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867">
        <v>88</v>
      </c>
    </row>
    <row r="868" spans="1:14" x14ac:dyDescent="0.25">
      <c r="A868" t="s">
        <v>17</v>
      </c>
      <c r="B868" t="s">
        <v>13</v>
      </c>
      <c r="C868" t="s">
        <v>22</v>
      </c>
      <c r="D868" t="s">
        <v>20</v>
      </c>
      <c r="E868" t="s">
        <v>12</v>
      </c>
      <c r="F868" s="36">
        <v>59</v>
      </c>
      <c r="G868" s="36" t="str" cm="1">
        <f t="array" ref="G86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868">
        <v>53</v>
      </c>
      <c r="I868" t="str" cm="1">
        <f t="array" ref="I86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868" t="str">
        <f>IF(StudentsPerformance37[[#This Row],[math score]]&lt;50,"Failed","Passed")</f>
        <v>Passed</v>
      </c>
      <c r="K868" t="s">
        <v>34</v>
      </c>
      <c r="L868" t="s">
        <v>34</v>
      </c>
      <c r="M868" t="str" cm="1">
        <f t="array" ref="M86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868">
        <v>52</v>
      </c>
    </row>
    <row r="869" spans="1:14" x14ac:dyDescent="0.25">
      <c r="A869" t="s">
        <v>17</v>
      </c>
      <c r="B869" t="s">
        <v>9</v>
      </c>
      <c r="C869" t="s">
        <v>19</v>
      </c>
      <c r="D869" t="s">
        <v>11</v>
      </c>
      <c r="E869" t="s">
        <v>12</v>
      </c>
      <c r="F869" s="36">
        <v>61</v>
      </c>
      <c r="G869" s="36" t="str" cm="1">
        <f t="array" ref="G86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69">
        <v>42</v>
      </c>
      <c r="I869" t="str" cm="1">
        <f t="array" ref="I86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869" t="str">
        <f>IF(StudentsPerformance37[[#This Row],[math score]]&lt;50,"Failed","Passed")</f>
        <v>Passed</v>
      </c>
      <c r="K869" t="s">
        <v>35</v>
      </c>
      <c r="L869" t="s">
        <v>35</v>
      </c>
      <c r="M869" t="str" cm="1">
        <f t="array" ref="M86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869">
        <v>41</v>
      </c>
    </row>
    <row r="870" spans="1:14" x14ac:dyDescent="0.25">
      <c r="A870" t="s">
        <v>17</v>
      </c>
      <c r="B870" t="s">
        <v>24</v>
      </c>
      <c r="C870" t="s">
        <v>19</v>
      </c>
      <c r="D870" t="s">
        <v>20</v>
      </c>
      <c r="E870" t="s">
        <v>15</v>
      </c>
      <c r="F870" s="36">
        <v>78</v>
      </c>
      <c r="G870" s="36" t="str" cm="1">
        <f t="array" ref="G87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870">
        <v>74</v>
      </c>
      <c r="I870" t="str" cm="1">
        <f t="array" ref="I87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870" t="str">
        <f>IF(StudentsPerformance37[[#This Row],[math score]]&lt;50,"Failed","Passed")</f>
        <v>Passed</v>
      </c>
      <c r="K870" t="s">
        <v>34</v>
      </c>
      <c r="L870" t="s">
        <v>34</v>
      </c>
      <c r="M870" t="str" cm="1">
        <f t="array" ref="M87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870">
        <v>72</v>
      </c>
    </row>
    <row r="871" spans="1:14" x14ac:dyDescent="0.25">
      <c r="A871" t="s">
        <v>17</v>
      </c>
      <c r="B871" t="s">
        <v>13</v>
      </c>
      <c r="C871" t="s">
        <v>19</v>
      </c>
      <c r="D871" t="s">
        <v>20</v>
      </c>
      <c r="E871" t="s">
        <v>12</v>
      </c>
      <c r="F871" s="36">
        <v>49</v>
      </c>
      <c r="G871" s="36" t="str" cm="1">
        <f t="array" ref="G87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871">
        <v>51</v>
      </c>
      <c r="I871" t="str" cm="1">
        <f t="array" ref="I87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871" t="str">
        <f>IF(StudentsPerformance37[[#This Row],[math score]]&lt;50,"Failed","Passed")</f>
        <v>Failed</v>
      </c>
      <c r="K871" t="s">
        <v>34</v>
      </c>
      <c r="L871" t="s">
        <v>34</v>
      </c>
      <c r="M871" t="str" cm="1">
        <f t="array" ref="M87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871">
        <v>51</v>
      </c>
    </row>
    <row r="872" spans="1:14" x14ac:dyDescent="0.25">
      <c r="A872" t="s">
        <v>17</v>
      </c>
      <c r="B872" t="s">
        <v>9</v>
      </c>
      <c r="C872" t="s">
        <v>22</v>
      </c>
      <c r="D872" t="s">
        <v>11</v>
      </c>
      <c r="E872" t="s">
        <v>12</v>
      </c>
      <c r="F872" s="36">
        <v>59</v>
      </c>
      <c r="G872" s="36" t="str" cm="1">
        <f t="array" ref="G87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872">
        <v>58</v>
      </c>
      <c r="I872" t="str" cm="1">
        <f t="array" ref="I87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872" t="str">
        <f>IF(StudentsPerformance37[[#This Row],[math score]]&lt;50,"Failed","Passed")</f>
        <v>Passed</v>
      </c>
      <c r="K872" t="s">
        <v>34</v>
      </c>
      <c r="L872" t="s">
        <v>35</v>
      </c>
      <c r="M872" t="str" cm="1">
        <f t="array" ref="M87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872">
        <v>47</v>
      </c>
    </row>
    <row r="873" spans="1:14" x14ac:dyDescent="0.25">
      <c r="A873" t="s">
        <v>8</v>
      </c>
      <c r="B873" t="s">
        <v>13</v>
      </c>
      <c r="C873" t="s">
        <v>14</v>
      </c>
      <c r="D873" t="s">
        <v>11</v>
      </c>
      <c r="E873" t="s">
        <v>15</v>
      </c>
      <c r="F873" s="36">
        <v>70</v>
      </c>
      <c r="G873" s="36" t="str" cm="1">
        <f t="array" ref="G87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873">
        <v>72</v>
      </c>
      <c r="I873" t="str" cm="1">
        <f t="array" ref="I87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873" t="str">
        <f>IF(StudentsPerformance37[[#This Row],[math score]]&lt;50,"Failed","Passed")</f>
        <v>Passed</v>
      </c>
      <c r="K873" t="s">
        <v>34</v>
      </c>
      <c r="L873" t="s">
        <v>34</v>
      </c>
      <c r="M873" t="str" cm="1">
        <f t="array" ref="M87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873">
        <v>76</v>
      </c>
    </row>
    <row r="874" spans="1:14" x14ac:dyDescent="0.25">
      <c r="A874" t="s">
        <v>17</v>
      </c>
      <c r="B874" t="s">
        <v>9</v>
      </c>
      <c r="C874" t="s">
        <v>19</v>
      </c>
      <c r="D874" t="s">
        <v>11</v>
      </c>
      <c r="E874" t="s">
        <v>15</v>
      </c>
      <c r="F874" s="36">
        <v>82</v>
      </c>
      <c r="G874" s="36" t="str" cm="1">
        <f t="array" ref="G87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874">
        <v>84</v>
      </c>
      <c r="I874" t="str" cm="1">
        <f t="array" ref="I87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874" t="str">
        <f>IF(StudentsPerformance37[[#This Row],[math score]]&lt;50,"Failed","Passed")</f>
        <v>Passed</v>
      </c>
      <c r="K874" t="s">
        <v>34</v>
      </c>
      <c r="L874" t="s">
        <v>34</v>
      </c>
      <c r="M874" t="str" cm="1">
        <f t="array" ref="M87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874">
        <v>78</v>
      </c>
    </row>
    <row r="875" spans="1:14" x14ac:dyDescent="0.25">
      <c r="A875" t="s">
        <v>17</v>
      </c>
      <c r="B875" t="s">
        <v>24</v>
      </c>
      <c r="C875" t="s">
        <v>19</v>
      </c>
      <c r="D875" t="s">
        <v>20</v>
      </c>
      <c r="E875" t="s">
        <v>12</v>
      </c>
      <c r="F875" s="36">
        <v>90</v>
      </c>
      <c r="G875" s="36" t="str" cm="1">
        <f t="array" ref="G87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875">
        <v>90</v>
      </c>
      <c r="I875" t="str" cm="1">
        <f t="array" ref="I87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875" t="str">
        <f>IF(StudentsPerformance37[[#This Row],[math score]]&lt;50,"Failed","Passed")</f>
        <v>Passed</v>
      </c>
      <c r="K875" t="s">
        <v>34</v>
      </c>
      <c r="L875" t="s">
        <v>34</v>
      </c>
      <c r="M875" t="str" cm="1">
        <f t="array" ref="M87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875">
        <v>82</v>
      </c>
    </row>
    <row r="876" spans="1:14" x14ac:dyDescent="0.25">
      <c r="A876" t="s">
        <v>8</v>
      </c>
      <c r="B876" t="s">
        <v>13</v>
      </c>
      <c r="C876" t="s">
        <v>10</v>
      </c>
      <c r="D876" t="s">
        <v>20</v>
      </c>
      <c r="E876" t="s">
        <v>12</v>
      </c>
      <c r="F876" s="36">
        <v>43</v>
      </c>
      <c r="G876" s="36" t="str" cm="1">
        <f t="array" ref="G87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876">
        <v>62</v>
      </c>
      <c r="I876" t="str" cm="1">
        <f t="array" ref="I87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876" t="str">
        <f>IF(StudentsPerformance37[[#This Row],[math score]]&lt;50,"Failed","Passed")</f>
        <v>Failed</v>
      </c>
      <c r="K876" t="s">
        <v>34</v>
      </c>
      <c r="L876" t="s">
        <v>34</v>
      </c>
      <c r="M876" t="str" cm="1">
        <f t="array" ref="M87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876">
        <v>61</v>
      </c>
    </row>
    <row r="877" spans="1:14" x14ac:dyDescent="0.25">
      <c r="A877" t="s">
        <v>17</v>
      </c>
      <c r="B877" t="s">
        <v>13</v>
      </c>
      <c r="C877" t="s">
        <v>14</v>
      </c>
      <c r="D877" t="s">
        <v>20</v>
      </c>
      <c r="E877" t="s">
        <v>12</v>
      </c>
      <c r="F877" s="36">
        <v>80</v>
      </c>
      <c r="G877" s="36" t="str" cm="1">
        <f t="array" ref="G87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877">
        <v>64</v>
      </c>
      <c r="I877" t="str" cm="1">
        <f t="array" ref="I87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877" t="str">
        <f>IF(StudentsPerformance37[[#This Row],[math score]]&lt;50,"Failed","Passed")</f>
        <v>Passed</v>
      </c>
      <c r="K877" t="s">
        <v>34</v>
      </c>
      <c r="L877" t="s">
        <v>34</v>
      </c>
      <c r="M877" t="str" cm="1">
        <f t="array" ref="M87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877">
        <v>66</v>
      </c>
    </row>
    <row r="878" spans="1:14" x14ac:dyDescent="0.25">
      <c r="A878" t="s">
        <v>17</v>
      </c>
      <c r="B878" t="s">
        <v>21</v>
      </c>
      <c r="C878" t="s">
        <v>14</v>
      </c>
      <c r="D878" t="s">
        <v>11</v>
      </c>
      <c r="E878" t="s">
        <v>12</v>
      </c>
      <c r="F878" s="36">
        <v>81</v>
      </c>
      <c r="G878" s="36" t="str" cm="1">
        <f t="array" ref="G87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878">
        <v>82</v>
      </c>
      <c r="I878" t="str" cm="1">
        <f t="array" ref="I87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878" t="str">
        <f>IF(StudentsPerformance37[[#This Row],[math score]]&lt;50,"Failed","Passed")</f>
        <v>Passed</v>
      </c>
      <c r="K878" t="s">
        <v>34</v>
      </c>
      <c r="L878" t="s">
        <v>34</v>
      </c>
      <c r="M878" t="str" cm="1">
        <f t="array" ref="M87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878">
        <v>84</v>
      </c>
    </row>
    <row r="879" spans="1:14" x14ac:dyDescent="0.25">
      <c r="A879" t="s">
        <v>17</v>
      </c>
      <c r="B879" t="s">
        <v>13</v>
      </c>
      <c r="C879" t="s">
        <v>23</v>
      </c>
      <c r="D879" t="s">
        <v>11</v>
      </c>
      <c r="E879" t="s">
        <v>12</v>
      </c>
      <c r="F879" s="36">
        <v>57</v>
      </c>
      <c r="G879" s="36" t="str" cm="1">
        <f t="array" ref="G87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879">
        <v>61</v>
      </c>
      <c r="I879" t="str" cm="1">
        <f t="array" ref="I87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879" t="str">
        <f>IF(StudentsPerformance37[[#This Row],[math score]]&lt;50,"Failed","Passed")</f>
        <v>Passed</v>
      </c>
      <c r="K879" t="s">
        <v>34</v>
      </c>
      <c r="L879" t="s">
        <v>34</v>
      </c>
      <c r="M879" t="str" cm="1">
        <f t="array" ref="M87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879">
        <v>54</v>
      </c>
    </row>
    <row r="880" spans="1:14" x14ac:dyDescent="0.25">
      <c r="A880" t="s">
        <v>8</v>
      </c>
      <c r="B880" t="s">
        <v>21</v>
      </c>
      <c r="C880" t="s">
        <v>23</v>
      </c>
      <c r="D880" t="s">
        <v>11</v>
      </c>
      <c r="E880" t="s">
        <v>12</v>
      </c>
      <c r="F880" s="36">
        <v>59</v>
      </c>
      <c r="G880" s="36" t="str" cm="1">
        <f t="array" ref="G88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880">
        <v>72</v>
      </c>
      <c r="I880" t="str" cm="1">
        <f t="array" ref="I88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880" t="str">
        <f>IF(StudentsPerformance37[[#This Row],[math score]]&lt;50,"Failed","Passed")</f>
        <v>Passed</v>
      </c>
      <c r="K880" t="s">
        <v>34</v>
      </c>
      <c r="L880" t="s">
        <v>34</v>
      </c>
      <c r="M880" t="str" cm="1">
        <f t="array" ref="M88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880">
        <v>80</v>
      </c>
    </row>
    <row r="881" spans="1:14" x14ac:dyDescent="0.25">
      <c r="A881" t="s">
        <v>8</v>
      </c>
      <c r="B881" t="s">
        <v>21</v>
      </c>
      <c r="C881" t="s">
        <v>19</v>
      </c>
      <c r="D881" t="s">
        <v>11</v>
      </c>
      <c r="E881" t="s">
        <v>12</v>
      </c>
      <c r="F881" s="36">
        <v>64</v>
      </c>
      <c r="G881" s="36" t="str" cm="1">
        <f t="array" ref="G88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81">
        <v>76</v>
      </c>
      <c r="I881" t="str" cm="1">
        <f t="array" ref="I88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881" t="str">
        <f>IF(StudentsPerformance37[[#This Row],[math score]]&lt;50,"Failed","Passed")</f>
        <v>Passed</v>
      </c>
      <c r="K881" t="s">
        <v>34</v>
      </c>
      <c r="L881" t="s">
        <v>34</v>
      </c>
      <c r="M881" t="str" cm="1">
        <f t="array" ref="M88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881">
        <v>74</v>
      </c>
    </row>
    <row r="882" spans="1:14" x14ac:dyDescent="0.25">
      <c r="A882" t="s">
        <v>17</v>
      </c>
      <c r="B882" t="s">
        <v>13</v>
      </c>
      <c r="C882" t="s">
        <v>10</v>
      </c>
      <c r="D882" t="s">
        <v>11</v>
      </c>
      <c r="E882" t="s">
        <v>15</v>
      </c>
      <c r="F882" s="36">
        <v>63</v>
      </c>
      <c r="G882" s="36" t="str" cm="1">
        <f t="array" ref="G88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82">
        <v>64</v>
      </c>
      <c r="I882" t="str" cm="1">
        <f t="array" ref="I88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882" t="str">
        <f>IF(StudentsPerformance37[[#This Row],[math score]]&lt;50,"Failed","Passed")</f>
        <v>Passed</v>
      </c>
      <c r="K882" t="s">
        <v>34</v>
      </c>
      <c r="L882" t="s">
        <v>34</v>
      </c>
      <c r="M882" t="str" cm="1">
        <f t="array" ref="M88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882">
        <v>66</v>
      </c>
    </row>
    <row r="883" spans="1:14" x14ac:dyDescent="0.25">
      <c r="A883" t="s">
        <v>8</v>
      </c>
      <c r="B883" t="s">
        <v>24</v>
      </c>
      <c r="C883" t="s">
        <v>10</v>
      </c>
      <c r="D883" t="s">
        <v>11</v>
      </c>
      <c r="E883" t="s">
        <v>15</v>
      </c>
      <c r="F883" s="36">
        <v>71</v>
      </c>
      <c r="G883" s="36" t="str" cm="1">
        <f t="array" ref="G88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883">
        <v>70</v>
      </c>
      <c r="I883" t="str" cm="1">
        <f t="array" ref="I88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883" t="str">
        <f>IF(StudentsPerformance37[[#This Row],[math score]]&lt;50,"Failed","Passed")</f>
        <v>Passed</v>
      </c>
      <c r="K883" t="s">
        <v>34</v>
      </c>
      <c r="L883" t="s">
        <v>34</v>
      </c>
      <c r="M883" t="str" cm="1">
        <f t="array" ref="M88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883">
        <v>70</v>
      </c>
    </row>
    <row r="884" spans="1:14" x14ac:dyDescent="0.25">
      <c r="A884" t="s">
        <v>8</v>
      </c>
      <c r="B884" t="s">
        <v>9</v>
      </c>
      <c r="C884" t="s">
        <v>22</v>
      </c>
      <c r="D884" t="s">
        <v>20</v>
      </c>
      <c r="E884" t="s">
        <v>12</v>
      </c>
      <c r="F884" s="36">
        <v>64</v>
      </c>
      <c r="G884" s="36" t="str" cm="1">
        <f t="array" ref="G88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84">
        <v>73</v>
      </c>
      <c r="I884" t="str" cm="1">
        <f t="array" ref="I88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884" t="str">
        <f>IF(StudentsPerformance37[[#This Row],[math score]]&lt;50,"Failed","Passed")</f>
        <v>Passed</v>
      </c>
      <c r="K884" t="s">
        <v>34</v>
      </c>
      <c r="L884" t="s">
        <v>34</v>
      </c>
      <c r="M884" t="str" cm="1">
        <f t="array" ref="M88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884">
        <v>71</v>
      </c>
    </row>
    <row r="885" spans="1:14" x14ac:dyDescent="0.25">
      <c r="A885" t="s">
        <v>17</v>
      </c>
      <c r="B885" t="s">
        <v>21</v>
      </c>
      <c r="C885" t="s">
        <v>10</v>
      </c>
      <c r="D885" t="s">
        <v>20</v>
      </c>
      <c r="E885" t="s">
        <v>12</v>
      </c>
      <c r="F885" s="36">
        <v>55</v>
      </c>
      <c r="G885" s="36" t="str" cm="1">
        <f t="array" ref="G88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885">
        <v>46</v>
      </c>
      <c r="I885" t="str" cm="1">
        <f t="array" ref="I88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885" t="str">
        <f>IF(StudentsPerformance37[[#This Row],[math score]]&lt;50,"Failed","Passed")</f>
        <v>Passed</v>
      </c>
      <c r="K885" t="s">
        <v>35</v>
      </c>
      <c r="L885" t="s">
        <v>35</v>
      </c>
      <c r="M885" t="str" cm="1">
        <f t="array" ref="M88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885">
        <v>44</v>
      </c>
    </row>
    <row r="886" spans="1:14" x14ac:dyDescent="0.25">
      <c r="A886" t="s">
        <v>8</v>
      </c>
      <c r="B886" t="s">
        <v>24</v>
      </c>
      <c r="C886" t="s">
        <v>19</v>
      </c>
      <c r="D886" t="s">
        <v>11</v>
      </c>
      <c r="E886" t="s">
        <v>12</v>
      </c>
      <c r="F886" s="36">
        <v>51</v>
      </c>
      <c r="G886" s="36" t="str" cm="1">
        <f t="array" ref="G88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886">
        <v>51</v>
      </c>
      <c r="I886" t="str" cm="1">
        <f t="array" ref="I88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886" t="str">
        <f>IF(StudentsPerformance37[[#This Row],[math score]]&lt;50,"Failed","Passed")</f>
        <v>Passed</v>
      </c>
      <c r="K886" t="s">
        <v>34</v>
      </c>
      <c r="L886" t="s">
        <v>34</v>
      </c>
      <c r="M886" t="str" cm="1">
        <f t="array" ref="M88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886">
        <v>54</v>
      </c>
    </row>
    <row r="887" spans="1:14" x14ac:dyDescent="0.25">
      <c r="A887" t="s">
        <v>8</v>
      </c>
      <c r="B887" t="s">
        <v>13</v>
      </c>
      <c r="C887" t="s">
        <v>19</v>
      </c>
      <c r="D887" t="s">
        <v>11</v>
      </c>
      <c r="E887" t="s">
        <v>15</v>
      </c>
      <c r="F887" s="36">
        <v>62</v>
      </c>
      <c r="G887" s="36" t="str" cm="1">
        <f t="array" ref="G88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87">
        <v>76</v>
      </c>
      <c r="I887" t="str" cm="1">
        <f t="array" ref="I88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887" t="str">
        <f>IF(StudentsPerformance37[[#This Row],[math score]]&lt;50,"Failed","Passed")</f>
        <v>Passed</v>
      </c>
      <c r="K887" t="s">
        <v>34</v>
      </c>
      <c r="L887" t="s">
        <v>34</v>
      </c>
      <c r="M887" t="str" cm="1">
        <f t="array" ref="M88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887">
        <v>80</v>
      </c>
    </row>
    <row r="888" spans="1:14" x14ac:dyDescent="0.25">
      <c r="A888" t="s">
        <v>8</v>
      </c>
      <c r="B888" t="s">
        <v>24</v>
      </c>
      <c r="C888" t="s">
        <v>19</v>
      </c>
      <c r="D888" t="s">
        <v>11</v>
      </c>
      <c r="E888" t="s">
        <v>15</v>
      </c>
      <c r="F888" s="36">
        <v>93</v>
      </c>
      <c r="G888" s="36" t="str" cm="1">
        <f t="array" ref="G88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888">
        <v>100</v>
      </c>
      <c r="I888" t="str" cm="1">
        <f t="array" ref="I88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888" t="str">
        <f>IF(StudentsPerformance37[[#This Row],[math score]]&lt;50,"Failed","Passed")</f>
        <v>Passed</v>
      </c>
      <c r="K888" t="s">
        <v>34</v>
      </c>
      <c r="L888" t="s">
        <v>34</v>
      </c>
      <c r="M888" t="str" cm="1">
        <f t="array" ref="M88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888">
        <v>95</v>
      </c>
    </row>
    <row r="889" spans="1:14" x14ac:dyDescent="0.25">
      <c r="A889" t="s">
        <v>17</v>
      </c>
      <c r="B889" t="s">
        <v>13</v>
      </c>
      <c r="C889" t="s">
        <v>22</v>
      </c>
      <c r="D889" t="s">
        <v>20</v>
      </c>
      <c r="E889" t="s">
        <v>12</v>
      </c>
      <c r="F889" s="36">
        <v>54</v>
      </c>
      <c r="G889" s="36" t="str" cm="1">
        <f t="array" ref="G88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889">
        <v>72</v>
      </c>
      <c r="I889" t="str" cm="1">
        <f t="array" ref="I88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889" t="str">
        <f>IF(StudentsPerformance37[[#This Row],[math score]]&lt;50,"Failed","Passed")</f>
        <v>Passed</v>
      </c>
      <c r="K889" t="s">
        <v>34</v>
      </c>
      <c r="L889" t="s">
        <v>34</v>
      </c>
      <c r="M889" t="str" cm="1">
        <f t="array" ref="M88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889">
        <v>59</v>
      </c>
    </row>
    <row r="890" spans="1:14" x14ac:dyDescent="0.25">
      <c r="A890" t="s">
        <v>8</v>
      </c>
      <c r="B890" t="s">
        <v>21</v>
      </c>
      <c r="C890" t="s">
        <v>14</v>
      </c>
      <c r="D890" t="s">
        <v>20</v>
      </c>
      <c r="E890" t="s">
        <v>12</v>
      </c>
      <c r="F890" s="36">
        <v>69</v>
      </c>
      <c r="G890" s="36" t="str" cm="1">
        <f t="array" ref="G89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90">
        <v>65</v>
      </c>
      <c r="I890" t="str" cm="1">
        <f t="array" ref="I89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890" t="str">
        <f>IF(StudentsPerformance37[[#This Row],[math score]]&lt;50,"Failed","Passed")</f>
        <v>Passed</v>
      </c>
      <c r="K890" t="s">
        <v>34</v>
      </c>
      <c r="L890" t="s">
        <v>34</v>
      </c>
      <c r="M890" t="str" cm="1">
        <f t="array" ref="M89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890">
        <v>74</v>
      </c>
    </row>
    <row r="891" spans="1:14" x14ac:dyDescent="0.25">
      <c r="A891" t="s">
        <v>17</v>
      </c>
      <c r="B891" t="s">
        <v>21</v>
      </c>
      <c r="C891" t="s">
        <v>22</v>
      </c>
      <c r="D891" t="s">
        <v>20</v>
      </c>
      <c r="E891" t="s">
        <v>12</v>
      </c>
      <c r="F891" s="36">
        <v>44</v>
      </c>
      <c r="G891" s="36" t="str" cm="1">
        <f t="array" ref="G89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891">
        <v>51</v>
      </c>
      <c r="I891" t="str" cm="1">
        <f t="array" ref="I89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891" t="str">
        <f>IF(StudentsPerformance37[[#This Row],[math score]]&lt;50,"Failed","Passed")</f>
        <v>Failed</v>
      </c>
      <c r="K891" t="s">
        <v>34</v>
      </c>
      <c r="L891" t="s">
        <v>35</v>
      </c>
      <c r="M891" t="str" cm="1">
        <f t="array" ref="M89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891">
        <v>48</v>
      </c>
    </row>
    <row r="892" spans="1:14" x14ac:dyDescent="0.25">
      <c r="A892" t="s">
        <v>8</v>
      </c>
      <c r="B892" t="s">
        <v>24</v>
      </c>
      <c r="C892" t="s">
        <v>14</v>
      </c>
      <c r="D892" t="s">
        <v>11</v>
      </c>
      <c r="E892" t="s">
        <v>15</v>
      </c>
      <c r="F892" s="36">
        <v>86</v>
      </c>
      <c r="G892" s="36" t="str" cm="1">
        <f t="array" ref="G89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892">
        <v>85</v>
      </c>
      <c r="I892" t="str" cm="1">
        <f t="array" ref="I89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892" t="str">
        <f>IF(StudentsPerformance37[[#This Row],[math score]]&lt;50,"Failed","Passed")</f>
        <v>Passed</v>
      </c>
      <c r="K892" t="s">
        <v>34</v>
      </c>
      <c r="L892" t="s">
        <v>34</v>
      </c>
      <c r="M892" t="str" cm="1">
        <f t="array" ref="M89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892">
        <v>91</v>
      </c>
    </row>
    <row r="893" spans="1:14" x14ac:dyDescent="0.25">
      <c r="A893" t="s">
        <v>8</v>
      </c>
      <c r="B893" t="s">
        <v>24</v>
      </c>
      <c r="C893" t="s">
        <v>19</v>
      </c>
      <c r="D893" t="s">
        <v>11</v>
      </c>
      <c r="E893" t="s">
        <v>12</v>
      </c>
      <c r="F893" s="36">
        <v>85</v>
      </c>
      <c r="G893" s="36" t="str" cm="1">
        <f t="array" ref="G89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893">
        <v>92</v>
      </c>
      <c r="I893" t="str" cm="1">
        <f t="array" ref="I89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893" t="str">
        <f>IF(StudentsPerformance37[[#This Row],[math score]]&lt;50,"Failed","Passed")</f>
        <v>Passed</v>
      </c>
      <c r="K893" t="s">
        <v>34</v>
      </c>
      <c r="L893" t="s">
        <v>34</v>
      </c>
      <c r="M893" t="str" cm="1">
        <f t="array" ref="M89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893">
        <v>85</v>
      </c>
    </row>
    <row r="894" spans="1:14" x14ac:dyDescent="0.25">
      <c r="A894" t="s">
        <v>8</v>
      </c>
      <c r="B894" t="s">
        <v>18</v>
      </c>
      <c r="C894" t="s">
        <v>16</v>
      </c>
      <c r="D894" t="s">
        <v>20</v>
      </c>
      <c r="E894" t="s">
        <v>12</v>
      </c>
      <c r="F894" s="36">
        <v>50</v>
      </c>
      <c r="G894" s="36" t="str" cm="1">
        <f t="array" ref="G89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894">
        <v>67</v>
      </c>
      <c r="I894" t="str" cm="1">
        <f t="array" ref="I89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894" t="str">
        <f>IF(StudentsPerformance37[[#This Row],[math score]]&lt;50,"Failed","Passed")</f>
        <v>Passed</v>
      </c>
      <c r="K894" t="s">
        <v>34</v>
      </c>
      <c r="L894" t="s">
        <v>34</v>
      </c>
      <c r="M894" t="str" cm="1">
        <f t="array" ref="M89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894">
        <v>73</v>
      </c>
    </row>
    <row r="895" spans="1:14" x14ac:dyDescent="0.25">
      <c r="A895" t="s">
        <v>17</v>
      </c>
      <c r="B895" t="s">
        <v>21</v>
      </c>
      <c r="C895" t="s">
        <v>23</v>
      </c>
      <c r="D895" t="s">
        <v>11</v>
      </c>
      <c r="E895" t="s">
        <v>15</v>
      </c>
      <c r="F895" s="36">
        <v>88</v>
      </c>
      <c r="G895" s="36" t="str" cm="1">
        <f t="array" ref="G89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895">
        <v>74</v>
      </c>
      <c r="I895" t="str" cm="1">
        <f t="array" ref="I89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895" t="str">
        <f>IF(StudentsPerformance37[[#This Row],[math score]]&lt;50,"Failed","Passed")</f>
        <v>Passed</v>
      </c>
      <c r="K895" t="s">
        <v>34</v>
      </c>
      <c r="L895" t="s">
        <v>34</v>
      </c>
      <c r="M895" t="str" cm="1">
        <f t="array" ref="M89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895">
        <v>75</v>
      </c>
    </row>
    <row r="896" spans="1:14" x14ac:dyDescent="0.25">
      <c r="A896" t="s">
        <v>8</v>
      </c>
      <c r="B896" t="s">
        <v>24</v>
      </c>
      <c r="C896" t="s">
        <v>19</v>
      </c>
      <c r="D896" t="s">
        <v>11</v>
      </c>
      <c r="E896" t="s">
        <v>12</v>
      </c>
      <c r="F896" s="36">
        <v>59</v>
      </c>
      <c r="G896" s="36" t="str" cm="1">
        <f t="array" ref="G89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896">
        <v>62</v>
      </c>
      <c r="I896" t="str" cm="1">
        <f t="array" ref="I89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896" t="str">
        <f>IF(StudentsPerformance37[[#This Row],[math score]]&lt;50,"Failed","Passed")</f>
        <v>Passed</v>
      </c>
      <c r="K896" t="s">
        <v>34</v>
      </c>
      <c r="L896" t="s">
        <v>34</v>
      </c>
      <c r="M896" t="str" cm="1">
        <f t="array" ref="M89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896">
        <v>69</v>
      </c>
    </row>
    <row r="897" spans="1:14" x14ac:dyDescent="0.25">
      <c r="A897" t="s">
        <v>8</v>
      </c>
      <c r="B897" t="s">
        <v>24</v>
      </c>
      <c r="C897" t="s">
        <v>23</v>
      </c>
      <c r="D897" t="s">
        <v>20</v>
      </c>
      <c r="E897" t="s">
        <v>12</v>
      </c>
      <c r="F897" s="36">
        <v>32</v>
      </c>
      <c r="G897" s="36" t="str" cm="1">
        <f t="array" ref="G89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897">
        <v>34</v>
      </c>
      <c r="I897" t="str" cm="1">
        <f t="array" ref="I89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897" t="str">
        <f>IF(StudentsPerformance37[[#This Row],[math score]]&lt;50,"Failed","Passed")</f>
        <v>Failed</v>
      </c>
      <c r="K897" t="s">
        <v>35</v>
      </c>
      <c r="L897" t="s">
        <v>35</v>
      </c>
      <c r="M897" t="str" cm="1">
        <f t="array" ref="M89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897">
        <v>38</v>
      </c>
    </row>
    <row r="898" spans="1:14" x14ac:dyDescent="0.25">
      <c r="A898" t="s">
        <v>17</v>
      </c>
      <c r="B898" t="s">
        <v>9</v>
      </c>
      <c r="C898" t="s">
        <v>22</v>
      </c>
      <c r="D898" t="s">
        <v>20</v>
      </c>
      <c r="E898" t="s">
        <v>12</v>
      </c>
      <c r="F898" s="36">
        <v>36</v>
      </c>
      <c r="G898" s="36" t="str" cm="1">
        <f t="array" ref="G89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898">
        <v>29</v>
      </c>
      <c r="I898" t="str" cm="1">
        <f t="array" ref="I89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898" t="str">
        <f>IF(StudentsPerformance37[[#This Row],[math score]]&lt;50,"Failed","Passed")</f>
        <v>Failed</v>
      </c>
      <c r="K898" t="s">
        <v>35</v>
      </c>
      <c r="L898" t="s">
        <v>35</v>
      </c>
      <c r="M898" t="str" cm="1">
        <f t="array" ref="M89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898">
        <v>27</v>
      </c>
    </row>
    <row r="899" spans="1:14" x14ac:dyDescent="0.25">
      <c r="A899" t="s">
        <v>8</v>
      </c>
      <c r="B899" t="s">
        <v>9</v>
      </c>
      <c r="C899" t="s">
        <v>23</v>
      </c>
      <c r="D899" t="s">
        <v>20</v>
      </c>
      <c r="E899" t="s">
        <v>15</v>
      </c>
      <c r="F899" s="36">
        <v>63</v>
      </c>
      <c r="G899" s="36" t="str" cm="1">
        <f t="array" ref="G89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899">
        <v>78</v>
      </c>
      <c r="I899" t="str" cm="1">
        <f t="array" ref="I89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899" t="str">
        <f>IF(StudentsPerformance37[[#This Row],[math score]]&lt;50,"Failed","Passed")</f>
        <v>Passed</v>
      </c>
      <c r="K899" t="s">
        <v>34</v>
      </c>
      <c r="L899" t="s">
        <v>34</v>
      </c>
      <c r="M899" t="str" cm="1">
        <f t="array" ref="M89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899">
        <v>79</v>
      </c>
    </row>
    <row r="900" spans="1:14" x14ac:dyDescent="0.25">
      <c r="A900" t="s">
        <v>17</v>
      </c>
      <c r="B900" t="s">
        <v>21</v>
      </c>
      <c r="C900" t="s">
        <v>19</v>
      </c>
      <c r="D900" t="s">
        <v>11</v>
      </c>
      <c r="E900" t="s">
        <v>15</v>
      </c>
      <c r="F900" s="36">
        <v>67</v>
      </c>
      <c r="G900" s="36" t="str" cm="1">
        <f t="array" ref="G90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00">
        <v>54</v>
      </c>
      <c r="I900" t="str" cm="1">
        <f t="array" ref="I90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900" t="str">
        <f>IF(StudentsPerformance37[[#This Row],[math score]]&lt;50,"Failed","Passed")</f>
        <v>Passed</v>
      </c>
      <c r="K900" t="s">
        <v>34</v>
      </c>
      <c r="L900" t="s">
        <v>34</v>
      </c>
      <c r="M900" t="str" cm="1">
        <f t="array" ref="M90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00">
        <v>63</v>
      </c>
    </row>
    <row r="901" spans="1:14" x14ac:dyDescent="0.25">
      <c r="A901" t="s">
        <v>8</v>
      </c>
      <c r="B901" t="s">
        <v>21</v>
      </c>
      <c r="C901" t="s">
        <v>23</v>
      </c>
      <c r="D901" t="s">
        <v>11</v>
      </c>
      <c r="E901" t="s">
        <v>15</v>
      </c>
      <c r="F901" s="36">
        <v>65</v>
      </c>
      <c r="G901" s="36" t="str" cm="1">
        <f t="array" ref="G90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01">
        <v>78</v>
      </c>
      <c r="I901" t="str" cm="1">
        <f t="array" ref="I90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01" t="str">
        <f>IF(StudentsPerformance37[[#This Row],[math score]]&lt;50,"Failed","Passed")</f>
        <v>Passed</v>
      </c>
      <c r="K901" t="s">
        <v>34</v>
      </c>
      <c r="L901" t="s">
        <v>34</v>
      </c>
      <c r="M901" t="str" cm="1">
        <f t="array" ref="M90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901">
        <v>82</v>
      </c>
    </row>
    <row r="902" spans="1:14" x14ac:dyDescent="0.25">
      <c r="A902" t="s">
        <v>17</v>
      </c>
      <c r="B902" t="s">
        <v>21</v>
      </c>
      <c r="C902" t="s">
        <v>16</v>
      </c>
      <c r="D902" t="s">
        <v>11</v>
      </c>
      <c r="E902" t="s">
        <v>12</v>
      </c>
      <c r="F902" s="36">
        <v>85</v>
      </c>
      <c r="G902" s="36" t="str" cm="1">
        <f t="array" ref="G90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902">
        <v>84</v>
      </c>
      <c r="I902" t="str" cm="1">
        <f t="array" ref="I90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902" t="str">
        <f>IF(StudentsPerformance37[[#This Row],[math score]]&lt;50,"Failed","Passed")</f>
        <v>Passed</v>
      </c>
      <c r="K902" t="s">
        <v>34</v>
      </c>
      <c r="L902" t="s">
        <v>34</v>
      </c>
      <c r="M902" t="str" cm="1">
        <f t="array" ref="M90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902">
        <v>89</v>
      </c>
    </row>
    <row r="903" spans="1:14" x14ac:dyDescent="0.25">
      <c r="A903" t="s">
        <v>8</v>
      </c>
      <c r="B903" t="s">
        <v>13</v>
      </c>
      <c r="C903" t="s">
        <v>16</v>
      </c>
      <c r="D903" t="s">
        <v>11</v>
      </c>
      <c r="E903" t="s">
        <v>12</v>
      </c>
      <c r="F903" s="36">
        <v>73</v>
      </c>
      <c r="G903" s="36" t="str" cm="1">
        <f t="array" ref="G90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903">
        <v>78</v>
      </c>
      <c r="I903" t="str" cm="1">
        <f t="array" ref="I90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03" t="str">
        <f>IF(StudentsPerformance37[[#This Row],[math score]]&lt;50,"Failed","Passed")</f>
        <v>Passed</v>
      </c>
      <c r="K903" t="s">
        <v>34</v>
      </c>
      <c r="L903" t="s">
        <v>34</v>
      </c>
      <c r="M903" t="str" cm="1">
        <f t="array" ref="M90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903">
        <v>74</v>
      </c>
    </row>
    <row r="904" spans="1:14" x14ac:dyDescent="0.25">
      <c r="A904" t="s">
        <v>8</v>
      </c>
      <c r="B904" t="s">
        <v>18</v>
      </c>
      <c r="C904" t="s">
        <v>22</v>
      </c>
      <c r="D904" t="s">
        <v>20</v>
      </c>
      <c r="E904" t="s">
        <v>15</v>
      </c>
      <c r="F904" s="36">
        <v>34</v>
      </c>
      <c r="G904" s="36" t="str" cm="1">
        <f t="array" ref="G90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904">
        <v>48</v>
      </c>
      <c r="I904" t="str" cm="1">
        <f t="array" ref="I90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904" t="str">
        <f>IF(StudentsPerformance37[[#This Row],[math score]]&lt;50,"Failed","Passed")</f>
        <v>Failed</v>
      </c>
      <c r="K904" t="s">
        <v>35</v>
      </c>
      <c r="L904" t="s">
        <v>35</v>
      </c>
      <c r="M904" t="str" cm="1">
        <f t="array" ref="M90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904">
        <v>41</v>
      </c>
    </row>
    <row r="905" spans="1:14" x14ac:dyDescent="0.25">
      <c r="A905" t="s">
        <v>8</v>
      </c>
      <c r="B905" t="s">
        <v>21</v>
      </c>
      <c r="C905" t="s">
        <v>10</v>
      </c>
      <c r="D905" t="s">
        <v>20</v>
      </c>
      <c r="E905" t="s">
        <v>15</v>
      </c>
      <c r="F905" s="36">
        <v>93</v>
      </c>
      <c r="G905" s="36" t="str" cm="1">
        <f t="array" ref="G90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905">
        <v>100</v>
      </c>
      <c r="I905" t="str" cm="1">
        <f t="array" ref="I90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905" t="str">
        <f>IF(StudentsPerformance37[[#This Row],[math score]]&lt;50,"Failed","Passed")</f>
        <v>Passed</v>
      </c>
      <c r="K905" t="s">
        <v>34</v>
      </c>
      <c r="L905" t="s">
        <v>34</v>
      </c>
      <c r="M905" t="str" cm="1">
        <f t="array" ref="M90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905">
        <v>100</v>
      </c>
    </row>
    <row r="906" spans="1:14" x14ac:dyDescent="0.25">
      <c r="A906" t="s">
        <v>8</v>
      </c>
      <c r="B906" t="s">
        <v>21</v>
      </c>
      <c r="C906" t="s">
        <v>23</v>
      </c>
      <c r="D906" t="s">
        <v>20</v>
      </c>
      <c r="E906" t="s">
        <v>12</v>
      </c>
      <c r="F906" s="36">
        <v>67</v>
      </c>
      <c r="G906" s="36" t="str" cm="1">
        <f t="array" ref="G90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06">
        <v>84</v>
      </c>
      <c r="I906" t="str" cm="1">
        <f t="array" ref="I90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906" t="str">
        <f>IF(StudentsPerformance37[[#This Row],[math score]]&lt;50,"Failed","Passed")</f>
        <v>Passed</v>
      </c>
      <c r="K906" t="s">
        <v>34</v>
      </c>
      <c r="L906" t="s">
        <v>34</v>
      </c>
      <c r="M906" t="str" cm="1">
        <f t="array" ref="M90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906">
        <v>84</v>
      </c>
    </row>
    <row r="907" spans="1:14" x14ac:dyDescent="0.25">
      <c r="A907" t="s">
        <v>17</v>
      </c>
      <c r="B907" t="s">
        <v>21</v>
      </c>
      <c r="C907" t="s">
        <v>14</v>
      </c>
      <c r="D907" t="s">
        <v>11</v>
      </c>
      <c r="E907" t="s">
        <v>12</v>
      </c>
      <c r="F907" s="36">
        <v>88</v>
      </c>
      <c r="G907" s="36" t="str" cm="1">
        <f t="array" ref="G90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907">
        <v>77</v>
      </c>
      <c r="I907" t="str" cm="1">
        <f t="array" ref="I90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07" t="str">
        <f>IF(StudentsPerformance37[[#This Row],[math score]]&lt;50,"Failed","Passed")</f>
        <v>Passed</v>
      </c>
      <c r="K907" t="s">
        <v>34</v>
      </c>
      <c r="L907" t="s">
        <v>34</v>
      </c>
      <c r="M907" t="str" cm="1">
        <f t="array" ref="M90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907">
        <v>77</v>
      </c>
    </row>
    <row r="908" spans="1:14" x14ac:dyDescent="0.25">
      <c r="A908" t="s">
        <v>17</v>
      </c>
      <c r="B908" t="s">
        <v>9</v>
      </c>
      <c r="C908" t="s">
        <v>22</v>
      </c>
      <c r="D908" t="s">
        <v>11</v>
      </c>
      <c r="E908" t="s">
        <v>12</v>
      </c>
      <c r="F908" s="36">
        <v>57</v>
      </c>
      <c r="G908" s="36" t="str" cm="1">
        <f t="array" ref="G90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908">
        <v>48</v>
      </c>
      <c r="I908" t="str" cm="1">
        <f t="array" ref="I90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908" t="str">
        <f>IF(StudentsPerformance37[[#This Row],[math score]]&lt;50,"Failed","Passed")</f>
        <v>Passed</v>
      </c>
      <c r="K908" t="s">
        <v>35</v>
      </c>
      <c r="L908" t="s">
        <v>34</v>
      </c>
      <c r="M908" t="str" cm="1">
        <f t="array" ref="M90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908">
        <v>51</v>
      </c>
    </row>
    <row r="909" spans="1:14" x14ac:dyDescent="0.25">
      <c r="A909" t="s">
        <v>8</v>
      </c>
      <c r="B909" t="s">
        <v>21</v>
      </c>
      <c r="C909" t="s">
        <v>14</v>
      </c>
      <c r="D909" t="s">
        <v>11</v>
      </c>
      <c r="E909" t="s">
        <v>15</v>
      </c>
      <c r="F909" s="36">
        <v>79</v>
      </c>
      <c r="G909" s="36" t="str" cm="1">
        <f t="array" ref="G90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909">
        <v>84</v>
      </c>
      <c r="I909" t="str" cm="1">
        <f t="array" ref="I90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909" t="str">
        <f>IF(StudentsPerformance37[[#This Row],[math score]]&lt;50,"Failed","Passed")</f>
        <v>Passed</v>
      </c>
      <c r="K909" t="s">
        <v>34</v>
      </c>
      <c r="L909" t="s">
        <v>34</v>
      </c>
      <c r="M909" t="str" cm="1">
        <f t="array" ref="M90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909">
        <v>91</v>
      </c>
    </row>
    <row r="910" spans="1:14" x14ac:dyDescent="0.25">
      <c r="A910" t="s">
        <v>8</v>
      </c>
      <c r="B910" t="s">
        <v>13</v>
      </c>
      <c r="C910" t="s">
        <v>10</v>
      </c>
      <c r="D910" t="s">
        <v>20</v>
      </c>
      <c r="E910" t="s">
        <v>12</v>
      </c>
      <c r="F910" s="36">
        <v>67</v>
      </c>
      <c r="G910" s="36" t="str" cm="1">
        <f t="array" ref="G91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10">
        <v>75</v>
      </c>
      <c r="I910" t="str" cm="1">
        <f t="array" ref="I91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10" t="str">
        <f>IF(StudentsPerformance37[[#This Row],[math score]]&lt;50,"Failed","Passed")</f>
        <v>Passed</v>
      </c>
      <c r="K910" t="s">
        <v>34</v>
      </c>
      <c r="L910" t="s">
        <v>34</v>
      </c>
      <c r="M910" t="str" cm="1">
        <f t="array" ref="M91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910">
        <v>72</v>
      </c>
    </row>
    <row r="911" spans="1:14" x14ac:dyDescent="0.25">
      <c r="A911" t="s">
        <v>17</v>
      </c>
      <c r="B911" t="s">
        <v>24</v>
      </c>
      <c r="C911" t="s">
        <v>10</v>
      </c>
      <c r="D911" t="s">
        <v>11</v>
      </c>
      <c r="E911" t="s">
        <v>15</v>
      </c>
      <c r="F911" s="36">
        <v>70</v>
      </c>
      <c r="G911" s="36" t="str" cm="1">
        <f t="array" ref="G91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911">
        <v>64</v>
      </c>
      <c r="I911" t="str" cm="1">
        <f t="array" ref="I91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911" t="str">
        <f>IF(StudentsPerformance37[[#This Row],[math score]]&lt;50,"Failed","Passed")</f>
        <v>Passed</v>
      </c>
      <c r="K911" t="s">
        <v>34</v>
      </c>
      <c r="L911" t="s">
        <v>34</v>
      </c>
      <c r="M911" t="str" cm="1">
        <f t="array" ref="M91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911">
        <v>70</v>
      </c>
    </row>
    <row r="912" spans="1:14" x14ac:dyDescent="0.25">
      <c r="A912" t="s">
        <v>17</v>
      </c>
      <c r="B912" t="s">
        <v>21</v>
      </c>
      <c r="C912" t="s">
        <v>10</v>
      </c>
      <c r="D912" t="s">
        <v>20</v>
      </c>
      <c r="E912" t="s">
        <v>12</v>
      </c>
      <c r="F912" s="36">
        <v>50</v>
      </c>
      <c r="G912" s="36" t="str" cm="1">
        <f t="array" ref="G91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912">
        <v>42</v>
      </c>
      <c r="I912" t="str" cm="1">
        <f t="array" ref="I91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912" t="str">
        <f>IF(StudentsPerformance37[[#This Row],[math score]]&lt;50,"Failed","Passed")</f>
        <v>Passed</v>
      </c>
      <c r="K912" t="s">
        <v>35</v>
      </c>
      <c r="L912" t="s">
        <v>35</v>
      </c>
      <c r="M912" t="str" cm="1">
        <f t="array" ref="M91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912">
        <v>48</v>
      </c>
    </row>
    <row r="913" spans="1:14" x14ac:dyDescent="0.25">
      <c r="A913" t="s">
        <v>8</v>
      </c>
      <c r="B913" t="s">
        <v>18</v>
      </c>
      <c r="C913" t="s">
        <v>14</v>
      </c>
      <c r="D913" t="s">
        <v>11</v>
      </c>
      <c r="E913" t="s">
        <v>12</v>
      </c>
      <c r="F913" s="36">
        <v>69</v>
      </c>
      <c r="G913" s="36" t="str" cm="1">
        <f t="array" ref="G91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13">
        <v>84</v>
      </c>
      <c r="I913" t="str" cm="1">
        <f t="array" ref="I91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913" t="str">
        <f>IF(StudentsPerformance37[[#This Row],[math score]]&lt;50,"Failed","Passed")</f>
        <v>Passed</v>
      </c>
      <c r="K913" t="s">
        <v>34</v>
      </c>
      <c r="L913" t="s">
        <v>34</v>
      </c>
      <c r="M913" t="str" cm="1">
        <f t="array" ref="M91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913">
        <v>82</v>
      </c>
    </row>
    <row r="914" spans="1:14" x14ac:dyDescent="0.25">
      <c r="A914" t="s">
        <v>8</v>
      </c>
      <c r="B914" t="s">
        <v>13</v>
      </c>
      <c r="C914" t="s">
        <v>10</v>
      </c>
      <c r="D914" t="s">
        <v>11</v>
      </c>
      <c r="E914" t="s">
        <v>15</v>
      </c>
      <c r="F914" s="36">
        <v>52</v>
      </c>
      <c r="G914" s="36" t="str" cm="1">
        <f t="array" ref="G91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914">
        <v>61</v>
      </c>
      <c r="I914" t="str" cm="1">
        <f t="array" ref="I91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914" t="str">
        <f>IF(StudentsPerformance37[[#This Row],[math score]]&lt;50,"Failed","Passed")</f>
        <v>Passed</v>
      </c>
      <c r="K914" t="s">
        <v>34</v>
      </c>
      <c r="L914" t="s">
        <v>34</v>
      </c>
      <c r="M914" t="str" cm="1">
        <f t="array" ref="M91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14">
        <v>66</v>
      </c>
    </row>
    <row r="915" spans="1:14" x14ac:dyDescent="0.25">
      <c r="A915" t="s">
        <v>8</v>
      </c>
      <c r="B915" t="s">
        <v>13</v>
      </c>
      <c r="C915" t="s">
        <v>10</v>
      </c>
      <c r="D915" t="s">
        <v>20</v>
      </c>
      <c r="E915" t="s">
        <v>15</v>
      </c>
      <c r="F915" s="36">
        <v>47</v>
      </c>
      <c r="G915" s="36" t="str" cm="1">
        <f t="array" ref="G91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915">
        <v>62</v>
      </c>
      <c r="I915" t="str" cm="1">
        <f t="array" ref="I91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915" t="str">
        <f>IF(StudentsPerformance37[[#This Row],[math score]]&lt;50,"Failed","Passed")</f>
        <v>Failed</v>
      </c>
      <c r="K915" t="s">
        <v>34</v>
      </c>
      <c r="L915" t="s">
        <v>34</v>
      </c>
      <c r="M915" t="str" cm="1">
        <f t="array" ref="M91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15">
        <v>66</v>
      </c>
    </row>
    <row r="916" spans="1:14" x14ac:dyDescent="0.25">
      <c r="A916" t="s">
        <v>8</v>
      </c>
      <c r="B916" t="s">
        <v>9</v>
      </c>
      <c r="C916" t="s">
        <v>19</v>
      </c>
      <c r="D916" t="s">
        <v>20</v>
      </c>
      <c r="E916" t="s">
        <v>12</v>
      </c>
      <c r="F916" s="36">
        <v>46</v>
      </c>
      <c r="G916" s="36" t="str" cm="1">
        <f t="array" ref="G91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916">
        <v>61</v>
      </c>
      <c r="I916" t="str" cm="1">
        <f t="array" ref="I91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916" t="str">
        <f>IF(StudentsPerformance37[[#This Row],[math score]]&lt;50,"Failed","Passed")</f>
        <v>Failed</v>
      </c>
      <c r="K916" t="s">
        <v>34</v>
      </c>
      <c r="L916" t="s">
        <v>34</v>
      </c>
      <c r="M916" t="str" cm="1">
        <f t="array" ref="M91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916">
        <v>55</v>
      </c>
    </row>
    <row r="917" spans="1:14" x14ac:dyDescent="0.25">
      <c r="A917" t="s">
        <v>8</v>
      </c>
      <c r="B917" t="s">
        <v>24</v>
      </c>
      <c r="C917" t="s">
        <v>14</v>
      </c>
      <c r="D917" t="s">
        <v>11</v>
      </c>
      <c r="E917" t="s">
        <v>12</v>
      </c>
      <c r="F917" s="36">
        <v>68</v>
      </c>
      <c r="G917" s="36" t="str" cm="1">
        <f t="array" ref="G91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17">
        <v>70</v>
      </c>
      <c r="I917" t="str" cm="1">
        <f t="array" ref="I91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17" t="str">
        <f>IF(StudentsPerformance37[[#This Row],[math score]]&lt;50,"Failed","Passed")</f>
        <v>Passed</v>
      </c>
      <c r="K917" t="s">
        <v>34</v>
      </c>
      <c r="L917" t="s">
        <v>34</v>
      </c>
      <c r="M917" t="str" cm="1">
        <f t="array" ref="M91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17">
        <v>66</v>
      </c>
    </row>
    <row r="918" spans="1:14" x14ac:dyDescent="0.25">
      <c r="A918" t="s">
        <v>17</v>
      </c>
      <c r="B918" t="s">
        <v>24</v>
      </c>
      <c r="C918" t="s">
        <v>10</v>
      </c>
      <c r="D918" t="s">
        <v>11</v>
      </c>
      <c r="E918" t="s">
        <v>15</v>
      </c>
      <c r="F918" s="36">
        <v>100</v>
      </c>
      <c r="G918" s="36" t="str" cm="1">
        <f t="array" ref="G91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918">
        <v>100</v>
      </c>
      <c r="I918" t="str" cm="1">
        <f t="array" ref="I91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918" t="str">
        <f>IF(StudentsPerformance37[[#This Row],[math score]]&lt;50,"Failed","Passed")</f>
        <v>Passed</v>
      </c>
      <c r="K918" t="s">
        <v>34</v>
      </c>
      <c r="L918" t="s">
        <v>34</v>
      </c>
      <c r="M918" t="str" cm="1">
        <f t="array" ref="M91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918">
        <v>100</v>
      </c>
    </row>
    <row r="919" spans="1:14" x14ac:dyDescent="0.25">
      <c r="A919" t="s">
        <v>8</v>
      </c>
      <c r="B919" t="s">
        <v>13</v>
      </c>
      <c r="C919" t="s">
        <v>22</v>
      </c>
      <c r="D919" t="s">
        <v>11</v>
      </c>
      <c r="E919" t="s">
        <v>12</v>
      </c>
      <c r="F919" s="36">
        <v>44</v>
      </c>
      <c r="G919" s="36" t="str" cm="1">
        <f t="array" ref="G91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919">
        <v>61</v>
      </c>
      <c r="I919" t="str" cm="1">
        <f t="array" ref="I91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919" t="str">
        <f>IF(StudentsPerformance37[[#This Row],[math score]]&lt;50,"Failed","Passed")</f>
        <v>Failed</v>
      </c>
      <c r="K919" t="s">
        <v>34</v>
      </c>
      <c r="L919" t="s">
        <v>34</v>
      </c>
      <c r="M919" t="str" cm="1">
        <f t="array" ref="M91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919">
        <v>52</v>
      </c>
    </row>
    <row r="920" spans="1:14" x14ac:dyDescent="0.25">
      <c r="A920" t="s">
        <v>8</v>
      </c>
      <c r="B920" t="s">
        <v>13</v>
      </c>
      <c r="C920" t="s">
        <v>19</v>
      </c>
      <c r="D920" t="s">
        <v>11</v>
      </c>
      <c r="E920" t="s">
        <v>15</v>
      </c>
      <c r="F920" s="36">
        <v>57</v>
      </c>
      <c r="G920" s="36" t="str" cm="1">
        <f t="array" ref="G92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920">
        <v>77</v>
      </c>
      <c r="I920" t="str" cm="1">
        <f t="array" ref="I92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20" t="str">
        <f>IF(StudentsPerformance37[[#This Row],[math score]]&lt;50,"Failed","Passed")</f>
        <v>Passed</v>
      </c>
      <c r="K920" t="s">
        <v>34</v>
      </c>
      <c r="L920" t="s">
        <v>34</v>
      </c>
      <c r="M920" t="str" cm="1">
        <f t="array" ref="M92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920">
        <v>80</v>
      </c>
    </row>
    <row r="921" spans="1:14" x14ac:dyDescent="0.25">
      <c r="A921" t="s">
        <v>17</v>
      </c>
      <c r="B921" t="s">
        <v>9</v>
      </c>
      <c r="C921" t="s">
        <v>14</v>
      </c>
      <c r="D921" t="s">
        <v>11</v>
      </c>
      <c r="E921" t="s">
        <v>15</v>
      </c>
      <c r="F921" s="36">
        <v>91</v>
      </c>
      <c r="G921" s="36" t="str" cm="1">
        <f t="array" ref="G92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921">
        <v>96</v>
      </c>
      <c r="I921" t="str" cm="1">
        <f t="array" ref="I92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921" t="str">
        <f>IF(StudentsPerformance37[[#This Row],[math score]]&lt;50,"Failed","Passed")</f>
        <v>Passed</v>
      </c>
      <c r="K921" t="s">
        <v>34</v>
      </c>
      <c r="L921" t="s">
        <v>34</v>
      </c>
      <c r="M921" t="str" cm="1">
        <f t="array" ref="M92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921">
        <v>91</v>
      </c>
    </row>
    <row r="922" spans="1:14" x14ac:dyDescent="0.25">
      <c r="A922" t="s">
        <v>17</v>
      </c>
      <c r="B922" t="s">
        <v>21</v>
      </c>
      <c r="C922" t="s">
        <v>22</v>
      </c>
      <c r="D922" t="s">
        <v>20</v>
      </c>
      <c r="E922" t="s">
        <v>12</v>
      </c>
      <c r="F922" s="36">
        <v>69</v>
      </c>
      <c r="G922" s="36" t="str" cm="1">
        <f t="array" ref="G92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22">
        <v>70</v>
      </c>
      <c r="I922" t="str" cm="1">
        <f t="array" ref="I92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22" t="str">
        <f>IF(StudentsPerformance37[[#This Row],[math score]]&lt;50,"Failed","Passed")</f>
        <v>Passed</v>
      </c>
      <c r="K922" t="s">
        <v>34</v>
      </c>
      <c r="L922" t="s">
        <v>34</v>
      </c>
      <c r="M922" t="str" cm="1">
        <f t="array" ref="M92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22">
        <v>67</v>
      </c>
    </row>
    <row r="923" spans="1:14" x14ac:dyDescent="0.25">
      <c r="A923" t="s">
        <v>8</v>
      </c>
      <c r="B923" t="s">
        <v>13</v>
      </c>
      <c r="C923" t="s">
        <v>22</v>
      </c>
      <c r="D923" t="s">
        <v>20</v>
      </c>
      <c r="E923" t="s">
        <v>12</v>
      </c>
      <c r="F923" s="36">
        <v>35</v>
      </c>
      <c r="G923" s="36" t="str" cm="1">
        <f t="array" ref="G92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923">
        <v>53</v>
      </c>
      <c r="I923" t="str" cm="1">
        <f t="array" ref="I92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923" t="str">
        <f>IF(StudentsPerformance37[[#This Row],[math score]]&lt;50,"Failed","Passed")</f>
        <v>Failed</v>
      </c>
      <c r="K923" t="s">
        <v>34</v>
      </c>
      <c r="L923" t="s">
        <v>35</v>
      </c>
      <c r="M923" t="str" cm="1">
        <f t="array" ref="M92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923">
        <v>46</v>
      </c>
    </row>
    <row r="924" spans="1:14" x14ac:dyDescent="0.25">
      <c r="A924" t="s">
        <v>17</v>
      </c>
      <c r="B924" t="s">
        <v>21</v>
      </c>
      <c r="C924" t="s">
        <v>22</v>
      </c>
      <c r="D924" t="s">
        <v>11</v>
      </c>
      <c r="E924" t="s">
        <v>12</v>
      </c>
      <c r="F924" s="36">
        <v>72</v>
      </c>
      <c r="G924" s="36" t="str" cm="1">
        <f t="array" ref="G92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924">
        <v>66</v>
      </c>
      <c r="I924" t="str" cm="1">
        <f t="array" ref="I92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924" t="str">
        <f>IF(StudentsPerformance37[[#This Row],[math score]]&lt;50,"Failed","Passed")</f>
        <v>Passed</v>
      </c>
      <c r="K924" t="s">
        <v>34</v>
      </c>
      <c r="L924" t="s">
        <v>34</v>
      </c>
      <c r="M924" t="str" cm="1">
        <f t="array" ref="M92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24">
        <v>66</v>
      </c>
    </row>
    <row r="925" spans="1:14" x14ac:dyDescent="0.25">
      <c r="A925" t="s">
        <v>8</v>
      </c>
      <c r="B925" t="s">
        <v>9</v>
      </c>
      <c r="C925" t="s">
        <v>19</v>
      </c>
      <c r="D925" t="s">
        <v>20</v>
      </c>
      <c r="E925" t="s">
        <v>12</v>
      </c>
      <c r="F925" s="36">
        <v>54</v>
      </c>
      <c r="G925" s="36" t="str" cm="1">
        <f t="array" ref="G92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925">
        <v>65</v>
      </c>
      <c r="I925" t="str" cm="1">
        <f t="array" ref="I92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925" t="str">
        <f>IF(StudentsPerformance37[[#This Row],[math score]]&lt;50,"Failed","Passed")</f>
        <v>Passed</v>
      </c>
      <c r="K925" t="s">
        <v>34</v>
      </c>
      <c r="L925" t="s">
        <v>34</v>
      </c>
      <c r="M925" t="str" cm="1">
        <f t="array" ref="M92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25">
        <v>65</v>
      </c>
    </row>
    <row r="926" spans="1:14" x14ac:dyDescent="0.25">
      <c r="A926" t="s">
        <v>17</v>
      </c>
      <c r="B926" t="s">
        <v>21</v>
      </c>
      <c r="C926" t="s">
        <v>22</v>
      </c>
      <c r="D926" t="s">
        <v>20</v>
      </c>
      <c r="E926" t="s">
        <v>12</v>
      </c>
      <c r="F926" s="36">
        <v>74</v>
      </c>
      <c r="G926" s="36" t="str" cm="1">
        <f t="array" ref="G92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926">
        <v>70</v>
      </c>
      <c r="I926" t="str" cm="1">
        <f t="array" ref="I92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26" t="str">
        <f>IF(StudentsPerformance37[[#This Row],[math score]]&lt;50,"Failed","Passed")</f>
        <v>Passed</v>
      </c>
      <c r="K926" t="s">
        <v>34</v>
      </c>
      <c r="L926" t="s">
        <v>34</v>
      </c>
      <c r="M926" t="str" cm="1">
        <f t="array" ref="M92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26">
        <v>69</v>
      </c>
    </row>
    <row r="927" spans="1:14" x14ac:dyDescent="0.25">
      <c r="A927" t="s">
        <v>17</v>
      </c>
      <c r="B927" t="s">
        <v>24</v>
      </c>
      <c r="C927" t="s">
        <v>23</v>
      </c>
      <c r="D927" t="s">
        <v>11</v>
      </c>
      <c r="E927" t="s">
        <v>15</v>
      </c>
      <c r="F927" s="36">
        <v>74</v>
      </c>
      <c r="G927" s="36" t="str" cm="1">
        <f t="array" ref="G92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927">
        <v>64</v>
      </c>
      <c r="I927" t="str" cm="1">
        <f t="array" ref="I92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927" t="str">
        <f>IF(StudentsPerformance37[[#This Row],[math score]]&lt;50,"Failed","Passed")</f>
        <v>Passed</v>
      </c>
      <c r="K927" t="s">
        <v>34</v>
      </c>
      <c r="L927" t="s">
        <v>34</v>
      </c>
      <c r="M927" t="str" cm="1">
        <f t="array" ref="M92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27">
        <v>60</v>
      </c>
    </row>
    <row r="928" spans="1:14" x14ac:dyDescent="0.25">
      <c r="A928" t="s">
        <v>17</v>
      </c>
      <c r="B928" t="s">
        <v>24</v>
      </c>
      <c r="C928" t="s">
        <v>19</v>
      </c>
      <c r="D928" t="s">
        <v>20</v>
      </c>
      <c r="E928" t="s">
        <v>12</v>
      </c>
      <c r="F928" s="36">
        <v>64</v>
      </c>
      <c r="G928" s="36" t="str" cm="1">
        <f t="array" ref="G92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28">
        <v>56</v>
      </c>
      <c r="I928" t="str" cm="1">
        <f t="array" ref="I92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928" t="str">
        <f>IF(StudentsPerformance37[[#This Row],[math score]]&lt;50,"Failed","Passed")</f>
        <v>Passed</v>
      </c>
      <c r="K928" t="s">
        <v>34</v>
      </c>
      <c r="L928" t="s">
        <v>34</v>
      </c>
      <c r="M928" t="str" cm="1">
        <f t="array" ref="M92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928">
        <v>52</v>
      </c>
    </row>
    <row r="929" spans="1:14" x14ac:dyDescent="0.25">
      <c r="A929" t="s">
        <v>8</v>
      </c>
      <c r="B929" t="s">
        <v>21</v>
      </c>
      <c r="C929" t="s">
        <v>22</v>
      </c>
      <c r="D929" t="s">
        <v>20</v>
      </c>
      <c r="E929" t="s">
        <v>15</v>
      </c>
      <c r="F929" s="36">
        <v>65</v>
      </c>
      <c r="G929" s="36" t="str" cm="1">
        <f t="array" ref="G92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29">
        <v>61</v>
      </c>
      <c r="I929" t="str" cm="1">
        <f t="array" ref="I92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929" t="str">
        <f>IF(StudentsPerformance37[[#This Row],[math score]]&lt;50,"Failed","Passed")</f>
        <v>Passed</v>
      </c>
      <c r="K929" t="s">
        <v>34</v>
      </c>
      <c r="L929" t="s">
        <v>34</v>
      </c>
      <c r="M929" t="str" cm="1">
        <f t="array" ref="M92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929">
        <v>71</v>
      </c>
    </row>
    <row r="930" spans="1:14" x14ac:dyDescent="0.25">
      <c r="A930" t="s">
        <v>17</v>
      </c>
      <c r="B930" t="s">
        <v>24</v>
      </c>
      <c r="C930" t="s">
        <v>19</v>
      </c>
      <c r="D930" t="s">
        <v>20</v>
      </c>
      <c r="E930" t="s">
        <v>15</v>
      </c>
      <c r="F930" s="36">
        <v>46</v>
      </c>
      <c r="G930" s="36" t="str" cm="1">
        <f t="array" ref="G93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930">
        <v>43</v>
      </c>
      <c r="I930" t="str" cm="1">
        <f t="array" ref="I93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930" t="str">
        <f>IF(StudentsPerformance37[[#This Row],[math score]]&lt;50,"Failed","Passed")</f>
        <v>Failed</v>
      </c>
      <c r="K930" t="s">
        <v>35</v>
      </c>
      <c r="L930" t="s">
        <v>35</v>
      </c>
      <c r="M930" t="str" cm="1">
        <f t="array" ref="M93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930">
        <v>44</v>
      </c>
    </row>
    <row r="931" spans="1:14" x14ac:dyDescent="0.25">
      <c r="A931" t="s">
        <v>8</v>
      </c>
      <c r="B931" t="s">
        <v>13</v>
      </c>
      <c r="C931" t="s">
        <v>23</v>
      </c>
      <c r="D931" t="s">
        <v>20</v>
      </c>
      <c r="E931" t="s">
        <v>12</v>
      </c>
      <c r="F931" s="36">
        <v>48</v>
      </c>
      <c r="G931" s="36" t="str" cm="1">
        <f t="array" ref="G93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931">
        <v>56</v>
      </c>
      <c r="I931" t="str" cm="1">
        <f t="array" ref="I93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931" t="str">
        <f>IF(StudentsPerformance37[[#This Row],[math score]]&lt;50,"Failed","Passed")</f>
        <v>Failed</v>
      </c>
      <c r="K931" t="s">
        <v>34</v>
      </c>
      <c r="L931" t="s">
        <v>34</v>
      </c>
      <c r="M931" t="str" cm="1">
        <f t="array" ref="M93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931">
        <v>51</v>
      </c>
    </row>
    <row r="932" spans="1:14" x14ac:dyDescent="0.25">
      <c r="A932" t="s">
        <v>17</v>
      </c>
      <c r="B932" t="s">
        <v>13</v>
      </c>
      <c r="C932" t="s">
        <v>14</v>
      </c>
      <c r="D932" t="s">
        <v>20</v>
      </c>
      <c r="E932" t="s">
        <v>15</v>
      </c>
      <c r="F932" s="36">
        <v>67</v>
      </c>
      <c r="G932" s="36" t="str" cm="1">
        <f t="array" ref="G93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32">
        <v>74</v>
      </c>
      <c r="I932" t="str" cm="1">
        <f t="array" ref="I93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32" t="str">
        <f>IF(StudentsPerformance37[[#This Row],[math score]]&lt;50,"Failed","Passed")</f>
        <v>Passed</v>
      </c>
      <c r="K932" t="s">
        <v>34</v>
      </c>
      <c r="L932" t="s">
        <v>34</v>
      </c>
      <c r="M932" t="str" cm="1">
        <f t="array" ref="M93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932">
        <v>70</v>
      </c>
    </row>
    <row r="933" spans="1:14" x14ac:dyDescent="0.25">
      <c r="A933" t="s">
        <v>17</v>
      </c>
      <c r="B933" t="s">
        <v>21</v>
      </c>
      <c r="C933" t="s">
        <v>14</v>
      </c>
      <c r="D933" t="s">
        <v>20</v>
      </c>
      <c r="E933" t="s">
        <v>12</v>
      </c>
      <c r="F933" s="36">
        <v>62</v>
      </c>
      <c r="G933" s="36" t="str" cm="1">
        <f t="array" ref="G93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33">
        <v>57</v>
      </c>
      <c r="I933" t="str" cm="1">
        <f t="array" ref="I93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933" t="str">
        <f>IF(StudentsPerformance37[[#This Row],[math score]]&lt;50,"Failed","Passed")</f>
        <v>Passed</v>
      </c>
      <c r="K933" t="s">
        <v>34</v>
      </c>
      <c r="L933" t="s">
        <v>34</v>
      </c>
      <c r="M933" t="str" cm="1">
        <f t="array" ref="M93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33">
        <v>62</v>
      </c>
    </row>
    <row r="934" spans="1:14" x14ac:dyDescent="0.25">
      <c r="A934" t="s">
        <v>17</v>
      </c>
      <c r="B934" t="s">
        <v>21</v>
      </c>
      <c r="C934" t="s">
        <v>19</v>
      </c>
      <c r="D934" t="s">
        <v>20</v>
      </c>
      <c r="E934" t="s">
        <v>15</v>
      </c>
      <c r="F934" s="36">
        <v>61</v>
      </c>
      <c r="G934" s="36" t="str" cm="1">
        <f t="array" ref="G93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34">
        <v>71</v>
      </c>
      <c r="I934" t="str" cm="1">
        <f t="array" ref="I93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34" t="str">
        <f>IF(StudentsPerformance37[[#This Row],[math score]]&lt;50,"Failed","Passed")</f>
        <v>Passed</v>
      </c>
      <c r="K934" t="s">
        <v>34</v>
      </c>
      <c r="L934" t="s">
        <v>34</v>
      </c>
      <c r="M934" t="str" cm="1">
        <f t="array" ref="M93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934">
        <v>73</v>
      </c>
    </row>
    <row r="935" spans="1:14" x14ac:dyDescent="0.25">
      <c r="A935" t="s">
        <v>17</v>
      </c>
      <c r="B935" t="s">
        <v>13</v>
      </c>
      <c r="C935" t="s">
        <v>10</v>
      </c>
      <c r="D935" t="s">
        <v>20</v>
      </c>
      <c r="E935" t="s">
        <v>15</v>
      </c>
      <c r="F935" s="36">
        <v>70</v>
      </c>
      <c r="G935" s="36" t="str" cm="1">
        <f t="array" ref="G93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935">
        <v>75</v>
      </c>
      <c r="I935" t="str" cm="1">
        <f t="array" ref="I93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35" t="str">
        <f>IF(StudentsPerformance37[[#This Row],[math score]]&lt;50,"Failed","Passed")</f>
        <v>Passed</v>
      </c>
      <c r="K935" t="s">
        <v>34</v>
      </c>
      <c r="L935" t="s">
        <v>34</v>
      </c>
      <c r="M935" t="str" cm="1">
        <f t="array" ref="M93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935">
        <v>74</v>
      </c>
    </row>
    <row r="936" spans="1:14" x14ac:dyDescent="0.25">
      <c r="A936" t="s">
        <v>17</v>
      </c>
      <c r="B936" t="s">
        <v>13</v>
      </c>
      <c r="C936" t="s">
        <v>19</v>
      </c>
      <c r="D936" t="s">
        <v>11</v>
      </c>
      <c r="E936" t="s">
        <v>15</v>
      </c>
      <c r="F936" s="36">
        <v>98</v>
      </c>
      <c r="G936" s="36" t="str" cm="1">
        <f t="array" ref="G93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936">
        <v>87</v>
      </c>
      <c r="I936" t="str" cm="1">
        <f t="array" ref="I93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936" t="str">
        <f>IF(StudentsPerformance37[[#This Row],[math score]]&lt;50,"Failed","Passed")</f>
        <v>Passed</v>
      </c>
      <c r="K936" t="s">
        <v>34</v>
      </c>
      <c r="L936" t="s">
        <v>34</v>
      </c>
      <c r="M936" t="str" cm="1">
        <f t="array" ref="M93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936">
        <v>90</v>
      </c>
    </row>
    <row r="937" spans="1:14" x14ac:dyDescent="0.25">
      <c r="A937" t="s">
        <v>17</v>
      </c>
      <c r="B937" t="s">
        <v>21</v>
      </c>
      <c r="C937" t="s">
        <v>14</v>
      </c>
      <c r="D937" t="s">
        <v>20</v>
      </c>
      <c r="E937" t="s">
        <v>12</v>
      </c>
      <c r="F937" s="36">
        <v>70</v>
      </c>
      <c r="G937" s="36" t="str" cm="1">
        <f t="array" ref="G93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937">
        <v>63</v>
      </c>
      <c r="I937" t="str" cm="1">
        <f t="array" ref="I93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937" t="str">
        <f>IF(StudentsPerformance37[[#This Row],[math score]]&lt;50,"Failed","Passed")</f>
        <v>Passed</v>
      </c>
      <c r="K937" t="s">
        <v>34</v>
      </c>
      <c r="L937" t="s">
        <v>34</v>
      </c>
      <c r="M937" t="str" cm="1">
        <f t="array" ref="M93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937">
        <v>58</v>
      </c>
    </row>
    <row r="938" spans="1:14" x14ac:dyDescent="0.25">
      <c r="A938" t="s">
        <v>17</v>
      </c>
      <c r="B938" t="s">
        <v>18</v>
      </c>
      <c r="C938" t="s">
        <v>19</v>
      </c>
      <c r="D938" t="s">
        <v>11</v>
      </c>
      <c r="E938" t="s">
        <v>12</v>
      </c>
      <c r="F938" s="36">
        <v>67</v>
      </c>
      <c r="G938" s="36" t="str" cm="1">
        <f t="array" ref="G93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38">
        <v>57</v>
      </c>
      <c r="I938" t="str" cm="1">
        <f t="array" ref="I93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938" t="str">
        <f>IF(StudentsPerformance37[[#This Row],[math score]]&lt;50,"Failed","Passed")</f>
        <v>Passed</v>
      </c>
      <c r="K938" t="s">
        <v>34</v>
      </c>
      <c r="L938" t="s">
        <v>34</v>
      </c>
      <c r="M938" t="str" cm="1">
        <f t="array" ref="M93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938">
        <v>53</v>
      </c>
    </row>
    <row r="939" spans="1:14" x14ac:dyDescent="0.25">
      <c r="A939" t="s">
        <v>8</v>
      </c>
      <c r="B939" t="s">
        <v>24</v>
      </c>
      <c r="C939" t="s">
        <v>22</v>
      </c>
      <c r="D939" t="s">
        <v>20</v>
      </c>
      <c r="E939" t="s">
        <v>12</v>
      </c>
      <c r="F939" s="36">
        <v>57</v>
      </c>
      <c r="G939" s="36" t="str" cm="1">
        <f t="array" ref="G93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939">
        <v>58</v>
      </c>
      <c r="I939" t="str" cm="1">
        <f t="array" ref="I93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939" t="str">
        <f>IF(StudentsPerformance37[[#This Row],[math score]]&lt;50,"Failed","Passed")</f>
        <v>Passed</v>
      </c>
      <c r="K939" t="s">
        <v>34</v>
      </c>
      <c r="L939" t="s">
        <v>34</v>
      </c>
      <c r="M939" t="str" cm="1">
        <f t="array" ref="M93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939">
        <v>57</v>
      </c>
    </row>
    <row r="940" spans="1:14" x14ac:dyDescent="0.25">
      <c r="A940" t="s">
        <v>17</v>
      </c>
      <c r="B940" t="s">
        <v>21</v>
      </c>
      <c r="C940" t="s">
        <v>14</v>
      </c>
      <c r="D940" t="s">
        <v>11</v>
      </c>
      <c r="E940" t="s">
        <v>15</v>
      </c>
      <c r="F940" s="36">
        <v>85</v>
      </c>
      <c r="G940" s="36" t="str" cm="1">
        <f t="array" ref="G94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940">
        <v>81</v>
      </c>
      <c r="I940" t="str" cm="1">
        <f t="array" ref="I94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940" t="str">
        <f>IF(StudentsPerformance37[[#This Row],[math score]]&lt;50,"Failed","Passed")</f>
        <v>Passed</v>
      </c>
      <c r="K940" t="s">
        <v>34</v>
      </c>
      <c r="L940" t="s">
        <v>34</v>
      </c>
      <c r="M940" t="str" cm="1">
        <f t="array" ref="M94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940">
        <v>85</v>
      </c>
    </row>
    <row r="941" spans="1:14" x14ac:dyDescent="0.25">
      <c r="A941" t="s">
        <v>17</v>
      </c>
      <c r="B941" t="s">
        <v>21</v>
      </c>
      <c r="C941" t="s">
        <v>23</v>
      </c>
      <c r="D941" t="s">
        <v>11</v>
      </c>
      <c r="E941" t="s">
        <v>15</v>
      </c>
      <c r="F941" s="36">
        <v>77</v>
      </c>
      <c r="G941" s="36" t="str" cm="1">
        <f t="array" ref="G94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941">
        <v>68</v>
      </c>
      <c r="I941" t="str" cm="1">
        <f t="array" ref="I94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941" t="str">
        <f>IF(StudentsPerformance37[[#This Row],[math score]]&lt;50,"Failed","Passed")</f>
        <v>Passed</v>
      </c>
      <c r="K941" t="s">
        <v>34</v>
      </c>
      <c r="L941" t="s">
        <v>34</v>
      </c>
      <c r="M941" t="str" cm="1">
        <f t="array" ref="M94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41">
        <v>69</v>
      </c>
    </row>
    <row r="942" spans="1:14" x14ac:dyDescent="0.25">
      <c r="A942" t="s">
        <v>17</v>
      </c>
      <c r="B942" t="s">
        <v>13</v>
      </c>
      <c r="C942" t="s">
        <v>16</v>
      </c>
      <c r="D942" t="s">
        <v>20</v>
      </c>
      <c r="E942" t="s">
        <v>15</v>
      </c>
      <c r="F942" s="36">
        <v>72</v>
      </c>
      <c r="G942" s="36" t="str" cm="1">
        <f t="array" ref="G94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942">
        <v>66</v>
      </c>
      <c r="I942" t="str" cm="1">
        <f t="array" ref="I94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942" t="str">
        <f>IF(StudentsPerformance37[[#This Row],[math score]]&lt;50,"Failed","Passed")</f>
        <v>Passed</v>
      </c>
      <c r="K942" t="s">
        <v>34</v>
      </c>
      <c r="L942" t="s">
        <v>34</v>
      </c>
      <c r="M942" t="str" cm="1">
        <f t="array" ref="M94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942">
        <v>72</v>
      </c>
    </row>
    <row r="943" spans="1:14" x14ac:dyDescent="0.25">
      <c r="A943" t="s">
        <v>8</v>
      </c>
      <c r="B943" t="s">
        <v>21</v>
      </c>
      <c r="C943" t="s">
        <v>16</v>
      </c>
      <c r="D943" t="s">
        <v>11</v>
      </c>
      <c r="E943" t="s">
        <v>12</v>
      </c>
      <c r="F943" s="36">
        <v>78</v>
      </c>
      <c r="G943" s="36" t="str" cm="1">
        <f t="array" ref="G94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943">
        <v>91</v>
      </c>
      <c r="I943" t="str" cm="1">
        <f t="array" ref="I94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943" t="str">
        <f>IF(StudentsPerformance37[[#This Row],[math score]]&lt;50,"Failed","Passed")</f>
        <v>Passed</v>
      </c>
      <c r="K943" t="s">
        <v>34</v>
      </c>
      <c r="L943" t="s">
        <v>34</v>
      </c>
      <c r="M943" t="str" cm="1">
        <f t="array" ref="M94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943">
        <v>96</v>
      </c>
    </row>
    <row r="944" spans="1:14" x14ac:dyDescent="0.25">
      <c r="A944" t="s">
        <v>17</v>
      </c>
      <c r="B944" t="s">
        <v>13</v>
      </c>
      <c r="C944" t="s">
        <v>22</v>
      </c>
      <c r="D944" t="s">
        <v>11</v>
      </c>
      <c r="E944" t="s">
        <v>12</v>
      </c>
      <c r="F944" s="36">
        <v>81</v>
      </c>
      <c r="G944" s="36" t="str" cm="1">
        <f t="array" ref="G94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944">
        <v>66</v>
      </c>
      <c r="I944" t="str" cm="1">
        <f t="array" ref="I94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944" t="str">
        <f>IF(StudentsPerformance37[[#This Row],[math score]]&lt;50,"Failed","Passed")</f>
        <v>Passed</v>
      </c>
      <c r="K944" t="s">
        <v>34</v>
      </c>
      <c r="L944" t="s">
        <v>34</v>
      </c>
      <c r="M944" t="str" cm="1">
        <f t="array" ref="M94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44">
        <v>64</v>
      </c>
    </row>
    <row r="945" spans="1:14" x14ac:dyDescent="0.25">
      <c r="A945" t="s">
        <v>17</v>
      </c>
      <c r="B945" t="s">
        <v>18</v>
      </c>
      <c r="C945" t="s">
        <v>23</v>
      </c>
      <c r="D945" t="s">
        <v>20</v>
      </c>
      <c r="E945" t="s">
        <v>15</v>
      </c>
      <c r="F945" s="36">
        <v>61</v>
      </c>
      <c r="G945" s="36" t="str" cm="1">
        <f t="array" ref="G94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45">
        <v>62</v>
      </c>
      <c r="I945" t="str" cm="1">
        <f t="array" ref="I94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945" t="str">
        <f>IF(StudentsPerformance37[[#This Row],[math score]]&lt;50,"Failed","Passed")</f>
        <v>Passed</v>
      </c>
      <c r="K945" t="s">
        <v>34</v>
      </c>
      <c r="L945" t="s">
        <v>34</v>
      </c>
      <c r="M945" t="str" cm="1">
        <f t="array" ref="M94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45">
        <v>61</v>
      </c>
    </row>
    <row r="946" spans="1:14" x14ac:dyDescent="0.25">
      <c r="A946" t="s">
        <v>8</v>
      </c>
      <c r="B946" t="s">
        <v>9</v>
      </c>
      <c r="C946" t="s">
        <v>22</v>
      </c>
      <c r="D946" t="s">
        <v>11</v>
      </c>
      <c r="E946" t="s">
        <v>12</v>
      </c>
      <c r="F946" s="36">
        <v>58</v>
      </c>
      <c r="G946" s="36" t="str" cm="1">
        <f t="array" ref="G94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946">
        <v>68</v>
      </c>
      <c r="I946" t="str" cm="1">
        <f t="array" ref="I94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946" t="str">
        <f>IF(StudentsPerformance37[[#This Row],[math score]]&lt;50,"Failed","Passed")</f>
        <v>Passed</v>
      </c>
      <c r="K946" t="s">
        <v>34</v>
      </c>
      <c r="L946" t="s">
        <v>34</v>
      </c>
      <c r="M946" t="str" cm="1">
        <f t="array" ref="M94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46">
        <v>61</v>
      </c>
    </row>
    <row r="947" spans="1:14" x14ac:dyDescent="0.25">
      <c r="A947" t="s">
        <v>8</v>
      </c>
      <c r="B947" t="s">
        <v>13</v>
      </c>
      <c r="C947" t="s">
        <v>19</v>
      </c>
      <c r="D947" t="s">
        <v>11</v>
      </c>
      <c r="E947" t="s">
        <v>12</v>
      </c>
      <c r="F947" s="36">
        <v>54</v>
      </c>
      <c r="G947" s="36" t="str" cm="1">
        <f t="array" ref="G94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947">
        <v>61</v>
      </c>
      <c r="I947" t="str" cm="1">
        <f t="array" ref="I94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947" t="str">
        <f>IF(StudentsPerformance37[[#This Row],[math score]]&lt;50,"Failed","Passed")</f>
        <v>Passed</v>
      </c>
      <c r="K947" t="s">
        <v>34</v>
      </c>
      <c r="L947" t="s">
        <v>34</v>
      </c>
      <c r="M947" t="str" cm="1">
        <f t="array" ref="M94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947">
        <v>58</v>
      </c>
    </row>
    <row r="948" spans="1:14" x14ac:dyDescent="0.25">
      <c r="A948" t="s">
        <v>17</v>
      </c>
      <c r="B948" t="s">
        <v>9</v>
      </c>
      <c r="C948" t="s">
        <v>22</v>
      </c>
      <c r="D948" t="s">
        <v>11</v>
      </c>
      <c r="E948" t="s">
        <v>12</v>
      </c>
      <c r="F948" s="36">
        <v>82</v>
      </c>
      <c r="G948" s="36" t="str" cm="1">
        <f t="array" ref="G94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948">
        <v>82</v>
      </c>
      <c r="I948" t="str" cm="1">
        <f t="array" ref="I94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948" t="str">
        <f>IF(StudentsPerformance37[[#This Row],[math score]]&lt;50,"Failed","Passed")</f>
        <v>Passed</v>
      </c>
      <c r="K948" t="s">
        <v>34</v>
      </c>
      <c r="L948" t="s">
        <v>34</v>
      </c>
      <c r="M948" t="str" cm="1">
        <f t="array" ref="M94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948">
        <v>80</v>
      </c>
    </row>
    <row r="949" spans="1:14" x14ac:dyDescent="0.25">
      <c r="A949" t="s">
        <v>8</v>
      </c>
      <c r="B949" t="s">
        <v>21</v>
      </c>
      <c r="C949" t="s">
        <v>14</v>
      </c>
      <c r="D949" t="s">
        <v>20</v>
      </c>
      <c r="E949" t="s">
        <v>12</v>
      </c>
      <c r="F949" s="36">
        <v>49</v>
      </c>
      <c r="G949" s="36" t="str" cm="1">
        <f t="array" ref="G94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949">
        <v>58</v>
      </c>
      <c r="I949" t="str" cm="1">
        <f t="array" ref="I94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949" t="str">
        <f>IF(StudentsPerformance37[[#This Row],[math score]]&lt;50,"Failed","Passed")</f>
        <v>Failed</v>
      </c>
      <c r="K949" t="s">
        <v>34</v>
      </c>
      <c r="L949" t="s">
        <v>34</v>
      </c>
      <c r="M949" t="str" cm="1">
        <f t="array" ref="M94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49">
        <v>60</v>
      </c>
    </row>
    <row r="950" spans="1:14" x14ac:dyDescent="0.25">
      <c r="A950" t="s">
        <v>17</v>
      </c>
      <c r="B950" t="s">
        <v>9</v>
      </c>
      <c r="C950" t="s">
        <v>23</v>
      </c>
      <c r="D950" t="s">
        <v>20</v>
      </c>
      <c r="E950" t="s">
        <v>15</v>
      </c>
      <c r="F950" s="36">
        <v>49</v>
      </c>
      <c r="G950" s="36" t="str" cm="1">
        <f t="array" ref="G95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950">
        <v>50</v>
      </c>
      <c r="I950" t="str" cm="1">
        <f t="array" ref="I95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950" t="str">
        <f>IF(StudentsPerformance37[[#This Row],[math score]]&lt;50,"Failed","Passed")</f>
        <v>Failed</v>
      </c>
      <c r="K950" t="s">
        <v>34</v>
      </c>
      <c r="L950" t="s">
        <v>34</v>
      </c>
      <c r="M950" t="str" cm="1">
        <f t="array" ref="M95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950">
        <v>52</v>
      </c>
    </row>
    <row r="951" spans="1:14" x14ac:dyDescent="0.25">
      <c r="A951" t="s">
        <v>8</v>
      </c>
      <c r="B951" t="s">
        <v>24</v>
      </c>
      <c r="C951" t="s">
        <v>22</v>
      </c>
      <c r="D951" t="s">
        <v>20</v>
      </c>
      <c r="E951" t="s">
        <v>15</v>
      </c>
      <c r="F951" s="36">
        <v>57</v>
      </c>
      <c r="G951" s="36" t="str" cm="1">
        <f t="array" ref="G95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951">
        <v>75</v>
      </c>
      <c r="I951" t="str" cm="1">
        <f t="array" ref="I95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51" t="str">
        <f>IF(StudentsPerformance37[[#This Row],[math score]]&lt;50,"Failed","Passed")</f>
        <v>Passed</v>
      </c>
      <c r="K951" t="s">
        <v>34</v>
      </c>
      <c r="L951" t="s">
        <v>34</v>
      </c>
      <c r="M951" t="str" cm="1">
        <f t="array" ref="M95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951">
        <v>73</v>
      </c>
    </row>
    <row r="952" spans="1:14" x14ac:dyDescent="0.25">
      <c r="A952" t="s">
        <v>17</v>
      </c>
      <c r="B952" t="s">
        <v>24</v>
      </c>
      <c r="C952" t="s">
        <v>22</v>
      </c>
      <c r="D952" t="s">
        <v>11</v>
      </c>
      <c r="E952" t="s">
        <v>12</v>
      </c>
      <c r="F952" s="36">
        <v>94</v>
      </c>
      <c r="G952" s="36" t="str" cm="1">
        <f t="array" ref="G95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952">
        <v>73</v>
      </c>
      <c r="I952" t="str" cm="1">
        <f t="array" ref="I95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52" t="str">
        <f>IF(StudentsPerformance37[[#This Row],[math score]]&lt;50,"Failed","Passed")</f>
        <v>Passed</v>
      </c>
      <c r="K952" t="s">
        <v>34</v>
      </c>
      <c r="L952" t="s">
        <v>34</v>
      </c>
      <c r="M952" t="str" cm="1">
        <f t="array" ref="M95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952">
        <v>71</v>
      </c>
    </row>
    <row r="953" spans="1:14" x14ac:dyDescent="0.25">
      <c r="A953" t="s">
        <v>8</v>
      </c>
      <c r="B953" t="s">
        <v>21</v>
      </c>
      <c r="C953" t="s">
        <v>14</v>
      </c>
      <c r="D953" t="s">
        <v>11</v>
      </c>
      <c r="E953" t="s">
        <v>15</v>
      </c>
      <c r="F953" s="36">
        <v>75</v>
      </c>
      <c r="G953" s="36" t="str" cm="1">
        <f t="array" ref="G95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953">
        <v>77</v>
      </c>
      <c r="I953" t="str" cm="1">
        <f t="array" ref="I95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53" t="str">
        <f>IF(StudentsPerformance37[[#This Row],[math score]]&lt;50,"Failed","Passed")</f>
        <v>Passed</v>
      </c>
      <c r="K953" t="s">
        <v>34</v>
      </c>
      <c r="L953" t="s">
        <v>34</v>
      </c>
      <c r="M953" t="str" cm="1">
        <f t="array" ref="M95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953">
        <v>83</v>
      </c>
    </row>
    <row r="954" spans="1:14" x14ac:dyDescent="0.25">
      <c r="A954" t="s">
        <v>8</v>
      </c>
      <c r="B954" t="s">
        <v>24</v>
      </c>
      <c r="C954" t="s">
        <v>23</v>
      </c>
      <c r="D954" t="s">
        <v>20</v>
      </c>
      <c r="E954" t="s">
        <v>12</v>
      </c>
      <c r="F954" s="36">
        <v>74</v>
      </c>
      <c r="G954" s="36" t="str" cm="1">
        <f t="array" ref="G95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954">
        <v>74</v>
      </c>
      <c r="I954" t="str" cm="1">
        <f t="array" ref="I95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54" t="str">
        <f>IF(StudentsPerformance37[[#This Row],[math score]]&lt;50,"Failed","Passed")</f>
        <v>Passed</v>
      </c>
      <c r="K954" t="s">
        <v>34</v>
      </c>
      <c r="L954" t="s">
        <v>34</v>
      </c>
      <c r="M954" t="str" cm="1">
        <f t="array" ref="M95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954">
        <v>72</v>
      </c>
    </row>
    <row r="955" spans="1:14" x14ac:dyDescent="0.25">
      <c r="A955" t="s">
        <v>17</v>
      </c>
      <c r="B955" t="s">
        <v>13</v>
      </c>
      <c r="C955" t="s">
        <v>22</v>
      </c>
      <c r="D955" t="s">
        <v>11</v>
      </c>
      <c r="E955" t="s">
        <v>15</v>
      </c>
      <c r="F955" s="36">
        <v>58</v>
      </c>
      <c r="G955" s="36" t="str" cm="1">
        <f t="array" ref="G95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955">
        <v>52</v>
      </c>
      <c r="I955" t="str" cm="1">
        <f t="array" ref="I95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955" t="str">
        <f>IF(StudentsPerformance37[[#This Row],[math score]]&lt;50,"Failed","Passed")</f>
        <v>Passed</v>
      </c>
      <c r="K955" t="s">
        <v>34</v>
      </c>
      <c r="L955" t="s">
        <v>34</v>
      </c>
      <c r="M955" t="str" cm="1">
        <f t="array" ref="M95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955">
        <v>54</v>
      </c>
    </row>
    <row r="956" spans="1:14" x14ac:dyDescent="0.25">
      <c r="A956" t="s">
        <v>8</v>
      </c>
      <c r="B956" t="s">
        <v>13</v>
      </c>
      <c r="C956" t="s">
        <v>14</v>
      </c>
      <c r="D956" t="s">
        <v>11</v>
      </c>
      <c r="E956" t="s">
        <v>12</v>
      </c>
      <c r="F956" s="36">
        <v>62</v>
      </c>
      <c r="G956" s="36" t="str" cm="1">
        <f t="array" ref="G95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56">
        <v>69</v>
      </c>
      <c r="I956" t="str" cm="1">
        <f t="array" ref="I95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956" t="str">
        <f>IF(StudentsPerformance37[[#This Row],[math score]]&lt;50,"Failed","Passed")</f>
        <v>Passed</v>
      </c>
      <c r="K956" t="s">
        <v>34</v>
      </c>
      <c r="L956" t="s">
        <v>34</v>
      </c>
      <c r="M956" t="str" cm="1">
        <f t="array" ref="M95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56">
        <v>69</v>
      </c>
    </row>
    <row r="957" spans="1:14" x14ac:dyDescent="0.25">
      <c r="A957" t="s">
        <v>17</v>
      </c>
      <c r="B957" t="s">
        <v>24</v>
      </c>
      <c r="C957" t="s">
        <v>19</v>
      </c>
      <c r="D957" t="s">
        <v>11</v>
      </c>
      <c r="E957" t="s">
        <v>12</v>
      </c>
      <c r="F957" s="36">
        <v>72</v>
      </c>
      <c r="G957" s="36" t="str" cm="1">
        <f t="array" ref="G95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957">
        <v>57</v>
      </c>
      <c r="I957" t="str" cm="1">
        <f t="array" ref="I95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957" t="str">
        <f>IF(StudentsPerformance37[[#This Row],[math score]]&lt;50,"Failed","Passed")</f>
        <v>Passed</v>
      </c>
      <c r="K957" t="s">
        <v>34</v>
      </c>
      <c r="L957" t="s">
        <v>34</v>
      </c>
      <c r="M957" t="str" cm="1">
        <f t="array" ref="M95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57">
        <v>62</v>
      </c>
    </row>
    <row r="958" spans="1:14" x14ac:dyDescent="0.25">
      <c r="A958" t="s">
        <v>17</v>
      </c>
      <c r="B958" t="s">
        <v>13</v>
      </c>
      <c r="C958" t="s">
        <v>14</v>
      </c>
      <c r="D958" t="s">
        <v>11</v>
      </c>
      <c r="E958" t="s">
        <v>12</v>
      </c>
      <c r="F958" s="36">
        <v>84</v>
      </c>
      <c r="G958" s="36" t="str" cm="1">
        <f t="array" ref="G95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958">
        <v>87</v>
      </c>
      <c r="I958" t="str" cm="1">
        <f t="array" ref="I95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958" t="str">
        <f>IF(StudentsPerformance37[[#This Row],[math score]]&lt;50,"Failed","Passed")</f>
        <v>Passed</v>
      </c>
      <c r="K958" t="s">
        <v>34</v>
      </c>
      <c r="L958" t="s">
        <v>34</v>
      </c>
      <c r="M958" t="str" cm="1">
        <f t="array" ref="M95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958">
        <v>81</v>
      </c>
    </row>
    <row r="959" spans="1:14" x14ac:dyDescent="0.25">
      <c r="A959" t="s">
        <v>8</v>
      </c>
      <c r="B959" t="s">
        <v>21</v>
      </c>
      <c r="C959" t="s">
        <v>16</v>
      </c>
      <c r="D959" t="s">
        <v>11</v>
      </c>
      <c r="E959" t="s">
        <v>12</v>
      </c>
      <c r="F959" s="36">
        <v>92</v>
      </c>
      <c r="G959" s="36" t="str" cm="1">
        <f t="array" ref="G95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959">
        <v>100</v>
      </c>
      <c r="I959" t="str" cm="1">
        <f t="array" ref="I95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959" t="str">
        <f>IF(StudentsPerformance37[[#This Row],[math score]]&lt;50,"Failed","Passed")</f>
        <v>Passed</v>
      </c>
      <c r="K959" t="s">
        <v>34</v>
      </c>
      <c r="L959" t="s">
        <v>34</v>
      </c>
      <c r="M959" t="str" cm="1">
        <f t="array" ref="M95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959">
        <v>100</v>
      </c>
    </row>
    <row r="960" spans="1:14" x14ac:dyDescent="0.25">
      <c r="A960" t="s">
        <v>8</v>
      </c>
      <c r="B960" t="s">
        <v>21</v>
      </c>
      <c r="C960" t="s">
        <v>22</v>
      </c>
      <c r="D960" t="s">
        <v>11</v>
      </c>
      <c r="E960" t="s">
        <v>12</v>
      </c>
      <c r="F960" s="36">
        <v>45</v>
      </c>
      <c r="G960" s="36" t="str" cm="1">
        <f t="array" ref="G96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960">
        <v>63</v>
      </c>
      <c r="I960" t="str" cm="1">
        <f t="array" ref="I96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960" t="str">
        <f>IF(StudentsPerformance37[[#This Row],[math score]]&lt;50,"Failed","Passed")</f>
        <v>Failed</v>
      </c>
      <c r="K960" t="s">
        <v>34</v>
      </c>
      <c r="L960" t="s">
        <v>34</v>
      </c>
      <c r="M960" t="str" cm="1">
        <f t="array" ref="M96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960">
        <v>59</v>
      </c>
    </row>
    <row r="961" spans="1:14" x14ac:dyDescent="0.25">
      <c r="A961" t="s">
        <v>17</v>
      </c>
      <c r="B961" t="s">
        <v>13</v>
      </c>
      <c r="C961" t="s">
        <v>22</v>
      </c>
      <c r="D961" t="s">
        <v>11</v>
      </c>
      <c r="E961" t="s">
        <v>12</v>
      </c>
      <c r="F961" s="36">
        <v>75</v>
      </c>
      <c r="G961" s="36" t="str" cm="1">
        <f t="array" ref="G96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961">
        <v>81</v>
      </c>
      <c r="I961" t="str" cm="1">
        <f t="array" ref="I96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961" t="str">
        <f>IF(StudentsPerformance37[[#This Row],[math score]]&lt;50,"Failed","Passed")</f>
        <v>Passed</v>
      </c>
      <c r="K961" t="s">
        <v>34</v>
      </c>
      <c r="L961" t="s">
        <v>34</v>
      </c>
      <c r="M961" t="str" cm="1">
        <f t="array" ref="M96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961">
        <v>71</v>
      </c>
    </row>
    <row r="962" spans="1:14" x14ac:dyDescent="0.25">
      <c r="A962" t="s">
        <v>8</v>
      </c>
      <c r="B962" t="s">
        <v>18</v>
      </c>
      <c r="C962" t="s">
        <v>14</v>
      </c>
      <c r="D962" t="s">
        <v>11</v>
      </c>
      <c r="E962" t="s">
        <v>12</v>
      </c>
      <c r="F962" s="36">
        <v>56</v>
      </c>
      <c r="G962" s="36" t="str" cm="1">
        <f t="array" ref="G96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962">
        <v>58</v>
      </c>
      <c r="I962" t="str" cm="1">
        <f t="array" ref="I96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962" t="str">
        <f>IF(StudentsPerformance37[[#This Row],[math score]]&lt;50,"Failed","Passed")</f>
        <v>Passed</v>
      </c>
      <c r="K962" t="s">
        <v>34</v>
      </c>
      <c r="L962" t="s">
        <v>34</v>
      </c>
      <c r="M962" t="str" cm="1">
        <f t="array" ref="M96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62">
        <v>64</v>
      </c>
    </row>
    <row r="963" spans="1:14" x14ac:dyDescent="0.25">
      <c r="A963" t="s">
        <v>8</v>
      </c>
      <c r="B963" t="s">
        <v>21</v>
      </c>
      <c r="C963" t="s">
        <v>23</v>
      </c>
      <c r="D963" t="s">
        <v>20</v>
      </c>
      <c r="E963" t="s">
        <v>12</v>
      </c>
      <c r="F963" s="36">
        <v>48</v>
      </c>
      <c r="G963" s="36" t="str" cm="1">
        <f t="array" ref="G96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963">
        <v>54</v>
      </c>
      <c r="I963" t="str" cm="1">
        <f t="array" ref="I96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963" t="str">
        <f>IF(StudentsPerformance37[[#This Row],[math score]]&lt;50,"Failed","Passed")</f>
        <v>Failed</v>
      </c>
      <c r="K963" t="s">
        <v>34</v>
      </c>
      <c r="L963" t="s">
        <v>34</v>
      </c>
      <c r="M963" t="str" cm="1">
        <f t="array" ref="M96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963">
        <v>53</v>
      </c>
    </row>
    <row r="964" spans="1:14" x14ac:dyDescent="0.25">
      <c r="A964" t="s">
        <v>8</v>
      </c>
      <c r="B964" t="s">
        <v>24</v>
      </c>
      <c r="C964" t="s">
        <v>19</v>
      </c>
      <c r="D964" t="s">
        <v>11</v>
      </c>
      <c r="E964" t="s">
        <v>12</v>
      </c>
      <c r="F964" s="36">
        <v>100</v>
      </c>
      <c r="G964" s="36" t="str" cm="1">
        <f t="array" ref="G96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964">
        <v>100</v>
      </c>
      <c r="I964" t="str" cm="1">
        <f t="array" ref="I96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964" t="str">
        <f>IF(StudentsPerformance37[[#This Row],[math score]]&lt;50,"Failed","Passed")</f>
        <v>Passed</v>
      </c>
      <c r="K964" t="s">
        <v>34</v>
      </c>
      <c r="L964" t="s">
        <v>34</v>
      </c>
      <c r="M964" t="str" cm="1">
        <f t="array" ref="M96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964">
        <v>100</v>
      </c>
    </row>
    <row r="965" spans="1:14" x14ac:dyDescent="0.25">
      <c r="A965" t="s">
        <v>8</v>
      </c>
      <c r="B965" t="s">
        <v>13</v>
      </c>
      <c r="C965" t="s">
        <v>23</v>
      </c>
      <c r="D965" t="s">
        <v>20</v>
      </c>
      <c r="E965" t="s">
        <v>15</v>
      </c>
      <c r="F965" s="36">
        <v>65</v>
      </c>
      <c r="G965" s="36" t="str" cm="1">
        <f t="array" ref="G96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65">
        <v>76</v>
      </c>
      <c r="I965" t="str" cm="1">
        <f t="array" ref="I96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65" t="str">
        <f>IF(StudentsPerformance37[[#This Row],[math score]]&lt;50,"Failed","Passed")</f>
        <v>Passed</v>
      </c>
      <c r="K965" t="s">
        <v>34</v>
      </c>
      <c r="L965" t="s">
        <v>34</v>
      </c>
      <c r="M965" t="str" cm="1">
        <f t="array" ref="M96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965">
        <v>75</v>
      </c>
    </row>
    <row r="966" spans="1:14" x14ac:dyDescent="0.25">
      <c r="A966" t="s">
        <v>17</v>
      </c>
      <c r="B966" t="s">
        <v>21</v>
      </c>
      <c r="C966" t="s">
        <v>14</v>
      </c>
      <c r="D966" t="s">
        <v>11</v>
      </c>
      <c r="E966" t="s">
        <v>12</v>
      </c>
      <c r="F966" s="36">
        <v>72</v>
      </c>
      <c r="G966" s="36" t="str" cm="1">
        <f t="array" ref="G96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966">
        <v>57</v>
      </c>
      <c r="I966" t="str" cm="1">
        <f t="array" ref="I96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966" t="str">
        <f>IF(StudentsPerformance37[[#This Row],[math score]]&lt;50,"Failed","Passed")</f>
        <v>Passed</v>
      </c>
      <c r="K966" t="s">
        <v>34</v>
      </c>
      <c r="L966" t="s">
        <v>34</v>
      </c>
      <c r="M966" t="str" cm="1">
        <f t="array" ref="M96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966">
        <v>58</v>
      </c>
    </row>
    <row r="967" spans="1:14" x14ac:dyDescent="0.25">
      <c r="A967" t="s">
        <v>8</v>
      </c>
      <c r="B967" t="s">
        <v>21</v>
      </c>
      <c r="C967" t="s">
        <v>14</v>
      </c>
      <c r="D967" t="s">
        <v>11</v>
      </c>
      <c r="E967" t="s">
        <v>12</v>
      </c>
      <c r="F967" s="36">
        <v>62</v>
      </c>
      <c r="G967" s="36" t="str" cm="1">
        <f t="array" ref="G96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67">
        <v>70</v>
      </c>
      <c r="I967" t="str" cm="1">
        <f t="array" ref="I96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67" t="str">
        <f>IF(StudentsPerformance37[[#This Row],[math score]]&lt;50,"Failed","Passed")</f>
        <v>Passed</v>
      </c>
      <c r="K967" t="s">
        <v>34</v>
      </c>
      <c r="L967" t="s">
        <v>34</v>
      </c>
      <c r="M967" t="str" cm="1">
        <f t="array" ref="M96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967">
        <v>72</v>
      </c>
    </row>
    <row r="968" spans="1:14" x14ac:dyDescent="0.25">
      <c r="A968" t="s">
        <v>17</v>
      </c>
      <c r="B968" t="s">
        <v>18</v>
      </c>
      <c r="C968" t="s">
        <v>23</v>
      </c>
      <c r="D968" t="s">
        <v>11</v>
      </c>
      <c r="E968" t="s">
        <v>15</v>
      </c>
      <c r="F968" s="36">
        <v>66</v>
      </c>
      <c r="G968" s="36" t="str" cm="1">
        <f t="array" ref="G96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68">
        <v>68</v>
      </c>
      <c r="I968" t="str" cm="1">
        <f t="array" ref="I96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968" t="str">
        <f>IF(StudentsPerformance37[[#This Row],[math score]]&lt;50,"Failed","Passed")</f>
        <v>Passed</v>
      </c>
      <c r="K968" t="s">
        <v>34</v>
      </c>
      <c r="L968" t="s">
        <v>34</v>
      </c>
      <c r="M968" t="str" cm="1">
        <f t="array" ref="M96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68">
        <v>64</v>
      </c>
    </row>
    <row r="969" spans="1:14" x14ac:dyDescent="0.25">
      <c r="A969" t="s">
        <v>17</v>
      </c>
      <c r="B969" t="s">
        <v>13</v>
      </c>
      <c r="C969" t="s">
        <v>14</v>
      </c>
      <c r="D969" t="s">
        <v>11</v>
      </c>
      <c r="E969" t="s">
        <v>12</v>
      </c>
      <c r="F969" s="36">
        <v>63</v>
      </c>
      <c r="G969" s="36" t="str" cm="1">
        <f t="array" ref="G96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69">
        <v>63</v>
      </c>
      <c r="I969" t="str" cm="1">
        <f t="array" ref="I96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969" t="str">
        <f>IF(StudentsPerformance37[[#This Row],[math score]]&lt;50,"Failed","Passed")</f>
        <v>Passed</v>
      </c>
      <c r="K969" t="s">
        <v>34</v>
      </c>
      <c r="L969" t="s">
        <v>34</v>
      </c>
      <c r="M969" t="str" cm="1">
        <f t="array" ref="M96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69">
        <v>60</v>
      </c>
    </row>
    <row r="970" spans="1:14" x14ac:dyDescent="0.25">
      <c r="A970" t="s">
        <v>8</v>
      </c>
      <c r="B970" t="s">
        <v>24</v>
      </c>
      <c r="C970" t="s">
        <v>19</v>
      </c>
      <c r="D970" t="s">
        <v>11</v>
      </c>
      <c r="E970" t="s">
        <v>12</v>
      </c>
      <c r="F970" s="36">
        <v>68</v>
      </c>
      <c r="G970" s="36" t="str" cm="1">
        <f t="array" ref="G97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70">
        <v>76</v>
      </c>
      <c r="I970" t="str" cm="1">
        <f t="array" ref="I97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70" t="str">
        <f>IF(StudentsPerformance37[[#This Row],[math score]]&lt;50,"Failed","Passed")</f>
        <v>Passed</v>
      </c>
      <c r="K970" t="s">
        <v>34</v>
      </c>
      <c r="L970" t="s">
        <v>34</v>
      </c>
      <c r="M970" t="str" cm="1">
        <f t="array" ref="M97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70">
        <v>67</v>
      </c>
    </row>
    <row r="971" spans="1:14" x14ac:dyDescent="0.25">
      <c r="A971" t="s">
        <v>8</v>
      </c>
      <c r="B971" t="s">
        <v>9</v>
      </c>
      <c r="C971" t="s">
        <v>10</v>
      </c>
      <c r="D971" t="s">
        <v>11</v>
      </c>
      <c r="E971" t="s">
        <v>12</v>
      </c>
      <c r="F971" s="36">
        <v>75</v>
      </c>
      <c r="G971" s="36" t="str" cm="1">
        <f t="array" ref="G97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971">
        <v>84</v>
      </c>
      <c r="I971" t="str" cm="1">
        <f t="array" ref="I97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971" t="str">
        <f>IF(StudentsPerformance37[[#This Row],[math score]]&lt;50,"Failed","Passed")</f>
        <v>Passed</v>
      </c>
      <c r="K971" t="s">
        <v>34</v>
      </c>
      <c r="L971" t="s">
        <v>34</v>
      </c>
      <c r="M971" t="str" cm="1">
        <f t="array" ref="M97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971">
        <v>80</v>
      </c>
    </row>
    <row r="972" spans="1:14" x14ac:dyDescent="0.25">
      <c r="A972" t="s">
        <v>8</v>
      </c>
      <c r="B972" t="s">
        <v>21</v>
      </c>
      <c r="C972" t="s">
        <v>10</v>
      </c>
      <c r="D972" t="s">
        <v>11</v>
      </c>
      <c r="E972" t="s">
        <v>12</v>
      </c>
      <c r="F972" s="36">
        <v>89</v>
      </c>
      <c r="G972" s="36" t="str" cm="1">
        <f t="array" ref="G97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972">
        <v>100</v>
      </c>
      <c r="I972" t="str" cm="1">
        <f t="array" ref="I97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972" t="str">
        <f>IF(StudentsPerformance37[[#This Row],[math score]]&lt;50,"Failed","Passed")</f>
        <v>Passed</v>
      </c>
      <c r="K972" t="s">
        <v>34</v>
      </c>
      <c r="L972" t="s">
        <v>34</v>
      </c>
      <c r="M972" t="str" cm="1">
        <f t="array" ref="M97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972">
        <v>100</v>
      </c>
    </row>
    <row r="973" spans="1:14" x14ac:dyDescent="0.25">
      <c r="A973" t="s">
        <v>17</v>
      </c>
      <c r="B973" t="s">
        <v>13</v>
      </c>
      <c r="C973" t="s">
        <v>23</v>
      </c>
      <c r="D973" t="s">
        <v>11</v>
      </c>
      <c r="E973" t="s">
        <v>15</v>
      </c>
      <c r="F973" s="36">
        <v>78</v>
      </c>
      <c r="G973" s="36" t="str" cm="1">
        <f t="array" ref="G97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973">
        <v>72</v>
      </c>
      <c r="I973" t="str" cm="1">
        <f t="array" ref="I97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73" t="str">
        <f>IF(StudentsPerformance37[[#This Row],[math score]]&lt;50,"Failed","Passed")</f>
        <v>Passed</v>
      </c>
      <c r="K973" t="s">
        <v>34</v>
      </c>
      <c r="L973" t="s">
        <v>34</v>
      </c>
      <c r="M973" t="str" cm="1">
        <f t="array" ref="M97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73">
        <v>69</v>
      </c>
    </row>
    <row r="974" spans="1:14" x14ac:dyDescent="0.25">
      <c r="A974" t="s">
        <v>8</v>
      </c>
      <c r="B974" t="s">
        <v>18</v>
      </c>
      <c r="C974" t="s">
        <v>22</v>
      </c>
      <c r="D974" t="s">
        <v>20</v>
      </c>
      <c r="E974" t="s">
        <v>15</v>
      </c>
      <c r="F974" s="36">
        <v>53</v>
      </c>
      <c r="G974" s="36" t="str" cm="1">
        <f t="array" ref="G97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974">
        <v>50</v>
      </c>
      <c r="I974" t="str" cm="1">
        <f t="array" ref="I97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974" t="str">
        <f>IF(StudentsPerformance37[[#This Row],[math score]]&lt;50,"Failed","Passed")</f>
        <v>Passed</v>
      </c>
      <c r="K974" t="s">
        <v>34</v>
      </c>
      <c r="L974" t="s">
        <v>34</v>
      </c>
      <c r="M974" t="str" cm="1">
        <f t="array" ref="M97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74">
        <v>60</v>
      </c>
    </row>
    <row r="975" spans="1:14" x14ac:dyDescent="0.25">
      <c r="A975" t="s">
        <v>8</v>
      </c>
      <c r="B975" t="s">
        <v>21</v>
      </c>
      <c r="C975" t="s">
        <v>14</v>
      </c>
      <c r="D975" t="s">
        <v>20</v>
      </c>
      <c r="E975" t="s">
        <v>12</v>
      </c>
      <c r="F975" s="36">
        <v>49</v>
      </c>
      <c r="G975" s="36" t="str" cm="1">
        <f t="array" ref="G97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975">
        <v>65</v>
      </c>
      <c r="I975" t="str" cm="1">
        <f t="array" ref="I97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975" t="str">
        <f>IF(StudentsPerformance37[[#This Row],[math score]]&lt;50,"Failed","Passed")</f>
        <v>Failed</v>
      </c>
      <c r="K975" t="s">
        <v>34</v>
      </c>
      <c r="L975" t="s">
        <v>34</v>
      </c>
      <c r="M975" t="str" cm="1">
        <f t="array" ref="M97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75">
        <v>61</v>
      </c>
    </row>
    <row r="976" spans="1:14" x14ac:dyDescent="0.25">
      <c r="A976" t="s">
        <v>8</v>
      </c>
      <c r="B976" t="s">
        <v>18</v>
      </c>
      <c r="C976" t="s">
        <v>14</v>
      </c>
      <c r="D976" t="s">
        <v>11</v>
      </c>
      <c r="E976" t="s">
        <v>12</v>
      </c>
      <c r="F976" s="36">
        <v>54</v>
      </c>
      <c r="G976" s="36" t="str" cm="1">
        <f t="array" ref="G97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976">
        <v>63</v>
      </c>
      <c r="I976" t="str" cm="1">
        <f t="array" ref="I97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976" t="str">
        <f>IF(StudentsPerformance37[[#This Row],[math score]]&lt;50,"Failed","Passed")</f>
        <v>Passed</v>
      </c>
      <c r="K976" t="s">
        <v>34</v>
      </c>
      <c r="L976" t="s">
        <v>34</v>
      </c>
      <c r="M976" t="str" cm="1">
        <f t="array" ref="M97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76">
        <v>67</v>
      </c>
    </row>
    <row r="977" spans="1:14" x14ac:dyDescent="0.25">
      <c r="A977" t="s">
        <v>8</v>
      </c>
      <c r="B977" t="s">
        <v>13</v>
      </c>
      <c r="C977" t="s">
        <v>14</v>
      </c>
      <c r="D977" t="s">
        <v>11</v>
      </c>
      <c r="E977" t="s">
        <v>15</v>
      </c>
      <c r="F977" s="36">
        <v>64</v>
      </c>
      <c r="G977" s="36" t="str" cm="1">
        <f t="array" ref="G97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77">
        <v>82</v>
      </c>
      <c r="I977" t="str" cm="1">
        <f t="array" ref="I97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977" t="str">
        <f>IF(StudentsPerformance37[[#This Row],[math score]]&lt;50,"Failed","Passed")</f>
        <v>Passed</v>
      </c>
      <c r="K977" t="s">
        <v>34</v>
      </c>
      <c r="L977" t="s">
        <v>34</v>
      </c>
      <c r="M977" t="str" cm="1">
        <f t="array" ref="M97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977">
        <v>77</v>
      </c>
    </row>
    <row r="978" spans="1:14" x14ac:dyDescent="0.25">
      <c r="A978" t="s">
        <v>17</v>
      </c>
      <c r="B978" t="s">
        <v>9</v>
      </c>
      <c r="C978" t="s">
        <v>14</v>
      </c>
      <c r="D978" t="s">
        <v>20</v>
      </c>
      <c r="E978" t="s">
        <v>15</v>
      </c>
      <c r="F978" s="36">
        <v>60</v>
      </c>
      <c r="G978" s="36" t="str" cm="1">
        <f t="array" ref="G97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78">
        <v>62</v>
      </c>
      <c r="I978" t="str" cm="1">
        <f t="array" ref="I97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978" t="str">
        <f>IF(StudentsPerformance37[[#This Row],[math score]]&lt;50,"Failed","Passed")</f>
        <v>Passed</v>
      </c>
      <c r="K978" t="s">
        <v>34</v>
      </c>
      <c r="L978" t="s">
        <v>34</v>
      </c>
      <c r="M978" t="str" cm="1">
        <f t="array" ref="M97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78">
        <v>60</v>
      </c>
    </row>
    <row r="979" spans="1:14" x14ac:dyDescent="0.25">
      <c r="A979" t="s">
        <v>17</v>
      </c>
      <c r="B979" t="s">
        <v>13</v>
      </c>
      <c r="C979" t="s">
        <v>19</v>
      </c>
      <c r="D979" t="s">
        <v>11</v>
      </c>
      <c r="E979" t="s">
        <v>12</v>
      </c>
      <c r="F979" s="36">
        <v>62</v>
      </c>
      <c r="G979" s="36" t="str" cm="1">
        <f t="array" ref="G97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79">
        <v>65</v>
      </c>
      <c r="I979" t="str" cm="1">
        <f t="array" ref="I97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979" t="str">
        <f>IF(StudentsPerformance37[[#This Row],[math score]]&lt;50,"Failed","Passed")</f>
        <v>Passed</v>
      </c>
      <c r="K979" t="s">
        <v>34</v>
      </c>
      <c r="L979" t="s">
        <v>34</v>
      </c>
      <c r="M979" t="str" cm="1">
        <f t="array" ref="M97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979">
        <v>58</v>
      </c>
    </row>
    <row r="980" spans="1:14" x14ac:dyDescent="0.25">
      <c r="A980" t="s">
        <v>17</v>
      </c>
      <c r="B980" t="s">
        <v>21</v>
      </c>
      <c r="C980" t="s">
        <v>22</v>
      </c>
      <c r="D980" t="s">
        <v>11</v>
      </c>
      <c r="E980" t="s">
        <v>15</v>
      </c>
      <c r="F980" s="36">
        <v>55</v>
      </c>
      <c r="G980" s="36" t="str" cm="1">
        <f t="array" ref="G98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980">
        <v>41</v>
      </c>
      <c r="I980" t="str" cm="1">
        <f t="array" ref="I98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980" t="str">
        <f>IF(StudentsPerformance37[[#This Row],[math score]]&lt;50,"Failed","Passed")</f>
        <v>Passed</v>
      </c>
      <c r="K980" t="s">
        <v>35</v>
      </c>
      <c r="L980" t="s">
        <v>35</v>
      </c>
      <c r="M980" t="str" cm="1">
        <f t="array" ref="M98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980">
        <v>48</v>
      </c>
    </row>
    <row r="981" spans="1:14" x14ac:dyDescent="0.25">
      <c r="A981" t="s">
        <v>8</v>
      </c>
      <c r="B981" t="s">
        <v>13</v>
      </c>
      <c r="C981" t="s">
        <v>19</v>
      </c>
      <c r="D981" t="s">
        <v>11</v>
      </c>
      <c r="E981" t="s">
        <v>12</v>
      </c>
      <c r="F981" s="36">
        <v>91</v>
      </c>
      <c r="G981" s="36" t="str" cm="1">
        <f t="array" ref="G98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A</v>
      </c>
      <c r="H981">
        <v>95</v>
      </c>
      <c r="I981" t="str" cm="1">
        <f t="array" ref="I98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981" t="str">
        <f>IF(StudentsPerformance37[[#This Row],[math score]]&lt;50,"Failed","Passed")</f>
        <v>Passed</v>
      </c>
      <c r="K981" t="s">
        <v>34</v>
      </c>
      <c r="L981" t="s">
        <v>34</v>
      </c>
      <c r="M981" t="str" cm="1">
        <f t="array" ref="M98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981">
        <v>94</v>
      </c>
    </row>
    <row r="982" spans="1:14" x14ac:dyDescent="0.25">
      <c r="A982" t="s">
        <v>8</v>
      </c>
      <c r="B982" t="s">
        <v>9</v>
      </c>
      <c r="C982" t="s">
        <v>22</v>
      </c>
      <c r="D982" t="s">
        <v>20</v>
      </c>
      <c r="E982" t="s">
        <v>12</v>
      </c>
      <c r="F982" s="36">
        <v>8</v>
      </c>
      <c r="G982" s="36" t="str" cm="1">
        <f t="array" ref="G98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982">
        <v>24</v>
      </c>
      <c r="I982" t="str" cm="1">
        <f t="array" ref="I98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982" t="str">
        <f>IF(StudentsPerformance37[[#This Row],[math score]]&lt;50,"Failed","Passed")</f>
        <v>Failed</v>
      </c>
      <c r="K982" t="s">
        <v>35</v>
      </c>
      <c r="L982" t="s">
        <v>35</v>
      </c>
      <c r="M982" t="str" cm="1">
        <f t="array" ref="M98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982">
        <v>23</v>
      </c>
    </row>
    <row r="983" spans="1:14" x14ac:dyDescent="0.25">
      <c r="A983" t="s">
        <v>17</v>
      </c>
      <c r="B983" t="s">
        <v>21</v>
      </c>
      <c r="C983" t="s">
        <v>23</v>
      </c>
      <c r="D983" t="s">
        <v>11</v>
      </c>
      <c r="E983" t="s">
        <v>12</v>
      </c>
      <c r="F983" s="36">
        <v>81</v>
      </c>
      <c r="G983" s="36" t="str" cm="1">
        <f t="array" ref="G98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983">
        <v>78</v>
      </c>
      <c r="I983" t="str" cm="1">
        <f t="array" ref="I98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83" t="str">
        <f>IF(StudentsPerformance37[[#This Row],[math score]]&lt;50,"Failed","Passed")</f>
        <v>Passed</v>
      </c>
      <c r="K983" t="s">
        <v>34</v>
      </c>
      <c r="L983" t="s">
        <v>34</v>
      </c>
      <c r="M983" t="str" cm="1">
        <f t="array" ref="M98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983">
        <v>78</v>
      </c>
    </row>
    <row r="984" spans="1:14" x14ac:dyDescent="0.25">
      <c r="A984" t="s">
        <v>17</v>
      </c>
      <c r="B984" t="s">
        <v>9</v>
      </c>
      <c r="C984" t="s">
        <v>23</v>
      </c>
      <c r="D984" t="s">
        <v>11</v>
      </c>
      <c r="E984" t="s">
        <v>15</v>
      </c>
      <c r="F984" s="36">
        <v>79</v>
      </c>
      <c r="G984" s="36" t="str" cm="1">
        <f t="array" ref="G98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984">
        <v>85</v>
      </c>
      <c r="I984" t="str" cm="1">
        <f t="array" ref="I98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984" t="str">
        <f>IF(StudentsPerformance37[[#This Row],[math score]]&lt;50,"Failed","Passed")</f>
        <v>Passed</v>
      </c>
      <c r="K984" t="s">
        <v>34</v>
      </c>
      <c r="L984" t="s">
        <v>34</v>
      </c>
      <c r="M984" t="str" cm="1">
        <f t="array" ref="M98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984">
        <v>86</v>
      </c>
    </row>
    <row r="985" spans="1:14" x14ac:dyDescent="0.25">
      <c r="A985" t="s">
        <v>8</v>
      </c>
      <c r="B985" t="s">
        <v>18</v>
      </c>
      <c r="C985" t="s">
        <v>14</v>
      </c>
      <c r="D985" t="s">
        <v>11</v>
      </c>
      <c r="E985" t="s">
        <v>15</v>
      </c>
      <c r="F985" s="36">
        <v>78</v>
      </c>
      <c r="G985" s="36" t="str" cm="1">
        <f t="array" ref="G98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985">
        <v>87</v>
      </c>
      <c r="I985" t="str" cm="1">
        <f t="array" ref="I98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985" t="str">
        <f>IF(StudentsPerformance37[[#This Row],[math score]]&lt;50,"Failed","Passed")</f>
        <v>Passed</v>
      </c>
      <c r="K985" t="s">
        <v>34</v>
      </c>
      <c r="L985" t="s">
        <v>34</v>
      </c>
      <c r="M985" t="str" cm="1">
        <f t="array" ref="M98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985">
        <v>91</v>
      </c>
    </row>
    <row r="986" spans="1:14" x14ac:dyDescent="0.25">
      <c r="A986" t="s">
        <v>8</v>
      </c>
      <c r="B986" t="s">
        <v>13</v>
      </c>
      <c r="C986" t="s">
        <v>23</v>
      </c>
      <c r="D986" t="s">
        <v>11</v>
      </c>
      <c r="E986" t="s">
        <v>12</v>
      </c>
      <c r="F986" s="36">
        <v>74</v>
      </c>
      <c r="G986" s="36" t="str" cm="1">
        <f t="array" ref="G98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986">
        <v>75</v>
      </c>
      <c r="I986" t="str" cm="1">
        <f t="array" ref="I98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86" t="str">
        <f>IF(StudentsPerformance37[[#This Row],[math score]]&lt;50,"Failed","Passed")</f>
        <v>Passed</v>
      </c>
      <c r="K986" t="s">
        <v>34</v>
      </c>
      <c r="L986" t="s">
        <v>34</v>
      </c>
      <c r="M986" t="str" cm="1">
        <f t="array" ref="M98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986">
        <v>82</v>
      </c>
    </row>
    <row r="987" spans="1:14" x14ac:dyDescent="0.25">
      <c r="A987" t="s">
        <v>17</v>
      </c>
      <c r="B987" t="s">
        <v>18</v>
      </c>
      <c r="C987" t="s">
        <v>22</v>
      </c>
      <c r="D987" t="s">
        <v>11</v>
      </c>
      <c r="E987" t="s">
        <v>12</v>
      </c>
      <c r="F987" s="36">
        <v>57</v>
      </c>
      <c r="G987" s="36" t="str" cm="1">
        <f t="array" ref="G98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987">
        <v>51</v>
      </c>
      <c r="I987" t="str" cm="1">
        <f t="array" ref="I98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987" t="str">
        <f>IF(StudentsPerformance37[[#This Row],[math score]]&lt;50,"Failed","Passed")</f>
        <v>Passed</v>
      </c>
      <c r="K987" t="s">
        <v>34</v>
      </c>
      <c r="L987" t="s">
        <v>34</v>
      </c>
      <c r="M987" t="str" cm="1">
        <f t="array" ref="M98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987">
        <v>54</v>
      </c>
    </row>
    <row r="988" spans="1:14" x14ac:dyDescent="0.25">
      <c r="A988" t="s">
        <v>8</v>
      </c>
      <c r="B988" t="s">
        <v>13</v>
      </c>
      <c r="C988" t="s">
        <v>19</v>
      </c>
      <c r="D988" t="s">
        <v>11</v>
      </c>
      <c r="E988" t="s">
        <v>12</v>
      </c>
      <c r="F988" s="36">
        <v>40</v>
      </c>
      <c r="G988" s="36" t="str" cm="1">
        <f t="array" ref="G98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988">
        <v>59</v>
      </c>
      <c r="I988" t="str" cm="1">
        <f t="array" ref="I98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988" t="str">
        <f>IF(StudentsPerformance37[[#This Row],[math score]]&lt;50,"Failed","Passed")</f>
        <v>Failed</v>
      </c>
      <c r="K988" t="s">
        <v>34</v>
      </c>
      <c r="L988" t="s">
        <v>34</v>
      </c>
      <c r="M988" t="str" cm="1">
        <f t="array" ref="M98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988">
        <v>51</v>
      </c>
    </row>
    <row r="989" spans="1:14" x14ac:dyDescent="0.25">
      <c r="A989" t="s">
        <v>17</v>
      </c>
      <c r="B989" t="s">
        <v>24</v>
      </c>
      <c r="C989" t="s">
        <v>23</v>
      </c>
      <c r="D989" t="s">
        <v>11</v>
      </c>
      <c r="E989" t="s">
        <v>15</v>
      </c>
      <c r="F989" s="36">
        <v>81</v>
      </c>
      <c r="G989" s="36" t="str" cm="1">
        <f t="array" ref="G98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989">
        <v>75</v>
      </c>
      <c r="I989" t="str" cm="1">
        <f t="array" ref="I98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89" t="str">
        <f>IF(StudentsPerformance37[[#This Row],[math score]]&lt;50,"Failed","Passed")</f>
        <v>Passed</v>
      </c>
      <c r="K989" t="s">
        <v>34</v>
      </c>
      <c r="L989" t="s">
        <v>34</v>
      </c>
      <c r="M989" t="str" cm="1">
        <f t="array" ref="M98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989">
        <v>76</v>
      </c>
    </row>
    <row r="990" spans="1:14" x14ac:dyDescent="0.25">
      <c r="A990" t="s">
        <v>8</v>
      </c>
      <c r="B990" t="s">
        <v>18</v>
      </c>
      <c r="C990" t="s">
        <v>23</v>
      </c>
      <c r="D990" t="s">
        <v>20</v>
      </c>
      <c r="E990" t="s">
        <v>12</v>
      </c>
      <c r="F990" s="36">
        <v>44</v>
      </c>
      <c r="G990" s="36" t="str" cm="1">
        <f t="array" ref="G99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F</v>
      </c>
      <c r="H990">
        <v>45</v>
      </c>
      <c r="I990" t="str" cm="1">
        <f t="array" ref="I99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F</v>
      </c>
      <c r="J990" t="str">
        <f>IF(StudentsPerformance37[[#This Row],[math score]]&lt;50,"Failed","Passed")</f>
        <v>Failed</v>
      </c>
      <c r="K990" t="s">
        <v>35</v>
      </c>
      <c r="L990" t="s">
        <v>35</v>
      </c>
      <c r="M990" t="str" cm="1">
        <f t="array" ref="M99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F</v>
      </c>
      <c r="N990">
        <v>45</v>
      </c>
    </row>
    <row r="991" spans="1:14" x14ac:dyDescent="0.25">
      <c r="A991" t="s">
        <v>8</v>
      </c>
      <c r="B991" t="s">
        <v>21</v>
      </c>
      <c r="C991" t="s">
        <v>14</v>
      </c>
      <c r="D991" t="s">
        <v>20</v>
      </c>
      <c r="E991" t="s">
        <v>15</v>
      </c>
      <c r="F991" s="36">
        <v>67</v>
      </c>
      <c r="G991" s="36" t="str" cm="1">
        <f t="array" ref="G99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91">
        <v>86</v>
      </c>
      <c r="I991" t="str" cm="1">
        <f t="array" ref="I99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991" t="str">
        <f>IF(StudentsPerformance37[[#This Row],[math score]]&lt;50,"Failed","Passed")</f>
        <v>Passed</v>
      </c>
      <c r="K991" t="s">
        <v>34</v>
      </c>
      <c r="L991" t="s">
        <v>34</v>
      </c>
      <c r="M991" t="str" cm="1">
        <f t="array" ref="M99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991">
        <v>83</v>
      </c>
    </row>
    <row r="992" spans="1:14" x14ac:dyDescent="0.25">
      <c r="A992" t="s">
        <v>17</v>
      </c>
      <c r="B992" t="s">
        <v>24</v>
      </c>
      <c r="C992" t="s">
        <v>22</v>
      </c>
      <c r="D992" t="s">
        <v>20</v>
      </c>
      <c r="E992" t="s">
        <v>15</v>
      </c>
      <c r="F992" s="36">
        <v>86</v>
      </c>
      <c r="G992" s="36" t="str" cm="1">
        <f t="array" ref="G992">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992">
        <v>81</v>
      </c>
      <c r="I992" t="str" cm="1">
        <f t="array" ref="I992">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992" t="str">
        <f>IF(StudentsPerformance37[[#This Row],[math score]]&lt;50,"Failed","Passed")</f>
        <v>Passed</v>
      </c>
      <c r="K992" t="s">
        <v>34</v>
      </c>
      <c r="L992" t="s">
        <v>34</v>
      </c>
      <c r="M992" t="str" cm="1">
        <f t="array" ref="M992">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992">
        <v>75</v>
      </c>
    </row>
    <row r="993" spans="1:14" x14ac:dyDescent="0.25">
      <c r="A993" t="s">
        <v>8</v>
      </c>
      <c r="B993" t="s">
        <v>9</v>
      </c>
      <c r="C993" t="s">
        <v>23</v>
      </c>
      <c r="D993" t="s">
        <v>11</v>
      </c>
      <c r="E993" t="s">
        <v>15</v>
      </c>
      <c r="F993" s="36">
        <v>65</v>
      </c>
      <c r="G993" s="36" t="str" cm="1">
        <f t="array" ref="G993">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93">
        <v>82</v>
      </c>
      <c r="I993" t="str" cm="1">
        <f t="array" ref="I993">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993" t="str">
        <f>IF(StudentsPerformance37[[#This Row],[math score]]&lt;50,"Failed","Passed")</f>
        <v>Passed</v>
      </c>
      <c r="K993" t="s">
        <v>34</v>
      </c>
      <c r="L993" t="s">
        <v>34</v>
      </c>
      <c r="M993" t="str" cm="1">
        <f t="array" ref="M993">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993">
        <v>78</v>
      </c>
    </row>
    <row r="994" spans="1:14" x14ac:dyDescent="0.25">
      <c r="A994" t="s">
        <v>8</v>
      </c>
      <c r="B994" t="s">
        <v>21</v>
      </c>
      <c r="C994" t="s">
        <v>19</v>
      </c>
      <c r="D994" t="s">
        <v>20</v>
      </c>
      <c r="E994" t="s">
        <v>12</v>
      </c>
      <c r="F994" s="36">
        <v>55</v>
      </c>
      <c r="G994" s="36" t="str" cm="1">
        <f t="array" ref="G994">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994">
        <v>76</v>
      </c>
      <c r="I994" t="str" cm="1">
        <f t="array" ref="I994">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94" t="str">
        <f>IF(StudentsPerformance37[[#This Row],[math score]]&lt;50,"Failed","Passed")</f>
        <v>Passed</v>
      </c>
      <c r="K994" t="s">
        <v>34</v>
      </c>
      <c r="L994" t="s">
        <v>34</v>
      </c>
      <c r="M994" t="str" cm="1">
        <f t="array" ref="M994">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994">
        <v>76</v>
      </c>
    </row>
    <row r="995" spans="1:14" x14ac:dyDescent="0.25">
      <c r="A995" t="s">
        <v>8</v>
      </c>
      <c r="B995" t="s">
        <v>21</v>
      </c>
      <c r="C995" t="s">
        <v>10</v>
      </c>
      <c r="D995" t="s">
        <v>20</v>
      </c>
      <c r="E995" t="s">
        <v>12</v>
      </c>
      <c r="F995" s="36">
        <v>62</v>
      </c>
      <c r="G995" s="36" t="str" cm="1">
        <f t="array" ref="G995">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95">
        <v>72</v>
      </c>
      <c r="I995" t="str" cm="1">
        <f t="array" ref="I995">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95" t="str">
        <f>IF(StudentsPerformance37[[#This Row],[math score]]&lt;50,"Failed","Passed")</f>
        <v>Passed</v>
      </c>
      <c r="K995" t="s">
        <v>34</v>
      </c>
      <c r="L995" t="s">
        <v>34</v>
      </c>
      <c r="M995" t="str" cm="1">
        <f t="array" ref="M995">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995">
        <v>74</v>
      </c>
    </row>
    <row r="996" spans="1:14" x14ac:dyDescent="0.25">
      <c r="A996" t="s">
        <v>17</v>
      </c>
      <c r="B996" t="s">
        <v>18</v>
      </c>
      <c r="C996" t="s">
        <v>22</v>
      </c>
      <c r="D996" t="s">
        <v>11</v>
      </c>
      <c r="E996" t="s">
        <v>12</v>
      </c>
      <c r="F996" s="36">
        <v>63</v>
      </c>
      <c r="G996" s="36" t="str" cm="1">
        <f t="array" ref="G996">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96">
        <v>63</v>
      </c>
      <c r="I996" t="str" cm="1">
        <f t="array" ref="I996">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D</v>
      </c>
      <c r="J996" t="str">
        <f>IF(StudentsPerformance37[[#This Row],[math score]]&lt;50,"Failed","Passed")</f>
        <v>Passed</v>
      </c>
      <c r="K996" t="s">
        <v>34</v>
      </c>
      <c r="L996" t="s">
        <v>34</v>
      </c>
      <c r="M996" t="str" cm="1">
        <f t="array" ref="M996">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96">
        <v>62</v>
      </c>
    </row>
    <row r="997" spans="1:14" x14ac:dyDescent="0.25">
      <c r="A997" t="s">
        <v>8</v>
      </c>
      <c r="B997" t="s">
        <v>24</v>
      </c>
      <c r="C997" t="s">
        <v>16</v>
      </c>
      <c r="D997" t="s">
        <v>11</v>
      </c>
      <c r="E997" t="s">
        <v>15</v>
      </c>
      <c r="F997" s="36">
        <v>88</v>
      </c>
      <c r="G997" s="36" t="str" cm="1">
        <f t="array" ref="G997">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B</v>
      </c>
      <c r="H997">
        <v>99</v>
      </c>
      <c r="I997" t="str" cm="1">
        <f t="array" ref="I997">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A</v>
      </c>
      <c r="J997" t="str">
        <f>IF(StudentsPerformance37[[#This Row],[math score]]&lt;50,"Failed","Passed")</f>
        <v>Passed</v>
      </c>
      <c r="K997" t="s">
        <v>34</v>
      </c>
      <c r="L997" t="s">
        <v>34</v>
      </c>
      <c r="M997" t="str" cm="1">
        <f t="array" ref="M997">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A</v>
      </c>
      <c r="N997">
        <v>95</v>
      </c>
    </row>
    <row r="998" spans="1:14" x14ac:dyDescent="0.25">
      <c r="A998" t="s">
        <v>17</v>
      </c>
      <c r="B998" t="s">
        <v>13</v>
      </c>
      <c r="C998" t="s">
        <v>22</v>
      </c>
      <c r="D998" t="s">
        <v>20</v>
      </c>
      <c r="E998" t="s">
        <v>12</v>
      </c>
      <c r="F998" s="36">
        <v>62</v>
      </c>
      <c r="G998" s="36" t="str" cm="1">
        <f t="array" ref="G998">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998">
        <v>55</v>
      </c>
      <c r="I998" t="str" cm="1">
        <f t="array" ref="I998">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E</v>
      </c>
      <c r="J998" t="str">
        <f>IF(StudentsPerformance37[[#This Row],[math score]]&lt;50,"Failed","Passed")</f>
        <v>Passed</v>
      </c>
      <c r="K998" t="s">
        <v>34</v>
      </c>
      <c r="L998" t="s">
        <v>34</v>
      </c>
      <c r="M998" t="str" cm="1">
        <f t="array" ref="M998">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E</v>
      </c>
      <c r="N998">
        <v>55</v>
      </c>
    </row>
    <row r="999" spans="1:14" x14ac:dyDescent="0.25">
      <c r="A999" t="s">
        <v>8</v>
      </c>
      <c r="B999" t="s">
        <v>13</v>
      </c>
      <c r="C999" t="s">
        <v>22</v>
      </c>
      <c r="D999" t="s">
        <v>20</v>
      </c>
      <c r="E999" t="s">
        <v>15</v>
      </c>
      <c r="F999" s="36">
        <v>59</v>
      </c>
      <c r="G999" s="36" t="str" cm="1">
        <f t="array" ref="G999">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E</v>
      </c>
      <c r="H999">
        <v>71</v>
      </c>
      <c r="I999" t="str" cm="1">
        <f t="array" ref="I999">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999" t="str">
        <f>IF(StudentsPerformance37[[#This Row],[math score]]&lt;50,"Failed","Passed")</f>
        <v>Passed</v>
      </c>
      <c r="K999" t="s">
        <v>34</v>
      </c>
      <c r="L999" t="s">
        <v>34</v>
      </c>
      <c r="M999" t="str" cm="1">
        <f t="array" ref="M999">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D</v>
      </c>
      <c r="N999">
        <v>65</v>
      </c>
    </row>
    <row r="1000" spans="1:14" x14ac:dyDescent="0.25">
      <c r="A1000" t="s">
        <v>8</v>
      </c>
      <c r="B1000" t="s">
        <v>21</v>
      </c>
      <c r="C1000" t="s">
        <v>14</v>
      </c>
      <c r="D1000" t="s">
        <v>11</v>
      </c>
      <c r="E1000" t="s">
        <v>15</v>
      </c>
      <c r="F1000" s="36">
        <v>68</v>
      </c>
      <c r="G1000" s="36" t="str" cm="1">
        <f t="array" ref="G1000">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D</v>
      </c>
      <c r="H1000">
        <v>78</v>
      </c>
      <c r="I1000" t="str" cm="1">
        <f t="array" ref="I1000">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C</v>
      </c>
      <c r="J1000" t="str">
        <f>IF(StudentsPerformance37[[#This Row],[math score]]&lt;50,"Failed","Passed")</f>
        <v>Passed</v>
      </c>
      <c r="K1000" t="s">
        <v>34</v>
      </c>
      <c r="L1000" t="s">
        <v>34</v>
      </c>
      <c r="M1000" t="str" cm="1">
        <f t="array" ref="M1000">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C</v>
      </c>
      <c r="N1000">
        <v>77</v>
      </c>
    </row>
    <row r="1001" spans="1:14" x14ac:dyDescent="0.25">
      <c r="A1001" t="s">
        <v>8</v>
      </c>
      <c r="B1001" t="s">
        <v>21</v>
      </c>
      <c r="C1001" t="s">
        <v>14</v>
      </c>
      <c r="D1001" t="s">
        <v>20</v>
      </c>
      <c r="E1001" t="s">
        <v>12</v>
      </c>
      <c r="F1001" s="36">
        <v>77</v>
      </c>
      <c r="G1001" s="36" t="str" cm="1">
        <f t="array" ref="G1001">_xlfn.IFS(AND(StudentsPerformance37[[#This Row],[math score]]&gt;=0, StudentsPerformance37[[#This Row],[math score]]&lt;=49),"F",AND(StudentsPerformance37[[#This Row],[math score]]&gt;=50,StudentsPerformance37[[#This Row],[math score]]&lt;=59),"E",AND(StudentsPerformance37[[#This Row],[math score]]&gt;=60,StudentsPerformance37[[#This Row],[math score]]&lt;=69),"D",AND(StudentsPerformance37[[#This Row],[math score]]&gt;=70,StudentsPerformance37[[#This Row],[math score]]&lt;=79),"C",AND(StudentsPerformance37[[#This Row],[math score]]&gt;=80,StudentsPerformance37[[#This Row],[math score]]&lt;=89),"B",AND(StudentsPerformance37[[#This Row],[math score]]&gt;=90,StudentsPerformance37[[#This Row],[math score]]&lt;=100),"A")</f>
        <v>C</v>
      </c>
      <c r="H1001">
        <v>86</v>
      </c>
      <c r="I1001" t="str" cm="1">
        <f t="array" ref="I1001">_xlfn.IFS(AND(StudentsPerformance37[[#This Row],[reading score]]&gt;=0,StudentsPerformance37[[#This Row],[reading score]]&lt;=49),"F",AND(StudentsPerformance37[[#This Row],[reading score]]&gt;=50,StudentsPerformance37[[#This Row],[reading score]]&lt;=59),"E",AND(StudentsPerformance37[[#This Row],[reading score]]&gt;=60,StudentsPerformance37[[#This Row],[reading score]]&lt;=69),"D",AND(StudentsPerformance37[[#This Row],[reading score]]&gt;=70,StudentsPerformance37[[#This Row],[reading score]]&lt;=79),"C",AND(StudentsPerformance37[[#This Row],[reading score]]&gt;=80,StudentsPerformance37[[#This Row],[reading score]]&lt;=89),"B",AND(StudentsPerformance37[[#This Row],[reading score]]&gt;=90,StudentsPerformance37[[#This Row],[reading score]]&lt;=100),"A")</f>
        <v>B</v>
      </c>
      <c r="J1001" t="str">
        <f>IF(StudentsPerformance37[[#This Row],[math score]]&lt;50,"Failed","Passed")</f>
        <v>Passed</v>
      </c>
      <c r="K1001" t="s">
        <v>34</v>
      </c>
      <c r="L1001" t="s">
        <v>34</v>
      </c>
      <c r="M1001" t="str" cm="1">
        <f t="array" ref="M1001">_xlfn.IFS(AND(StudentsPerformance37[[#This Row],[writing score]]&gt;=0,StudentsPerformance37[[#This Row],[writing score]]&lt;=49),"F",AND(StudentsPerformance37[[#This Row],[writing score]]&gt;=50,StudentsPerformance37[[#This Row],[writing score]]&lt;=59),"E",AND(StudentsPerformance37[[#This Row],[writing score]]&gt;=60,StudentsPerformance37[[#This Row],[writing score]]&lt;=69),"D",AND(StudentsPerformance37[[#This Row],[writing score]]&gt;=70,StudentsPerformance37[[#This Row],[writing score]]&lt;=79),"C",AND(StudentsPerformance37[[#This Row],[writing score]]&gt;=80,StudentsPerformance37[[#This Row],[writing score]]&lt;=89),"B",AND(StudentsPerformance37[[#This Row],[writing score]]&gt;=90,StudentsPerformance37[[#This Row],[writing score]]&lt;=100),"A")</f>
        <v>B</v>
      </c>
      <c r="N1001">
        <v>86</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0B94E-77CB-4ADD-AB94-06A44BD1979A}">
  <dimension ref="A1:Q1983"/>
  <sheetViews>
    <sheetView topLeftCell="C926" zoomScale="90" zoomScaleNormal="90" workbookViewId="0">
      <selection activeCell="I982" sqref="I982"/>
    </sheetView>
  </sheetViews>
  <sheetFormatPr baseColWidth="10" defaultRowHeight="15" x14ac:dyDescent="0.25"/>
  <cols>
    <col min="1" max="1" width="9.28515625" bestFit="1" customWidth="1"/>
    <col min="2" max="2" width="15.28515625" bestFit="1" customWidth="1"/>
    <col min="3" max="3" width="26.42578125" bestFit="1" customWidth="1"/>
    <col min="4" max="4" width="11.85546875" bestFit="1" customWidth="1"/>
    <col min="5" max="5" width="23.42578125" bestFit="1" customWidth="1"/>
    <col min="6" max="6" width="12.85546875" bestFit="1" customWidth="1"/>
    <col min="7" max="7" width="14.7109375" bestFit="1" customWidth="1"/>
    <col min="8" max="8" width="20.5703125" bestFit="1" customWidth="1"/>
    <col min="9" max="9" width="22.5703125" bestFit="1" customWidth="1"/>
    <col min="10" max="10" width="22.140625" bestFit="1" customWidth="1"/>
    <col min="11" max="11" width="14.42578125" bestFit="1" customWidth="1"/>
    <col min="12" max="12" width="13.85546875" customWidth="1"/>
    <col min="17" max="17" width="12" bestFit="1" customWidth="1"/>
  </cols>
  <sheetData>
    <row r="1" spans="1:11" x14ac:dyDescent="0.25">
      <c r="A1" t="s">
        <v>0</v>
      </c>
      <c r="B1" t="s">
        <v>1</v>
      </c>
      <c r="C1" t="s">
        <v>2</v>
      </c>
      <c r="D1" t="s">
        <v>3</v>
      </c>
      <c r="E1" t="s">
        <v>4</v>
      </c>
      <c r="F1" t="s">
        <v>5</v>
      </c>
      <c r="G1" t="s">
        <v>6</v>
      </c>
      <c r="H1" t="s">
        <v>31</v>
      </c>
      <c r="I1" t="s">
        <v>32</v>
      </c>
      <c r="J1" t="s">
        <v>33</v>
      </c>
      <c r="K1" t="s">
        <v>7</v>
      </c>
    </row>
    <row r="2" spans="1:11" hidden="1" x14ac:dyDescent="0.25">
      <c r="A2" t="s">
        <v>8</v>
      </c>
      <c r="B2" t="s">
        <v>9</v>
      </c>
      <c r="C2" t="s">
        <v>10</v>
      </c>
      <c r="D2" t="s">
        <v>11</v>
      </c>
      <c r="E2" t="s">
        <v>12</v>
      </c>
      <c r="F2">
        <v>72</v>
      </c>
      <c r="G2">
        <v>72</v>
      </c>
      <c r="H2" t="s">
        <v>34</v>
      </c>
      <c r="I2" t="s">
        <v>34</v>
      </c>
      <c r="J2" t="s">
        <v>34</v>
      </c>
      <c r="K2">
        <v>74</v>
      </c>
    </row>
    <row r="3" spans="1:11" hidden="1" x14ac:dyDescent="0.25">
      <c r="A3" t="s">
        <v>8</v>
      </c>
      <c r="B3" t="s">
        <v>13</v>
      </c>
      <c r="C3" t="s">
        <v>14</v>
      </c>
      <c r="D3" t="s">
        <v>11</v>
      </c>
      <c r="E3" t="s">
        <v>15</v>
      </c>
      <c r="F3">
        <v>69</v>
      </c>
      <c r="G3">
        <v>90</v>
      </c>
      <c r="H3" t="s">
        <v>34</v>
      </c>
      <c r="I3" t="s">
        <v>34</v>
      </c>
      <c r="J3" t="s">
        <v>34</v>
      </c>
      <c r="K3">
        <v>88</v>
      </c>
    </row>
    <row r="4" spans="1:11" hidden="1" x14ac:dyDescent="0.25">
      <c r="A4" t="s">
        <v>8</v>
      </c>
      <c r="B4" t="s">
        <v>9</v>
      </c>
      <c r="C4" t="s">
        <v>16</v>
      </c>
      <c r="D4" t="s">
        <v>11</v>
      </c>
      <c r="E4" t="s">
        <v>12</v>
      </c>
      <c r="F4">
        <v>90</v>
      </c>
      <c r="G4">
        <v>95</v>
      </c>
      <c r="H4" t="s">
        <v>34</v>
      </c>
      <c r="I4" t="s">
        <v>34</v>
      </c>
      <c r="J4" t="s">
        <v>34</v>
      </c>
      <c r="K4">
        <v>93</v>
      </c>
    </row>
    <row r="5" spans="1:11" hidden="1" x14ac:dyDescent="0.25">
      <c r="A5" t="s">
        <v>17</v>
      </c>
      <c r="B5" t="s">
        <v>18</v>
      </c>
      <c r="C5" t="s">
        <v>19</v>
      </c>
      <c r="D5" t="s">
        <v>20</v>
      </c>
      <c r="E5" t="s">
        <v>12</v>
      </c>
      <c r="F5">
        <v>47</v>
      </c>
      <c r="G5">
        <v>57</v>
      </c>
      <c r="H5" t="s">
        <v>35</v>
      </c>
      <c r="I5" t="s">
        <v>34</v>
      </c>
      <c r="J5" t="s">
        <v>35</v>
      </c>
      <c r="K5">
        <v>44</v>
      </c>
    </row>
    <row r="6" spans="1:11" hidden="1" x14ac:dyDescent="0.25">
      <c r="A6" t="s">
        <v>17</v>
      </c>
      <c r="B6" t="s">
        <v>13</v>
      </c>
      <c r="C6" t="s">
        <v>14</v>
      </c>
      <c r="D6" t="s">
        <v>11</v>
      </c>
      <c r="E6" t="s">
        <v>12</v>
      </c>
      <c r="F6">
        <v>76</v>
      </c>
      <c r="G6">
        <v>78</v>
      </c>
      <c r="H6" t="s">
        <v>34</v>
      </c>
      <c r="I6" t="s">
        <v>34</v>
      </c>
      <c r="J6" t="s">
        <v>34</v>
      </c>
      <c r="K6">
        <v>75</v>
      </c>
    </row>
    <row r="7" spans="1:11" hidden="1" x14ac:dyDescent="0.25">
      <c r="A7" t="s">
        <v>8</v>
      </c>
      <c r="B7" t="s">
        <v>9</v>
      </c>
      <c r="C7" t="s">
        <v>19</v>
      </c>
      <c r="D7" t="s">
        <v>11</v>
      </c>
      <c r="E7" t="s">
        <v>12</v>
      </c>
      <c r="F7">
        <v>71</v>
      </c>
      <c r="G7">
        <v>83</v>
      </c>
      <c r="H7" t="s">
        <v>34</v>
      </c>
      <c r="I7" t="s">
        <v>34</v>
      </c>
      <c r="J7" t="s">
        <v>34</v>
      </c>
      <c r="K7">
        <v>78</v>
      </c>
    </row>
    <row r="8" spans="1:11" hidden="1" x14ac:dyDescent="0.25">
      <c r="A8" t="s">
        <v>8</v>
      </c>
      <c r="B8" t="s">
        <v>9</v>
      </c>
      <c r="C8" t="s">
        <v>14</v>
      </c>
      <c r="D8" t="s">
        <v>11</v>
      </c>
      <c r="E8" t="s">
        <v>15</v>
      </c>
      <c r="F8">
        <v>88</v>
      </c>
      <c r="G8">
        <v>95</v>
      </c>
      <c r="H8" t="s">
        <v>34</v>
      </c>
      <c r="I8" t="s">
        <v>34</v>
      </c>
      <c r="J8" t="s">
        <v>34</v>
      </c>
      <c r="K8">
        <v>92</v>
      </c>
    </row>
    <row r="9" spans="1:11" hidden="1" x14ac:dyDescent="0.25">
      <c r="A9" t="s">
        <v>17</v>
      </c>
      <c r="B9" t="s">
        <v>9</v>
      </c>
      <c r="C9" t="s">
        <v>14</v>
      </c>
      <c r="D9" t="s">
        <v>20</v>
      </c>
      <c r="E9" t="s">
        <v>12</v>
      </c>
      <c r="F9">
        <v>40</v>
      </c>
      <c r="G9">
        <v>43</v>
      </c>
      <c r="H9" t="s">
        <v>35</v>
      </c>
      <c r="I9" t="s">
        <v>35</v>
      </c>
      <c r="J9" t="s">
        <v>35</v>
      </c>
      <c r="K9">
        <v>39</v>
      </c>
    </row>
    <row r="10" spans="1:11" x14ac:dyDescent="0.25">
      <c r="A10" t="s">
        <v>17</v>
      </c>
      <c r="B10" t="s">
        <v>21</v>
      </c>
      <c r="C10" t="s">
        <v>22</v>
      </c>
      <c r="D10" t="s">
        <v>20</v>
      </c>
      <c r="E10" t="s">
        <v>15</v>
      </c>
      <c r="F10">
        <v>64</v>
      </c>
      <c r="G10">
        <v>64</v>
      </c>
      <c r="H10" t="s">
        <v>34</v>
      </c>
      <c r="I10" t="s">
        <v>34</v>
      </c>
      <c r="J10" t="s">
        <v>34</v>
      </c>
      <c r="K10">
        <v>67</v>
      </c>
    </row>
    <row r="11" spans="1:11" x14ac:dyDescent="0.25">
      <c r="A11" t="s">
        <v>8</v>
      </c>
      <c r="B11" t="s">
        <v>9</v>
      </c>
      <c r="C11" t="s">
        <v>22</v>
      </c>
      <c r="D11" t="s">
        <v>20</v>
      </c>
      <c r="E11" t="s">
        <v>12</v>
      </c>
      <c r="F11">
        <v>38</v>
      </c>
      <c r="G11">
        <v>60</v>
      </c>
      <c r="H11" t="s">
        <v>35</v>
      </c>
      <c r="I11" t="s">
        <v>34</v>
      </c>
      <c r="J11" t="s">
        <v>34</v>
      </c>
      <c r="K11">
        <v>50</v>
      </c>
    </row>
    <row r="12" spans="1:11" hidden="1" x14ac:dyDescent="0.25">
      <c r="A12" t="s">
        <v>17</v>
      </c>
      <c r="B12" t="s">
        <v>13</v>
      </c>
      <c r="C12" t="s">
        <v>19</v>
      </c>
      <c r="D12" t="s">
        <v>11</v>
      </c>
      <c r="E12" t="s">
        <v>12</v>
      </c>
      <c r="F12">
        <v>58</v>
      </c>
      <c r="G12">
        <v>54</v>
      </c>
      <c r="H12" t="s">
        <v>34</v>
      </c>
      <c r="I12" t="s">
        <v>34</v>
      </c>
      <c r="J12" t="s">
        <v>34</v>
      </c>
      <c r="K12">
        <v>52</v>
      </c>
    </row>
    <row r="13" spans="1:11" hidden="1" x14ac:dyDescent="0.25">
      <c r="A13" t="s">
        <v>17</v>
      </c>
      <c r="B13" t="s">
        <v>21</v>
      </c>
      <c r="C13" t="s">
        <v>19</v>
      </c>
      <c r="D13" t="s">
        <v>11</v>
      </c>
      <c r="E13" t="s">
        <v>12</v>
      </c>
      <c r="F13">
        <v>40</v>
      </c>
      <c r="G13">
        <v>52</v>
      </c>
      <c r="H13" t="s">
        <v>35</v>
      </c>
      <c r="I13" t="s">
        <v>34</v>
      </c>
      <c r="J13" t="s">
        <v>35</v>
      </c>
      <c r="K13">
        <v>43</v>
      </c>
    </row>
    <row r="14" spans="1:11" x14ac:dyDescent="0.25">
      <c r="A14" t="s">
        <v>8</v>
      </c>
      <c r="B14" t="s">
        <v>9</v>
      </c>
      <c r="C14" t="s">
        <v>22</v>
      </c>
      <c r="D14" t="s">
        <v>11</v>
      </c>
      <c r="E14" t="s">
        <v>12</v>
      </c>
      <c r="F14">
        <v>65</v>
      </c>
      <c r="G14">
        <v>81</v>
      </c>
      <c r="H14" t="s">
        <v>34</v>
      </c>
      <c r="I14" t="s">
        <v>34</v>
      </c>
      <c r="J14" t="s">
        <v>34</v>
      </c>
      <c r="K14">
        <v>73</v>
      </c>
    </row>
    <row r="15" spans="1:11" hidden="1" x14ac:dyDescent="0.25">
      <c r="A15" t="s">
        <v>17</v>
      </c>
      <c r="B15" t="s">
        <v>18</v>
      </c>
      <c r="C15" t="s">
        <v>14</v>
      </c>
      <c r="D15" t="s">
        <v>11</v>
      </c>
      <c r="E15" t="s">
        <v>15</v>
      </c>
      <c r="F15">
        <v>78</v>
      </c>
      <c r="G15">
        <v>72</v>
      </c>
      <c r="H15" t="s">
        <v>34</v>
      </c>
      <c r="I15" t="s">
        <v>34</v>
      </c>
      <c r="J15" t="s">
        <v>34</v>
      </c>
      <c r="K15">
        <v>70</v>
      </c>
    </row>
    <row r="16" spans="1:11" hidden="1" x14ac:dyDescent="0.25">
      <c r="A16" t="s">
        <v>8</v>
      </c>
      <c r="B16" t="s">
        <v>18</v>
      </c>
      <c r="C16" t="s">
        <v>16</v>
      </c>
      <c r="D16" t="s">
        <v>11</v>
      </c>
      <c r="E16" t="s">
        <v>12</v>
      </c>
      <c r="F16">
        <v>50</v>
      </c>
      <c r="G16">
        <v>53</v>
      </c>
      <c r="H16" t="s">
        <v>34</v>
      </c>
      <c r="I16" t="s">
        <v>34</v>
      </c>
      <c r="J16" t="s">
        <v>34</v>
      </c>
      <c r="K16">
        <v>58</v>
      </c>
    </row>
    <row r="17" spans="1:11" hidden="1" x14ac:dyDescent="0.25">
      <c r="A17" t="s">
        <v>8</v>
      </c>
      <c r="B17" t="s">
        <v>13</v>
      </c>
      <c r="C17" t="s">
        <v>23</v>
      </c>
      <c r="D17" t="s">
        <v>11</v>
      </c>
      <c r="E17" t="s">
        <v>12</v>
      </c>
      <c r="F17">
        <v>69</v>
      </c>
      <c r="G17">
        <v>75</v>
      </c>
      <c r="H17" t="s">
        <v>34</v>
      </c>
      <c r="I17" t="s">
        <v>34</v>
      </c>
      <c r="J17" t="s">
        <v>34</v>
      </c>
      <c r="K17">
        <v>78</v>
      </c>
    </row>
    <row r="18" spans="1:11" x14ac:dyDescent="0.25">
      <c r="A18" t="s">
        <v>17</v>
      </c>
      <c r="B18" t="s">
        <v>13</v>
      </c>
      <c r="C18" t="s">
        <v>22</v>
      </c>
      <c r="D18" t="s">
        <v>11</v>
      </c>
      <c r="E18" t="s">
        <v>12</v>
      </c>
      <c r="F18">
        <v>88</v>
      </c>
      <c r="G18">
        <v>89</v>
      </c>
      <c r="H18" t="s">
        <v>34</v>
      </c>
      <c r="I18" t="s">
        <v>34</v>
      </c>
      <c r="J18" t="s">
        <v>34</v>
      </c>
      <c r="K18">
        <v>86</v>
      </c>
    </row>
    <row r="19" spans="1:11" hidden="1" x14ac:dyDescent="0.25">
      <c r="A19" t="s">
        <v>8</v>
      </c>
      <c r="B19" t="s">
        <v>9</v>
      </c>
      <c r="C19" t="s">
        <v>23</v>
      </c>
      <c r="D19" t="s">
        <v>20</v>
      </c>
      <c r="E19" t="s">
        <v>12</v>
      </c>
      <c r="F19">
        <v>18</v>
      </c>
      <c r="G19">
        <v>32</v>
      </c>
      <c r="H19" t="s">
        <v>35</v>
      </c>
      <c r="I19" t="s">
        <v>35</v>
      </c>
      <c r="J19" t="s">
        <v>35</v>
      </c>
      <c r="K19">
        <v>28</v>
      </c>
    </row>
    <row r="20" spans="1:11" hidden="1" x14ac:dyDescent="0.25">
      <c r="A20" t="s">
        <v>17</v>
      </c>
      <c r="B20" t="s">
        <v>13</v>
      </c>
      <c r="C20" t="s">
        <v>16</v>
      </c>
      <c r="D20" t="s">
        <v>20</v>
      </c>
      <c r="E20" t="s">
        <v>15</v>
      </c>
      <c r="F20">
        <v>46</v>
      </c>
      <c r="G20">
        <v>42</v>
      </c>
      <c r="H20" t="s">
        <v>35</v>
      </c>
      <c r="I20" t="s">
        <v>35</v>
      </c>
      <c r="J20" t="s">
        <v>35</v>
      </c>
      <c r="K20">
        <v>46</v>
      </c>
    </row>
    <row r="21" spans="1:11" hidden="1" x14ac:dyDescent="0.25">
      <c r="A21" t="s">
        <v>8</v>
      </c>
      <c r="B21" t="s">
        <v>13</v>
      </c>
      <c r="C21" t="s">
        <v>19</v>
      </c>
      <c r="D21" t="s">
        <v>20</v>
      </c>
      <c r="E21" t="s">
        <v>12</v>
      </c>
      <c r="F21">
        <v>54</v>
      </c>
      <c r="G21">
        <v>58</v>
      </c>
      <c r="H21" t="s">
        <v>34</v>
      </c>
      <c r="I21" t="s">
        <v>34</v>
      </c>
      <c r="J21" t="s">
        <v>34</v>
      </c>
      <c r="K21">
        <v>61</v>
      </c>
    </row>
    <row r="22" spans="1:11" x14ac:dyDescent="0.25">
      <c r="A22" t="s">
        <v>17</v>
      </c>
      <c r="B22" t="s">
        <v>21</v>
      </c>
      <c r="C22" t="s">
        <v>22</v>
      </c>
      <c r="D22" t="s">
        <v>11</v>
      </c>
      <c r="E22" t="s">
        <v>12</v>
      </c>
      <c r="F22">
        <v>66</v>
      </c>
      <c r="G22">
        <v>69</v>
      </c>
      <c r="H22" t="s">
        <v>34</v>
      </c>
      <c r="I22" t="s">
        <v>34</v>
      </c>
      <c r="J22" t="s">
        <v>34</v>
      </c>
      <c r="K22">
        <v>63</v>
      </c>
    </row>
    <row r="23" spans="1:11" hidden="1" x14ac:dyDescent="0.25">
      <c r="A23" t="s">
        <v>8</v>
      </c>
      <c r="B23" t="s">
        <v>9</v>
      </c>
      <c r="C23" t="s">
        <v>14</v>
      </c>
      <c r="D23" t="s">
        <v>20</v>
      </c>
      <c r="E23" t="s">
        <v>15</v>
      </c>
      <c r="F23">
        <v>65</v>
      </c>
      <c r="G23">
        <v>75</v>
      </c>
      <c r="H23" t="s">
        <v>34</v>
      </c>
      <c r="I23" t="s">
        <v>34</v>
      </c>
      <c r="J23" t="s">
        <v>34</v>
      </c>
      <c r="K23">
        <v>70</v>
      </c>
    </row>
    <row r="24" spans="1:11" hidden="1" x14ac:dyDescent="0.25">
      <c r="A24" t="s">
        <v>17</v>
      </c>
      <c r="B24" t="s">
        <v>21</v>
      </c>
      <c r="C24" t="s">
        <v>14</v>
      </c>
      <c r="D24" t="s">
        <v>11</v>
      </c>
      <c r="E24" t="s">
        <v>12</v>
      </c>
      <c r="F24">
        <v>44</v>
      </c>
      <c r="G24">
        <v>54</v>
      </c>
      <c r="H24" t="s">
        <v>35</v>
      </c>
      <c r="I24" t="s">
        <v>34</v>
      </c>
      <c r="J24" t="s">
        <v>34</v>
      </c>
      <c r="K24">
        <v>53</v>
      </c>
    </row>
    <row r="25" spans="1:11" hidden="1" x14ac:dyDescent="0.25">
      <c r="A25" t="s">
        <v>8</v>
      </c>
      <c r="B25" t="s">
        <v>13</v>
      </c>
      <c r="C25" t="s">
        <v>23</v>
      </c>
      <c r="D25" t="s">
        <v>11</v>
      </c>
      <c r="E25" t="s">
        <v>12</v>
      </c>
      <c r="F25">
        <v>69</v>
      </c>
      <c r="G25">
        <v>73</v>
      </c>
      <c r="H25" t="s">
        <v>34</v>
      </c>
      <c r="I25" t="s">
        <v>34</v>
      </c>
      <c r="J25" t="s">
        <v>34</v>
      </c>
      <c r="K25">
        <v>73</v>
      </c>
    </row>
    <row r="26" spans="1:11" hidden="1" x14ac:dyDescent="0.25">
      <c r="A26" t="s">
        <v>17</v>
      </c>
      <c r="B26" t="s">
        <v>21</v>
      </c>
      <c r="C26" t="s">
        <v>10</v>
      </c>
      <c r="D26" t="s">
        <v>20</v>
      </c>
      <c r="E26" t="s">
        <v>15</v>
      </c>
      <c r="F26">
        <v>74</v>
      </c>
      <c r="G26">
        <v>71</v>
      </c>
      <c r="H26" t="s">
        <v>34</v>
      </c>
      <c r="I26" t="s">
        <v>34</v>
      </c>
      <c r="J26" t="s">
        <v>34</v>
      </c>
      <c r="K26">
        <v>80</v>
      </c>
    </row>
    <row r="27" spans="1:11" hidden="1" x14ac:dyDescent="0.25">
      <c r="A27" t="s">
        <v>17</v>
      </c>
      <c r="B27" t="s">
        <v>18</v>
      </c>
      <c r="C27" t="s">
        <v>16</v>
      </c>
      <c r="D27" t="s">
        <v>20</v>
      </c>
      <c r="E27" t="s">
        <v>12</v>
      </c>
      <c r="F27">
        <v>73</v>
      </c>
      <c r="G27">
        <v>74</v>
      </c>
      <c r="H27" t="s">
        <v>34</v>
      </c>
      <c r="I27" t="s">
        <v>34</v>
      </c>
      <c r="J27" t="s">
        <v>34</v>
      </c>
      <c r="K27">
        <v>72</v>
      </c>
    </row>
    <row r="28" spans="1:11" hidden="1" x14ac:dyDescent="0.25">
      <c r="A28" t="s">
        <v>17</v>
      </c>
      <c r="B28" t="s">
        <v>9</v>
      </c>
      <c r="C28" t="s">
        <v>14</v>
      </c>
      <c r="D28" t="s">
        <v>11</v>
      </c>
      <c r="E28" t="s">
        <v>12</v>
      </c>
      <c r="F28">
        <v>69</v>
      </c>
      <c r="G28">
        <v>54</v>
      </c>
      <c r="H28" t="s">
        <v>34</v>
      </c>
      <c r="I28" t="s">
        <v>34</v>
      </c>
      <c r="J28" t="s">
        <v>34</v>
      </c>
      <c r="K28">
        <v>55</v>
      </c>
    </row>
    <row r="29" spans="1:11" hidden="1" x14ac:dyDescent="0.25">
      <c r="A29" t="s">
        <v>8</v>
      </c>
      <c r="B29" t="s">
        <v>13</v>
      </c>
      <c r="C29" t="s">
        <v>10</v>
      </c>
      <c r="D29" t="s">
        <v>11</v>
      </c>
      <c r="E29" t="s">
        <v>12</v>
      </c>
      <c r="F29">
        <v>67</v>
      </c>
      <c r="G29">
        <v>69</v>
      </c>
      <c r="H29" t="s">
        <v>34</v>
      </c>
      <c r="I29" t="s">
        <v>34</v>
      </c>
      <c r="J29" t="s">
        <v>34</v>
      </c>
      <c r="K29">
        <v>75</v>
      </c>
    </row>
    <row r="30" spans="1:11" x14ac:dyDescent="0.25">
      <c r="A30" t="s">
        <v>17</v>
      </c>
      <c r="B30" t="s">
        <v>13</v>
      </c>
      <c r="C30" t="s">
        <v>22</v>
      </c>
      <c r="D30" t="s">
        <v>11</v>
      </c>
      <c r="E30" t="s">
        <v>12</v>
      </c>
      <c r="F30">
        <v>70</v>
      </c>
      <c r="G30">
        <v>70</v>
      </c>
      <c r="H30" t="s">
        <v>34</v>
      </c>
      <c r="I30" t="s">
        <v>34</v>
      </c>
      <c r="J30" t="s">
        <v>34</v>
      </c>
      <c r="K30">
        <v>65</v>
      </c>
    </row>
    <row r="31" spans="1:11" hidden="1" x14ac:dyDescent="0.25">
      <c r="A31" t="s">
        <v>8</v>
      </c>
      <c r="B31" t="s">
        <v>21</v>
      </c>
      <c r="C31" t="s">
        <v>16</v>
      </c>
      <c r="D31" t="s">
        <v>11</v>
      </c>
      <c r="E31" t="s">
        <v>12</v>
      </c>
      <c r="F31">
        <v>62</v>
      </c>
      <c r="G31">
        <v>70</v>
      </c>
      <c r="H31" t="s">
        <v>34</v>
      </c>
      <c r="I31" t="s">
        <v>34</v>
      </c>
      <c r="J31" t="s">
        <v>34</v>
      </c>
      <c r="K31">
        <v>75</v>
      </c>
    </row>
    <row r="32" spans="1:11" hidden="1" x14ac:dyDescent="0.25">
      <c r="A32" t="s">
        <v>8</v>
      </c>
      <c r="B32" t="s">
        <v>21</v>
      </c>
      <c r="C32" t="s">
        <v>14</v>
      </c>
      <c r="D32" t="s">
        <v>11</v>
      </c>
      <c r="E32" t="s">
        <v>12</v>
      </c>
      <c r="F32">
        <v>69</v>
      </c>
      <c r="G32">
        <v>74</v>
      </c>
      <c r="H32" t="s">
        <v>34</v>
      </c>
      <c r="I32" t="s">
        <v>34</v>
      </c>
      <c r="J32" t="s">
        <v>34</v>
      </c>
      <c r="K32">
        <v>74</v>
      </c>
    </row>
    <row r="33" spans="1:11" hidden="1" x14ac:dyDescent="0.25">
      <c r="A33" t="s">
        <v>8</v>
      </c>
      <c r="B33" t="s">
        <v>9</v>
      </c>
      <c r="C33" t="s">
        <v>14</v>
      </c>
      <c r="D33" t="s">
        <v>11</v>
      </c>
      <c r="E33" t="s">
        <v>12</v>
      </c>
      <c r="F33">
        <v>63</v>
      </c>
      <c r="G33">
        <v>65</v>
      </c>
      <c r="H33" t="s">
        <v>34</v>
      </c>
      <c r="I33" t="s">
        <v>34</v>
      </c>
      <c r="J33" t="s">
        <v>34</v>
      </c>
      <c r="K33">
        <v>61</v>
      </c>
    </row>
    <row r="34" spans="1:11" hidden="1" x14ac:dyDescent="0.25">
      <c r="A34" t="s">
        <v>8</v>
      </c>
      <c r="B34" t="s">
        <v>24</v>
      </c>
      <c r="C34" t="s">
        <v>16</v>
      </c>
      <c r="D34" t="s">
        <v>20</v>
      </c>
      <c r="E34" t="s">
        <v>12</v>
      </c>
      <c r="F34">
        <v>56</v>
      </c>
      <c r="G34">
        <v>72</v>
      </c>
      <c r="H34" t="s">
        <v>34</v>
      </c>
      <c r="I34" t="s">
        <v>34</v>
      </c>
      <c r="J34" t="s">
        <v>34</v>
      </c>
      <c r="K34">
        <v>65</v>
      </c>
    </row>
    <row r="35" spans="1:11" hidden="1" x14ac:dyDescent="0.25">
      <c r="A35" t="s">
        <v>17</v>
      </c>
      <c r="B35" t="s">
        <v>21</v>
      </c>
      <c r="C35" t="s">
        <v>14</v>
      </c>
      <c r="D35" t="s">
        <v>11</v>
      </c>
      <c r="E35" t="s">
        <v>12</v>
      </c>
      <c r="F35">
        <v>40</v>
      </c>
      <c r="G35">
        <v>42</v>
      </c>
      <c r="H35" t="s">
        <v>35</v>
      </c>
      <c r="I35" t="s">
        <v>35</v>
      </c>
      <c r="J35" t="s">
        <v>35</v>
      </c>
      <c r="K35">
        <v>38</v>
      </c>
    </row>
    <row r="36" spans="1:11" hidden="1" x14ac:dyDescent="0.25">
      <c r="A36" t="s">
        <v>17</v>
      </c>
      <c r="B36" t="s">
        <v>24</v>
      </c>
      <c r="C36" t="s">
        <v>14</v>
      </c>
      <c r="D36" t="s">
        <v>11</v>
      </c>
      <c r="E36" t="s">
        <v>12</v>
      </c>
      <c r="F36">
        <v>97</v>
      </c>
      <c r="G36">
        <v>87</v>
      </c>
      <c r="H36" t="s">
        <v>34</v>
      </c>
      <c r="I36" t="s">
        <v>34</v>
      </c>
      <c r="J36" t="s">
        <v>34</v>
      </c>
      <c r="K36">
        <v>82</v>
      </c>
    </row>
    <row r="37" spans="1:11" hidden="1" x14ac:dyDescent="0.25">
      <c r="A37" t="s">
        <v>17</v>
      </c>
      <c r="B37" t="s">
        <v>24</v>
      </c>
      <c r="C37" t="s">
        <v>19</v>
      </c>
      <c r="D37" t="s">
        <v>11</v>
      </c>
      <c r="E37" t="s">
        <v>15</v>
      </c>
      <c r="F37">
        <v>81</v>
      </c>
      <c r="G37">
        <v>81</v>
      </c>
      <c r="H37" t="s">
        <v>34</v>
      </c>
      <c r="I37" t="s">
        <v>34</v>
      </c>
      <c r="J37" t="s">
        <v>34</v>
      </c>
      <c r="K37">
        <v>79</v>
      </c>
    </row>
    <row r="38" spans="1:11" hidden="1" x14ac:dyDescent="0.25">
      <c r="A38" t="s">
        <v>8</v>
      </c>
      <c r="B38" t="s">
        <v>21</v>
      </c>
      <c r="C38" t="s">
        <v>19</v>
      </c>
      <c r="D38" t="s">
        <v>11</v>
      </c>
      <c r="E38" t="s">
        <v>12</v>
      </c>
      <c r="F38">
        <v>74</v>
      </c>
      <c r="G38">
        <v>81</v>
      </c>
      <c r="H38" t="s">
        <v>34</v>
      </c>
      <c r="I38" t="s">
        <v>34</v>
      </c>
      <c r="J38" t="s">
        <v>34</v>
      </c>
      <c r="K38">
        <v>83</v>
      </c>
    </row>
    <row r="39" spans="1:11" hidden="1" x14ac:dyDescent="0.25">
      <c r="A39" t="s">
        <v>8</v>
      </c>
      <c r="B39" t="s">
        <v>21</v>
      </c>
      <c r="C39" t="s">
        <v>23</v>
      </c>
      <c r="D39" t="s">
        <v>20</v>
      </c>
      <c r="E39" t="s">
        <v>12</v>
      </c>
      <c r="F39">
        <v>50</v>
      </c>
      <c r="G39">
        <v>64</v>
      </c>
      <c r="H39" t="s">
        <v>34</v>
      </c>
      <c r="I39" t="s">
        <v>34</v>
      </c>
      <c r="J39" t="s">
        <v>34</v>
      </c>
      <c r="K39">
        <v>59</v>
      </c>
    </row>
    <row r="40" spans="1:11" hidden="1" x14ac:dyDescent="0.25">
      <c r="A40" t="s">
        <v>8</v>
      </c>
      <c r="B40" t="s">
        <v>21</v>
      </c>
      <c r="C40" t="s">
        <v>19</v>
      </c>
      <c r="D40" t="s">
        <v>20</v>
      </c>
      <c r="E40" t="s">
        <v>15</v>
      </c>
      <c r="F40">
        <v>75</v>
      </c>
      <c r="G40">
        <v>90</v>
      </c>
      <c r="H40" t="s">
        <v>34</v>
      </c>
      <c r="I40" t="s">
        <v>34</v>
      </c>
      <c r="J40" t="s">
        <v>34</v>
      </c>
      <c r="K40">
        <v>88</v>
      </c>
    </row>
    <row r="41" spans="1:11" hidden="1" x14ac:dyDescent="0.25">
      <c r="A41" t="s">
        <v>17</v>
      </c>
      <c r="B41" t="s">
        <v>9</v>
      </c>
      <c r="C41" t="s">
        <v>19</v>
      </c>
      <c r="D41" t="s">
        <v>20</v>
      </c>
      <c r="E41" t="s">
        <v>12</v>
      </c>
      <c r="F41">
        <v>57</v>
      </c>
      <c r="G41">
        <v>56</v>
      </c>
      <c r="H41" t="s">
        <v>34</v>
      </c>
      <c r="I41" t="s">
        <v>34</v>
      </c>
      <c r="J41" t="s">
        <v>34</v>
      </c>
      <c r="K41">
        <v>57</v>
      </c>
    </row>
    <row r="42" spans="1:11" hidden="1" x14ac:dyDescent="0.25">
      <c r="A42" t="s">
        <v>17</v>
      </c>
      <c r="B42" t="s">
        <v>13</v>
      </c>
      <c r="C42" t="s">
        <v>19</v>
      </c>
      <c r="D42" t="s">
        <v>20</v>
      </c>
      <c r="E42" t="s">
        <v>12</v>
      </c>
      <c r="F42">
        <v>55</v>
      </c>
      <c r="G42">
        <v>61</v>
      </c>
      <c r="H42" t="s">
        <v>34</v>
      </c>
      <c r="I42" t="s">
        <v>34</v>
      </c>
      <c r="J42" t="s">
        <v>34</v>
      </c>
      <c r="K42">
        <v>54</v>
      </c>
    </row>
    <row r="43" spans="1:11" hidden="1" x14ac:dyDescent="0.25">
      <c r="A43" t="s">
        <v>8</v>
      </c>
      <c r="B43" t="s">
        <v>13</v>
      </c>
      <c r="C43" t="s">
        <v>19</v>
      </c>
      <c r="D43" t="s">
        <v>11</v>
      </c>
      <c r="E43" t="s">
        <v>12</v>
      </c>
      <c r="F43">
        <v>58</v>
      </c>
      <c r="G43">
        <v>73</v>
      </c>
      <c r="H43" t="s">
        <v>34</v>
      </c>
      <c r="I43" t="s">
        <v>34</v>
      </c>
      <c r="J43" t="s">
        <v>34</v>
      </c>
      <c r="K43">
        <v>68</v>
      </c>
    </row>
    <row r="44" spans="1:11" hidden="1" x14ac:dyDescent="0.25">
      <c r="A44" t="s">
        <v>8</v>
      </c>
      <c r="B44" t="s">
        <v>9</v>
      </c>
      <c r="C44" t="s">
        <v>19</v>
      </c>
      <c r="D44" t="s">
        <v>11</v>
      </c>
      <c r="E44" t="s">
        <v>12</v>
      </c>
      <c r="F44">
        <v>53</v>
      </c>
      <c r="G44">
        <v>58</v>
      </c>
      <c r="H44" t="s">
        <v>34</v>
      </c>
      <c r="I44" t="s">
        <v>34</v>
      </c>
      <c r="J44" t="s">
        <v>34</v>
      </c>
      <c r="K44">
        <v>65</v>
      </c>
    </row>
    <row r="45" spans="1:11" hidden="1" x14ac:dyDescent="0.25">
      <c r="A45" t="s">
        <v>17</v>
      </c>
      <c r="B45" t="s">
        <v>9</v>
      </c>
      <c r="C45" t="s">
        <v>14</v>
      </c>
      <c r="D45" t="s">
        <v>20</v>
      </c>
      <c r="E45" t="s">
        <v>15</v>
      </c>
      <c r="F45">
        <v>59</v>
      </c>
      <c r="G45">
        <v>65</v>
      </c>
      <c r="H45" t="s">
        <v>34</v>
      </c>
      <c r="I45" t="s">
        <v>34</v>
      </c>
      <c r="J45" t="s">
        <v>34</v>
      </c>
      <c r="K45">
        <v>66</v>
      </c>
    </row>
    <row r="46" spans="1:11" hidden="1" x14ac:dyDescent="0.25">
      <c r="A46" t="s">
        <v>8</v>
      </c>
      <c r="B46" t="s">
        <v>24</v>
      </c>
      <c r="C46" t="s">
        <v>19</v>
      </c>
      <c r="D46" t="s">
        <v>20</v>
      </c>
      <c r="E46" t="s">
        <v>12</v>
      </c>
      <c r="F46">
        <v>50</v>
      </c>
      <c r="G46">
        <v>56</v>
      </c>
      <c r="H46" t="s">
        <v>34</v>
      </c>
      <c r="I46" t="s">
        <v>34</v>
      </c>
      <c r="J46" t="s">
        <v>34</v>
      </c>
      <c r="K46">
        <v>54</v>
      </c>
    </row>
    <row r="47" spans="1:11" hidden="1" x14ac:dyDescent="0.25">
      <c r="A47" t="s">
        <v>17</v>
      </c>
      <c r="B47" t="s">
        <v>9</v>
      </c>
      <c r="C47" t="s">
        <v>19</v>
      </c>
      <c r="D47" t="s">
        <v>11</v>
      </c>
      <c r="E47" t="s">
        <v>12</v>
      </c>
      <c r="F47">
        <v>65</v>
      </c>
      <c r="G47">
        <v>54</v>
      </c>
      <c r="H47" t="s">
        <v>34</v>
      </c>
      <c r="I47" t="s">
        <v>34</v>
      </c>
      <c r="J47" t="s">
        <v>34</v>
      </c>
      <c r="K47">
        <v>57</v>
      </c>
    </row>
    <row r="48" spans="1:11" hidden="1" x14ac:dyDescent="0.25">
      <c r="A48" t="s">
        <v>8</v>
      </c>
      <c r="B48" t="s">
        <v>18</v>
      </c>
      <c r="C48" t="s">
        <v>19</v>
      </c>
      <c r="D48" t="s">
        <v>11</v>
      </c>
      <c r="E48" t="s">
        <v>15</v>
      </c>
      <c r="F48">
        <v>55</v>
      </c>
      <c r="G48">
        <v>65</v>
      </c>
      <c r="H48" t="s">
        <v>34</v>
      </c>
      <c r="I48" t="s">
        <v>34</v>
      </c>
      <c r="J48" t="s">
        <v>34</v>
      </c>
      <c r="K48">
        <v>62</v>
      </c>
    </row>
    <row r="49" spans="1:11" x14ac:dyDescent="0.25">
      <c r="A49" t="s">
        <v>8</v>
      </c>
      <c r="B49" t="s">
        <v>13</v>
      </c>
      <c r="C49" t="s">
        <v>22</v>
      </c>
      <c r="D49" t="s">
        <v>11</v>
      </c>
      <c r="E49" t="s">
        <v>12</v>
      </c>
      <c r="F49">
        <v>66</v>
      </c>
      <c r="G49">
        <v>71</v>
      </c>
      <c r="H49" t="s">
        <v>34</v>
      </c>
      <c r="I49" t="s">
        <v>34</v>
      </c>
      <c r="J49" t="s">
        <v>34</v>
      </c>
      <c r="K49">
        <v>76</v>
      </c>
    </row>
    <row r="50" spans="1:11" hidden="1" x14ac:dyDescent="0.25">
      <c r="A50" t="s">
        <v>8</v>
      </c>
      <c r="B50" t="s">
        <v>21</v>
      </c>
      <c r="C50" t="s">
        <v>19</v>
      </c>
      <c r="D50" t="s">
        <v>20</v>
      </c>
      <c r="E50" t="s">
        <v>15</v>
      </c>
      <c r="F50">
        <v>57</v>
      </c>
      <c r="G50">
        <v>74</v>
      </c>
      <c r="H50" t="s">
        <v>34</v>
      </c>
      <c r="I50" t="s">
        <v>34</v>
      </c>
      <c r="J50" t="s">
        <v>34</v>
      </c>
      <c r="K50">
        <v>76</v>
      </c>
    </row>
    <row r="51" spans="1:11" x14ac:dyDescent="0.25">
      <c r="A51" t="s">
        <v>17</v>
      </c>
      <c r="B51" t="s">
        <v>13</v>
      </c>
      <c r="C51" t="s">
        <v>22</v>
      </c>
      <c r="D51" t="s">
        <v>11</v>
      </c>
      <c r="E51" t="s">
        <v>15</v>
      </c>
      <c r="F51">
        <v>82</v>
      </c>
      <c r="G51">
        <v>84</v>
      </c>
      <c r="H51" t="s">
        <v>34</v>
      </c>
      <c r="I51" t="s">
        <v>34</v>
      </c>
      <c r="J51" t="s">
        <v>34</v>
      </c>
      <c r="K51">
        <v>82</v>
      </c>
    </row>
    <row r="52" spans="1:11" hidden="1" x14ac:dyDescent="0.25">
      <c r="A52" t="s">
        <v>17</v>
      </c>
      <c r="B52" t="s">
        <v>24</v>
      </c>
      <c r="C52" t="s">
        <v>14</v>
      </c>
      <c r="D52" t="s">
        <v>11</v>
      </c>
      <c r="E52" t="s">
        <v>12</v>
      </c>
      <c r="F52">
        <v>53</v>
      </c>
      <c r="G52">
        <v>55</v>
      </c>
      <c r="H52" t="s">
        <v>34</v>
      </c>
      <c r="I52" t="s">
        <v>34</v>
      </c>
      <c r="J52" t="s">
        <v>35</v>
      </c>
      <c r="K52">
        <v>48</v>
      </c>
    </row>
    <row r="53" spans="1:11" hidden="1" x14ac:dyDescent="0.25">
      <c r="A53" t="s">
        <v>17</v>
      </c>
      <c r="B53" t="s">
        <v>24</v>
      </c>
      <c r="C53" t="s">
        <v>19</v>
      </c>
      <c r="D53" t="s">
        <v>20</v>
      </c>
      <c r="E53" t="s">
        <v>15</v>
      </c>
      <c r="F53">
        <v>77</v>
      </c>
      <c r="G53">
        <v>69</v>
      </c>
      <c r="H53" t="s">
        <v>34</v>
      </c>
      <c r="I53" t="s">
        <v>34</v>
      </c>
      <c r="J53" t="s">
        <v>34</v>
      </c>
      <c r="K53">
        <v>68</v>
      </c>
    </row>
    <row r="54" spans="1:11" hidden="1" x14ac:dyDescent="0.25">
      <c r="A54" t="s">
        <v>17</v>
      </c>
      <c r="B54" t="s">
        <v>13</v>
      </c>
      <c r="C54" t="s">
        <v>14</v>
      </c>
      <c r="D54" t="s">
        <v>11</v>
      </c>
      <c r="E54" t="s">
        <v>12</v>
      </c>
      <c r="F54">
        <v>53</v>
      </c>
      <c r="G54">
        <v>44</v>
      </c>
      <c r="H54" t="s">
        <v>34</v>
      </c>
      <c r="I54" t="s">
        <v>35</v>
      </c>
      <c r="J54" t="s">
        <v>35</v>
      </c>
      <c r="K54">
        <v>42</v>
      </c>
    </row>
    <row r="55" spans="1:11" x14ac:dyDescent="0.25">
      <c r="A55" t="s">
        <v>17</v>
      </c>
      <c r="B55" t="s">
        <v>21</v>
      </c>
      <c r="C55" t="s">
        <v>22</v>
      </c>
      <c r="D55" t="s">
        <v>11</v>
      </c>
      <c r="E55" t="s">
        <v>12</v>
      </c>
      <c r="F55">
        <v>88</v>
      </c>
      <c r="G55">
        <v>78</v>
      </c>
      <c r="H55" t="s">
        <v>34</v>
      </c>
      <c r="I55" t="s">
        <v>34</v>
      </c>
      <c r="J55" t="s">
        <v>34</v>
      </c>
      <c r="K55">
        <v>75</v>
      </c>
    </row>
    <row r="56" spans="1:11" hidden="1" x14ac:dyDescent="0.25">
      <c r="A56" t="s">
        <v>8</v>
      </c>
      <c r="B56" t="s">
        <v>13</v>
      </c>
      <c r="C56" t="s">
        <v>23</v>
      </c>
      <c r="D56" t="s">
        <v>20</v>
      </c>
      <c r="E56" t="s">
        <v>15</v>
      </c>
      <c r="F56">
        <v>71</v>
      </c>
      <c r="G56">
        <v>84</v>
      </c>
      <c r="H56" t="s">
        <v>34</v>
      </c>
      <c r="I56" t="s">
        <v>34</v>
      </c>
      <c r="J56" t="s">
        <v>34</v>
      </c>
      <c r="K56">
        <v>87</v>
      </c>
    </row>
    <row r="57" spans="1:11" x14ac:dyDescent="0.25">
      <c r="A57" t="s">
        <v>8</v>
      </c>
      <c r="B57" t="s">
        <v>13</v>
      </c>
      <c r="C57" t="s">
        <v>22</v>
      </c>
      <c r="D57" t="s">
        <v>20</v>
      </c>
      <c r="E57" t="s">
        <v>12</v>
      </c>
      <c r="F57">
        <v>33</v>
      </c>
      <c r="G57">
        <v>41</v>
      </c>
      <c r="H57" t="s">
        <v>35</v>
      </c>
      <c r="I57" t="s">
        <v>35</v>
      </c>
      <c r="J57" t="s">
        <v>35</v>
      </c>
      <c r="K57">
        <v>43</v>
      </c>
    </row>
    <row r="58" spans="1:11" hidden="1" x14ac:dyDescent="0.25">
      <c r="A58" t="s">
        <v>8</v>
      </c>
      <c r="B58" t="s">
        <v>24</v>
      </c>
      <c r="C58" t="s">
        <v>19</v>
      </c>
      <c r="D58" t="s">
        <v>11</v>
      </c>
      <c r="E58" t="s">
        <v>15</v>
      </c>
      <c r="F58">
        <v>82</v>
      </c>
      <c r="G58">
        <v>85</v>
      </c>
      <c r="H58" t="s">
        <v>34</v>
      </c>
      <c r="I58" t="s">
        <v>34</v>
      </c>
      <c r="J58" t="s">
        <v>34</v>
      </c>
      <c r="K58">
        <v>86</v>
      </c>
    </row>
    <row r="59" spans="1:11" hidden="1" x14ac:dyDescent="0.25">
      <c r="A59" t="s">
        <v>17</v>
      </c>
      <c r="B59" t="s">
        <v>21</v>
      </c>
      <c r="C59" t="s">
        <v>19</v>
      </c>
      <c r="D59" t="s">
        <v>11</v>
      </c>
      <c r="E59" t="s">
        <v>12</v>
      </c>
      <c r="F59">
        <v>52</v>
      </c>
      <c r="G59">
        <v>55</v>
      </c>
      <c r="H59" t="s">
        <v>34</v>
      </c>
      <c r="I59" t="s">
        <v>34</v>
      </c>
      <c r="J59" t="s">
        <v>35</v>
      </c>
      <c r="K59">
        <v>49</v>
      </c>
    </row>
    <row r="60" spans="1:11" hidden="1" x14ac:dyDescent="0.25">
      <c r="A60" t="s">
        <v>17</v>
      </c>
      <c r="B60" t="s">
        <v>21</v>
      </c>
      <c r="C60" t="s">
        <v>14</v>
      </c>
      <c r="D60" t="s">
        <v>11</v>
      </c>
      <c r="E60" t="s">
        <v>15</v>
      </c>
      <c r="F60">
        <v>58</v>
      </c>
      <c r="G60">
        <v>59</v>
      </c>
      <c r="H60" t="s">
        <v>34</v>
      </c>
      <c r="I60" t="s">
        <v>34</v>
      </c>
      <c r="J60" t="s">
        <v>34</v>
      </c>
      <c r="K60">
        <v>58</v>
      </c>
    </row>
    <row r="61" spans="1:11" hidden="1" x14ac:dyDescent="0.25">
      <c r="A61" t="s">
        <v>8</v>
      </c>
      <c r="B61" t="s">
        <v>13</v>
      </c>
      <c r="C61" t="s">
        <v>23</v>
      </c>
      <c r="D61" t="s">
        <v>20</v>
      </c>
      <c r="E61" t="s">
        <v>12</v>
      </c>
      <c r="F61">
        <v>0</v>
      </c>
      <c r="G61">
        <v>17</v>
      </c>
      <c r="H61" t="s">
        <v>35</v>
      </c>
      <c r="I61" t="s">
        <v>35</v>
      </c>
      <c r="J61" t="s">
        <v>35</v>
      </c>
      <c r="K61">
        <v>10</v>
      </c>
    </row>
    <row r="62" spans="1:11" hidden="1" x14ac:dyDescent="0.25">
      <c r="A62" t="s">
        <v>17</v>
      </c>
      <c r="B62" t="s">
        <v>24</v>
      </c>
      <c r="C62" t="s">
        <v>10</v>
      </c>
      <c r="D62" t="s">
        <v>20</v>
      </c>
      <c r="E62" t="s">
        <v>15</v>
      </c>
      <c r="F62">
        <v>79</v>
      </c>
      <c r="G62">
        <v>74</v>
      </c>
      <c r="H62" t="s">
        <v>34</v>
      </c>
      <c r="I62" t="s">
        <v>34</v>
      </c>
      <c r="J62" t="s">
        <v>34</v>
      </c>
      <c r="K62">
        <v>72</v>
      </c>
    </row>
    <row r="63" spans="1:11" hidden="1" x14ac:dyDescent="0.25">
      <c r="A63" t="s">
        <v>17</v>
      </c>
      <c r="B63" t="s">
        <v>18</v>
      </c>
      <c r="C63" t="s">
        <v>23</v>
      </c>
      <c r="D63" t="s">
        <v>20</v>
      </c>
      <c r="E63" t="s">
        <v>12</v>
      </c>
      <c r="F63">
        <v>39</v>
      </c>
      <c r="G63">
        <v>39</v>
      </c>
      <c r="H63" t="s">
        <v>35</v>
      </c>
      <c r="I63" t="s">
        <v>35</v>
      </c>
      <c r="J63" t="s">
        <v>35</v>
      </c>
      <c r="K63">
        <v>34</v>
      </c>
    </row>
    <row r="64" spans="1:11" hidden="1" x14ac:dyDescent="0.25">
      <c r="A64" t="s">
        <v>17</v>
      </c>
      <c r="B64" t="s">
        <v>18</v>
      </c>
      <c r="C64" t="s">
        <v>19</v>
      </c>
      <c r="D64" t="s">
        <v>20</v>
      </c>
      <c r="E64" t="s">
        <v>12</v>
      </c>
      <c r="F64">
        <v>62</v>
      </c>
      <c r="G64">
        <v>61</v>
      </c>
      <c r="H64" t="s">
        <v>34</v>
      </c>
      <c r="I64" t="s">
        <v>34</v>
      </c>
      <c r="J64" t="s">
        <v>34</v>
      </c>
      <c r="K64">
        <v>55</v>
      </c>
    </row>
    <row r="65" spans="1:11" hidden="1" x14ac:dyDescent="0.25">
      <c r="A65" t="s">
        <v>8</v>
      </c>
      <c r="B65" t="s">
        <v>13</v>
      </c>
      <c r="C65" t="s">
        <v>19</v>
      </c>
      <c r="D65" t="s">
        <v>11</v>
      </c>
      <c r="E65" t="s">
        <v>12</v>
      </c>
      <c r="F65">
        <v>69</v>
      </c>
      <c r="G65">
        <v>80</v>
      </c>
      <c r="H65" t="s">
        <v>34</v>
      </c>
      <c r="I65" t="s">
        <v>34</v>
      </c>
      <c r="J65" t="s">
        <v>34</v>
      </c>
      <c r="K65">
        <v>71</v>
      </c>
    </row>
    <row r="66" spans="1:11" hidden="1" x14ac:dyDescent="0.25">
      <c r="A66" t="s">
        <v>8</v>
      </c>
      <c r="B66" t="s">
        <v>21</v>
      </c>
      <c r="C66" t="s">
        <v>23</v>
      </c>
      <c r="D66" t="s">
        <v>11</v>
      </c>
      <c r="E66" t="s">
        <v>12</v>
      </c>
      <c r="F66">
        <v>59</v>
      </c>
      <c r="G66">
        <v>58</v>
      </c>
      <c r="H66" t="s">
        <v>34</v>
      </c>
      <c r="I66" t="s">
        <v>34</v>
      </c>
      <c r="J66" t="s">
        <v>34</v>
      </c>
      <c r="K66">
        <v>59</v>
      </c>
    </row>
    <row r="67" spans="1:11" hidden="1" x14ac:dyDescent="0.25">
      <c r="A67" t="s">
        <v>17</v>
      </c>
      <c r="B67" t="s">
        <v>9</v>
      </c>
      <c r="C67" t="s">
        <v>23</v>
      </c>
      <c r="D67" t="s">
        <v>11</v>
      </c>
      <c r="E67" t="s">
        <v>12</v>
      </c>
      <c r="F67">
        <v>67</v>
      </c>
      <c r="G67">
        <v>64</v>
      </c>
      <c r="H67" t="s">
        <v>34</v>
      </c>
      <c r="I67" t="s">
        <v>34</v>
      </c>
      <c r="J67" t="s">
        <v>34</v>
      </c>
      <c r="K67">
        <v>61</v>
      </c>
    </row>
    <row r="68" spans="1:11" hidden="1" x14ac:dyDescent="0.25">
      <c r="A68" t="s">
        <v>17</v>
      </c>
      <c r="B68" t="s">
        <v>21</v>
      </c>
      <c r="C68" t="s">
        <v>23</v>
      </c>
      <c r="D68" t="s">
        <v>20</v>
      </c>
      <c r="E68" t="s">
        <v>12</v>
      </c>
      <c r="F68">
        <v>45</v>
      </c>
      <c r="G68">
        <v>37</v>
      </c>
      <c r="H68" t="s">
        <v>35</v>
      </c>
      <c r="I68" t="s">
        <v>35</v>
      </c>
      <c r="J68" t="s">
        <v>35</v>
      </c>
      <c r="K68">
        <v>37</v>
      </c>
    </row>
    <row r="69" spans="1:11" hidden="1" x14ac:dyDescent="0.25">
      <c r="A69" t="s">
        <v>8</v>
      </c>
      <c r="B69" t="s">
        <v>13</v>
      </c>
      <c r="C69" t="s">
        <v>14</v>
      </c>
      <c r="D69" t="s">
        <v>11</v>
      </c>
      <c r="E69" t="s">
        <v>12</v>
      </c>
      <c r="F69">
        <v>60</v>
      </c>
      <c r="G69">
        <v>72</v>
      </c>
      <c r="H69" t="s">
        <v>34</v>
      </c>
      <c r="I69" t="s">
        <v>34</v>
      </c>
      <c r="J69" t="s">
        <v>34</v>
      </c>
      <c r="K69">
        <v>74</v>
      </c>
    </row>
    <row r="70" spans="1:11" hidden="1" x14ac:dyDescent="0.25">
      <c r="A70" t="s">
        <v>17</v>
      </c>
      <c r="B70" t="s">
        <v>9</v>
      </c>
      <c r="C70" t="s">
        <v>19</v>
      </c>
      <c r="D70" t="s">
        <v>20</v>
      </c>
      <c r="E70" t="s">
        <v>12</v>
      </c>
      <c r="F70">
        <v>61</v>
      </c>
      <c r="G70">
        <v>58</v>
      </c>
      <c r="H70" t="s">
        <v>34</v>
      </c>
      <c r="I70" t="s">
        <v>34</v>
      </c>
      <c r="J70" t="s">
        <v>34</v>
      </c>
      <c r="K70">
        <v>56</v>
      </c>
    </row>
    <row r="71" spans="1:11" hidden="1" x14ac:dyDescent="0.25">
      <c r="A71" t="s">
        <v>8</v>
      </c>
      <c r="B71" t="s">
        <v>13</v>
      </c>
      <c r="C71" t="s">
        <v>19</v>
      </c>
      <c r="D71" t="s">
        <v>11</v>
      </c>
      <c r="E71" t="s">
        <v>12</v>
      </c>
      <c r="F71">
        <v>39</v>
      </c>
      <c r="G71">
        <v>64</v>
      </c>
      <c r="H71" t="s">
        <v>35</v>
      </c>
      <c r="I71" t="s">
        <v>34</v>
      </c>
      <c r="J71" t="s">
        <v>34</v>
      </c>
      <c r="K71">
        <v>57</v>
      </c>
    </row>
    <row r="72" spans="1:11" hidden="1" x14ac:dyDescent="0.25">
      <c r="A72" t="s">
        <v>8</v>
      </c>
      <c r="B72" t="s">
        <v>21</v>
      </c>
      <c r="C72" t="s">
        <v>14</v>
      </c>
      <c r="D72" t="s">
        <v>20</v>
      </c>
      <c r="E72" t="s">
        <v>15</v>
      </c>
      <c r="F72">
        <v>58</v>
      </c>
      <c r="G72">
        <v>63</v>
      </c>
      <c r="H72" t="s">
        <v>34</v>
      </c>
      <c r="I72" t="s">
        <v>34</v>
      </c>
      <c r="J72" t="s">
        <v>34</v>
      </c>
      <c r="K72">
        <v>73</v>
      </c>
    </row>
    <row r="73" spans="1:11" hidden="1" x14ac:dyDescent="0.25">
      <c r="A73" t="s">
        <v>17</v>
      </c>
      <c r="B73" t="s">
        <v>21</v>
      </c>
      <c r="C73" t="s">
        <v>14</v>
      </c>
      <c r="D73" t="s">
        <v>11</v>
      </c>
      <c r="E73" t="s">
        <v>15</v>
      </c>
      <c r="F73">
        <v>63</v>
      </c>
      <c r="G73">
        <v>55</v>
      </c>
      <c r="H73" t="s">
        <v>34</v>
      </c>
      <c r="I73" t="s">
        <v>34</v>
      </c>
      <c r="J73" t="s">
        <v>34</v>
      </c>
      <c r="K73">
        <v>63</v>
      </c>
    </row>
    <row r="74" spans="1:11" hidden="1" x14ac:dyDescent="0.25">
      <c r="A74" t="s">
        <v>8</v>
      </c>
      <c r="B74" t="s">
        <v>18</v>
      </c>
      <c r="C74" t="s">
        <v>19</v>
      </c>
      <c r="D74" t="s">
        <v>20</v>
      </c>
      <c r="E74" t="s">
        <v>12</v>
      </c>
      <c r="F74">
        <v>41</v>
      </c>
      <c r="G74">
        <v>51</v>
      </c>
      <c r="H74" t="s">
        <v>35</v>
      </c>
      <c r="I74" t="s">
        <v>34</v>
      </c>
      <c r="J74" t="s">
        <v>35</v>
      </c>
      <c r="K74">
        <v>48</v>
      </c>
    </row>
    <row r="75" spans="1:11" hidden="1" x14ac:dyDescent="0.25">
      <c r="A75" t="s">
        <v>17</v>
      </c>
      <c r="B75" t="s">
        <v>13</v>
      </c>
      <c r="C75" t="s">
        <v>23</v>
      </c>
      <c r="D75" t="s">
        <v>20</v>
      </c>
      <c r="E75" t="s">
        <v>12</v>
      </c>
      <c r="F75">
        <v>61</v>
      </c>
      <c r="G75">
        <v>57</v>
      </c>
      <c r="H75" t="s">
        <v>34</v>
      </c>
      <c r="I75" t="s">
        <v>34</v>
      </c>
      <c r="J75" t="s">
        <v>34</v>
      </c>
      <c r="K75">
        <v>56</v>
      </c>
    </row>
    <row r="76" spans="1:11" hidden="1" x14ac:dyDescent="0.25">
      <c r="A76" t="s">
        <v>17</v>
      </c>
      <c r="B76" t="s">
        <v>13</v>
      </c>
      <c r="C76" t="s">
        <v>23</v>
      </c>
      <c r="D76" t="s">
        <v>11</v>
      </c>
      <c r="E76" t="s">
        <v>12</v>
      </c>
      <c r="F76">
        <v>49</v>
      </c>
      <c r="G76">
        <v>49</v>
      </c>
      <c r="H76" t="s">
        <v>35</v>
      </c>
      <c r="I76" t="s">
        <v>35</v>
      </c>
      <c r="J76" t="s">
        <v>35</v>
      </c>
      <c r="K76">
        <v>41</v>
      </c>
    </row>
    <row r="77" spans="1:11" hidden="1" x14ac:dyDescent="0.25">
      <c r="A77" t="s">
        <v>17</v>
      </c>
      <c r="B77" t="s">
        <v>9</v>
      </c>
      <c r="C77" t="s">
        <v>19</v>
      </c>
      <c r="D77" t="s">
        <v>20</v>
      </c>
      <c r="E77" t="s">
        <v>12</v>
      </c>
      <c r="F77">
        <v>44</v>
      </c>
      <c r="G77">
        <v>41</v>
      </c>
      <c r="H77" t="s">
        <v>35</v>
      </c>
      <c r="I77" t="s">
        <v>35</v>
      </c>
      <c r="J77" t="s">
        <v>35</v>
      </c>
      <c r="K77">
        <v>38</v>
      </c>
    </row>
    <row r="78" spans="1:11" hidden="1" x14ac:dyDescent="0.25">
      <c r="A78" t="s">
        <v>17</v>
      </c>
      <c r="B78" t="s">
        <v>24</v>
      </c>
      <c r="C78" t="s">
        <v>23</v>
      </c>
      <c r="D78" t="s">
        <v>11</v>
      </c>
      <c r="E78" t="s">
        <v>12</v>
      </c>
      <c r="F78">
        <v>30</v>
      </c>
      <c r="G78">
        <v>26</v>
      </c>
      <c r="H78" t="s">
        <v>35</v>
      </c>
      <c r="I78" t="s">
        <v>35</v>
      </c>
      <c r="J78" t="s">
        <v>35</v>
      </c>
      <c r="K78">
        <v>22</v>
      </c>
    </row>
    <row r="79" spans="1:11" hidden="1" x14ac:dyDescent="0.25">
      <c r="A79" t="s">
        <v>17</v>
      </c>
      <c r="B79" t="s">
        <v>18</v>
      </c>
      <c r="C79" t="s">
        <v>10</v>
      </c>
      <c r="D79" t="s">
        <v>11</v>
      </c>
      <c r="E79" t="s">
        <v>15</v>
      </c>
      <c r="F79">
        <v>80</v>
      </c>
      <c r="G79">
        <v>78</v>
      </c>
      <c r="H79" t="s">
        <v>34</v>
      </c>
      <c r="I79" t="s">
        <v>34</v>
      </c>
      <c r="J79" t="s">
        <v>34</v>
      </c>
      <c r="K79">
        <v>81</v>
      </c>
    </row>
    <row r="80" spans="1:11" hidden="1" x14ac:dyDescent="0.25">
      <c r="A80" t="s">
        <v>8</v>
      </c>
      <c r="B80" t="s">
        <v>21</v>
      </c>
      <c r="C80" t="s">
        <v>23</v>
      </c>
      <c r="D80" t="s">
        <v>11</v>
      </c>
      <c r="E80" t="s">
        <v>15</v>
      </c>
      <c r="F80">
        <v>61</v>
      </c>
      <c r="G80">
        <v>74</v>
      </c>
      <c r="H80" t="s">
        <v>34</v>
      </c>
      <c r="I80" t="s">
        <v>34</v>
      </c>
      <c r="J80" t="s">
        <v>34</v>
      </c>
      <c r="K80">
        <v>72</v>
      </c>
    </row>
    <row r="81" spans="1:11" hidden="1" x14ac:dyDescent="0.25">
      <c r="A81" t="s">
        <v>8</v>
      </c>
      <c r="B81" t="s">
        <v>24</v>
      </c>
      <c r="C81" t="s">
        <v>16</v>
      </c>
      <c r="D81" t="s">
        <v>11</v>
      </c>
      <c r="E81" t="s">
        <v>12</v>
      </c>
      <c r="F81">
        <v>62</v>
      </c>
      <c r="G81">
        <v>68</v>
      </c>
      <c r="H81" t="s">
        <v>34</v>
      </c>
      <c r="I81" t="s">
        <v>34</v>
      </c>
      <c r="J81" t="s">
        <v>34</v>
      </c>
      <c r="K81">
        <v>68</v>
      </c>
    </row>
    <row r="82" spans="1:11" hidden="1" x14ac:dyDescent="0.25">
      <c r="A82" t="s">
        <v>8</v>
      </c>
      <c r="B82" t="s">
        <v>9</v>
      </c>
      <c r="C82" t="s">
        <v>19</v>
      </c>
      <c r="D82" t="s">
        <v>11</v>
      </c>
      <c r="E82" t="s">
        <v>12</v>
      </c>
      <c r="F82">
        <v>47</v>
      </c>
      <c r="G82">
        <v>49</v>
      </c>
      <c r="H82" t="s">
        <v>35</v>
      </c>
      <c r="I82" t="s">
        <v>35</v>
      </c>
      <c r="J82" t="s">
        <v>34</v>
      </c>
      <c r="K82">
        <v>50</v>
      </c>
    </row>
    <row r="83" spans="1:11" x14ac:dyDescent="0.25">
      <c r="A83" t="s">
        <v>17</v>
      </c>
      <c r="B83" t="s">
        <v>9</v>
      </c>
      <c r="C83" t="s">
        <v>22</v>
      </c>
      <c r="D83" t="s">
        <v>20</v>
      </c>
      <c r="E83" t="s">
        <v>12</v>
      </c>
      <c r="F83">
        <v>49</v>
      </c>
      <c r="G83">
        <v>45</v>
      </c>
      <c r="H83" t="s">
        <v>35</v>
      </c>
      <c r="I83" t="s">
        <v>35</v>
      </c>
      <c r="J83" t="s">
        <v>35</v>
      </c>
      <c r="K83">
        <v>45</v>
      </c>
    </row>
    <row r="84" spans="1:11" hidden="1" x14ac:dyDescent="0.25">
      <c r="A84" t="s">
        <v>17</v>
      </c>
      <c r="B84" t="s">
        <v>18</v>
      </c>
      <c r="C84" t="s">
        <v>14</v>
      </c>
      <c r="D84" t="s">
        <v>20</v>
      </c>
      <c r="E84" t="s">
        <v>15</v>
      </c>
      <c r="F84">
        <v>50</v>
      </c>
      <c r="G84">
        <v>47</v>
      </c>
      <c r="H84" t="s">
        <v>34</v>
      </c>
      <c r="I84" t="s">
        <v>35</v>
      </c>
      <c r="J84" t="s">
        <v>34</v>
      </c>
      <c r="K84">
        <v>54</v>
      </c>
    </row>
    <row r="85" spans="1:11" hidden="1" x14ac:dyDescent="0.25">
      <c r="A85" t="s">
        <v>17</v>
      </c>
      <c r="B85" t="s">
        <v>24</v>
      </c>
      <c r="C85" t="s">
        <v>19</v>
      </c>
      <c r="D85" t="s">
        <v>11</v>
      </c>
      <c r="E85" t="s">
        <v>12</v>
      </c>
      <c r="F85">
        <v>72</v>
      </c>
      <c r="G85">
        <v>64</v>
      </c>
      <c r="H85" t="s">
        <v>34</v>
      </c>
      <c r="I85" t="s">
        <v>34</v>
      </c>
      <c r="J85" t="s">
        <v>34</v>
      </c>
      <c r="K85">
        <v>63</v>
      </c>
    </row>
    <row r="86" spans="1:11" x14ac:dyDescent="0.25">
      <c r="A86" t="s">
        <v>17</v>
      </c>
      <c r="B86" t="s">
        <v>21</v>
      </c>
      <c r="C86" t="s">
        <v>22</v>
      </c>
      <c r="D86" t="s">
        <v>20</v>
      </c>
      <c r="E86" t="s">
        <v>12</v>
      </c>
      <c r="F86">
        <v>42</v>
      </c>
      <c r="G86">
        <v>39</v>
      </c>
      <c r="H86" t="s">
        <v>35</v>
      </c>
      <c r="I86" t="s">
        <v>35</v>
      </c>
      <c r="J86" t="s">
        <v>35</v>
      </c>
      <c r="K86">
        <v>34</v>
      </c>
    </row>
    <row r="87" spans="1:11" hidden="1" x14ac:dyDescent="0.25">
      <c r="A87" t="s">
        <v>8</v>
      </c>
      <c r="B87" t="s">
        <v>13</v>
      </c>
      <c r="C87" t="s">
        <v>14</v>
      </c>
      <c r="D87" t="s">
        <v>11</v>
      </c>
      <c r="E87" t="s">
        <v>12</v>
      </c>
      <c r="F87">
        <v>73</v>
      </c>
      <c r="G87">
        <v>80</v>
      </c>
      <c r="H87" t="s">
        <v>34</v>
      </c>
      <c r="I87" t="s">
        <v>34</v>
      </c>
      <c r="J87" t="s">
        <v>34</v>
      </c>
      <c r="K87">
        <v>82</v>
      </c>
    </row>
    <row r="88" spans="1:11" hidden="1" x14ac:dyDescent="0.25">
      <c r="A88" t="s">
        <v>8</v>
      </c>
      <c r="B88" t="s">
        <v>13</v>
      </c>
      <c r="C88" t="s">
        <v>14</v>
      </c>
      <c r="D88" t="s">
        <v>20</v>
      </c>
      <c r="E88" t="s">
        <v>12</v>
      </c>
      <c r="F88">
        <v>76</v>
      </c>
      <c r="G88">
        <v>83</v>
      </c>
      <c r="H88" t="s">
        <v>34</v>
      </c>
      <c r="I88" t="s">
        <v>34</v>
      </c>
      <c r="J88" t="s">
        <v>34</v>
      </c>
      <c r="K88">
        <v>88</v>
      </c>
    </row>
    <row r="89" spans="1:11" hidden="1" x14ac:dyDescent="0.25">
      <c r="A89" t="s">
        <v>8</v>
      </c>
      <c r="B89" t="s">
        <v>21</v>
      </c>
      <c r="C89" t="s">
        <v>19</v>
      </c>
      <c r="D89" t="s">
        <v>11</v>
      </c>
      <c r="E89" t="s">
        <v>12</v>
      </c>
      <c r="F89">
        <v>71</v>
      </c>
      <c r="G89">
        <v>71</v>
      </c>
      <c r="H89" t="s">
        <v>34</v>
      </c>
      <c r="I89" t="s">
        <v>34</v>
      </c>
      <c r="J89" t="s">
        <v>34</v>
      </c>
      <c r="K89">
        <v>74</v>
      </c>
    </row>
    <row r="90" spans="1:11" hidden="1" x14ac:dyDescent="0.25">
      <c r="A90" t="s">
        <v>8</v>
      </c>
      <c r="B90" t="s">
        <v>18</v>
      </c>
      <c r="C90" t="s">
        <v>14</v>
      </c>
      <c r="D90" t="s">
        <v>11</v>
      </c>
      <c r="E90" t="s">
        <v>12</v>
      </c>
      <c r="F90">
        <v>58</v>
      </c>
      <c r="G90">
        <v>70</v>
      </c>
      <c r="H90" t="s">
        <v>34</v>
      </c>
      <c r="I90" t="s">
        <v>34</v>
      </c>
      <c r="J90" t="s">
        <v>34</v>
      </c>
      <c r="K90">
        <v>67</v>
      </c>
    </row>
    <row r="91" spans="1:11" hidden="1" x14ac:dyDescent="0.25">
      <c r="A91" t="s">
        <v>8</v>
      </c>
      <c r="B91" t="s">
        <v>21</v>
      </c>
      <c r="C91" t="s">
        <v>23</v>
      </c>
      <c r="D91" t="s">
        <v>11</v>
      </c>
      <c r="E91" t="s">
        <v>12</v>
      </c>
      <c r="F91">
        <v>73</v>
      </c>
      <c r="G91">
        <v>86</v>
      </c>
      <c r="H91" t="s">
        <v>34</v>
      </c>
      <c r="I91" t="s">
        <v>34</v>
      </c>
      <c r="J91" t="s">
        <v>34</v>
      </c>
      <c r="K91">
        <v>82</v>
      </c>
    </row>
    <row r="92" spans="1:11" hidden="1" x14ac:dyDescent="0.25">
      <c r="A92" t="s">
        <v>8</v>
      </c>
      <c r="B92" t="s">
        <v>13</v>
      </c>
      <c r="C92" t="s">
        <v>10</v>
      </c>
      <c r="D92" t="s">
        <v>11</v>
      </c>
      <c r="E92" t="s">
        <v>12</v>
      </c>
      <c r="F92">
        <v>65</v>
      </c>
      <c r="G92">
        <v>72</v>
      </c>
      <c r="H92" t="s">
        <v>34</v>
      </c>
      <c r="I92" t="s">
        <v>34</v>
      </c>
      <c r="J92" t="s">
        <v>34</v>
      </c>
      <c r="K92">
        <v>74</v>
      </c>
    </row>
    <row r="93" spans="1:11" x14ac:dyDescent="0.25">
      <c r="A93" t="s">
        <v>17</v>
      </c>
      <c r="B93" t="s">
        <v>13</v>
      </c>
      <c r="C93" t="s">
        <v>22</v>
      </c>
      <c r="D93" t="s">
        <v>20</v>
      </c>
      <c r="E93" t="s">
        <v>12</v>
      </c>
      <c r="F93">
        <v>27</v>
      </c>
      <c r="G93">
        <v>34</v>
      </c>
      <c r="H93" t="s">
        <v>35</v>
      </c>
      <c r="I93" t="s">
        <v>35</v>
      </c>
      <c r="J93" t="s">
        <v>35</v>
      </c>
      <c r="K93">
        <v>36</v>
      </c>
    </row>
    <row r="94" spans="1:11" x14ac:dyDescent="0.25">
      <c r="A94" t="s">
        <v>17</v>
      </c>
      <c r="B94" t="s">
        <v>13</v>
      </c>
      <c r="C94" t="s">
        <v>22</v>
      </c>
      <c r="D94" t="s">
        <v>11</v>
      </c>
      <c r="E94" t="s">
        <v>12</v>
      </c>
      <c r="F94">
        <v>71</v>
      </c>
      <c r="G94">
        <v>79</v>
      </c>
      <c r="H94" t="s">
        <v>34</v>
      </c>
      <c r="I94" t="s">
        <v>34</v>
      </c>
      <c r="J94" t="s">
        <v>34</v>
      </c>
      <c r="K94">
        <v>71</v>
      </c>
    </row>
    <row r="95" spans="1:11" hidden="1" x14ac:dyDescent="0.25">
      <c r="A95" t="s">
        <v>17</v>
      </c>
      <c r="B95" t="s">
        <v>13</v>
      </c>
      <c r="C95" t="s">
        <v>19</v>
      </c>
      <c r="D95" t="s">
        <v>20</v>
      </c>
      <c r="E95" t="s">
        <v>15</v>
      </c>
      <c r="F95">
        <v>43</v>
      </c>
      <c r="G95">
        <v>45</v>
      </c>
      <c r="H95" t="s">
        <v>35</v>
      </c>
      <c r="I95" t="s">
        <v>35</v>
      </c>
      <c r="J95" t="s">
        <v>34</v>
      </c>
      <c r="K95">
        <v>50</v>
      </c>
    </row>
    <row r="96" spans="1:11" hidden="1" x14ac:dyDescent="0.25">
      <c r="A96" t="s">
        <v>8</v>
      </c>
      <c r="B96" t="s">
        <v>9</v>
      </c>
      <c r="C96" t="s">
        <v>14</v>
      </c>
      <c r="D96" t="s">
        <v>11</v>
      </c>
      <c r="E96" t="s">
        <v>12</v>
      </c>
      <c r="F96">
        <v>79</v>
      </c>
      <c r="G96">
        <v>86</v>
      </c>
      <c r="H96" t="s">
        <v>34</v>
      </c>
      <c r="I96" t="s">
        <v>34</v>
      </c>
      <c r="J96" t="s">
        <v>34</v>
      </c>
      <c r="K96">
        <v>92</v>
      </c>
    </row>
    <row r="97" spans="1:11" hidden="1" x14ac:dyDescent="0.25">
      <c r="A97" t="s">
        <v>17</v>
      </c>
      <c r="B97" t="s">
        <v>13</v>
      </c>
      <c r="C97" t="s">
        <v>19</v>
      </c>
      <c r="D97" t="s">
        <v>20</v>
      </c>
      <c r="E97" t="s">
        <v>15</v>
      </c>
      <c r="F97">
        <v>78</v>
      </c>
      <c r="G97">
        <v>81</v>
      </c>
      <c r="H97" t="s">
        <v>34</v>
      </c>
      <c r="I97" t="s">
        <v>34</v>
      </c>
      <c r="J97" t="s">
        <v>34</v>
      </c>
      <c r="K97">
        <v>82</v>
      </c>
    </row>
    <row r="98" spans="1:11" hidden="1" x14ac:dyDescent="0.25">
      <c r="A98" t="s">
        <v>17</v>
      </c>
      <c r="B98" t="s">
        <v>9</v>
      </c>
      <c r="C98" t="s">
        <v>23</v>
      </c>
      <c r="D98" t="s">
        <v>11</v>
      </c>
      <c r="E98" t="s">
        <v>15</v>
      </c>
      <c r="F98">
        <v>65</v>
      </c>
      <c r="G98">
        <v>66</v>
      </c>
      <c r="H98" t="s">
        <v>34</v>
      </c>
      <c r="I98" t="s">
        <v>34</v>
      </c>
      <c r="J98" t="s">
        <v>34</v>
      </c>
      <c r="K98">
        <v>62</v>
      </c>
    </row>
    <row r="99" spans="1:11" hidden="1" x14ac:dyDescent="0.25">
      <c r="A99" t="s">
        <v>8</v>
      </c>
      <c r="B99" t="s">
        <v>24</v>
      </c>
      <c r="C99" t="s">
        <v>14</v>
      </c>
      <c r="D99" t="s">
        <v>11</v>
      </c>
      <c r="E99" t="s">
        <v>15</v>
      </c>
      <c r="F99">
        <v>63</v>
      </c>
      <c r="G99">
        <v>72</v>
      </c>
      <c r="H99" t="s">
        <v>34</v>
      </c>
      <c r="I99" t="s">
        <v>34</v>
      </c>
      <c r="J99" t="s">
        <v>34</v>
      </c>
      <c r="K99">
        <v>70</v>
      </c>
    </row>
    <row r="100" spans="1:11" hidden="1" x14ac:dyDescent="0.25">
      <c r="A100" t="s">
        <v>8</v>
      </c>
      <c r="B100" t="s">
        <v>21</v>
      </c>
      <c r="C100" t="s">
        <v>14</v>
      </c>
      <c r="D100" t="s">
        <v>20</v>
      </c>
      <c r="E100" t="s">
        <v>12</v>
      </c>
      <c r="F100">
        <v>58</v>
      </c>
      <c r="G100">
        <v>67</v>
      </c>
      <c r="H100" t="s">
        <v>34</v>
      </c>
      <c r="I100" t="s">
        <v>34</v>
      </c>
      <c r="J100" t="s">
        <v>34</v>
      </c>
      <c r="K100">
        <v>62</v>
      </c>
    </row>
    <row r="101" spans="1:11" hidden="1" x14ac:dyDescent="0.25">
      <c r="A101" t="s">
        <v>8</v>
      </c>
      <c r="B101" t="s">
        <v>21</v>
      </c>
      <c r="C101" t="s">
        <v>10</v>
      </c>
      <c r="D101" t="s">
        <v>11</v>
      </c>
      <c r="E101" t="s">
        <v>12</v>
      </c>
      <c r="F101">
        <v>65</v>
      </c>
      <c r="G101">
        <v>67</v>
      </c>
      <c r="H101" t="s">
        <v>34</v>
      </c>
      <c r="I101" t="s">
        <v>34</v>
      </c>
      <c r="J101" t="s">
        <v>34</v>
      </c>
      <c r="K101">
        <v>62</v>
      </c>
    </row>
    <row r="102" spans="1:11" hidden="1" x14ac:dyDescent="0.25">
      <c r="A102" t="s">
        <v>17</v>
      </c>
      <c r="B102" t="s">
        <v>9</v>
      </c>
      <c r="C102" t="s">
        <v>14</v>
      </c>
      <c r="D102" t="s">
        <v>11</v>
      </c>
      <c r="E102" t="s">
        <v>12</v>
      </c>
      <c r="F102">
        <v>79</v>
      </c>
      <c r="G102">
        <v>67</v>
      </c>
      <c r="H102" t="s">
        <v>34</v>
      </c>
      <c r="I102" t="s">
        <v>34</v>
      </c>
      <c r="J102" t="s">
        <v>34</v>
      </c>
      <c r="K102">
        <v>67</v>
      </c>
    </row>
    <row r="103" spans="1:11" hidden="1" x14ac:dyDescent="0.25">
      <c r="A103" t="s">
        <v>17</v>
      </c>
      <c r="B103" t="s">
        <v>21</v>
      </c>
      <c r="C103" t="s">
        <v>10</v>
      </c>
      <c r="D103" t="s">
        <v>11</v>
      </c>
      <c r="E103" t="s">
        <v>15</v>
      </c>
      <c r="F103">
        <v>68</v>
      </c>
      <c r="G103">
        <v>74</v>
      </c>
      <c r="H103" t="s">
        <v>34</v>
      </c>
      <c r="I103" t="s">
        <v>34</v>
      </c>
      <c r="J103" t="s">
        <v>34</v>
      </c>
      <c r="K103">
        <v>74</v>
      </c>
    </row>
    <row r="104" spans="1:11" hidden="1" x14ac:dyDescent="0.25">
      <c r="A104" t="s">
        <v>8</v>
      </c>
      <c r="B104" t="s">
        <v>21</v>
      </c>
      <c r="C104" t="s">
        <v>19</v>
      </c>
      <c r="D104" t="s">
        <v>11</v>
      </c>
      <c r="E104" t="s">
        <v>12</v>
      </c>
      <c r="F104">
        <v>85</v>
      </c>
      <c r="G104">
        <v>91</v>
      </c>
      <c r="H104" t="s">
        <v>34</v>
      </c>
      <c r="I104" t="s">
        <v>34</v>
      </c>
      <c r="J104" t="s">
        <v>34</v>
      </c>
      <c r="K104">
        <v>89</v>
      </c>
    </row>
    <row r="105" spans="1:11" x14ac:dyDescent="0.25">
      <c r="A105" t="s">
        <v>17</v>
      </c>
      <c r="B105" t="s">
        <v>9</v>
      </c>
      <c r="C105" t="s">
        <v>22</v>
      </c>
      <c r="D105" t="s">
        <v>11</v>
      </c>
      <c r="E105" t="s">
        <v>15</v>
      </c>
      <c r="F105">
        <v>60</v>
      </c>
      <c r="G105">
        <v>44</v>
      </c>
      <c r="H105" t="s">
        <v>34</v>
      </c>
      <c r="I105" t="s">
        <v>35</v>
      </c>
      <c r="J105" t="s">
        <v>35</v>
      </c>
      <c r="K105">
        <v>47</v>
      </c>
    </row>
    <row r="106" spans="1:11" hidden="1" x14ac:dyDescent="0.25">
      <c r="A106" t="s">
        <v>17</v>
      </c>
      <c r="B106" t="s">
        <v>13</v>
      </c>
      <c r="C106" t="s">
        <v>14</v>
      </c>
      <c r="D106" t="s">
        <v>11</v>
      </c>
      <c r="E106" t="s">
        <v>15</v>
      </c>
      <c r="F106">
        <v>98</v>
      </c>
      <c r="G106">
        <v>86</v>
      </c>
      <c r="H106" t="s">
        <v>34</v>
      </c>
      <c r="I106" t="s">
        <v>34</v>
      </c>
      <c r="J106" t="s">
        <v>34</v>
      </c>
      <c r="K106">
        <v>90</v>
      </c>
    </row>
    <row r="107" spans="1:11" hidden="1" x14ac:dyDescent="0.25">
      <c r="A107" t="s">
        <v>8</v>
      </c>
      <c r="B107" t="s">
        <v>13</v>
      </c>
      <c r="C107" t="s">
        <v>14</v>
      </c>
      <c r="D107" t="s">
        <v>11</v>
      </c>
      <c r="E107" t="s">
        <v>12</v>
      </c>
      <c r="F107">
        <v>58</v>
      </c>
      <c r="G107">
        <v>67</v>
      </c>
      <c r="H107" t="s">
        <v>34</v>
      </c>
      <c r="I107" t="s">
        <v>34</v>
      </c>
      <c r="J107" t="s">
        <v>34</v>
      </c>
      <c r="K107">
        <v>72</v>
      </c>
    </row>
    <row r="108" spans="1:11" hidden="1" x14ac:dyDescent="0.25">
      <c r="A108" t="s">
        <v>8</v>
      </c>
      <c r="B108" t="s">
        <v>21</v>
      </c>
      <c r="C108" t="s">
        <v>16</v>
      </c>
      <c r="D108" t="s">
        <v>11</v>
      </c>
      <c r="E108" t="s">
        <v>12</v>
      </c>
      <c r="F108">
        <v>87</v>
      </c>
      <c r="G108">
        <v>100</v>
      </c>
      <c r="H108" t="s">
        <v>34</v>
      </c>
      <c r="I108" t="s">
        <v>34</v>
      </c>
      <c r="J108" t="s">
        <v>34</v>
      </c>
      <c r="K108">
        <v>100</v>
      </c>
    </row>
    <row r="109" spans="1:11" hidden="1" x14ac:dyDescent="0.25">
      <c r="A109" t="s">
        <v>17</v>
      </c>
      <c r="B109" t="s">
        <v>24</v>
      </c>
      <c r="C109" t="s">
        <v>19</v>
      </c>
      <c r="D109" t="s">
        <v>11</v>
      </c>
      <c r="E109" t="s">
        <v>15</v>
      </c>
      <c r="F109">
        <v>66</v>
      </c>
      <c r="G109">
        <v>63</v>
      </c>
      <c r="H109" t="s">
        <v>34</v>
      </c>
      <c r="I109" t="s">
        <v>34</v>
      </c>
      <c r="J109" t="s">
        <v>34</v>
      </c>
      <c r="K109">
        <v>64</v>
      </c>
    </row>
    <row r="110" spans="1:11" hidden="1" x14ac:dyDescent="0.25">
      <c r="A110" t="s">
        <v>8</v>
      </c>
      <c r="B110" t="s">
        <v>9</v>
      </c>
      <c r="C110" t="s">
        <v>19</v>
      </c>
      <c r="D110" t="s">
        <v>20</v>
      </c>
      <c r="E110" t="s">
        <v>12</v>
      </c>
      <c r="F110">
        <v>52</v>
      </c>
      <c r="G110">
        <v>76</v>
      </c>
      <c r="H110" t="s">
        <v>34</v>
      </c>
      <c r="I110" t="s">
        <v>34</v>
      </c>
      <c r="J110" t="s">
        <v>34</v>
      </c>
      <c r="K110">
        <v>70</v>
      </c>
    </row>
    <row r="111" spans="1:11" hidden="1" x14ac:dyDescent="0.25">
      <c r="A111" t="s">
        <v>8</v>
      </c>
      <c r="B111" t="s">
        <v>9</v>
      </c>
      <c r="C111" t="s">
        <v>23</v>
      </c>
      <c r="D111" t="s">
        <v>11</v>
      </c>
      <c r="E111" t="s">
        <v>12</v>
      </c>
      <c r="F111">
        <v>70</v>
      </c>
      <c r="G111">
        <v>64</v>
      </c>
      <c r="H111" t="s">
        <v>34</v>
      </c>
      <c r="I111" t="s">
        <v>34</v>
      </c>
      <c r="J111" t="s">
        <v>34</v>
      </c>
      <c r="K111">
        <v>72</v>
      </c>
    </row>
    <row r="112" spans="1:11" hidden="1" x14ac:dyDescent="0.25">
      <c r="A112" t="s">
        <v>8</v>
      </c>
      <c r="B112" t="s">
        <v>21</v>
      </c>
      <c r="C112" t="s">
        <v>19</v>
      </c>
      <c r="D112" t="s">
        <v>20</v>
      </c>
      <c r="E112" t="s">
        <v>15</v>
      </c>
      <c r="F112">
        <v>77</v>
      </c>
      <c r="G112">
        <v>89</v>
      </c>
      <c r="H112" t="s">
        <v>34</v>
      </c>
      <c r="I112" t="s">
        <v>34</v>
      </c>
      <c r="J112" t="s">
        <v>34</v>
      </c>
      <c r="K112">
        <v>98</v>
      </c>
    </row>
    <row r="113" spans="1:11" x14ac:dyDescent="0.25">
      <c r="A113" t="s">
        <v>17</v>
      </c>
      <c r="B113" t="s">
        <v>13</v>
      </c>
      <c r="C113" t="s">
        <v>22</v>
      </c>
      <c r="D113" t="s">
        <v>11</v>
      </c>
      <c r="E113" t="s">
        <v>12</v>
      </c>
      <c r="F113">
        <v>62</v>
      </c>
      <c r="G113">
        <v>55</v>
      </c>
      <c r="H113" t="s">
        <v>34</v>
      </c>
      <c r="I113" t="s">
        <v>34</v>
      </c>
      <c r="J113" t="s">
        <v>35</v>
      </c>
      <c r="K113">
        <v>49</v>
      </c>
    </row>
    <row r="114" spans="1:11" hidden="1" x14ac:dyDescent="0.25">
      <c r="A114" t="s">
        <v>17</v>
      </c>
      <c r="B114" t="s">
        <v>18</v>
      </c>
      <c r="C114" t="s">
        <v>19</v>
      </c>
      <c r="D114" t="s">
        <v>11</v>
      </c>
      <c r="E114" t="s">
        <v>12</v>
      </c>
      <c r="F114">
        <v>54</v>
      </c>
      <c r="G114">
        <v>53</v>
      </c>
      <c r="H114" t="s">
        <v>34</v>
      </c>
      <c r="I114" t="s">
        <v>34</v>
      </c>
      <c r="J114" t="s">
        <v>35</v>
      </c>
      <c r="K114">
        <v>47</v>
      </c>
    </row>
    <row r="115" spans="1:11" hidden="1" x14ac:dyDescent="0.25">
      <c r="A115" t="s">
        <v>8</v>
      </c>
      <c r="B115" t="s">
        <v>21</v>
      </c>
      <c r="C115" t="s">
        <v>14</v>
      </c>
      <c r="D115" t="s">
        <v>11</v>
      </c>
      <c r="E115" t="s">
        <v>12</v>
      </c>
      <c r="F115">
        <v>51</v>
      </c>
      <c r="G115">
        <v>58</v>
      </c>
      <c r="H115" t="s">
        <v>34</v>
      </c>
      <c r="I115" t="s">
        <v>34</v>
      </c>
      <c r="J115" t="s">
        <v>34</v>
      </c>
      <c r="K115">
        <v>54</v>
      </c>
    </row>
    <row r="116" spans="1:11" hidden="1" x14ac:dyDescent="0.25">
      <c r="A116" t="s">
        <v>8</v>
      </c>
      <c r="B116" t="s">
        <v>24</v>
      </c>
      <c r="C116" t="s">
        <v>10</v>
      </c>
      <c r="D116" t="s">
        <v>11</v>
      </c>
      <c r="E116" t="s">
        <v>15</v>
      </c>
      <c r="F116">
        <v>99</v>
      </c>
      <c r="G116">
        <v>100</v>
      </c>
      <c r="H116" t="s">
        <v>34</v>
      </c>
      <c r="I116" t="s">
        <v>34</v>
      </c>
      <c r="J116" t="s">
        <v>34</v>
      </c>
      <c r="K116">
        <v>100</v>
      </c>
    </row>
    <row r="117" spans="1:11" x14ac:dyDescent="0.25">
      <c r="A117" t="s">
        <v>17</v>
      </c>
      <c r="B117" t="s">
        <v>13</v>
      </c>
      <c r="C117" t="s">
        <v>22</v>
      </c>
      <c r="D117" t="s">
        <v>11</v>
      </c>
      <c r="E117" t="s">
        <v>12</v>
      </c>
      <c r="F117">
        <v>84</v>
      </c>
      <c r="G117">
        <v>77</v>
      </c>
      <c r="H117" t="s">
        <v>34</v>
      </c>
      <c r="I117" t="s">
        <v>34</v>
      </c>
      <c r="J117" t="s">
        <v>34</v>
      </c>
      <c r="K117">
        <v>74</v>
      </c>
    </row>
    <row r="118" spans="1:11" hidden="1" x14ac:dyDescent="0.25">
      <c r="A118" t="s">
        <v>8</v>
      </c>
      <c r="B118" t="s">
        <v>9</v>
      </c>
      <c r="C118" t="s">
        <v>10</v>
      </c>
      <c r="D118" t="s">
        <v>20</v>
      </c>
      <c r="E118" t="s">
        <v>12</v>
      </c>
      <c r="F118">
        <v>75</v>
      </c>
      <c r="G118">
        <v>85</v>
      </c>
      <c r="H118" t="s">
        <v>34</v>
      </c>
      <c r="I118" t="s">
        <v>34</v>
      </c>
      <c r="J118" t="s">
        <v>34</v>
      </c>
      <c r="K118">
        <v>82</v>
      </c>
    </row>
    <row r="119" spans="1:11" hidden="1" x14ac:dyDescent="0.25">
      <c r="A119" t="s">
        <v>8</v>
      </c>
      <c r="B119" t="s">
        <v>21</v>
      </c>
      <c r="C119" t="s">
        <v>10</v>
      </c>
      <c r="D119" t="s">
        <v>11</v>
      </c>
      <c r="E119" t="s">
        <v>12</v>
      </c>
      <c r="F119">
        <v>78</v>
      </c>
      <c r="G119">
        <v>82</v>
      </c>
      <c r="H119" t="s">
        <v>34</v>
      </c>
      <c r="I119" t="s">
        <v>34</v>
      </c>
      <c r="J119" t="s">
        <v>34</v>
      </c>
      <c r="K119">
        <v>79</v>
      </c>
    </row>
    <row r="120" spans="1:11" hidden="1" x14ac:dyDescent="0.25">
      <c r="A120" t="s">
        <v>8</v>
      </c>
      <c r="B120" t="s">
        <v>21</v>
      </c>
      <c r="C120" t="s">
        <v>23</v>
      </c>
      <c r="D120" t="s">
        <v>11</v>
      </c>
      <c r="E120" t="s">
        <v>12</v>
      </c>
      <c r="F120">
        <v>51</v>
      </c>
      <c r="G120">
        <v>63</v>
      </c>
      <c r="H120" t="s">
        <v>34</v>
      </c>
      <c r="I120" t="s">
        <v>34</v>
      </c>
      <c r="J120" t="s">
        <v>34</v>
      </c>
      <c r="K120">
        <v>61</v>
      </c>
    </row>
    <row r="121" spans="1:11" hidden="1" x14ac:dyDescent="0.25">
      <c r="A121" t="s">
        <v>8</v>
      </c>
      <c r="B121" t="s">
        <v>13</v>
      </c>
      <c r="C121" t="s">
        <v>14</v>
      </c>
      <c r="D121" t="s">
        <v>11</v>
      </c>
      <c r="E121" t="s">
        <v>12</v>
      </c>
      <c r="F121">
        <v>55</v>
      </c>
      <c r="G121">
        <v>69</v>
      </c>
      <c r="H121" t="s">
        <v>34</v>
      </c>
      <c r="I121" t="s">
        <v>34</v>
      </c>
      <c r="J121" t="s">
        <v>34</v>
      </c>
      <c r="K121">
        <v>65</v>
      </c>
    </row>
    <row r="122" spans="1:11" hidden="1" x14ac:dyDescent="0.25">
      <c r="A122" t="s">
        <v>8</v>
      </c>
      <c r="B122" t="s">
        <v>13</v>
      </c>
      <c r="C122" t="s">
        <v>10</v>
      </c>
      <c r="D122" t="s">
        <v>11</v>
      </c>
      <c r="E122" t="s">
        <v>15</v>
      </c>
      <c r="F122">
        <v>79</v>
      </c>
      <c r="G122">
        <v>92</v>
      </c>
      <c r="H122" t="s">
        <v>34</v>
      </c>
      <c r="I122" t="s">
        <v>34</v>
      </c>
      <c r="J122" t="s">
        <v>34</v>
      </c>
      <c r="K122">
        <v>89</v>
      </c>
    </row>
    <row r="123" spans="1:11" hidden="1" x14ac:dyDescent="0.25">
      <c r="A123" t="s">
        <v>17</v>
      </c>
      <c r="B123" t="s">
        <v>9</v>
      </c>
      <c r="C123" t="s">
        <v>19</v>
      </c>
      <c r="D123" t="s">
        <v>11</v>
      </c>
      <c r="E123" t="s">
        <v>15</v>
      </c>
      <c r="F123">
        <v>91</v>
      </c>
      <c r="G123">
        <v>89</v>
      </c>
      <c r="H123" t="s">
        <v>34</v>
      </c>
      <c r="I123" t="s">
        <v>34</v>
      </c>
      <c r="J123" t="s">
        <v>34</v>
      </c>
      <c r="K123">
        <v>92</v>
      </c>
    </row>
    <row r="124" spans="1:11" hidden="1" x14ac:dyDescent="0.25">
      <c r="A124" t="s">
        <v>8</v>
      </c>
      <c r="B124" t="s">
        <v>13</v>
      </c>
      <c r="C124" t="s">
        <v>14</v>
      </c>
      <c r="D124" t="s">
        <v>11</v>
      </c>
      <c r="E124" t="s">
        <v>15</v>
      </c>
      <c r="F124">
        <v>88</v>
      </c>
      <c r="G124">
        <v>93</v>
      </c>
      <c r="H124" t="s">
        <v>34</v>
      </c>
      <c r="I124" t="s">
        <v>34</v>
      </c>
      <c r="J124" t="s">
        <v>34</v>
      </c>
      <c r="K124">
        <v>93</v>
      </c>
    </row>
    <row r="125" spans="1:11" x14ac:dyDescent="0.25">
      <c r="A125" t="s">
        <v>17</v>
      </c>
      <c r="B125" t="s">
        <v>21</v>
      </c>
      <c r="C125" t="s">
        <v>22</v>
      </c>
      <c r="D125" t="s">
        <v>20</v>
      </c>
      <c r="E125" t="s">
        <v>12</v>
      </c>
      <c r="F125">
        <v>63</v>
      </c>
      <c r="G125">
        <v>57</v>
      </c>
      <c r="H125" t="s">
        <v>34</v>
      </c>
      <c r="I125" t="s">
        <v>34</v>
      </c>
      <c r="J125" t="s">
        <v>34</v>
      </c>
      <c r="K125">
        <v>56</v>
      </c>
    </row>
    <row r="126" spans="1:11" hidden="1" x14ac:dyDescent="0.25">
      <c r="A126" t="s">
        <v>17</v>
      </c>
      <c r="B126" t="s">
        <v>24</v>
      </c>
      <c r="C126" t="s">
        <v>14</v>
      </c>
      <c r="D126" t="s">
        <v>11</v>
      </c>
      <c r="E126" t="s">
        <v>12</v>
      </c>
      <c r="F126">
        <v>83</v>
      </c>
      <c r="G126">
        <v>80</v>
      </c>
      <c r="H126" t="s">
        <v>34</v>
      </c>
      <c r="I126" t="s">
        <v>34</v>
      </c>
      <c r="J126" t="s">
        <v>34</v>
      </c>
      <c r="K126">
        <v>73</v>
      </c>
    </row>
    <row r="127" spans="1:11" x14ac:dyDescent="0.25">
      <c r="A127" t="s">
        <v>8</v>
      </c>
      <c r="B127" t="s">
        <v>9</v>
      </c>
      <c r="C127" t="s">
        <v>22</v>
      </c>
      <c r="D127" t="s">
        <v>11</v>
      </c>
      <c r="E127" t="s">
        <v>12</v>
      </c>
      <c r="F127">
        <v>87</v>
      </c>
      <c r="G127">
        <v>95</v>
      </c>
      <c r="H127" t="s">
        <v>34</v>
      </c>
      <c r="I127" t="s">
        <v>34</v>
      </c>
      <c r="J127" t="s">
        <v>34</v>
      </c>
      <c r="K127">
        <v>86</v>
      </c>
    </row>
    <row r="128" spans="1:11" hidden="1" x14ac:dyDescent="0.25">
      <c r="A128" t="s">
        <v>17</v>
      </c>
      <c r="B128" t="s">
        <v>9</v>
      </c>
      <c r="C128" t="s">
        <v>23</v>
      </c>
      <c r="D128" t="s">
        <v>11</v>
      </c>
      <c r="E128" t="s">
        <v>12</v>
      </c>
      <c r="F128">
        <v>72</v>
      </c>
      <c r="G128">
        <v>68</v>
      </c>
      <c r="H128" t="s">
        <v>34</v>
      </c>
      <c r="I128" t="s">
        <v>34</v>
      </c>
      <c r="J128" t="s">
        <v>34</v>
      </c>
      <c r="K128">
        <v>67</v>
      </c>
    </row>
    <row r="129" spans="1:11" hidden="1" x14ac:dyDescent="0.25">
      <c r="A129" t="s">
        <v>17</v>
      </c>
      <c r="B129" t="s">
        <v>21</v>
      </c>
      <c r="C129" t="s">
        <v>14</v>
      </c>
      <c r="D129" t="s">
        <v>11</v>
      </c>
      <c r="E129" t="s">
        <v>15</v>
      </c>
      <c r="F129">
        <v>65</v>
      </c>
      <c r="G129">
        <v>77</v>
      </c>
      <c r="H129" t="s">
        <v>34</v>
      </c>
      <c r="I129" t="s">
        <v>34</v>
      </c>
      <c r="J129" t="s">
        <v>34</v>
      </c>
      <c r="K129">
        <v>74</v>
      </c>
    </row>
    <row r="130" spans="1:11" hidden="1" x14ac:dyDescent="0.25">
      <c r="A130" t="s">
        <v>17</v>
      </c>
      <c r="B130" t="s">
        <v>21</v>
      </c>
      <c r="C130" t="s">
        <v>16</v>
      </c>
      <c r="D130" t="s">
        <v>11</v>
      </c>
      <c r="E130" t="s">
        <v>12</v>
      </c>
      <c r="F130">
        <v>82</v>
      </c>
      <c r="G130">
        <v>82</v>
      </c>
      <c r="H130" t="s">
        <v>34</v>
      </c>
      <c r="I130" t="s">
        <v>34</v>
      </c>
      <c r="J130" t="s">
        <v>34</v>
      </c>
      <c r="K130">
        <v>74</v>
      </c>
    </row>
    <row r="131" spans="1:11" hidden="1" x14ac:dyDescent="0.25">
      <c r="A131" t="s">
        <v>8</v>
      </c>
      <c r="B131" t="s">
        <v>18</v>
      </c>
      <c r="C131" t="s">
        <v>10</v>
      </c>
      <c r="D131" t="s">
        <v>11</v>
      </c>
      <c r="E131" t="s">
        <v>12</v>
      </c>
      <c r="F131">
        <v>51</v>
      </c>
      <c r="G131">
        <v>49</v>
      </c>
      <c r="H131" t="s">
        <v>34</v>
      </c>
      <c r="I131" t="s">
        <v>35</v>
      </c>
      <c r="J131" t="s">
        <v>34</v>
      </c>
      <c r="K131">
        <v>51</v>
      </c>
    </row>
    <row r="132" spans="1:11" hidden="1" x14ac:dyDescent="0.25">
      <c r="A132" t="s">
        <v>17</v>
      </c>
      <c r="B132" t="s">
        <v>21</v>
      </c>
      <c r="C132" t="s">
        <v>16</v>
      </c>
      <c r="D132" t="s">
        <v>11</v>
      </c>
      <c r="E132" t="s">
        <v>12</v>
      </c>
      <c r="F132">
        <v>89</v>
      </c>
      <c r="G132">
        <v>84</v>
      </c>
      <c r="H132" t="s">
        <v>34</v>
      </c>
      <c r="I132" t="s">
        <v>34</v>
      </c>
      <c r="J132" t="s">
        <v>34</v>
      </c>
      <c r="K132">
        <v>82</v>
      </c>
    </row>
    <row r="133" spans="1:11" hidden="1" x14ac:dyDescent="0.25">
      <c r="A133" t="s">
        <v>17</v>
      </c>
      <c r="B133" t="s">
        <v>13</v>
      </c>
      <c r="C133" t="s">
        <v>23</v>
      </c>
      <c r="D133" t="s">
        <v>20</v>
      </c>
      <c r="E133" t="s">
        <v>15</v>
      </c>
      <c r="F133">
        <v>53</v>
      </c>
      <c r="G133">
        <v>37</v>
      </c>
      <c r="H133" t="s">
        <v>34</v>
      </c>
      <c r="I133" t="s">
        <v>35</v>
      </c>
      <c r="J133" t="s">
        <v>35</v>
      </c>
      <c r="K133">
        <v>40</v>
      </c>
    </row>
    <row r="134" spans="1:11" hidden="1" x14ac:dyDescent="0.25">
      <c r="A134" t="s">
        <v>17</v>
      </c>
      <c r="B134" t="s">
        <v>24</v>
      </c>
      <c r="C134" t="s">
        <v>14</v>
      </c>
      <c r="D134" t="s">
        <v>20</v>
      </c>
      <c r="E134" t="s">
        <v>15</v>
      </c>
      <c r="F134">
        <v>87</v>
      </c>
      <c r="G134">
        <v>74</v>
      </c>
      <c r="H134" t="s">
        <v>34</v>
      </c>
      <c r="I134" t="s">
        <v>34</v>
      </c>
      <c r="J134" t="s">
        <v>34</v>
      </c>
      <c r="K134">
        <v>70</v>
      </c>
    </row>
    <row r="135" spans="1:11" hidden="1" x14ac:dyDescent="0.25">
      <c r="A135" t="s">
        <v>8</v>
      </c>
      <c r="B135" t="s">
        <v>13</v>
      </c>
      <c r="C135" t="s">
        <v>14</v>
      </c>
      <c r="D135" t="s">
        <v>11</v>
      </c>
      <c r="E135" t="s">
        <v>15</v>
      </c>
      <c r="F135">
        <v>75</v>
      </c>
      <c r="G135">
        <v>81</v>
      </c>
      <c r="H135" t="s">
        <v>34</v>
      </c>
      <c r="I135" t="s">
        <v>34</v>
      </c>
      <c r="J135" t="s">
        <v>34</v>
      </c>
      <c r="K135">
        <v>84</v>
      </c>
    </row>
    <row r="136" spans="1:11" hidden="1" x14ac:dyDescent="0.25">
      <c r="A136" t="s">
        <v>17</v>
      </c>
      <c r="B136" t="s">
        <v>21</v>
      </c>
      <c r="C136" t="s">
        <v>10</v>
      </c>
      <c r="D136" t="s">
        <v>20</v>
      </c>
      <c r="E136" t="s">
        <v>15</v>
      </c>
      <c r="F136">
        <v>74</v>
      </c>
      <c r="G136">
        <v>79</v>
      </c>
      <c r="H136" t="s">
        <v>34</v>
      </c>
      <c r="I136" t="s">
        <v>34</v>
      </c>
      <c r="J136" t="s">
        <v>34</v>
      </c>
      <c r="K136">
        <v>75</v>
      </c>
    </row>
    <row r="137" spans="1:11" hidden="1" x14ac:dyDescent="0.25">
      <c r="A137" t="s">
        <v>17</v>
      </c>
      <c r="B137" t="s">
        <v>13</v>
      </c>
      <c r="C137" t="s">
        <v>10</v>
      </c>
      <c r="D137" t="s">
        <v>11</v>
      </c>
      <c r="E137" t="s">
        <v>12</v>
      </c>
      <c r="F137">
        <v>58</v>
      </c>
      <c r="G137">
        <v>55</v>
      </c>
      <c r="H137" t="s">
        <v>34</v>
      </c>
      <c r="I137" t="s">
        <v>34</v>
      </c>
      <c r="J137" t="s">
        <v>35</v>
      </c>
      <c r="K137">
        <v>48</v>
      </c>
    </row>
    <row r="138" spans="1:11" hidden="1" x14ac:dyDescent="0.25">
      <c r="A138" t="s">
        <v>17</v>
      </c>
      <c r="B138" t="s">
        <v>9</v>
      </c>
      <c r="C138" t="s">
        <v>23</v>
      </c>
      <c r="D138" t="s">
        <v>11</v>
      </c>
      <c r="E138" t="s">
        <v>15</v>
      </c>
      <c r="F138">
        <v>51</v>
      </c>
      <c r="G138">
        <v>54</v>
      </c>
      <c r="H138" t="s">
        <v>34</v>
      </c>
      <c r="I138" t="s">
        <v>34</v>
      </c>
      <c r="J138" t="s">
        <v>35</v>
      </c>
      <c r="K138">
        <v>41</v>
      </c>
    </row>
    <row r="139" spans="1:11" x14ac:dyDescent="0.25">
      <c r="A139" t="s">
        <v>17</v>
      </c>
      <c r="B139" t="s">
        <v>24</v>
      </c>
      <c r="C139" t="s">
        <v>22</v>
      </c>
      <c r="D139" t="s">
        <v>11</v>
      </c>
      <c r="E139" t="s">
        <v>12</v>
      </c>
      <c r="F139">
        <v>70</v>
      </c>
      <c r="G139">
        <v>55</v>
      </c>
      <c r="H139" t="s">
        <v>34</v>
      </c>
      <c r="I139" t="s">
        <v>34</v>
      </c>
      <c r="J139" t="s">
        <v>34</v>
      </c>
      <c r="K139">
        <v>56</v>
      </c>
    </row>
    <row r="140" spans="1:11" hidden="1" x14ac:dyDescent="0.25">
      <c r="A140" t="s">
        <v>8</v>
      </c>
      <c r="B140" t="s">
        <v>13</v>
      </c>
      <c r="C140" t="s">
        <v>19</v>
      </c>
      <c r="D140" t="s">
        <v>11</v>
      </c>
      <c r="E140" t="s">
        <v>12</v>
      </c>
      <c r="F140">
        <v>59</v>
      </c>
      <c r="G140">
        <v>66</v>
      </c>
      <c r="H140" t="s">
        <v>34</v>
      </c>
      <c r="I140" t="s">
        <v>34</v>
      </c>
      <c r="J140" t="s">
        <v>34</v>
      </c>
      <c r="K140">
        <v>67</v>
      </c>
    </row>
    <row r="141" spans="1:11" hidden="1" x14ac:dyDescent="0.25">
      <c r="A141" t="s">
        <v>17</v>
      </c>
      <c r="B141" t="s">
        <v>21</v>
      </c>
      <c r="C141" t="s">
        <v>14</v>
      </c>
      <c r="D141" t="s">
        <v>11</v>
      </c>
      <c r="E141" t="s">
        <v>15</v>
      </c>
      <c r="F141">
        <v>71</v>
      </c>
      <c r="G141">
        <v>61</v>
      </c>
      <c r="H141" t="s">
        <v>34</v>
      </c>
      <c r="I141" t="s">
        <v>34</v>
      </c>
      <c r="J141" t="s">
        <v>34</v>
      </c>
      <c r="K141">
        <v>69</v>
      </c>
    </row>
    <row r="142" spans="1:11" hidden="1" x14ac:dyDescent="0.25">
      <c r="A142" t="s">
        <v>8</v>
      </c>
      <c r="B142" t="s">
        <v>21</v>
      </c>
      <c r="C142" t="s">
        <v>23</v>
      </c>
      <c r="D142" t="s">
        <v>11</v>
      </c>
      <c r="E142" t="s">
        <v>12</v>
      </c>
      <c r="F142">
        <v>76</v>
      </c>
      <c r="G142">
        <v>72</v>
      </c>
      <c r="H142" t="s">
        <v>34</v>
      </c>
      <c r="I142" t="s">
        <v>34</v>
      </c>
      <c r="J142" t="s">
        <v>34</v>
      </c>
      <c r="K142">
        <v>71</v>
      </c>
    </row>
    <row r="143" spans="1:11" hidden="1" x14ac:dyDescent="0.25">
      <c r="A143" t="s">
        <v>8</v>
      </c>
      <c r="B143" t="s">
        <v>13</v>
      </c>
      <c r="C143" t="s">
        <v>14</v>
      </c>
      <c r="D143" t="s">
        <v>20</v>
      </c>
      <c r="E143" t="s">
        <v>12</v>
      </c>
      <c r="F143">
        <v>59</v>
      </c>
      <c r="G143">
        <v>62</v>
      </c>
      <c r="H143" t="s">
        <v>34</v>
      </c>
      <c r="I143" t="s">
        <v>34</v>
      </c>
      <c r="J143" t="s">
        <v>34</v>
      </c>
      <c r="K143">
        <v>64</v>
      </c>
    </row>
    <row r="144" spans="1:11" hidden="1" x14ac:dyDescent="0.25">
      <c r="A144" t="s">
        <v>8</v>
      </c>
      <c r="B144" t="s">
        <v>24</v>
      </c>
      <c r="C144" t="s">
        <v>14</v>
      </c>
      <c r="D144" t="s">
        <v>20</v>
      </c>
      <c r="E144" t="s">
        <v>15</v>
      </c>
      <c r="F144">
        <v>42</v>
      </c>
      <c r="G144">
        <v>55</v>
      </c>
      <c r="H144" t="s">
        <v>35</v>
      </c>
      <c r="I144" t="s">
        <v>34</v>
      </c>
      <c r="J144" t="s">
        <v>34</v>
      </c>
      <c r="K144">
        <v>54</v>
      </c>
    </row>
    <row r="145" spans="1:11" x14ac:dyDescent="0.25">
      <c r="A145" t="s">
        <v>17</v>
      </c>
      <c r="B145" t="s">
        <v>18</v>
      </c>
      <c r="C145" t="s">
        <v>22</v>
      </c>
      <c r="D145" t="s">
        <v>11</v>
      </c>
      <c r="E145" t="s">
        <v>12</v>
      </c>
      <c r="F145">
        <v>57</v>
      </c>
      <c r="G145">
        <v>43</v>
      </c>
      <c r="H145" t="s">
        <v>34</v>
      </c>
      <c r="I145" t="s">
        <v>35</v>
      </c>
      <c r="J145" t="s">
        <v>35</v>
      </c>
      <c r="K145">
        <v>47</v>
      </c>
    </row>
    <row r="146" spans="1:11" hidden="1" x14ac:dyDescent="0.25">
      <c r="A146" t="s">
        <v>17</v>
      </c>
      <c r="B146" t="s">
        <v>21</v>
      </c>
      <c r="C146" t="s">
        <v>14</v>
      </c>
      <c r="D146" t="s">
        <v>11</v>
      </c>
      <c r="E146" t="s">
        <v>12</v>
      </c>
      <c r="F146">
        <v>88</v>
      </c>
      <c r="G146">
        <v>73</v>
      </c>
      <c r="H146" t="s">
        <v>34</v>
      </c>
      <c r="I146" t="s">
        <v>34</v>
      </c>
      <c r="J146" t="s">
        <v>34</v>
      </c>
      <c r="K146">
        <v>78</v>
      </c>
    </row>
    <row r="147" spans="1:11" hidden="1" x14ac:dyDescent="0.25">
      <c r="A147" t="s">
        <v>8</v>
      </c>
      <c r="B147" t="s">
        <v>13</v>
      </c>
      <c r="C147" t="s">
        <v>14</v>
      </c>
      <c r="D147" t="s">
        <v>20</v>
      </c>
      <c r="E147" t="s">
        <v>12</v>
      </c>
      <c r="F147">
        <v>22</v>
      </c>
      <c r="G147">
        <v>39</v>
      </c>
      <c r="H147" t="s">
        <v>35</v>
      </c>
      <c r="I147" t="s">
        <v>35</v>
      </c>
      <c r="J147" t="s">
        <v>35</v>
      </c>
      <c r="K147">
        <v>33</v>
      </c>
    </row>
    <row r="148" spans="1:11" hidden="1" x14ac:dyDescent="0.25">
      <c r="A148" t="s">
        <v>17</v>
      </c>
      <c r="B148" t="s">
        <v>9</v>
      </c>
      <c r="C148" t="s">
        <v>23</v>
      </c>
      <c r="D148" t="s">
        <v>11</v>
      </c>
      <c r="E148" t="s">
        <v>12</v>
      </c>
      <c r="F148">
        <v>88</v>
      </c>
      <c r="G148">
        <v>84</v>
      </c>
      <c r="H148" t="s">
        <v>34</v>
      </c>
      <c r="I148" t="s">
        <v>34</v>
      </c>
      <c r="J148" t="s">
        <v>34</v>
      </c>
      <c r="K148">
        <v>75</v>
      </c>
    </row>
    <row r="149" spans="1:11" hidden="1" x14ac:dyDescent="0.25">
      <c r="A149" t="s">
        <v>17</v>
      </c>
      <c r="B149" t="s">
        <v>13</v>
      </c>
      <c r="C149" t="s">
        <v>19</v>
      </c>
      <c r="D149" t="s">
        <v>20</v>
      </c>
      <c r="E149" t="s">
        <v>12</v>
      </c>
      <c r="F149">
        <v>73</v>
      </c>
      <c r="G149">
        <v>68</v>
      </c>
      <c r="H149" t="s">
        <v>34</v>
      </c>
      <c r="I149" t="s">
        <v>34</v>
      </c>
      <c r="J149" t="s">
        <v>34</v>
      </c>
      <c r="K149">
        <v>66</v>
      </c>
    </row>
    <row r="150" spans="1:11" hidden="1" x14ac:dyDescent="0.25">
      <c r="A150" t="s">
        <v>8</v>
      </c>
      <c r="B150" t="s">
        <v>21</v>
      </c>
      <c r="C150" t="s">
        <v>10</v>
      </c>
      <c r="D150" t="s">
        <v>11</v>
      </c>
      <c r="E150" t="s">
        <v>15</v>
      </c>
      <c r="F150">
        <v>68</v>
      </c>
      <c r="G150">
        <v>75</v>
      </c>
      <c r="H150" t="s">
        <v>34</v>
      </c>
      <c r="I150" t="s">
        <v>34</v>
      </c>
      <c r="J150" t="s">
        <v>34</v>
      </c>
      <c r="K150">
        <v>81</v>
      </c>
    </row>
    <row r="151" spans="1:11" hidden="1" x14ac:dyDescent="0.25">
      <c r="A151" t="s">
        <v>17</v>
      </c>
      <c r="B151" t="s">
        <v>24</v>
      </c>
      <c r="C151" t="s">
        <v>19</v>
      </c>
      <c r="D151" t="s">
        <v>20</v>
      </c>
      <c r="E151" t="s">
        <v>15</v>
      </c>
      <c r="F151">
        <v>100</v>
      </c>
      <c r="G151">
        <v>100</v>
      </c>
      <c r="H151" t="s">
        <v>34</v>
      </c>
      <c r="I151" t="s">
        <v>34</v>
      </c>
      <c r="J151" t="s">
        <v>34</v>
      </c>
      <c r="K151">
        <v>93</v>
      </c>
    </row>
    <row r="152" spans="1:11" hidden="1" x14ac:dyDescent="0.25">
      <c r="A152" t="s">
        <v>17</v>
      </c>
      <c r="B152" t="s">
        <v>18</v>
      </c>
      <c r="C152" t="s">
        <v>23</v>
      </c>
      <c r="D152" t="s">
        <v>11</v>
      </c>
      <c r="E152" t="s">
        <v>15</v>
      </c>
      <c r="F152">
        <v>62</v>
      </c>
      <c r="G152">
        <v>67</v>
      </c>
      <c r="H152" t="s">
        <v>34</v>
      </c>
      <c r="I152" t="s">
        <v>34</v>
      </c>
      <c r="J152" t="s">
        <v>34</v>
      </c>
      <c r="K152">
        <v>69</v>
      </c>
    </row>
    <row r="153" spans="1:11" hidden="1" x14ac:dyDescent="0.25">
      <c r="A153" t="s">
        <v>17</v>
      </c>
      <c r="B153" t="s">
        <v>18</v>
      </c>
      <c r="C153" t="s">
        <v>10</v>
      </c>
      <c r="D153" t="s">
        <v>11</v>
      </c>
      <c r="E153" t="s">
        <v>12</v>
      </c>
      <c r="F153">
        <v>77</v>
      </c>
      <c r="G153">
        <v>67</v>
      </c>
      <c r="H153" t="s">
        <v>34</v>
      </c>
      <c r="I153" t="s">
        <v>34</v>
      </c>
      <c r="J153" t="s">
        <v>34</v>
      </c>
      <c r="K153">
        <v>68</v>
      </c>
    </row>
    <row r="154" spans="1:11" hidden="1" x14ac:dyDescent="0.25">
      <c r="A154" t="s">
        <v>8</v>
      </c>
      <c r="B154" t="s">
        <v>9</v>
      </c>
      <c r="C154" t="s">
        <v>19</v>
      </c>
      <c r="D154" t="s">
        <v>11</v>
      </c>
      <c r="E154" t="s">
        <v>15</v>
      </c>
      <c r="F154">
        <v>59</v>
      </c>
      <c r="G154">
        <v>70</v>
      </c>
      <c r="H154" t="s">
        <v>34</v>
      </c>
      <c r="I154" t="s">
        <v>34</v>
      </c>
      <c r="J154" t="s">
        <v>34</v>
      </c>
      <c r="K154">
        <v>66</v>
      </c>
    </row>
    <row r="155" spans="1:11" hidden="1" x14ac:dyDescent="0.25">
      <c r="A155" t="s">
        <v>17</v>
      </c>
      <c r="B155" t="s">
        <v>21</v>
      </c>
      <c r="C155" t="s">
        <v>10</v>
      </c>
      <c r="D155" t="s">
        <v>11</v>
      </c>
      <c r="E155" t="s">
        <v>12</v>
      </c>
      <c r="F155">
        <v>54</v>
      </c>
      <c r="G155">
        <v>49</v>
      </c>
      <c r="H155" t="s">
        <v>34</v>
      </c>
      <c r="I155" t="s">
        <v>35</v>
      </c>
      <c r="J155" t="s">
        <v>35</v>
      </c>
      <c r="K155">
        <v>47</v>
      </c>
    </row>
    <row r="156" spans="1:11" hidden="1" x14ac:dyDescent="0.25">
      <c r="A156" t="s">
        <v>17</v>
      </c>
      <c r="B156" t="s">
        <v>21</v>
      </c>
      <c r="C156" t="s">
        <v>23</v>
      </c>
      <c r="D156" t="s">
        <v>11</v>
      </c>
      <c r="E156" t="s">
        <v>12</v>
      </c>
      <c r="F156">
        <v>62</v>
      </c>
      <c r="G156">
        <v>67</v>
      </c>
      <c r="H156" t="s">
        <v>34</v>
      </c>
      <c r="I156" t="s">
        <v>34</v>
      </c>
      <c r="J156" t="s">
        <v>34</v>
      </c>
      <c r="K156">
        <v>61</v>
      </c>
    </row>
    <row r="157" spans="1:11" hidden="1" x14ac:dyDescent="0.25">
      <c r="A157" t="s">
        <v>8</v>
      </c>
      <c r="B157" t="s">
        <v>13</v>
      </c>
      <c r="C157" t="s">
        <v>14</v>
      </c>
      <c r="D157" t="s">
        <v>11</v>
      </c>
      <c r="E157" t="s">
        <v>15</v>
      </c>
      <c r="F157">
        <v>70</v>
      </c>
      <c r="G157">
        <v>89</v>
      </c>
      <c r="H157" t="s">
        <v>34</v>
      </c>
      <c r="I157" t="s">
        <v>34</v>
      </c>
      <c r="J157" t="s">
        <v>34</v>
      </c>
      <c r="K157">
        <v>88</v>
      </c>
    </row>
    <row r="158" spans="1:11" x14ac:dyDescent="0.25">
      <c r="A158" t="s">
        <v>8</v>
      </c>
      <c r="B158" t="s">
        <v>24</v>
      </c>
      <c r="C158" t="s">
        <v>22</v>
      </c>
      <c r="D158" t="s">
        <v>20</v>
      </c>
      <c r="E158" t="s">
        <v>15</v>
      </c>
      <c r="F158">
        <v>66</v>
      </c>
      <c r="G158">
        <v>74</v>
      </c>
      <c r="H158" t="s">
        <v>34</v>
      </c>
      <c r="I158" t="s">
        <v>34</v>
      </c>
      <c r="J158" t="s">
        <v>34</v>
      </c>
      <c r="K158">
        <v>78</v>
      </c>
    </row>
    <row r="159" spans="1:11" hidden="1" x14ac:dyDescent="0.25">
      <c r="A159" t="s">
        <v>17</v>
      </c>
      <c r="B159" t="s">
        <v>9</v>
      </c>
      <c r="C159" t="s">
        <v>14</v>
      </c>
      <c r="D159" t="s">
        <v>20</v>
      </c>
      <c r="E159" t="s">
        <v>12</v>
      </c>
      <c r="F159">
        <v>60</v>
      </c>
      <c r="G159">
        <v>60</v>
      </c>
      <c r="H159" t="s">
        <v>34</v>
      </c>
      <c r="I159" t="s">
        <v>34</v>
      </c>
      <c r="J159" t="s">
        <v>34</v>
      </c>
      <c r="K159">
        <v>60</v>
      </c>
    </row>
    <row r="160" spans="1:11" hidden="1" x14ac:dyDescent="0.25">
      <c r="A160" t="s">
        <v>8</v>
      </c>
      <c r="B160" t="s">
        <v>9</v>
      </c>
      <c r="C160" t="s">
        <v>19</v>
      </c>
      <c r="D160" t="s">
        <v>11</v>
      </c>
      <c r="E160" t="s">
        <v>15</v>
      </c>
      <c r="F160">
        <v>61</v>
      </c>
      <c r="G160">
        <v>86</v>
      </c>
      <c r="H160" t="s">
        <v>34</v>
      </c>
      <c r="I160" t="s">
        <v>34</v>
      </c>
      <c r="J160" t="s">
        <v>34</v>
      </c>
      <c r="K160">
        <v>87</v>
      </c>
    </row>
    <row r="161" spans="1:11" hidden="1" x14ac:dyDescent="0.25">
      <c r="A161" t="s">
        <v>17</v>
      </c>
      <c r="B161" t="s">
        <v>21</v>
      </c>
      <c r="C161" t="s">
        <v>19</v>
      </c>
      <c r="D161" t="s">
        <v>20</v>
      </c>
      <c r="E161" t="s">
        <v>12</v>
      </c>
      <c r="F161">
        <v>66</v>
      </c>
      <c r="G161">
        <v>62</v>
      </c>
      <c r="H161" t="s">
        <v>34</v>
      </c>
      <c r="I161" t="s">
        <v>34</v>
      </c>
      <c r="J161" t="s">
        <v>34</v>
      </c>
      <c r="K161">
        <v>64</v>
      </c>
    </row>
    <row r="162" spans="1:11" hidden="1" x14ac:dyDescent="0.25">
      <c r="A162" t="s">
        <v>17</v>
      </c>
      <c r="B162" t="s">
        <v>9</v>
      </c>
      <c r="C162" t="s">
        <v>19</v>
      </c>
      <c r="D162" t="s">
        <v>20</v>
      </c>
      <c r="E162" t="s">
        <v>15</v>
      </c>
      <c r="F162">
        <v>82</v>
      </c>
      <c r="G162">
        <v>78</v>
      </c>
      <c r="H162" t="s">
        <v>34</v>
      </c>
      <c r="I162" t="s">
        <v>34</v>
      </c>
      <c r="J162" t="s">
        <v>34</v>
      </c>
      <c r="K162">
        <v>74</v>
      </c>
    </row>
    <row r="163" spans="1:11" hidden="1" x14ac:dyDescent="0.25">
      <c r="A163" t="s">
        <v>8</v>
      </c>
      <c r="B163" t="s">
        <v>24</v>
      </c>
      <c r="C163" t="s">
        <v>14</v>
      </c>
      <c r="D163" t="s">
        <v>20</v>
      </c>
      <c r="E163" t="s">
        <v>15</v>
      </c>
      <c r="F163">
        <v>75</v>
      </c>
      <c r="G163">
        <v>88</v>
      </c>
      <c r="H163" t="s">
        <v>34</v>
      </c>
      <c r="I163" t="s">
        <v>34</v>
      </c>
      <c r="J163" t="s">
        <v>34</v>
      </c>
      <c r="K163">
        <v>85</v>
      </c>
    </row>
    <row r="164" spans="1:11" hidden="1" x14ac:dyDescent="0.25">
      <c r="A164" t="s">
        <v>17</v>
      </c>
      <c r="B164" t="s">
        <v>9</v>
      </c>
      <c r="C164" t="s">
        <v>16</v>
      </c>
      <c r="D164" t="s">
        <v>20</v>
      </c>
      <c r="E164" t="s">
        <v>12</v>
      </c>
      <c r="F164">
        <v>49</v>
      </c>
      <c r="G164">
        <v>53</v>
      </c>
      <c r="H164" t="s">
        <v>35</v>
      </c>
      <c r="I164" t="s">
        <v>34</v>
      </c>
      <c r="J164" t="s">
        <v>34</v>
      </c>
      <c r="K164">
        <v>52</v>
      </c>
    </row>
    <row r="165" spans="1:11" x14ac:dyDescent="0.25">
      <c r="A165" t="s">
        <v>17</v>
      </c>
      <c r="B165" t="s">
        <v>13</v>
      </c>
      <c r="C165" t="s">
        <v>22</v>
      </c>
      <c r="D165" t="s">
        <v>11</v>
      </c>
      <c r="E165" t="s">
        <v>12</v>
      </c>
      <c r="F165">
        <v>52</v>
      </c>
      <c r="G165">
        <v>53</v>
      </c>
      <c r="H165" t="s">
        <v>34</v>
      </c>
      <c r="I165" t="s">
        <v>34</v>
      </c>
      <c r="J165" t="s">
        <v>35</v>
      </c>
      <c r="K165">
        <v>49</v>
      </c>
    </row>
    <row r="166" spans="1:11" hidden="1" x14ac:dyDescent="0.25">
      <c r="A166" t="s">
        <v>8</v>
      </c>
      <c r="B166" t="s">
        <v>24</v>
      </c>
      <c r="C166" t="s">
        <v>16</v>
      </c>
      <c r="D166" t="s">
        <v>11</v>
      </c>
      <c r="E166" t="s">
        <v>12</v>
      </c>
      <c r="F166">
        <v>81</v>
      </c>
      <c r="G166">
        <v>92</v>
      </c>
      <c r="H166" t="s">
        <v>34</v>
      </c>
      <c r="I166" t="s">
        <v>34</v>
      </c>
      <c r="J166" t="s">
        <v>34</v>
      </c>
      <c r="K166">
        <v>91</v>
      </c>
    </row>
    <row r="167" spans="1:11" hidden="1" x14ac:dyDescent="0.25">
      <c r="A167" t="s">
        <v>8</v>
      </c>
      <c r="B167" t="s">
        <v>13</v>
      </c>
      <c r="C167" t="s">
        <v>10</v>
      </c>
      <c r="D167" t="s">
        <v>11</v>
      </c>
      <c r="E167" t="s">
        <v>15</v>
      </c>
      <c r="F167">
        <v>96</v>
      </c>
      <c r="G167">
        <v>100</v>
      </c>
      <c r="H167" t="s">
        <v>34</v>
      </c>
      <c r="I167" t="s">
        <v>34</v>
      </c>
      <c r="J167" t="s">
        <v>34</v>
      </c>
      <c r="K167">
        <v>100</v>
      </c>
    </row>
    <row r="168" spans="1:11" x14ac:dyDescent="0.25">
      <c r="A168" t="s">
        <v>17</v>
      </c>
      <c r="B168" t="s">
        <v>13</v>
      </c>
      <c r="C168" t="s">
        <v>22</v>
      </c>
      <c r="D168" t="s">
        <v>20</v>
      </c>
      <c r="E168" t="s">
        <v>15</v>
      </c>
      <c r="F168">
        <v>53</v>
      </c>
      <c r="G168">
        <v>51</v>
      </c>
      <c r="H168" t="s">
        <v>34</v>
      </c>
      <c r="I168" t="s">
        <v>34</v>
      </c>
      <c r="J168" t="s">
        <v>34</v>
      </c>
      <c r="K168">
        <v>51</v>
      </c>
    </row>
    <row r="169" spans="1:11" hidden="1" x14ac:dyDescent="0.25">
      <c r="A169" t="s">
        <v>8</v>
      </c>
      <c r="B169" t="s">
        <v>9</v>
      </c>
      <c r="C169" t="s">
        <v>16</v>
      </c>
      <c r="D169" t="s">
        <v>20</v>
      </c>
      <c r="E169" t="s">
        <v>15</v>
      </c>
      <c r="F169">
        <v>58</v>
      </c>
      <c r="G169">
        <v>76</v>
      </c>
      <c r="H169" t="s">
        <v>34</v>
      </c>
      <c r="I169" t="s">
        <v>34</v>
      </c>
      <c r="J169" t="s">
        <v>34</v>
      </c>
      <c r="K169">
        <v>78</v>
      </c>
    </row>
    <row r="170" spans="1:11" x14ac:dyDescent="0.25">
      <c r="A170" t="s">
        <v>8</v>
      </c>
      <c r="B170" t="s">
        <v>9</v>
      </c>
      <c r="C170" t="s">
        <v>22</v>
      </c>
      <c r="D170" t="s">
        <v>11</v>
      </c>
      <c r="E170" t="s">
        <v>15</v>
      </c>
      <c r="F170">
        <v>68</v>
      </c>
      <c r="G170">
        <v>83</v>
      </c>
      <c r="H170" t="s">
        <v>34</v>
      </c>
      <c r="I170" t="s">
        <v>34</v>
      </c>
      <c r="J170" t="s">
        <v>34</v>
      </c>
      <c r="K170">
        <v>78</v>
      </c>
    </row>
    <row r="171" spans="1:11" hidden="1" x14ac:dyDescent="0.25">
      <c r="A171" t="s">
        <v>8</v>
      </c>
      <c r="B171" t="s">
        <v>13</v>
      </c>
      <c r="C171" t="s">
        <v>14</v>
      </c>
      <c r="D171" t="s">
        <v>20</v>
      </c>
      <c r="E171" t="s">
        <v>15</v>
      </c>
      <c r="F171">
        <v>67</v>
      </c>
      <c r="G171">
        <v>75</v>
      </c>
      <c r="H171" t="s">
        <v>34</v>
      </c>
      <c r="I171" t="s">
        <v>34</v>
      </c>
      <c r="J171" t="s">
        <v>34</v>
      </c>
      <c r="K171">
        <v>70</v>
      </c>
    </row>
    <row r="172" spans="1:11" x14ac:dyDescent="0.25">
      <c r="A172" t="s">
        <v>17</v>
      </c>
      <c r="B172" t="s">
        <v>18</v>
      </c>
      <c r="C172" t="s">
        <v>22</v>
      </c>
      <c r="D172" t="s">
        <v>11</v>
      </c>
      <c r="E172" t="s">
        <v>15</v>
      </c>
      <c r="F172">
        <v>72</v>
      </c>
      <c r="G172">
        <v>73</v>
      </c>
      <c r="H172" t="s">
        <v>34</v>
      </c>
      <c r="I172" t="s">
        <v>34</v>
      </c>
      <c r="J172" t="s">
        <v>34</v>
      </c>
      <c r="K172">
        <v>74</v>
      </c>
    </row>
    <row r="173" spans="1:11" hidden="1" x14ac:dyDescent="0.25">
      <c r="A173" t="s">
        <v>17</v>
      </c>
      <c r="B173" t="s">
        <v>24</v>
      </c>
      <c r="C173" t="s">
        <v>23</v>
      </c>
      <c r="D173" t="s">
        <v>11</v>
      </c>
      <c r="E173" t="s">
        <v>12</v>
      </c>
      <c r="F173">
        <v>94</v>
      </c>
      <c r="G173">
        <v>88</v>
      </c>
      <c r="H173" t="s">
        <v>34</v>
      </c>
      <c r="I173" t="s">
        <v>34</v>
      </c>
      <c r="J173" t="s">
        <v>34</v>
      </c>
      <c r="K173">
        <v>78</v>
      </c>
    </row>
    <row r="174" spans="1:11" hidden="1" x14ac:dyDescent="0.25">
      <c r="A174" t="s">
        <v>8</v>
      </c>
      <c r="B174" t="s">
        <v>21</v>
      </c>
      <c r="C174" t="s">
        <v>14</v>
      </c>
      <c r="D174" t="s">
        <v>11</v>
      </c>
      <c r="E174" t="s">
        <v>12</v>
      </c>
      <c r="F174">
        <v>79</v>
      </c>
      <c r="G174">
        <v>86</v>
      </c>
      <c r="H174" t="s">
        <v>34</v>
      </c>
      <c r="I174" t="s">
        <v>34</v>
      </c>
      <c r="J174" t="s">
        <v>34</v>
      </c>
      <c r="K174">
        <v>81</v>
      </c>
    </row>
    <row r="175" spans="1:11" hidden="1" x14ac:dyDescent="0.25">
      <c r="A175" t="s">
        <v>8</v>
      </c>
      <c r="B175" t="s">
        <v>13</v>
      </c>
      <c r="C175" t="s">
        <v>19</v>
      </c>
      <c r="D175" t="s">
        <v>11</v>
      </c>
      <c r="E175" t="s">
        <v>12</v>
      </c>
      <c r="F175">
        <v>63</v>
      </c>
      <c r="G175">
        <v>67</v>
      </c>
      <c r="H175" t="s">
        <v>34</v>
      </c>
      <c r="I175" t="s">
        <v>34</v>
      </c>
      <c r="J175" t="s">
        <v>34</v>
      </c>
      <c r="K175">
        <v>70</v>
      </c>
    </row>
    <row r="176" spans="1:11" hidden="1" x14ac:dyDescent="0.25">
      <c r="A176" t="s">
        <v>8</v>
      </c>
      <c r="B176" t="s">
        <v>13</v>
      </c>
      <c r="C176" t="s">
        <v>10</v>
      </c>
      <c r="D176" t="s">
        <v>20</v>
      </c>
      <c r="E176" t="s">
        <v>15</v>
      </c>
      <c r="F176">
        <v>43</v>
      </c>
      <c r="G176">
        <v>51</v>
      </c>
      <c r="H176" t="s">
        <v>35</v>
      </c>
      <c r="I176" t="s">
        <v>34</v>
      </c>
      <c r="J176" t="s">
        <v>34</v>
      </c>
      <c r="K176">
        <v>54</v>
      </c>
    </row>
    <row r="177" spans="1:11" hidden="1" x14ac:dyDescent="0.25">
      <c r="A177" t="s">
        <v>8</v>
      </c>
      <c r="B177" t="s">
        <v>13</v>
      </c>
      <c r="C177" t="s">
        <v>16</v>
      </c>
      <c r="D177" t="s">
        <v>11</v>
      </c>
      <c r="E177" t="s">
        <v>15</v>
      </c>
      <c r="F177">
        <v>81</v>
      </c>
      <c r="G177">
        <v>91</v>
      </c>
      <c r="H177" t="s">
        <v>34</v>
      </c>
      <c r="I177" t="s">
        <v>34</v>
      </c>
      <c r="J177" t="s">
        <v>34</v>
      </c>
      <c r="K177">
        <v>87</v>
      </c>
    </row>
    <row r="178" spans="1:11" x14ac:dyDescent="0.25">
      <c r="A178" t="s">
        <v>8</v>
      </c>
      <c r="B178" t="s">
        <v>9</v>
      </c>
      <c r="C178" t="s">
        <v>22</v>
      </c>
      <c r="D178" t="s">
        <v>20</v>
      </c>
      <c r="E178" t="s">
        <v>15</v>
      </c>
      <c r="F178">
        <v>46</v>
      </c>
      <c r="G178">
        <v>54</v>
      </c>
      <c r="H178" t="s">
        <v>35</v>
      </c>
      <c r="I178" t="s">
        <v>34</v>
      </c>
      <c r="J178" t="s">
        <v>34</v>
      </c>
      <c r="K178">
        <v>58</v>
      </c>
    </row>
    <row r="179" spans="1:11" hidden="1" x14ac:dyDescent="0.25">
      <c r="A179" t="s">
        <v>8</v>
      </c>
      <c r="B179" t="s">
        <v>13</v>
      </c>
      <c r="C179" t="s">
        <v>19</v>
      </c>
      <c r="D179" t="s">
        <v>11</v>
      </c>
      <c r="E179" t="s">
        <v>15</v>
      </c>
      <c r="F179">
        <v>71</v>
      </c>
      <c r="G179">
        <v>77</v>
      </c>
      <c r="H179" t="s">
        <v>34</v>
      </c>
      <c r="I179" t="s">
        <v>34</v>
      </c>
      <c r="J179" t="s">
        <v>34</v>
      </c>
      <c r="K179">
        <v>77</v>
      </c>
    </row>
    <row r="180" spans="1:11" hidden="1" x14ac:dyDescent="0.25">
      <c r="A180" t="s">
        <v>8</v>
      </c>
      <c r="B180" t="s">
        <v>9</v>
      </c>
      <c r="C180" t="s">
        <v>16</v>
      </c>
      <c r="D180" t="s">
        <v>20</v>
      </c>
      <c r="E180" t="s">
        <v>15</v>
      </c>
      <c r="F180">
        <v>52</v>
      </c>
      <c r="G180">
        <v>70</v>
      </c>
      <c r="H180" t="s">
        <v>34</v>
      </c>
      <c r="I180" t="s">
        <v>34</v>
      </c>
      <c r="J180" t="s">
        <v>34</v>
      </c>
      <c r="K180">
        <v>62</v>
      </c>
    </row>
    <row r="181" spans="1:11" hidden="1" x14ac:dyDescent="0.25">
      <c r="A181" t="s">
        <v>8</v>
      </c>
      <c r="B181" t="s">
        <v>21</v>
      </c>
      <c r="C181" t="s">
        <v>23</v>
      </c>
      <c r="D181" t="s">
        <v>11</v>
      </c>
      <c r="E181" t="s">
        <v>15</v>
      </c>
      <c r="F181">
        <v>97</v>
      </c>
      <c r="G181">
        <v>100</v>
      </c>
      <c r="H181" t="s">
        <v>34</v>
      </c>
      <c r="I181" t="s">
        <v>34</v>
      </c>
      <c r="J181" t="s">
        <v>34</v>
      </c>
      <c r="K181">
        <v>100</v>
      </c>
    </row>
    <row r="182" spans="1:11" hidden="1" x14ac:dyDescent="0.25">
      <c r="A182" t="s">
        <v>17</v>
      </c>
      <c r="B182" t="s">
        <v>13</v>
      </c>
      <c r="C182" t="s">
        <v>16</v>
      </c>
      <c r="D182" t="s">
        <v>20</v>
      </c>
      <c r="E182" t="s">
        <v>15</v>
      </c>
      <c r="F182">
        <v>62</v>
      </c>
      <c r="G182">
        <v>68</v>
      </c>
      <c r="H182" t="s">
        <v>34</v>
      </c>
      <c r="I182" t="s">
        <v>34</v>
      </c>
      <c r="J182" t="s">
        <v>34</v>
      </c>
      <c r="K182">
        <v>75</v>
      </c>
    </row>
    <row r="183" spans="1:11" hidden="1" x14ac:dyDescent="0.25">
      <c r="A183" t="s">
        <v>8</v>
      </c>
      <c r="B183" t="s">
        <v>13</v>
      </c>
      <c r="C183" t="s">
        <v>14</v>
      </c>
      <c r="D183" t="s">
        <v>20</v>
      </c>
      <c r="E183" t="s">
        <v>12</v>
      </c>
      <c r="F183">
        <v>46</v>
      </c>
      <c r="G183">
        <v>64</v>
      </c>
      <c r="H183" t="s">
        <v>35</v>
      </c>
      <c r="I183" t="s">
        <v>34</v>
      </c>
      <c r="J183" t="s">
        <v>34</v>
      </c>
      <c r="K183">
        <v>66</v>
      </c>
    </row>
    <row r="184" spans="1:11" x14ac:dyDescent="0.25">
      <c r="A184" t="s">
        <v>8</v>
      </c>
      <c r="B184" t="s">
        <v>24</v>
      </c>
      <c r="C184" t="s">
        <v>22</v>
      </c>
      <c r="D184" t="s">
        <v>11</v>
      </c>
      <c r="E184" t="s">
        <v>12</v>
      </c>
      <c r="F184">
        <v>50</v>
      </c>
      <c r="G184">
        <v>50</v>
      </c>
      <c r="H184" t="s">
        <v>34</v>
      </c>
      <c r="I184" t="s">
        <v>34</v>
      </c>
      <c r="J184" t="s">
        <v>35</v>
      </c>
      <c r="K184">
        <v>47</v>
      </c>
    </row>
    <row r="185" spans="1:11" hidden="1" x14ac:dyDescent="0.25">
      <c r="A185" t="s">
        <v>8</v>
      </c>
      <c r="B185" t="s">
        <v>21</v>
      </c>
      <c r="C185" t="s">
        <v>19</v>
      </c>
      <c r="D185" t="s">
        <v>11</v>
      </c>
      <c r="E185" t="s">
        <v>12</v>
      </c>
      <c r="F185">
        <v>65</v>
      </c>
      <c r="G185">
        <v>69</v>
      </c>
      <c r="H185" t="s">
        <v>34</v>
      </c>
      <c r="I185" t="s">
        <v>34</v>
      </c>
      <c r="J185" t="s">
        <v>34</v>
      </c>
      <c r="K185">
        <v>70</v>
      </c>
    </row>
    <row r="186" spans="1:11" hidden="1" x14ac:dyDescent="0.25">
      <c r="A186" t="s">
        <v>17</v>
      </c>
      <c r="B186" t="s">
        <v>13</v>
      </c>
      <c r="C186" t="s">
        <v>23</v>
      </c>
      <c r="D186" t="s">
        <v>20</v>
      </c>
      <c r="E186" t="s">
        <v>15</v>
      </c>
      <c r="F186">
        <v>45</v>
      </c>
      <c r="G186">
        <v>52</v>
      </c>
      <c r="H186" t="s">
        <v>35</v>
      </c>
      <c r="I186" t="s">
        <v>34</v>
      </c>
      <c r="J186" t="s">
        <v>35</v>
      </c>
      <c r="K186">
        <v>49</v>
      </c>
    </row>
    <row r="187" spans="1:11" hidden="1" x14ac:dyDescent="0.25">
      <c r="A187" t="s">
        <v>17</v>
      </c>
      <c r="B187" t="s">
        <v>13</v>
      </c>
      <c r="C187" t="s">
        <v>19</v>
      </c>
      <c r="D187" t="s">
        <v>20</v>
      </c>
      <c r="E187" t="s">
        <v>15</v>
      </c>
      <c r="F187">
        <v>65</v>
      </c>
      <c r="G187">
        <v>67</v>
      </c>
      <c r="H187" t="s">
        <v>34</v>
      </c>
      <c r="I187" t="s">
        <v>34</v>
      </c>
      <c r="J187" t="s">
        <v>34</v>
      </c>
      <c r="K187">
        <v>65</v>
      </c>
    </row>
    <row r="188" spans="1:11" x14ac:dyDescent="0.25">
      <c r="A188" t="s">
        <v>17</v>
      </c>
      <c r="B188" t="s">
        <v>24</v>
      </c>
      <c r="C188" t="s">
        <v>22</v>
      </c>
      <c r="D188" t="s">
        <v>11</v>
      </c>
      <c r="E188" t="s">
        <v>12</v>
      </c>
      <c r="F188">
        <v>80</v>
      </c>
      <c r="G188">
        <v>76</v>
      </c>
      <c r="H188" t="s">
        <v>34</v>
      </c>
      <c r="I188" t="s">
        <v>34</v>
      </c>
      <c r="J188" t="s">
        <v>34</v>
      </c>
      <c r="K188">
        <v>65</v>
      </c>
    </row>
    <row r="189" spans="1:11" hidden="1" x14ac:dyDescent="0.25">
      <c r="A189" t="s">
        <v>17</v>
      </c>
      <c r="B189" t="s">
        <v>21</v>
      </c>
      <c r="C189" t="s">
        <v>23</v>
      </c>
      <c r="D189" t="s">
        <v>11</v>
      </c>
      <c r="E189" t="s">
        <v>15</v>
      </c>
      <c r="F189">
        <v>62</v>
      </c>
      <c r="G189">
        <v>66</v>
      </c>
      <c r="H189" t="s">
        <v>34</v>
      </c>
      <c r="I189" t="s">
        <v>34</v>
      </c>
      <c r="J189" t="s">
        <v>34</v>
      </c>
      <c r="K189">
        <v>68</v>
      </c>
    </row>
    <row r="190" spans="1:11" hidden="1" x14ac:dyDescent="0.25">
      <c r="A190" t="s">
        <v>17</v>
      </c>
      <c r="B190" t="s">
        <v>9</v>
      </c>
      <c r="C190" t="s">
        <v>23</v>
      </c>
      <c r="D190" t="s">
        <v>20</v>
      </c>
      <c r="E190" t="s">
        <v>12</v>
      </c>
      <c r="F190">
        <v>48</v>
      </c>
      <c r="G190">
        <v>52</v>
      </c>
      <c r="H190" t="s">
        <v>35</v>
      </c>
      <c r="I190" t="s">
        <v>34</v>
      </c>
      <c r="J190" t="s">
        <v>35</v>
      </c>
      <c r="K190">
        <v>45</v>
      </c>
    </row>
    <row r="191" spans="1:11" hidden="1" x14ac:dyDescent="0.25">
      <c r="A191" t="s">
        <v>8</v>
      </c>
      <c r="B191" t="s">
        <v>13</v>
      </c>
      <c r="C191" t="s">
        <v>10</v>
      </c>
      <c r="D191" t="s">
        <v>11</v>
      </c>
      <c r="E191" t="s">
        <v>12</v>
      </c>
      <c r="F191">
        <v>77</v>
      </c>
      <c r="G191">
        <v>88</v>
      </c>
      <c r="H191" t="s">
        <v>34</v>
      </c>
      <c r="I191" t="s">
        <v>34</v>
      </c>
      <c r="J191" t="s">
        <v>34</v>
      </c>
      <c r="K191">
        <v>87</v>
      </c>
    </row>
    <row r="192" spans="1:11" hidden="1" x14ac:dyDescent="0.25">
      <c r="A192" t="s">
        <v>8</v>
      </c>
      <c r="B192" t="s">
        <v>24</v>
      </c>
      <c r="C192" t="s">
        <v>19</v>
      </c>
      <c r="D192" t="s">
        <v>11</v>
      </c>
      <c r="E192" t="s">
        <v>12</v>
      </c>
      <c r="F192">
        <v>66</v>
      </c>
      <c r="G192">
        <v>65</v>
      </c>
      <c r="H192" t="s">
        <v>34</v>
      </c>
      <c r="I192" t="s">
        <v>34</v>
      </c>
      <c r="J192" t="s">
        <v>34</v>
      </c>
      <c r="K192">
        <v>69</v>
      </c>
    </row>
    <row r="193" spans="1:11" hidden="1" x14ac:dyDescent="0.25">
      <c r="A193" t="s">
        <v>17</v>
      </c>
      <c r="B193" t="s">
        <v>21</v>
      </c>
      <c r="C193" t="s">
        <v>14</v>
      </c>
      <c r="D193" t="s">
        <v>11</v>
      </c>
      <c r="E193" t="s">
        <v>15</v>
      </c>
      <c r="F193">
        <v>76</v>
      </c>
      <c r="G193">
        <v>83</v>
      </c>
      <c r="H193" t="s">
        <v>34</v>
      </c>
      <c r="I193" t="s">
        <v>34</v>
      </c>
      <c r="J193" t="s">
        <v>34</v>
      </c>
      <c r="K193">
        <v>79</v>
      </c>
    </row>
    <row r="194" spans="1:11" hidden="1" x14ac:dyDescent="0.25">
      <c r="A194" t="s">
        <v>8</v>
      </c>
      <c r="B194" t="s">
        <v>9</v>
      </c>
      <c r="C194" t="s">
        <v>23</v>
      </c>
      <c r="D194" t="s">
        <v>11</v>
      </c>
      <c r="E194" t="s">
        <v>12</v>
      </c>
      <c r="F194">
        <v>62</v>
      </c>
      <c r="G194">
        <v>64</v>
      </c>
      <c r="H194" t="s">
        <v>34</v>
      </c>
      <c r="I194" t="s">
        <v>34</v>
      </c>
      <c r="J194" t="s">
        <v>34</v>
      </c>
      <c r="K194">
        <v>66</v>
      </c>
    </row>
    <row r="195" spans="1:11" hidden="1" x14ac:dyDescent="0.25">
      <c r="A195" t="s">
        <v>17</v>
      </c>
      <c r="B195" t="s">
        <v>21</v>
      </c>
      <c r="C195" t="s">
        <v>14</v>
      </c>
      <c r="D195" t="s">
        <v>11</v>
      </c>
      <c r="E195" t="s">
        <v>15</v>
      </c>
      <c r="F195">
        <v>77</v>
      </c>
      <c r="G195">
        <v>62</v>
      </c>
      <c r="H195" t="s">
        <v>34</v>
      </c>
      <c r="I195" t="s">
        <v>34</v>
      </c>
      <c r="J195" t="s">
        <v>34</v>
      </c>
      <c r="K195">
        <v>62</v>
      </c>
    </row>
    <row r="196" spans="1:11" hidden="1" x14ac:dyDescent="0.25">
      <c r="A196" t="s">
        <v>8</v>
      </c>
      <c r="B196" t="s">
        <v>13</v>
      </c>
      <c r="C196" t="s">
        <v>16</v>
      </c>
      <c r="D196" t="s">
        <v>11</v>
      </c>
      <c r="E196" t="s">
        <v>15</v>
      </c>
      <c r="F196">
        <v>69</v>
      </c>
      <c r="G196">
        <v>84</v>
      </c>
      <c r="H196" t="s">
        <v>34</v>
      </c>
      <c r="I196" t="s">
        <v>34</v>
      </c>
      <c r="J196" t="s">
        <v>34</v>
      </c>
      <c r="K196">
        <v>85</v>
      </c>
    </row>
    <row r="197" spans="1:11" hidden="1" x14ac:dyDescent="0.25">
      <c r="A197" t="s">
        <v>17</v>
      </c>
      <c r="B197" t="s">
        <v>21</v>
      </c>
      <c r="C197" t="s">
        <v>19</v>
      </c>
      <c r="D197" t="s">
        <v>11</v>
      </c>
      <c r="E197" t="s">
        <v>12</v>
      </c>
      <c r="F197">
        <v>61</v>
      </c>
      <c r="G197">
        <v>55</v>
      </c>
      <c r="H197" t="s">
        <v>34</v>
      </c>
      <c r="I197" t="s">
        <v>34</v>
      </c>
      <c r="J197" t="s">
        <v>34</v>
      </c>
      <c r="K197">
        <v>52</v>
      </c>
    </row>
    <row r="198" spans="1:11" hidden="1" x14ac:dyDescent="0.25">
      <c r="A198" t="s">
        <v>17</v>
      </c>
      <c r="B198" t="s">
        <v>13</v>
      </c>
      <c r="C198" t="s">
        <v>23</v>
      </c>
      <c r="D198" t="s">
        <v>20</v>
      </c>
      <c r="E198" t="s">
        <v>15</v>
      </c>
      <c r="F198">
        <v>59</v>
      </c>
      <c r="G198">
        <v>69</v>
      </c>
      <c r="H198" t="s">
        <v>34</v>
      </c>
      <c r="I198" t="s">
        <v>34</v>
      </c>
      <c r="J198" t="s">
        <v>34</v>
      </c>
      <c r="K198">
        <v>65</v>
      </c>
    </row>
    <row r="199" spans="1:11" x14ac:dyDescent="0.25">
      <c r="A199" t="s">
        <v>17</v>
      </c>
      <c r="B199" t="s">
        <v>24</v>
      </c>
      <c r="C199" t="s">
        <v>22</v>
      </c>
      <c r="D199" t="s">
        <v>20</v>
      </c>
      <c r="E199" t="s">
        <v>12</v>
      </c>
      <c r="F199">
        <v>55</v>
      </c>
      <c r="G199">
        <v>56</v>
      </c>
      <c r="H199" t="s">
        <v>34</v>
      </c>
      <c r="I199" t="s">
        <v>34</v>
      </c>
      <c r="J199" t="s">
        <v>34</v>
      </c>
      <c r="K199">
        <v>51</v>
      </c>
    </row>
    <row r="200" spans="1:11" hidden="1" x14ac:dyDescent="0.25">
      <c r="A200" t="s">
        <v>8</v>
      </c>
      <c r="B200" t="s">
        <v>9</v>
      </c>
      <c r="C200" t="s">
        <v>14</v>
      </c>
      <c r="D200" t="s">
        <v>20</v>
      </c>
      <c r="E200" t="s">
        <v>12</v>
      </c>
      <c r="F200">
        <v>45</v>
      </c>
      <c r="G200">
        <v>53</v>
      </c>
      <c r="H200" t="s">
        <v>35</v>
      </c>
      <c r="I200" t="s">
        <v>34</v>
      </c>
      <c r="J200" t="s">
        <v>34</v>
      </c>
      <c r="K200">
        <v>55</v>
      </c>
    </row>
    <row r="201" spans="1:11" hidden="1" x14ac:dyDescent="0.25">
      <c r="A201" t="s">
        <v>8</v>
      </c>
      <c r="B201" t="s">
        <v>9</v>
      </c>
      <c r="C201" t="s">
        <v>10</v>
      </c>
      <c r="D201" t="s">
        <v>20</v>
      </c>
      <c r="E201" t="s">
        <v>12</v>
      </c>
      <c r="F201">
        <v>78</v>
      </c>
      <c r="G201">
        <v>79</v>
      </c>
      <c r="H201" t="s">
        <v>34</v>
      </c>
      <c r="I201" t="s">
        <v>34</v>
      </c>
      <c r="J201" t="s">
        <v>34</v>
      </c>
      <c r="K201">
        <v>76</v>
      </c>
    </row>
    <row r="202" spans="1:11" hidden="1" x14ac:dyDescent="0.25">
      <c r="A202" t="s">
        <v>8</v>
      </c>
      <c r="B202" t="s">
        <v>13</v>
      </c>
      <c r="C202" t="s">
        <v>19</v>
      </c>
      <c r="D202" t="s">
        <v>11</v>
      </c>
      <c r="E202" t="s">
        <v>15</v>
      </c>
      <c r="F202">
        <v>67</v>
      </c>
      <c r="G202">
        <v>84</v>
      </c>
      <c r="H202" t="s">
        <v>34</v>
      </c>
      <c r="I202" t="s">
        <v>34</v>
      </c>
      <c r="J202" t="s">
        <v>34</v>
      </c>
      <c r="K202">
        <v>86</v>
      </c>
    </row>
    <row r="203" spans="1:11" hidden="1" x14ac:dyDescent="0.25">
      <c r="A203" t="s">
        <v>8</v>
      </c>
      <c r="B203" t="s">
        <v>21</v>
      </c>
      <c r="C203" t="s">
        <v>14</v>
      </c>
      <c r="D203" t="s">
        <v>20</v>
      </c>
      <c r="E203" t="s">
        <v>12</v>
      </c>
      <c r="F203">
        <v>65</v>
      </c>
      <c r="G203">
        <v>81</v>
      </c>
      <c r="H203" t="s">
        <v>34</v>
      </c>
      <c r="I203" t="s">
        <v>34</v>
      </c>
      <c r="J203" t="s">
        <v>34</v>
      </c>
      <c r="K203">
        <v>77</v>
      </c>
    </row>
    <row r="204" spans="1:11" hidden="1" x14ac:dyDescent="0.25">
      <c r="A204" t="s">
        <v>17</v>
      </c>
      <c r="B204" t="s">
        <v>13</v>
      </c>
      <c r="C204" t="s">
        <v>19</v>
      </c>
      <c r="D204" t="s">
        <v>11</v>
      </c>
      <c r="E204" t="s">
        <v>12</v>
      </c>
      <c r="F204">
        <v>69</v>
      </c>
      <c r="G204">
        <v>77</v>
      </c>
      <c r="H204" t="s">
        <v>34</v>
      </c>
      <c r="I204" t="s">
        <v>34</v>
      </c>
      <c r="J204" t="s">
        <v>34</v>
      </c>
      <c r="K204">
        <v>69</v>
      </c>
    </row>
    <row r="205" spans="1:11" hidden="1" x14ac:dyDescent="0.25">
      <c r="A205" t="s">
        <v>8</v>
      </c>
      <c r="B205" t="s">
        <v>9</v>
      </c>
      <c r="C205" t="s">
        <v>19</v>
      </c>
      <c r="D205" t="s">
        <v>11</v>
      </c>
      <c r="E205" t="s">
        <v>12</v>
      </c>
      <c r="F205">
        <v>57</v>
      </c>
      <c r="G205">
        <v>69</v>
      </c>
      <c r="H205" t="s">
        <v>34</v>
      </c>
      <c r="I205" t="s">
        <v>34</v>
      </c>
      <c r="J205" t="s">
        <v>34</v>
      </c>
      <c r="K205">
        <v>68</v>
      </c>
    </row>
    <row r="206" spans="1:11" hidden="1" x14ac:dyDescent="0.25">
      <c r="A206" t="s">
        <v>17</v>
      </c>
      <c r="B206" t="s">
        <v>13</v>
      </c>
      <c r="C206" t="s">
        <v>14</v>
      </c>
      <c r="D206" t="s">
        <v>11</v>
      </c>
      <c r="E206" t="s">
        <v>12</v>
      </c>
      <c r="F206">
        <v>59</v>
      </c>
      <c r="G206">
        <v>41</v>
      </c>
      <c r="H206" t="s">
        <v>34</v>
      </c>
      <c r="I206" t="s">
        <v>35</v>
      </c>
      <c r="J206" t="s">
        <v>35</v>
      </c>
      <c r="K206">
        <v>42</v>
      </c>
    </row>
    <row r="207" spans="1:11" hidden="1" x14ac:dyDescent="0.25">
      <c r="A207" t="s">
        <v>17</v>
      </c>
      <c r="B207" t="s">
        <v>21</v>
      </c>
      <c r="C207" t="s">
        <v>23</v>
      </c>
      <c r="D207" t="s">
        <v>11</v>
      </c>
      <c r="E207" t="s">
        <v>15</v>
      </c>
      <c r="F207">
        <v>74</v>
      </c>
      <c r="G207">
        <v>71</v>
      </c>
      <c r="H207" t="s">
        <v>34</v>
      </c>
      <c r="I207" t="s">
        <v>34</v>
      </c>
      <c r="J207" t="s">
        <v>34</v>
      </c>
      <c r="K207">
        <v>78</v>
      </c>
    </row>
    <row r="208" spans="1:11" hidden="1" x14ac:dyDescent="0.25">
      <c r="A208" t="s">
        <v>17</v>
      </c>
      <c r="B208" t="s">
        <v>24</v>
      </c>
      <c r="C208" t="s">
        <v>10</v>
      </c>
      <c r="D208" t="s">
        <v>11</v>
      </c>
      <c r="E208" t="s">
        <v>12</v>
      </c>
      <c r="F208">
        <v>82</v>
      </c>
      <c r="G208">
        <v>62</v>
      </c>
      <c r="H208" t="s">
        <v>34</v>
      </c>
      <c r="I208" t="s">
        <v>34</v>
      </c>
      <c r="J208" t="s">
        <v>34</v>
      </c>
      <c r="K208">
        <v>62</v>
      </c>
    </row>
    <row r="209" spans="1:11" x14ac:dyDescent="0.25">
      <c r="A209" t="s">
        <v>17</v>
      </c>
      <c r="B209" t="s">
        <v>24</v>
      </c>
      <c r="C209" t="s">
        <v>22</v>
      </c>
      <c r="D209" t="s">
        <v>11</v>
      </c>
      <c r="E209" t="s">
        <v>15</v>
      </c>
      <c r="F209">
        <v>81</v>
      </c>
      <c r="G209">
        <v>80</v>
      </c>
      <c r="H209" t="s">
        <v>34</v>
      </c>
      <c r="I209" t="s">
        <v>34</v>
      </c>
      <c r="J209" t="s">
        <v>34</v>
      </c>
      <c r="K209">
        <v>76</v>
      </c>
    </row>
    <row r="210" spans="1:11" hidden="1" x14ac:dyDescent="0.25">
      <c r="A210" t="s">
        <v>8</v>
      </c>
      <c r="B210" t="s">
        <v>9</v>
      </c>
      <c r="C210" t="s">
        <v>14</v>
      </c>
      <c r="D210" t="s">
        <v>20</v>
      </c>
      <c r="E210" t="s">
        <v>12</v>
      </c>
      <c r="F210">
        <v>74</v>
      </c>
      <c r="G210">
        <v>81</v>
      </c>
      <c r="H210" t="s">
        <v>34</v>
      </c>
      <c r="I210" t="s">
        <v>34</v>
      </c>
      <c r="J210" t="s">
        <v>34</v>
      </c>
      <c r="K210">
        <v>76</v>
      </c>
    </row>
    <row r="211" spans="1:11" hidden="1" x14ac:dyDescent="0.25">
      <c r="A211" t="s">
        <v>8</v>
      </c>
      <c r="B211" t="s">
        <v>9</v>
      </c>
      <c r="C211" t="s">
        <v>14</v>
      </c>
      <c r="D211" t="s">
        <v>20</v>
      </c>
      <c r="E211" t="s">
        <v>12</v>
      </c>
      <c r="F211">
        <v>58</v>
      </c>
      <c r="G211">
        <v>61</v>
      </c>
      <c r="H211" t="s">
        <v>34</v>
      </c>
      <c r="I211" t="s">
        <v>34</v>
      </c>
      <c r="J211" t="s">
        <v>34</v>
      </c>
      <c r="K211">
        <v>66</v>
      </c>
    </row>
    <row r="212" spans="1:11" hidden="1" x14ac:dyDescent="0.25">
      <c r="A212" t="s">
        <v>17</v>
      </c>
      <c r="B212" t="s">
        <v>21</v>
      </c>
      <c r="C212" t="s">
        <v>23</v>
      </c>
      <c r="D212" t="s">
        <v>20</v>
      </c>
      <c r="E212" t="s">
        <v>15</v>
      </c>
      <c r="F212">
        <v>80</v>
      </c>
      <c r="G212">
        <v>79</v>
      </c>
      <c r="H212" t="s">
        <v>34</v>
      </c>
      <c r="I212" t="s">
        <v>34</v>
      </c>
      <c r="J212" t="s">
        <v>34</v>
      </c>
      <c r="K212">
        <v>79</v>
      </c>
    </row>
    <row r="213" spans="1:11" hidden="1" x14ac:dyDescent="0.25">
      <c r="A213" t="s">
        <v>17</v>
      </c>
      <c r="B213" t="s">
        <v>13</v>
      </c>
      <c r="C213" t="s">
        <v>14</v>
      </c>
      <c r="D213" t="s">
        <v>20</v>
      </c>
      <c r="E213" t="s">
        <v>12</v>
      </c>
      <c r="F213">
        <v>35</v>
      </c>
      <c r="G213">
        <v>28</v>
      </c>
      <c r="H213" t="s">
        <v>35</v>
      </c>
      <c r="I213" t="s">
        <v>35</v>
      </c>
      <c r="J213" t="s">
        <v>35</v>
      </c>
      <c r="K213">
        <v>27</v>
      </c>
    </row>
    <row r="214" spans="1:11" x14ac:dyDescent="0.25">
      <c r="A214" t="s">
        <v>8</v>
      </c>
      <c r="B214" t="s">
        <v>13</v>
      </c>
      <c r="C214" t="s">
        <v>22</v>
      </c>
      <c r="D214" t="s">
        <v>20</v>
      </c>
      <c r="E214" t="s">
        <v>12</v>
      </c>
      <c r="F214">
        <v>42</v>
      </c>
      <c r="G214">
        <v>62</v>
      </c>
      <c r="H214" t="s">
        <v>35</v>
      </c>
      <c r="I214" t="s">
        <v>34</v>
      </c>
      <c r="J214" t="s">
        <v>34</v>
      </c>
      <c r="K214">
        <v>60</v>
      </c>
    </row>
    <row r="215" spans="1:11" hidden="1" x14ac:dyDescent="0.25">
      <c r="A215" t="s">
        <v>17</v>
      </c>
      <c r="B215" t="s">
        <v>13</v>
      </c>
      <c r="C215" t="s">
        <v>19</v>
      </c>
      <c r="D215" t="s">
        <v>20</v>
      </c>
      <c r="E215" t="s">
        <v>15</v>
      </c>
      <c r="F215">
        <v>60</v>
      </c>
      <c r="G215">
        <v>51</v>
      </c>
      <c r="H215" t="s">
        <v>34</v>
      </c>
      <c r="I215" t="s">
        <v>34</v>
      </c>
      <c r="J215" t="s">
        <v>34</v>
      </c>
      <c r="K215">
        <v>56</v>
      </c>
    </row>
    <row r="216" spans="1:11" x14ac:dyDescent="0.25">
      <c r="A216" t="s">
        <v>17</v>
      </c>
      <c r="B216" t="s">
        <v>24</v>
      </c>
      <c r="C216" t="s">
        <v>22</v>
      </c>
      <c r="D216" t="s">
        <v>11</v>
      </c>
      <c r="E216" t="s">
        <v>15</v>
      </c>
      <c r="F216">
        <v>87</v>
      </c>
      <c r="G216">
        <v>91</v>
      </c>
      <c r="H216" t="s">
        <v>34</v>
      </c>
      <c r="I216" t="s">
        <v>34</v>
      </c>
      <c r="J216" t="s">
        <v>34</v>
      </c>
      <c r="K216">
        <v>81</v>
      </c>
    </row>
    <row r="217" spans="1:11" hidden="1" x14ac:dyDescent="0.25">
      <c r="A217" t="s">
        <v>17</v>
      </c>
      <c r="B217" t="s">
        <v>9</v>
      </c>
      <c r="C217" t="s">
        <v>23</v>
      </c>
      <c r="D217" t="s">
        <v>11</v>
      </c>
      <c r="E217" t="s">
        <v>15</v>
      </c>
      <c r="F217">
        <v>84</v>
      </c>
      <c r="G217">
        <v>83</v>
      </c>
      <c r="H217" t="s">
        <v>34</v>
      </c>
      <c r="I217" t="s">
        <v>34</v>
      </c>
      <c r="J217" t="s">
        <v>34</v>
      </c>
      <c r="K217">
        <v>75</v>
      </c>
    </row>
    <row r="218" spans="1:11" hidden="1" x14ac:dyDescent="0.25">
      <c r="A218" t="s">
        <v>8</v>
      </c>
      <c r="B218" t="s">
        <v>24</v>
      </c>
      <c r="C218" t="s">
        <v>19</v>
      </c>
      <c r="D218" t="s">
        <v>20</v>
      </c>
      <c r="E218" t="s">
        <v>15</v>
      </c>
      <c r="F218">
        <v>83</v>
      </c>
      <c r="G218">
        <v>86</v>
      </c>
      <c r="H218" t="s">
        <v>34</v>
      </c>
      <c r="I218" t="s">
        <v>34</v>
      </c>
      <c r="J218" t="s">
        <v>34</v>
      </c>
      <c r="K218">
        <v>88</v>
      </c>
    </row>
    <row r="219" spans="1:11" x14ac:dyDescent="0.25">
      <c r="A219" t="s">
        <v>8</v>
      </c>
      <c r="B219" t="s">
        <v>13</v>
      </c>
      <c r="C219" t="s">
        <v>22</v>
      </c>
      <c r="D219" t="s">
        <v>20</v>
      </c>
      <c r="E219" t="s">
        <v>12</v>
      </c>
      <c r="F219">
        <v>34</v>
      </c>
      <c r="G219">
        <v>42</v>
      </c>
      <c r="H219" t="s">
        <v>35</v>
      </c>
      <c r="I219" t="s">
        <v>35</v>
      </c>
      <c r="J219" t="s">
        <v>35</v>
      </c>
      <c r="K219">
        <v>39</v>
      </c>
    </row>
    <row r="220" spans="1:11" x14ac:dyDescent="0.25">
      <c r="A220" t="s">
        <v>17</v>
      </c>
      <c r="B220" t="s">
        <v>9</v>
      </c>
      <c r="C220" t="s">
        <v>22</v>
      </c>
      <c r="D220" t="s">
        <v>20</v>
      </c>
      <c r="E220" t="s">
        <v>12</v>
      </c>
      <c r="F220">
        <v>66</v>
      </c>
      <c r="G220">
        <v>77</v>
      </c>
      <c r="H220" t="s">
        <v>34</v>
      </c>
      <c r="I220" t="s">
        <v>34</v>
      </c>
      <c r="J220" t="s">
        <v>34</v>
      </c>
      <c r="K220">
        <v>70</v>
      </c>
    </row>
    <row r="221" spans="1:11" hidden="1" x14ac:dyDescent="0.25">
      <c r="A221" t="s">
        <v>17</v>
      </c>
      <c r="B221" t="s">
        <v>9</v>
      </c>
      <c r="C221" t="s">
        <v>23</v>
      </c>
      <c r="D221" t="s">
        <v>11</v>
      </c>
      <c r="E221" t="s">
        <v>15</v>
      </c>
      <c r="F221">
        <v>61</v>
      </c>
      <c r="G221">
        <v>56</v>
      </c>
      <c r="H221" t="s">
        <v>34</v>
      </c>
      <c r="I221" t="s">
        <v>34</v>
      </c>
      <c r="J221" t="s">
        <v>34</v>
      </c>
      <c r="K221">
        <v>56</v>
      </c>
    </row>
    <row r="222" spans="1:11" x14ac:dyDescent="0.25">
      <c r="A222" t="s">
        <v>8</v>
      </c>
      <c r="B222" t="s">
        <v>21</v>
      </c>
      <c r="C222" t="s">
        <v>22</v>
      </c>
      <c r="D222" t="s">
        <v>11</v>
      </c>
      <c r="E222" t="s">
        <v>15</v>
      </c>
      <c r="F222">
        <v>56</v>
      </c>
      <c r="G222">
        <v>68</v>
      </c>
      <c r="H222" t="s">
        <v>34</v>
      </c>
      <c r="I222" t="s">
        <v>34</v>
      </c>
      <c r="J222" t="s">
        <v>34</v>
      </c>
      <c r="K222">
        <v>74</v>
      </c>
    </row>
    <row r="223" spans="1:11" hidden="1" x14ac:dyDescent="0.25">
      <c r="A223" t="s">
        <v>17</v>
      </c>
      <c r="B223" t="s">
        <v>9</v>
      </c>
      <c r="C223" t="s">
        <v>19</v>
      </c>
      <c r="D223" t="s">
        <v>11</v>
      </c>
      <c r="E223" t="s">
        <v>12</v>
      </c>
      <c r="F223">
        <v>87</v>
      </c>
      <c r="G223">
        <v>85</v>
      </c>
      <c r="H223" t="s">
        <v>34</v>
      </c>
      <c r="I223" t="s">
        <v>34</v>
      </c>
      <c r="J223" t="s">
        <v>34</v>
      </c>
      <c r="K223">
        <v>73</v>
      </c>
    </row>
    <row r="224" spans="1:11" hidden="1" x14ac:dyDescent="0.25">
      <c r="A224" t="s">
        <v>8</v>
      </c>
      <c r="B224" t="s">
        <v>13</v>
      </c>
      <c r="C224" t="s">
        <v>23</v>
      </c>
      <c r="D224" t="s">
        <v>20</v>
      </c>
      <c r="E224" t="s">
        <v>12</v>
      </c>
      <c r="F224">
        <v>55</v>
      </c>
      <c r="G224">
        <v>65</v>
      </c>
      <c r="H224" t="s">
        <v>34</v>
      </c>
      <c r="I224" t="s">
        <v>34</v>
      </c>
      <c r="J224" t="s">
        <v>34</v>
      </c>
      <c r="K224">
        <v>62</v>
      </c>
    </row>
    <row r="225" spans="1:11" hidden="1" x14ac:dyDescent="0.25">
      <c r="A225" t="s">
        <v>17</v>
      </c>
      <c r="B225" t="s">
        <v>21</v>
      </c>
      <c r="C225" t="s">
        <v>23</v>
      </c>
      <c r="D225" t="s">
        <v>11</v>
      </c>
      <c r="E225" t="s">
        <v>12</v>
      </c>
      <c r="F225">
        <v>86</v>
      </c>
      <c r="G225">
        <v>80</v>
      </c>
      <c r="H225" t="s">
        <v>34</v>
      </c>
      <c r="I225" t="s">
        <v>34</v>
      </c>
      <c r="J225" t="s">
        <v>34</v>
      </c>
      <c r="K225">
        <v>75</v>
      </c>
    </row>
    <row r="226" spans="1:11" hidden="1" x14ac:dyDescent="0.25">
      <c r="A226" t="s">
        <v>8</v>
      </c>
      <c r="B226" t="s">
        <v>9</v>
      </c>
      <c r="C226" t="s">
        <v>19</v>
      </c>
      <c r="D226" t="s">
        <v>11</v>
      </c>
      <c r="E226" t="s">
        <v>15</v>
      </c>
      <c r="F226">
        <v>52</v>
      </c>
      <c r="G226">
        <v>66</v>
      </c>
      <c r="H226" t="s">
        <v>34</v>
      </c>
      <c r="I226" t="s">
        <v>34</v>
      </c>
      <c r="J226" t="s">
        <v>34</v>
      </c>
      <c r="K226">
        <v>73</v>
      </c>
    </row>
    <row r="227" spans="1:11" hidden="1" x14ac:dyDescent="0.25">
      <c r="A227" t="s">
        <v>8</v>
      </c>
      <c r="B227" t="s">
        <v>24</v>
      </c>
      <c r="C227" t="s">
        <v>16</v>
      </c>
      <c r="D227" t="s">
        <v>20</v>
      </c>
      <c r="E227" t="s">
        <v>12</v>
      </c>
      <c r="F227">
        <v>45</v>
      </c>
      <c r="G227">
        <v>56</v>
      </c>
      <c r="H227" t="s">
        <v>35</v>
      </c>
      <c r="I227" t="s">
        <v>34</v>
      </c>
      <c r="J227" t="s">
        <v>34</v>
      </c>
      <c r="K227">
        <v>54</v>
      </c>
    </row>
    <row r="228" spans="1:11" hidden="1" x14ac:dyDescent="0.25">
      <c r="A228" t="s">
        <v>8</v>
      </c>
      <c r="B228" t="s">
        <v>13</v>
      </c>
      <c r="C228" t="s">
        <v>14</v>
      </c>
      <c r="D228" t="s">
        <v>11</v>
      </c>
      <c r="E228" t="s">
        <v>12</v>
      </c>
      <c r="F228">
        <v>72</v>
      </c>
      <c r="G228">
        <v>72</v>
      </c>
      <c r="H228" t="s">
        <v>34</v>
      </c>
      <c r="I228" t="s">
        <v>34</v>
      </c>
      <c r="J228" t="s">
        <v>34</v>
      </c>
      <c r="K228">
        <v>71</v>
      </c>
    </row>
    <row r="229" spans="1:11" x14ac:dyDescent="0.25">
      <c r="A229" t="s">
        <v>17</v>
      </c>
      <c r="B229" t="s">
        <v>21</v>
      </c>
      <c r="C229" t="s">
        <v>22</v>
      </c>
      <c r="D229" t="s">
        <v>11</v>
      </c>
      <c r="E229" t="s">
        <v>12</v>
      </c>
      <c r="F229">
        <v>57</v>
      </c>
      <c r="G229">
        <v>50</v>
      </c>
      <c r="H229" t="s">
        <v>34</v>
      </c>
      <c r="I229" t="s">
        <v>34</v>
      </c>
      <c r="J229" t="s">
        <v>34</v>
      </c>
      <c r="K229">
        <v>54</v>
      </c>
    </row>
    <row r="230" spans="1:11" hidden="1" x14ac:dyDescent="0.25">
      <c r="A230" t="s">
        <v>17</v>
      </c>
      <c r="B230" t="s">
        <v>18</v>
      </c>
      <c r="C230" t="s">
        <v>23</v>
      </c>
      <c r="D230" t="s">
        <v>20</v>
      </c>
      <c r="E230" t="s">
        <v>12</v>
      </c>
      <c r="F230">
        <v>68</v>
      </c>
      <c r="G230">
        <v>72</v>
      </c>
      <c r="H230" t="s">
        <v>34</v>
      </c>
      <c r="I230" t="s">
        <v>34</v>
      </c>
      <c r="J230" t="s">
        <v>34</v>
      </c>
      <c r="K230">
        <v>64</v>
      </c>
    </row>
    <row r="231" spans="1:11" hidden="1" x14ac:dyDescent="0.25">
      <c r="A231" t="s">
        <v>8</v>
      </c>
      <c r="B231" t="s">
        <v>13</v>
      </c>
      <c r="C231" t="s">
        <v>14</v>
      </c>
      <c r="D231" t="s">
        <v>11</v>
      </c>
      <c r="E231" t="s">
        <v>15</v>
      </c>
      <c r="F231">
        <v>88</v>
      </c>
      <c r="G231">
        <v>95</v>
      </c>
      <c r="H231" t="s">
        <v>34</v>
      </c>
      <c r="I231" t="s">
        <v>34</v>
      </c>
      <c r="J231" t="s">
        <v>34</v>
      </c>
      <c r="K231">
        <v>94</v>
      </c>
    </row>
    <row r="232" spans="1:11" hidden="1" x14ac:dyDescent="0.25">
      <c r="A232" t="s">
        <v>17</v>
      </c>
      <c r="B232" t="s">
        <v>21</v>
      </c>
      <c r="C232" t="s">
        <v>14</v>
      </c>
      <c r="D232" t="s">
        <v>11</v>
      </c>
      <c r="E232" t="s">
        <v>12</v>
      </c>
      <c r="F232">
        <v>76</v>
      </c>
      <c r="G232">
        <v>64</v>
      </c>
      <c r="H232" t="s">
        <v>34</v>
      </c>
      <c r="I232" t="s">
        <v>34</v>
      </c>
      <c r="J232" t="s">
        <v>34</v>
      </c>
      <c r="K232">
        <v>66</v>
      </c>
    </row>
    <row r="233" spans="1:11" hidden="1" x14ac:dyDescent="0.25">
      <c r="A233" t="s">
        <v>17</v>
      </c>
      <c r="B233" t="s">
        <v>13</v>
      </c>
      <c r="C233" t="s">
        <v>19</v>
      </c>
      <c r="D233" t="s">
        <v>11</v>
      </c>
      <c r="E233" t="s">
        <v>12</v>
      </c>
      <c r="F233">
        <v>46</v>
      </c>
      <c r="G233">
        <v>43</v>
      </c>
      <c r="H233" t="s">
        <v>35</v>
      </c>
      <c r="I233" t="s">
        <v>35</v>
      </c>
      <c r="J233" t="s">
        <v>35</v>
      </c>
      <c r="K233">
        <v>42</v>
      </c>
    </row>
    <row r="234" spans="1:11" hidden="1" x14ac:dyDescent="0.25">
      <c r="A234" t="s">
        <v>8</v>
      </c>
      <c r="B234" t="s">
        <v>9</v>
      </c>
      <c r="C234" t="s">
        <v>10</v>
      </c>
      <c r="D234" t="s">
        <v>11</v>
      </c>
      <c r="E234" t="s">
        <v>12</v>
      </c>
      <c r="F234">
        <v>67</v>
      </c>
      <c r="G234">
        <v>86</v>
      </c>
      <c r="H234" t="s">
        <v>34</v>
      </c>
      <c r="I234" t="s">
        <v>34</v>
      </c>
      <c r="J234" t="s">
        <v>34</v>
      </c>
      <c r="K234">
        <v>83</v>
      </c>
    </row>
    <row r="235" spans="1:11" hidden="1" x14ac:dyDescent="0.25">
      <c r="A235" t="s">
        <v>17</v>
      </c>
      <c r="B235" t="s">
        <v>24</v>
      </c>
      <c r="C235" t="s">
        <v>23</v>
      </c>
      <c r="D235" t="s">
        <v>11</v>
      </c>
      <c r="E235" t="s">
        <v>12</v>
      </c>
      <c r="F235">
        <v>92</v>
      </c>
      <c r="G235">
        <v>87</v>
      </c>
      <c r="H235" t="s">
        <v>34</v>
      </c>
      <c r="I235" t="s">
        <v>34</v>
      </c>
      <c r="J235" t="s">
        <v>34</v>
      </c>
      <c r="K235">
        <v>78</v>
      </c>
    </row>
    <row r="236" spans="1:11" hidden="1" x14ac:dyDescent="0.25">
      <c r="A236" t="s">
        <v>17</v>
      </c>
      <c r="B236" t="s">
        <v>13</v>
      </c>
      <c r="C236" t="s">
        <v>10</v>
      </c>
      <c r="D236" t="s">
        <v>11</v>
      </c>
      <c r="E236" t="s">
        <v>15</v>
      </c>
      <c r="F236">
        <v>83</v>
      </c>
      <c r="G236">
        <v>82</v>
      </c>
      <c r="H236" t="s">
        <v>34</v>
      </c>
      <c r="I236" t="s">
        <v>34</v>
      </c>
      <c r="J236" t="s">
        <v>34</v>
      </c>
      <c r="K236">
        <v>84</v>
      </c>
    </row>
    <row r="237" spans="1:11" hidden="1" x14ac:dyDescent="0.25">
      <c r="A237" t="s">
        <v>17</v>
      </c>
      <c r="B237" t="s">
        <v>21</v>
      </c>
      <c r="C237" t="s">
        <v>19</v>
      </c>
      <c r="D237" t="s">
        <v>11</v>
      </c>
      <c r="E237" t="s">
        <v>12</v>
      </c>
      <c r="F237">
        <v>80</v>
      </c>
      <c r="G237">
        <v>75</v>
      </c>
      <c r="H237" t="s">
        <v>34</v>
      </c>
      <c r="I237" t="s">
        <v>34</v>
      </c>
      <c r="J237" t="s">
        <v>34</v>
      </c>
      <c r="K237">
        <v>77</v>
      </c>
    </row>
    <row r="238" spans="1:11" hidden="1" x14ac:dyDescent="0.25">
      <c r="A238" t="s">
        <v>17</v>
      </c>
      <c r="B238" t="s">
        <v>21</v>
      </c>
      <c r="C238" t="s">
        <v>10</v>
      </c>
      <c r="D238" t="s">
        <v>20</v>
      </c>
      <c r="E238" t="s">
        <v>12</v>
      </c>
      <c r="F238">
        <v>63</v>
      </c>
      <c r="G238">
        <v>66</v>
      </c>
      <c r="H238" t="s">
        <v>34</v>
      </c>
      <c r="I238" t="s">
        <v>34</v>
      </c>
      <c r="J238" t="s">
        <v>34</v>
      </c>
      <c r="K238">
        <v>67</v>
      </c>
    </row>
    <row r="239" spans="1:11" hidden="1" x14ac:dyDescent="0.25">
      <c r="A239" t="s">
        <v>8</v>
      </c>
      <c r="B239" t="s">
        <v>21</v>
      </c>
      <c r="C239" t="s">
        <v>23</v>
      </c>
      <c r="D239" t="s">
        <v>11</v>
      </c>
      <c r="E239" t="s">
        <v>15</v>
      </c>
      <c r="F239">
        <v>64</v>
      </c>
      <c r="G239">
        <v>60</v>
      </c>
      <c r="H239" t="s">
        <v>34</v>
      </c>
      <c r="I239" t="s">
        <v>34</v>
      </c>
      <c r="J239" t="s">
        <v>34</v>
      </c>
      <c r="K239">
        <v>74</v>
      </c>
    </row>
    <row r="240" spans="1:11" hidden="1" x14ac:dyDescent="0.25">
      <c r="A240" t="s">
        <v>17</v>
      </c>
      <c r="B240" t="s">
        <v>9</v>
      </c>
      <c r="C240" t="s">
        <v>14</v>
      </c>
      <c r="D240" t="s">
        <v>11</v>
      </c>
      <c r="E240" t="s">
        <v>12</v>
      </c>
      <c r="F240">
        <v>54</v>
      </c>
      <c r="G240">
        <v>52</v>
      </c>
      <c r="H240" t="s">
        <v>34</v>
      </c>
      <c r="I240" t="s">
        <v>34</v>
      </c>
      <c r="J240" t="s">
        <v>34</v>
      </c>
      <c r="K240">
        <v>51</v>
      </c>
    </row>
    <row r="241" spans="1:11" hidden="1" x14ac:dyDescent="0.25">
      <c r="A241" t="s">
        <v>17</v>
      </c>
      <c r="B241" t="s">
        <v>13</v>
      </c>
      <c r="C241" t="s">
        <v>19</v>
      </c>
      <c r="D241" t="s">
        <v>11</v>
      </c>
      <c r="E241" t="s">
        <v>12</v>
      </c>
      <c r="F241">
        <v>84</v>
      </c>
      <c r="G241">
        <v>80</v>
      </c>
      <c r="H241" t="s">
        <v>34</v>
      </c>
      <c r="I241" t="s">
        <v>34</v>
      </c>
      <c r="J241" t="s">
        <v>34</v>
      </c>
      <c r="K241">
        <v>80</v>
      </c>
    </row>
    <row r="242" spans="1:11" x14ac:dyDescent="0.25">
      <c r="A242" t="s">
        <v>17</v>
      </c>
      <c r="B242" t="s">
        <v>21</v>
      </c>
      <c r="C242" t="s">
        <v>22</v>
      </c>
      <c r="D242" t="s">
        <v>20</v>
      </c>
      <c r="E242" t="s">
        <v>15</v>
      </c>
      <c r="F242">
        <v>73</v>
      </c>
      <c r="G242">
        <v>68</v>
      </c>
      <c r="H242" t="s">
        <v>34</v>
      </c>
      <c r="I242" t="s">
        <v>34</v>
      </c>
      <c r="J242" t="s">
        <v>34</v>
      </c>
      <c r="K242">
        <v>66</v>
      </c>
    </row>
    <row r="243" spans="1:11" hidden="1" x14ac:dyDescent="0.25">
      <c r="A243" t="s">
        <v>8</v>
      </c>
      <c r="B243" t="s">
        <v>24</v>
      </c>
      <c r="C243" t="s">
        <v>10</v>
      </c>
      <c r="D243" t="s">
        <v>11</v>
      </c>
      <c r="E243" t="s">
        <v>12</v>
      </c>
      <c r="F243">
        <v>80</v>
      </c>
      <c r="G243">
        <v>83</v>
      </c>
      <c r="H243" t="s">
        <v>34</v>
      </c>
      <c r="I243" t="s">
        <v>34</v>
      </c>
      <c r="J243" t="s">
        <v>34</v>
      </c>
      <c r="K243">
        <v>83</v>
      </c>
    </row>
    <row r="244" spans="1:11" x14ac:dyDescent="0.25">
      <c r="A244" t="s">
        <v>8</v>
      </c>
      <c r="B244" t="s">
        <v>21</v>
      </c>
      <c r="C244" t="s">
        <v>22</v>
      </c>
      <c r="D244" t="s">
        <v>11</v>
      </c>
      <c r="E244" t="s">
        <v>12</v>
      </c>
      <c r="F244">
        <v>56</v>
      </c>
      <c r="G244">
        <v>52</v>
      </c>
      <c r="H244" t="s">
        <v>34</v>
      </c>
      <c r="I244" t="s">
        <v>34</v>
      </c>
      <c r="J244" t="s">
        <v>34</v>
      </c>
      <c r="K244">
        <v>55</v>
      </c>
    </row>
    <row r="245" spans="1:11" hidden="1" x14ac:dyDescent="0.25">
      <c r="A245" t="s">
        <v>17</v>
      </c>
      <c r="B245" t="s">
        <v>24</v>
      </c>
      <c r="C245" t="s">
        <v>14</v>
      </c>
      <c r="D245" t="s">
        <v>11</v>
      </c>
      <c r="E245" t="s">
        <v>12</v>
      </c>
      <c r="F245">
        <v>59</v>
      </c>
      <c r="G245">
        <v>51</v>
      </c>
      <c r="H245" t="s">
        <v>34</v>
      </c>
      <c r="I245" t="s">
        <v>34</v>
      </c>
      <c r="J245" t="s">
        <v>35</v>
      </c>
      <c r="K245">
        <v>43</v>
      </c>
    </row>
    <row r="246" spans="1:11" hidden="1" x14ac:dyDescent="0.25">
      <c r="A246" t="s">
        <v>17</v>
      </c>
      <c r="B246" t="s">
        <v>21</v>
      </c>
      <c r="C246" t="s">
        <v>23</v>
      </c>
      <c r="D246" t="s">
        <v>11</v>
      </c>
      <c r="E246" t="s">
        <v>12</v>
      </c>
      <c r="F246">
        <v>75</v>
      </c>
      <c r="G246">
        <v>74</v>
      </c>
      <c r="H246" t="s">
        <v>34</v>
      </c>
      <c r="I246" t="s">
        <v>34</v>
      </c>
      <c r="J246" t="s">
        <v>34</v>
      </c>
      <c r="K246">
        <v>69</v>
      </c>
    </row>
    <row r="247" spans="1:11" hidden="1" x14ac:dyDescent="0.25">
      <c r="A247" t="s">
        <v>17</v>
      </c>
      <c r="B247" t="s">
        <v>13</v>
      </c>
      <c r="C247" t="s">
        <v>19</v>
      </c>
      <c r="D247" t="s">
        <v>11</v>
      </c>
      <c r="E247" t="s">
        <v>12</v>
      </c>
      <c r="F247">
        <v>85</v>
      </c>
      <c r="G247">
        <v>76</v>
      </c>
      <c r="H247" t="s">
        <v>34</v>
      </c>
      <c r="I247" t="s">
        <v>34</v>
      </c>
      <c r="J247" t="s">
        <v>34</v>
      </c>
      <c r="K247">
        <v>71</v>
      </c>
    </row>
    <row r="248" spans="1:11" hidden="1" x14ac:dyDescent="0.25">
      <c r="A248" t="s">
        <v>17</v>
      </c>
      <c r="B248" t="s">
        <v>24</v>
      </c>
      <c r="C248" t="s">
        <v>19</v>
      </c>
      <c r="D248" t="s">
        <v>11</v>
      </c>
      <c r="E248" t="s">
        <v>12</v>
      </c>
      <c r="F248">
        <v>89</v>
      </c>
      <c r="G248">
        <v>76</v>
      </c>
      <c r="H248" t="s">
        <v>34</v>
      </c>
      <c r="I248" t="s">
        <v>34</v>
      </c>
      <c r="J248" t="s">
        <v>34</v>
      </c>
      <c r="K248">
        <v>74</v>
      </c>
    </row>
    <row r="249" spans="1:11" x14ac:dyDescent="0.25">
      <c r="A249" t="s">
        <v>8</v>
      </c>
      <c r="B249" t="s">
        <v>9</v>
      </c>
      <c r="C249" t="s">
        <v>22</v>
      </c>
      <c r="D249" t="s">
        <v>11</v>
      </c>
      <c r="E249" t="s">
        <v>15</v>
      </c>
      <c r="F249">
        <v>58</v>
      </c>
      <c r="G249">
        <v>70</v>
      </c>
      <c r="H249" t="s">
        <v>34</v>
      </c>
      <c r="I249" t="s">
        <v>34</v>
      </c>
      <c r="J249" t="s">
        <v>34</v>
      </c>
      <c r="K249">
        <v>68</v>
      </c>
    </row>
    <row r="250" spans="1:11" x14ac:dyDescent="0.25">
      <c r="A250" t="s">
        <v>8</v>
      </c>
      <c r="B250" t="s">
        <v>9</v>
      </c>
      <c r="C250" t="s">
        <v>22</v>
      </c>
      <c r="D250" t="s">
        <v>11</v>
      </c>
      <c r="E250" t="s">
        <v>12</v>
      </c>
      <c r="F250">
        <v>65</v>
      </c>
      <c r="G250">
        <v>64</v>
      </c>
      <c r="H250" t="s">
        <v>34</v>
      </c>
      <c r="I250" t="s">
        <v>34</v>
      </c>
      <c r="J250" t="s">
        <v>34</v>
      </c>
      <c r="K250">
        <v>62</v>
      </c>
    </row>
    <row r="251" spans="1:11" x14ac:dyDescent="0.25">
      <c r="A251" t="s">
        <v>17</v>
      </c>
      <c r="B251" t="s">
        <v>13</v>
      </c>
      <c r="C251" t="s">
        <v>22</v>
      </c>
      <c r="D251" t="s">
        <v>11</v>
      </c>
      <c r="E251" t="s">
        <v>12</v>
      </c>
      <c r="F251">
        <v>68</v>
      </c>
      <c r="G251">
        <v>60</v>
      </c>
      <c r="H251" t="s">
        <v>34</v>
      </c>
      <c r="I251" t="s">
        <v>34</v>
      </c>
      <c r="J251" t="s">
        <v>34</v>
      </c>
      <c r="K251">
        <v>53</v>
      </c>
    </row>
    <row r="252" spans="1:11" hidden="1" x14ac:dyDescent="0.25">
      <c r="A252" t="s">
        <v>17</v>
      </c>
      <c r="B252" t="s">
        <v>18</v>
      </c>
      <c r="C252" t="s">
        <v>23</v>
      </c>
      <c r="D252" t="s">
        <v>11</v>
      </c>
      <c r="E252" t="s">
        <v>15</v>
      </c>
      <c r="F252">
        <v>47</v>
      </c>
      <c r="G252">
        <v>49</v>
      </c>
      <c r="H252" t="s">
        <v>35</v>
      </c>
      <c r="I252" t="s">
        <v>35</v>
      </c>
      <c r="J252" t="s">
        <v>35</v>
      </c>
      <c r="K252">
        <v>49</v>
      </c>
    </row>
    <row r="253" spans="1:11" hidden="1" x14ac:dyDescent="0.25">
      <c r="A253" t="s">
        <v>8</v>
      </c>
      <c r="B253" t="s">
        <v>21</v>
      </c>
      <c r="C253" t="s">
        <v>14</v>
      </c>
      <c r="D253" t="s">
        <v>20</v>
      </c>
      <c r="E253" t="s">
        <v>12</v>
      </c>
      <c r="F253">
        <v>71</v>
      </c>
      <c r="G253">
        <v>83</v>
      </c>
      <c r="H253" t="s">
        <v>34</v>
      </c>
      <c r="I253" t="s">
        <v>34</v>
      </c>
      <c r="J253" t="s">
        <v>34</v>
      </c>
      <c r="K253">
        <v>83</v>
      </c>
    </row>
    <row r="254" spans="1:11" hidden="1" x14ac:dyDescent="0.25">
      <c r="A254" t="s">
        <v>8</v>
      </c>
      <c r="B254" t="s">
        <v>9</v>
      </c>
      <c r="C254" t="s">
        <v>23</v>
      </c>
      <c r="D254" t="s">
        <v>11</v>
      </c>
      <c r="E254" t="s">
        <v>15</v>
      </c>
      <c r="F254">
        <v>60</v>
      </c>
      <c r="G254">
        <v>70</v>
      </c>
      <c r="H254" t="s">
        <v>34</v>
      </c>
      <c r="I254" t="s">
        <v>34</v>
      </c>
      <c r="J254" t="s">
        <v>34</v>
      </c>
      <c r="K254">
        <v>70</v>
      </c>
    </row>
    <row r="255" spans="1:11" hidden="1" x14ac:dyDescent="0.25">
      <c r="A255" t="s">
        <v>17</v>
      </c>
      <c r="B255" t="s">
        <v>21</v>
      </c>
      <c r="C255" t="s">
        <v>16</v>
      </c>
      <c r="D255" t="s">
        <v>11</v>
      </c>
      <c r="E255" t="s">
        <v>12</v>
      </c>
      <c r="F255">
        <v>80</v>
      </c>
      <c r="G255">
        <v>80</v>
      </c>
      <c r="H255" t="s">
        <v>34</v>
      </c>
      <c r="I255" t="s">
        <v>34</v>
      </c>
      <c r="J255" t="s">
        <v>34</v>
      </c>
      <c r="K255">
        <v>72</v>
      </c>
    </row>
    <row r="256" spans="1:11" x14ac:dyDescent="0.25">
      <c r="A256" t="s">
        <v>17</v>
      </c>
      <c r="B256" t="s">
        <v>21</v>
      </c>
      <c r="C256" t="s">
        <v>22</v>
      </c>
      <c r="D256" t="s">
        <v>11</v>
      </c>
      <c r="E256" t="s">
        <v>12</v>
      </c>
      <c r="F256">
        <v>54</v>
      </c>
      <c r="G256">
        <v>52</v>
      </c>
      <c r="H256" t="s">
        <v>34</v>
      </c>
      <c r="I256" t="s">
        <v>34</v>
      </c>
      <c r="J256" t="s">
        <v>34</v>
      </c>
      <c r="K256">
        <v>52</v>
      </c>
    </row>
    <row r="257" spans="1:11" hidden="1" x14ac:dyDescent="0.25">
      <c r="A257" t="s">
        <v>8</v>
      </c>
      <c r="B257" t="s">
        <v>24</v>
      </c>
      <c r="C257" t="s">
        <v>14</v>
      </c>
      <c r="D257" t="s">
        <v>11</v>
      </c>
      <c r="E257" t="s">
        <v>12</v>
      </c>
      <c r="F257">
        <v>62</v>
      </c>
      <c r="G257">
        <v>73</v>
      </c>
      <c r="H257" t="s">
        <v>34</v>
      </c>
      <c r="I257" t="s">
        <v>34</v>
      </c>
      <c r="J257" t="s">
        <v>34</v>
      </c>
      <c r="K257">
        <v>70</v>
      </c>
    </row>
    <row r="258" spans="1:11" hidden="1" x14ac:dyDescent="0.25">
      <c r="A258" t="s">
        <v>8</v>
      </c>
      <c r="B258" t="s">
        <v>13</v>
      </c>
      <c r="C258" t="s">
        <v>19</v>
      </c>
      <c r="D258" t="s">
        <v>20</v>
      </c>
      <c r="E258" t="s">
        <v>12</v>
      </c>
      <c r="F258">
        <v>64</v>
      </c>
      <c r="G258">
        <v>73</v>
      </c>
      <c r="H258" t="s">
        <v>34</v>
      </c>
      <c r="I258" t="s">
        <v>34</v>
      </c>
      <c r="J258" t="s">
        <v>34</v>
      </c>
      <c r="K258">
        <v>68</v>
      </c>
    </row>
    <row r="259" spans="1:11" hidden="1" x14ac:dyDescent="0.25">
      <c r="A259" t="s">
        <v>17</v>
      </c>
      <c r="B259" t="s">
        <v>13</v>
      </c>
      <c r="C259" t="s">
        <v>19</v>
      </c>
      <c r="D259" t="s">
        <v>11</v>
      </c>
      <c r="E259" t="s">
        <v>15</v>
      </c>
      <c r="F259">
        <v>78</v>
      </c>
      <c r="G259">
        <v>77</v>
      </c>
      <c r="H259" t="s">
        <v>34</v>
      </c>
      <c r="I259" t="s">
        <v>34</v>
      </c>
      <c r="J259" t="s">
        <v>34</v>
      </c>
      <c r="K259">
        <v>77</v>
      </c>
    </row>
    <row r="260" spans="1:11" hidden="1" x14ac:dyDescent="0.25">
      <c r="A260" t="s">
        <v>8</v>
      </c>
      <c r="B260" t="s">
        <v>9</v>
      </c>
      <c r="C260" t="s">
        <v>14</v>
      </c>
      <c r="D260" t="s">
        <v>11</v>
      </c>
      <c r="E260" t="s">
        <v>12</v>
      </c>
      <c r="F260">
        <v>70</v>
      </c>
      <c r="G260">
        <v>75</v>
      </c>
      <c r="H260" t="s">
        <v>34</v>
      </c>
      <c r="I260" t="s">
        <v>34</v>
      </c>
      <c r="J260" t="s">
        <v>34</v>
      </c>
      <c r="K260">
        <v>78</v>
      </c>
    </row>
    <row r="261" spans="1:11" hidden="1" x14ac:dyDescent="0.25">
      <c r="A261" t="s">
        <v>8</v>
      </c>
      <c r="B261" t="s">
        <v>13</v>
      </c>
      <c r="C261" t="s">
        <v>16</v>
      </c>
      <c r="D261" t="s">
        <v>20</v>
      </c>
      <c r="E261" t="s">
        <v>15</v>
      </c>
      <c r="F261">
        <v>65</v>
      </c>
      <c r="G261">
        <v>81</v>
      </c>
      <c r="H261" t="s">
        <v>34</v>
      </c>
      <c r="I261" t="s">
        <v>34</v>
      </c>
      <c r="J261" t="s">
        <v>34</v>
      </c>
      <c r="K261">
        <v>81</v>
      </c>
    </row>
    <row r="262" spans="1:11" hidden="1" x14ac:dyDescent="0.25">
      <c r="A262" t="s">
        <v>8</v>
      </c>
      <c r="B262" t="s">
        <v>13</v>
      </c>
      <c r="C262" t="s">
        <v>23</v>
      </c>
      <c r="D262" t="s">
        <v>20</v>
      </c>
      <c r="E262" t="s">
        <v>15</v>
      </c>
      <c r="F262">
        <v>64</v>
      </c>
      <c r="G262">
        <v>79</v>
      </c>
      <c r="H262" t="s">
        <v>34</v>
      </c>
      <c r="I262" t="s">
        <v>34</v>
      </c>
      <c r="J262" t="s">
        <v>34</v>
      </c>
      <c r="K262">
        <v>77</v>
      </c>
    </row>
    <row r="263" spans="1:11" hidden="1" x14ac:dyDescent="0.25">
      <c r="A263" t="s">
        <v>17</v>
      </c>
      <c r="B263" t="s">
        <v>13</v>
      </c>
      <c r="C263" t="s">
        <v>14</v>
      </c>
      <c r="D263" t="s">
        <v>11</v>
      </c>
      <c r="E263" t="s">
        <v>15</v>
      </c>
      <c r="F263">
        <v>79</v>
      </c>
      <c r="G263">
        <v>79</v>
      </c>
      <c r="H263" t="s">
        <v>34</v>
      </c>
      <c r="I263" t="s">
        <v>34</v>
      </c>
      <c r="J263" t="s">
        <v>34</v>
      </c>
      <c r="K263">
        <v>78</v>
      </c>
    </row>
    <row r="264" spans="1:11" hidden="1" x14ac:dyDescent="0.25">
      <c r="A264" t="s">
        <v>8</v>
      </c>
      <c r="B264" t="s">
        <v>13</v>
      </c>
      <c r="C264" t="s">
        <v>23</v>
      </c>
      <c r="D264" t="s">
        <v>20</v>
      </c>
      <c r="E264" t="s">
        <v>12</v>
      </c>
      <c r="F264">
        <v>44</v>
      </c>
      <c r="G264">
        <v>50</v>
      </c>
      <c r="H264" t="s">
        <v>35</v>
      </c>
      <c r="I264" t="s">
        <v>34</v>
      </c>
      <c r="J264" t="s">
        <v>34</v>
      </c>
      <c r="K264">
        <v>51</v>
      </c>
    </row>
    <row r="265" spans="1:11" x14ac:dyDescent="0.25">
      <c r="A265" t="s">
        <v>8</v>
      </c>
      <c r="B265" t="s">
        <v>24</v>
      </c>
      <c r="C265" t="s">
        <v>22</v>
      </c>
      <c r="D265" t="s">
        <v>11</v>
      </c>
      <c r="E265" t="s">
        <v>12</v>
      </c>
      <c r="F265">
        <v>99</v>
      </c>
      <c r="G265">
        <v>93</v>
      </c>
      <c r="H265" t="s">
        <v>34</v>
      </c>
      <c r="I265" t="s">
        <v>34</v>
      </c>
      <c r="J265" t="s">
        <v>34</v>
      </c>
      <c r="K265">
        <v>90</v>
      </c>
    </row>
    <row r="266" spans="1:11" x14ac:dyDescent="0.25">
      <c r="A266" t="s">
        <v>17</v>
      </c>
      <c r="B266" t="s">
        <v>21</v>
      </c>
      <c r="C266" t="s">
        <v>22</v>
      </c>
      <c r="D266" t="s">
        <v>11</v>
      </c>
      <c r="E266" t="s">
        <v>12</v>
      </c>
      <c r="F266">
        <v>76</v>
      </c>
      <c r="G266">
        <v>73</v>
      </c>
      <c r="H266" t="s">
        <v>34</v>
      </c>
      <c r="I266" t="s">
        <v>34</v>
      </c>
      <c r="J266" t="s">
        <v>34</v>
      </c>
      <c r="K266">
        <v>68</v>
      </c>
    </row>
    <row r="267" spans="1:11" hidden="1" x14ac:dyDescent="0.25">
      <c r="A267" t="s">
        <v>17</v>
      </c>
      <c r="B267" t="s">
        <v>21</v>
      </c>
      <c r="C267" t="s">
        <v>23</v>
      </c>
      <c r="D267" t="s">
        <v>20</v>
      </c>
      <c r="E267" t="s">
        <v>12</v>
      </c>
      <c r="F267">
        <v>59</v>
      </c>
      <c r="G267">
        <v>42</v>
      </c>
      <c r="H267" t="s">
        <v>34</v>
      </c>
      <c r="I267" t="s">
        <v>35</v>
      </c>
      <c r="J267" t="s">
        <v>35</v>
      </c>
      <c r="K267">
        <v>41</v>
      </c>
    </row>
    <row r="268" spans="1:11" hidden="1" x14ac:dyDescent="0.25">
      <c r="A268" t="s">
        <v>8</v>
      </c>
      <c r="B268" t="s">
        <v>13</v>
      </c>
      <c r="C268" t="s">
        <v>10</v>
      </c>
      <c r="D268" t="s">
        <v>11</v>
      </c>
      <c r="E268" t="s">
        <v>12</v>
      </c>
      <c r="F268">
        <v>63</v>
      </c>
      <c r="G268">
        <v>75</v>
      </c>
      <c r="H268" t="s">
        <v>34</v>
      </c>
      <c r="I268" t="s">
        <v>34</v>
      </c>
      <c r="J268" t="s">
        <v>34</v>
      </c>
      <c r="K268">
        <v>81</v>
      </c>
    </row>
    <row r="269" spans="1:11" x14ac:dyDescent="0.25">
      <c r="A269" t="s">
        <v>8</v>
      </c>
      <c r="B269" t="s">
        <v>21</v>
      </c>
      <c r="C269" t="s">
        <v>22</v>
      </c>
      <c r="D269" t="s">
        <v>11</v>
      </c>
      <c r="E269" t="s">
        <v>12</v>
      </c>
      <c r="F269">
        <v>69</v>
      </c>
      <c r="G269">
        <v>72</v>
      </c>
      <c r="H269" t="s">
        <v>34</v>
      </c>
      <c r="I269" t="s">
        <v>34</v>
      </c>
      <c r="J269" t="s">
        <v>34</v>
      </c>
      <c r="K269">
        <v>77</v>
      </c>
    </row>
    <row r="270" spans="1:11" hidden="1" x14ac:dyDescent="0.25">
      <c r="A270" t="s">
        <v>8</v>
      </c>
      <c r="B270" t="s">
        <v>21</v>
      </c>
      <c r="C270" t="s">
        <v>19</v>
      </c>
      <c r="D270" t="s">
        <v>11</v>
      </c>
      <c r="E270" t="s">
        <v>15</v>
      </c>
      <c r="F270">
        <v>88</v>
      </c>
      <c r="G270">
        <v>92</v>
      </c>
      <c r="H270" t="s">
        <v>34</v>
      </c>
      <c r="I270" t="s">
        <v>34</v>
      </c>
      <c r="J270" t="s">
        <v>34</v>
      </c>
      <c r="K270">
        <v>95</v>
      </c>
    </row>
    <row r="271" spans="1:11" hidden="1" x14ac:dyDescent="0.25">
      <c r="A271" t="s">
        <v>8</v>
      </c>
      <c r="B271" t="s">
        <v>24</v>
      </c>
      <c r="C271" t="s">
        <v>14</v>
      </c>
      <c r="D271" t="s">
        <v>20</v>
      </c>
      <c r="E271" t="s">
        <v>12</v>
      </c>
      <c r="F271">
        <v>71</v>
      </c>
      <c r="G271">
        <v>76</v>
      </c>
      <c r="H271" t="s">
        <v>34</v>
      </c>
      <c r="I271" t="s">
        <v>34</v>
      </c>
      <c r="J271" t="s">
        <v>34</v>
      </c>
      <c r="K271">
        <v>70</v>
      </c>
    </row>
    <row r="272" spans="1:11" hidden="1" x14ac:dyDescent="0.25">
      <c r="A272" t="s">
        <v>17</v>
      </c>
      <c r="B272" t="s">
        <v>13</v>
      </c>
      <c r="C272" t="s">
        <v>10</v>
      </c>
      <c r="D272" t="s">
        <v>11</v>
      </c>
      <c r="E272" t="s">
        <v>12</v>
      </c>
      <c r="F272">
        <v>69</v>
      </c>
      <c r="G272">
        <v>63</v>
      </c>
      <c r="H272" t="s">
        <v>34</v>
      </c>
      <c r="I272" t="s">
        <v>34</v>
      </c>
      <c r="J272" t="s">
        <v>34</v>
      </c>
      <c r="K272">
        <v>61</v>
      </c>
    </row>
    <row r="273" spans="1:11" hidden="1" x14ac:dyDescent="0.25">
      <c r="A273" t="s">
        <v>17</v>
      </c>
      <c r="B273" t="s">
        <v>13</v>
      </c>
      <c r="C273" t="s">
        <v>14</v>
      </c>
      <c r="D273" t="s">
        <v>11</v>
      </c>
      <c r="E273" t="s">
        <v>12</v>
      </c>
      <c r="F273">
        <v>58</v>
      </c>
      <c r="G273">
        <v>49</v>
      </c>
      <c r="H273" t="s">
        <v>34</v>
      </c>
      <c r="I273" t="s">
        <v>35</v>
      </c>
      <c r="J273" t="s">
        <v>35</v>
      </c>
      <c r="K273">
        <v>42</v>
      </c>
    </row>
    <row r="274" spans="1:11" hidden="1" x14ac:dyDescent="0.25">
      <c r="A274" t="s">
        <v>8</v>
      </c>
      <c r="B274" t="s">
        <v>21</v>
      </c>
      <c r="C274" t="s">
        <v>19</v>
      </c>
      <c r="D274" t="s">
        <v>20</v>
      </c>
      <c r="E274" t="s">
        <v>12</v>
      </c>
      <c r="F274">
        <v>47</v>
      </c>
      <c r="G274">
        <v>53</v>
      </c>
      <c r="H274" t="s">
        <v>35</v>
      </c>
      <c r="I274" t="s">
        <v>34</v>
      </c>
      <c r="J274" t="s">
        <v>34</v>
      </c>
      <c r="K274">
        <v>58</v>
      </c>
    </row>
    <row r="275" spans="1:11" hidden="1" x14ac:dyDescent="0.25">
      <c r="A275" t="s">
        <v>8</v>
      </c>
      <c r="B275" t="s">
        <v>21</v>
      </c>
      <c r="C275" t="s">
        <v>14</v>
      </c>
      <c r="D275" t="s">
        <v>11</v>
      </c>
      <c r="E275" t="s">
        <v>12</v>
      </c>
      <c r="F275">
        <v>65</v>
      </c>
      <c r="G275">
        <v>70</v>
      </c>
      <c r="H275" t="s">
        <v>34</v>
      </c>
      <c r="I275" t="s">
        <v>34</v>
      </c>
      <c r="J275" t="s">
        <v>34</v>
      </c>
      <c r="K275">
        <v>71</v>
      </c>
    </row>
    <row r="276" spans="1:11" hidden="1" x14ac:dyDescent="0.25">
      <c r="A276" t="s">
        <v>17</v>
      </c>
      <c r="B276" t="s">
        <v>9</v>
      </c>
      <c r="C276" t="s">
        <v>14</v>
      </c>
      <c r="D276" t="s">
        <v>11</v>
      </c>
      <c r="E276" t="s">
        <v>15</v>
      </c>
      <c r="F276">
        <v>88</v>
      </c>
      <c r="G276">
        <v>85</v>
      </c>
      <c r="H276" t="s">
        <v>34</v>
      </c>
      <c r="I276" t="s">
        <v>34</v>
      </c>
      <c r="J276" t="s">
        <v>34</v>
      </c>
      <c r="K276">
        <v>76</v>
      </c>
    </row>
    <row r="277" spans="1:11" hidden="1" x14ac:dyDescent="0.25">
      <c r="A277" t="s">
        <v>17</v>
      </c>
      <c r="B277" t="s">
        <v>13</v>
      </c>
      <c r="C277" t="s">
        <v>10</v>
      </c>
      <c r="D277" t="s">
        <v>11</v>
      </c>
      <c r="E277" t="s">
        <v>12</v>
      </c>
      <c r="F277">
        <v>83</v>
      </c>
      <c r="G277">
        <v>78</v>
      </c>
      <c r="H277" t="s">
        <v>34</v>
      </c>
      <c r="I277" t="s">
        <v>34</v>
      </c>
      <c r="J277" t="s">
        <v>34</v>
      </c>
      <c r="K277">
        <v>73</v>
      </c>
    </row>
    <row r="278" spans="1:11" hidden="1" x14ac:dyDescent="0.25">
      <c r="A278" t="s">
        <v>8</v>
      </c>
      <c r="B278" t="s">
        <v>13</v>
      </c>
      <c r="C278" t="s">
        <v>23</v>
      </c>
      <c r="D278" t="s">
        <v>11</v>
      </c>
      <c r="E278" t="s">
        <v>15</v>
      </c>
      <c r="F278">
        <v>85</v>
      </c>
      <c r="G278">
        <v>92</v>
      </c>
      <c r="H278" t="s">
        <v>34</v>
      </c>
      <c r="I278" t="s">
        <v>34</v>
      </c>
      <c r="J278" t="s">
        <v>34</v>
      </c>
      <c r="K278">
        <v>93</v>
      </c>
    </row>
    <row r="279" spans="1:11" x14ac:dyDescent="0.25">
      <c r="A279" t="s">
        <v>8</v>
      </c>
      <c r="B279" t="s">
        <v>24</v>
      </c>
      <c r="C279" t="s">
        <v>22</v>
      </c>
      <c r="D279" t="s">
        <v>11</v>
      </c>
      <c r="E279" t="s">
        <v>15</v>
      </c>
      <c r="F279">
        <v>59</v>
      </c>
      <c r="G279">
        <v>63</v>
      </c>
      <c r="H279" t="s">
        <v>34</v>
      </c>
      <c r="I279" t="s">
        <v>34</v>
      </c>
      <c r="J279" t="s">
        <v>34</v>
      </c>
      <c r="K279">
        <v>75</v>
      </c>
    </row>
    <row r="280" spans="1:11" hidden="1" x14ac:dyDescent="0.25">
      <c r="A280" t="s">
        <v>8</v>
      </c>
      <c r="B280" t="s">
        <v>13</v>
      </c>
      <c r="C280" t="s">
        <v>23</v>
      </c>
      <c r="D280" t="s">
        <v>20</v>
      </c>
      <c r="E280" t="s">
        <v>12</v>
      </c>
      <c r="F280">
        <v>65</v>
      </c>
      <c r="G280">
        <v>86</v>
      </c>
      <c r="H280" t="s">
        <v>34</v>
      </c>
      <c r="I280" t="s">
        <v>34</v>
      </c>
      <c r="J280" t="s">
        <v>34</v>
      </c>
      <c r="K280">
        <v>80</v>
      </c>
    </row>
    <row r="281" spans="1:11" hidden="1" x14ac:dyDescent="0.25">
      <c r="A281" t="s">
        <v>17</v>
      </c>
      <c r="B281" t="s">
        <v>9</v>
      </c>
      <c r="C281" t="s">
        <v>10</v>
      </c>
      <c r="D281" t="s">
        <v>20</v>
      </c>
      <c r="E281" t="s">
        <v>12</v>
      </c>
      <c r="F281">
        <v>73</v>
      </c>
      <c r="G281">
        <v>56</v>
      </c>
      <c r="H281" t="s">
        <v>34</v>
      </c>
      <c r="I281" t="s">
        <v>34</v>
      </c>
      <c r="J281" t="s">
        <v>34</v>
      </c>
      <c r="K281">
        <v>57</v>
      </c>
    </row>
    <row r="282" spans="1:11" x14ac:dyDescent="0.25">
      <c r="A282" t="s">
        <v>17</v>
      </c>
      <c r="B282" t="s">
        <v>21</v>
      </c>
      <c r="C282" t="s">
        <v>22</v>
      </c>
      <c r="D282" t="s">
        <v>11</v>
      </c>
      <c r="E282" t="s">
        <v>12</v>
      </c>
      <c r="F282">
        <v>53</v>
      </c>
      <c r="G282">
        <v>52</v>
      </c>
      <c r="H282" t="s">
        <v>34</v>
      </c>
      <c r="I282" t="s">
        <v>34</v>
      </c>
      <c r="J282" t="s">
        <v>35</v>
      </c>
      <c r="K282">
        <v>42</v>
      </c>
    </row>
    <row r="283" spans="1:11" x14ac:dyDescent="0.25">
      <c r="A283" t="s">
        <v>17</v>
      </c>
      <c r="B283" t="s">
        <v>21</v>
      </c>
      <c r="C283" t="s">
        <v>22</v>
      </c>
      <c r="D283" t="s">
        <v>11</v>
      </c>
      <c r="E283" t="s">
        <v>12</v>
      </c>
      <c r="F283">
        <v>45</v>
      </c>
      <c r="G283">
        <v>48</v>
      </c>
      <c r="H283" t="s">
        <v>35</v>
      </c>
      <c r="I283" t="s">
        <v>35</v>
      </c>
      <c r="J283" t="s">
        <v>35</v>
      </c>
      <c r="K283">
        <v>46</v>
      </c>
    </row>
    <row r="284" spans="1:11" hidden="1" x14ac:dyDescent="0.25">
      <c r="A284" t="s">
        <v>8</v>
      </c>
      <c r="B284" t="s">
        <v>21</v>
      </c>
      <c r="C284" t="s">
        <v>10</v>
      </c>
      <c r="D284" t="s">
        <v>20</v>
      </c>
      <c r="E284" t="s">
        <v>12</v>
      </c>
      <c r="F284">
        <v>73</v>
      </c>
      <c r="G284">
        <v>79</v>
      </c>
      <c r="H284" t="s">
        <v>34</v>
      </c>
      <c r="I284" t="s">
        <v>34</v>
      </c>
      <c r="J284" t="s">
        <v>34</v>
      </c>
      <c r="K284">
        <v>84</v>
      </c>
    </row>
    <row r="285" spans="1:11" hidden="1" x14ac:dyDescent="0.25">
      <c r="A285" t="s">
        <v>8</v>
      </c>
      <c r="B285" t="s">
        <v>21</v>
      </c>
      <c r="C285" t="s">
        <v>14</v>
      </c>
      <c r="D285" t="s">
        <v>20</v>
      </c>
      <c r="E285" t="s">
        <v>15</v>
      </c>
      <c r="F285">
        <v>70</v>
      </c>
      <c r="G285">
        <v>78</v>
      </c>
      <c r="H285" t="s">
        <v>34</v>
      </c>
      <c r="I285" t="s">
        <v>34</v>
      </c>
      <c r="J285" t="s">
        <v>34</v>
      </c>
      <c r="K285">
        <v>78</v>
      </c>
    </row>
    <row r="286" spans="1:11" hidden="1" x14ac:dyDescent="0.25">
      <c r="A286" t="s">
        <v>8</v>
      </c>
      <c r="B286" t="s">
        <v>9</v>
      </c>
      <c r="C286" t="s">
        <v>23</v>
      </c>
      <c r="D286" t="s">
        <v>11</v>
      </c>
      <c r="E286" t="s">
        <v>12</v>
      </c>
      <c r="F286">
        <v>37</v>
      </c>
      <c r="G286">
        <v>46</v>
      </c>
      <c r="H286" t="s">
        <v>35</v>
      </c>
      <c r="I286" t="s">
        <v>35</v>
      </c>
      <c r="J286" t="s">
        <v>35</v>
      </c>
      <c r="K286">
        <v>46</v>
      </c>
    </row>
    <row r="287" spans="1:11" hidden="1" x14ac:dyDescent="0.25">
      <c r="A287" t="s">
        <v>17</v>
      </c>
      <c r="B287" t="s">
        <v>9</v>
      </c>
      <c r="C287" t="s">
        <v>19</v>
      </c>
      <c r="D287" t="s">
        <v>11</v>
      </c>
      <c r="E287" t="s">
        <v>15</v>
      </c>
      <c r="F287">
        <v>81</v>
      </c>
      <c r="G287">
        <v>82</v>
      </c>
      <c r="H287" t="s">
        <v>34</v>
      </c>
      <c r="I287" t="s">
        <v>34</v>
      </c>
      <c r="J287" t="s">
        <v>34</v>
      </c>
      <c r="K287">
        <v>82</v>
      </c>
    </row>
    <row r="288" spans="1:11" hidden="1" x14ac:dyDescent="0.25">
      <c r="A288" t="s">
        <v>17</v>
      </c>
      <c r="B288" t="s">
        <v>24</v>
      </c>
      <c r="C288" t="s">
        <v>19</v>
      </c>
      <c r="D288" t="s">
        <v>11</v>
      </c>
      <c r="E288" t="s">
        <v>15</v>
      </c>
      <c r="F288">
        <v>97</v>
      </c>
      <c r="G288">
        <v>82</v>
      </c>
      <c r="H288" t="s">
        <v>34</v>
      </c>
      <c r="I288" t="s">
        <v>34</v>
      </c>
      <c r="J288" t="s">
        <v>34</v>
      </c>
      <c r="K288">
        <v>88</v>
      </c>
    </row>
    <row r="289" spans="1:11" hidden="1" x14ac:dyDescent="0.25">
      <c r="A289" t="s">
        <v>8</v>
      </c>
      <c r="B289" t="s">
        <v>9</v>
      </c>
      <c r="C289" t="s">
        <v>23</v>
      </c>
      <c r="D289" t="s">
        <v>11</v>
      </c>
      <c r="E289" t="s">
        <v>12</v>
      </c>
      <c r="F289">
        <v>67</v>
      </c>
      <c r="G289">
        <v>89</v>
      </c>
      <c r="H289" t="s">
        <v>34</v>
      </c>
      <c r="I289" t="s">
        <v>34</v>
      </c>
      <c r="J289" t="s">
        <v>34</v>
      </c>
      <c r="K289">
        <v>82</v>
      </c>
    </row>
    <row r="290" spans="1:11" hidden="1" x14ac:dyDescent="0.25">
      <c r="A290" t="s">
        <v>17</v>
      </c>
      <c r="B290" t="s">
        <v>9</v>
      </c>
      <c r="C290" t="s">
        <v>10</v>
      </c>
      <c r="D290" t="s">
        <v>20</v>
      </c>
      <c r="E290" t="s">
        <v>12</v>
      </c>
      <c r="F290">
        <v>88</v>
      </c>
      <c r="G290">
        <v>75</v>
      </c>
      <c r="H290" t="s">
        <v>34</v>
      </c>
      <c r="I290" t="s">
        <v>34</v>
      </c>
      <c r="J290" t="s">
        <v>34</v>
      </c>
      <c r="K290">
        <v>76</v>
      </c>
    </row>
    <row r="291" spans="1:11" hidden="1" x14ac:dyDescent="0.25">
      <c r="A291" t="s">
        <v>17</v>
      </c>
      <c r="B291" t="s">
        <v>24</v>
      </c>
      <c r="C291" t="s">
        <v>23</v>
      </c>
      <c r="D291" t="s">
        <v>11</v>
      </c>
      <c r="E291" t="s">
        <v>15</v>
      </c>
      <c r="F291">
        <v>77</v>
      </c>
      <c r="G291">
        <v>76</v>
      </c>
      <c r="H291" t="s">
        <v>34</v>
      </c>
      <c r="I291" t="s">
        <v>34</v>
      </c>
      <c r="J291" t="s">
        <v>34</v>
      </c>
      <c r="K291">
        <v>77</v>
      </c>
    </row>
    <row r="292" spans="1:11" hidden="1" x14ac:dyDescent="0.25">
      <c r="A292" t="s">
        <v>17</v>
      </c>
      <c r="B292" t="s">
        <v>13</v>
      </c>
      <c r="C292" t="s">
        <v>19</v>
      </c>
      <c r="D292" t="s">
        <v>11</v>
      </c>
      <c r="E292" t="s">
        <v>12</v>
      </c>
      <c r="F292">
        <v>76</v>
      </c>
      <c r="G292">
        <v>70</v>
      </c>
      <c r="H292" t="s">
        <v>34</v>
      </c>
      <c r="I292" t="s">
        <v>34</v>
      </c>
      <c r="J292" t="s">
        <v>34</v>
      </c>
      <c r="K292">
        <v>68</v>
      </c>
    </row>
    <row r="293" spans="1:11" hidden="1" x14ac:dyDescent="0.25">
      <c r="A293" t="s">
        <v>17</v>
      </c>
      <c r="B293" t="s">
        <v>21</v>
      </c>
      <c r="C293" t="s">
        <v>23</v>
      </c>
      <c r="D293" t="s">
        <v>11</v>
      </c>
      <c r="E293" t="s">
        <v>12</v>
      </c>
      <c r="F293">
        <v>86</v>
      </c>
      <c r="G293">
        <v>73</v>
      </c>
      <c r="H293" t="s">
        <v>34</v>
      </c>
      <c r="I293" t="s">
        <v>34</v>
      </c>
      <c r="J293" t="s">
        <v>34</v>
      </c>
      <c r="K293">
        <v>70</v>
      </c>
    </row>
    <row r="294" spans="1:11" hidden="1" x14ac:dyDescent="0.25">
      <c r="A294" t="s">
        <v>17</v>
      </c>
      <c r="B294" t="s">
        <v>13</v>
      </c>
      <c r="C294" t="s">
        <v>23</v>
      </c>
      <c r="D294" t="s">
        <v>11</v>
      </c>
      <c r="E294" t="s">
        <v>15</v>
      </c>
      <c r="F294">
        <v>63</v>
      </c>
      <c r="G294">
        <v>60</v>
      </c>
      <c r="H294" t="s">
        <v>34</v>
      </c>
      <c r="I294" t="s">
        <v>34</v>
      </c>
      <c r="J294" t="s">
        <v>34</v>
      </c>
      <c r="K294">
        <v>57</v>
      </c>
    </row>
    <row r="295" spans="1:11" hidden="1" x14ac:dyDescent="0.25">
      <c r="A295" t="s">
        <v>8</v>
      </c>
      <c r="B295" t="s">
        <v>24</v>
      </c>
      <c r="C295" t="s">
        <v>10</v>
      </c>
      <c r="D295" t="s">
        <v>11</v>
      </c>
      <c r="E295" t="s">
        <v>12</v>
      </c>
      <c r="F295">
        <v>65</v>
      </c>
      <c r="G295">
        <v>73</v>
      </c>
      <c r="H295" t="s">
        <v>34</v>
      </c>
      <c r="I295" t="s">
        <v>34</v>
      </c>
      <c r="J295" t="s">
        <v>34</v>
      </c>
      <c r="K295">
        <v>75</v>
      </c>
    </row>
    <row r="296" spans="1:11" x14ac:dyDescent="0.25">
      <c r="A296" t="s">
        <v>17</v>
      </c>
      <c r="B296" t="s">
        <v>21</v>
      </c>
      <c r="C296" t="s">
        <v>22</v>
      </c>
      <c r="D296" t="s">
        <v>20</v>
      </c>
      <c r="E296" t="s">
        <v>15</v>
      </c>
      <c r="F296">
        <v>78</v>
      </c>
      <c r="G296">
        <v>77</v>
      </c>
      <c r="H296" t="s">
        <v>34</v>
      </c>
      <c r="I296" t="s">
        <v>34</v>
      </c>
      <c r="J296" t="s">
        <v>34</v>
      </c>
      <c r="K296">
        <v>80</v>
      </c>
    </row>
    <row r="297" spans="1:11" hidden="1" x14ac:dyDescent="0.25">
      <c r="A297" t="s">
        <v>17</v>
      </c>
      <c r="B297" t="s">
        <v>9</v>
      </c>
      <c r="C297" t="s">
        <v>19</v>
      </c>
      <c r="D297" t="s">
        <v>20</v>
      </c>
      <c r="E297" t="s">
        <v>12</v>
      </c>
      <c r="F297">
        <v>67</v>
      </c>
      <c r="G297">
        <v>62</v>
      </c>
      <c r="H297" t="s">
        <v>34</v>
      </c>
      <c r="I297" t="s">
        <v>34</v>
      </c>
      <c r="J297" t="s">
        <v>34</v>
      </c>
      <c r="K297">
        <v>60</v>
      </c>
    </row>
    <row r="298" spans="1:11" hidden="1" x14ac:dyDescent="0.25">
      <c r="A298" t="s">
        <v>17</v>
      </c>
      <c r="B298" t="s">
        <v>18</v>
      </c>
      <c r="C298" t="s">
        <v>23</v>
      </c>
      <c r="D298" t="s">
        <v>11</v>
      </c>
      <c r="E298" t="s">
        <v>15</v>
      </c>
      <c r="F298">
        <v>46</v>
      </c>
      <c r="G298">
        <v>41</v>
      </c>
      <c r="H298" t="s">
        <v>35</v>
      </c>
      <c r="I298" t="s">
        <v>35</v>
      </c>
      <c r="J298" t="s">
        <v>35</v>
      </c>
      <c r="K298">
        <v>43</v>
      </c>
    </row>
    <row r="299" spans="1:11" hidden="1" x14ac:dyDescent="0.25">
      <c r="A299" t="s">
        <v>17</v>
      </c>
      <c r="B299" t="s">
        <v>24</v>
      </c>
      <c r="C299" t="s">
        <v>19</v>
      </c>
      <c r="D299" t="s">
        <v>11</v>
      </c>
      <c r="E299" t="s">
        <v>15</v>
      </c>
      <c r="F299">
        <v>71</v>
      </c>
      <c r="G299">
        <v>74</v>
      </c>
      <c r="H299" t="s">
        <v>34</v>
      </c>
      <c r="I299" t="s">
        <v>34</v>
      </c>
      <c r="J299" t="s">
        <v>34</v>
      </c>
      <c r="K299">
        <v>68</v>
      </c>
    </row>
    <row r="300" spans="1:11" x14ac:dyDescent="0.25">
      <c r="A300" t="s">
        <v>17</v>
      </c>
      <c r="B300" t="s">
        <v>13</v>
      </c>
      <c r="C300" t="s">
        <v>22</v>
      </c>
      <c r="D300" t="s">
        <v>20</v>
      </c>
      <c r="E300" t="s">
        <v>15</v>
      </c>
      <c r="F300">
        <v>40</v>
      </c>
      <c r="G300">
        <v>46</v>
      </c>
      <c r="H300" t="s">
        <v>35</v>
      </c>
      <c r="I300" t="s">
        <v>35</v>
      </c>
      <c r="J300" t="s">
        <v>34</v>
      </c>
      <c r="K300">
        <v>50</v>
      </c>
    </row>
    <row r="301" spans="1:11" hidden="1" x14ac:dyDescent="0.25">
      <c r="A301" t="s">
        <v>17</v>
      </c>
      <c r="B301" t="s">
        <v>21</v>
      </c>
      <c r="C301" t="s">
        <v>19</v>
      </c>
      <c r="D301" t="s">
        <v>20</v>
      </c>
      <c r="E301" t="s">
        <v>12</v>
      </c>
      <c r="F301">
        <v>90</v>
      </c>
      <c r="G301">
        <v>87</v>
      </c>
      <c r="H301" t="s">
        <v>34</v>
      </c>
      <c r="I301" t="s">
        <v>34</v>
      </c>
      <c r="J301" t="s">
        <v>34</v>
      </c>
      <c r="K301">
        <v>75</v>
      </c>
    </row>
    <row r="302" spans="1:11" hidden="1" x14ac:dyDescent="0.25">
      <c r="A302" t="s">
        <v>17</v>
      </c>
      <c r="B302" t="s">
        <v>18</v>
      </c>
      <c r="C302" t="s">
        <v>14</v>
      </c>
      <c r="D302" t="s">
        <v>20</v>
      </c>
      <c r="E302" t="s">
        <v>15</v>
      </c>
      <c r="F302">
        <v>81</v>
      </c>
      <c r="G302">
        <v>78</v>
      </c>
      <c r="H302" t="s">
        <v>34</v>
      </c>
      <c r="I302" t="s">
        <v>34</v>
      </c>
      <c r="J302" t="s">
        <v>34</v>
      </c>
      <c r="K302">
        <v>81</v>
      </c>
    </row>
    <row r="303" spans="1:11" hidden="1" x14ac:dyDescent="0.25">
      <c r="A303" t="s">
        <v>17</v>
      </c>
      <c r="B303" t="s">
        <v>21</v>
      </c>
      <c r="C303" t="s">
        <v>23</v>
      </c>
      <c r="D303" t="s">
        <v>20</v>
      </c>
      <c r="E303" t="s">
        <v>12</v>
      </c>
      <c r="F303">
        <v>56</v>
      </c>
      <c r="G303">
        <v>54</v>
      </c>
      <c r="H303" t="s">
        <v>34</v>
      </c>
      <c r="I303" t="s">
        <v>34</v>
      </c>
      <c r="J303" t="s">
        <v>34</v>
      </c>
      <c r="K303">
        <v>52</v>
      </c>
    </row>
    <row r="304" spans="1:11" hidden="1" x14ac:dyDescent="0.25">
      <c r="A304" t="s">
        <v>8</v>
      </c>
      <c r="B304" t="s">
        <v>13</v>
      </c>
      <c r="C304" t="s">
        <v>19</v>
      </c>
      <c r="D304" t="s">
        <v>11</v>
      </c>
      <c r="E304" t="s">
        <v>15</v>
      </c>
      <c r="F304">
        <v>67</v>
      </c>
      <c r="G304">
        <v>84</v>
      </c>
      <c r="H304" t="s">
        <v>34</v>
      </c>
      <c r="I304" t="s">
        <v>34</v>
      </c>
      <c r="J304" t="s">
        <v>34</v>
      </c>
      <c r="K304">
        <v>81</v>
      </c>
    </row>
    <row r="305" spans="1:11" hidden="1" x14ac:dyDescent="0.25">
      <c r="A305" t="s">
        <v>17</v>
      </c>
      <c r="B305" t="s">
        <v>9</v>
      </c>
      <c r="C305" t="s">
        <v>19</v>
      </c>
      <c r="D305" t="s">
        <v>11</v>
      </c>
      <c r="E305" t="s">
        <v>12</v>
      </c>
      <c r="F305">
        <v>80</v>
      </c>
      <c r="G305">
        <v>76</v>
      </c>
      <c r="H305" t="s">
        <v>34</v>
      </c>
      <c r="I305" t="s">
        <v>34</v>
      </c>
      <c r="J305" t="s">
        <v>34</v>
      </c>
      <c r="K305">
        <v>64</v>
      </c>
    </row>
    <row r="306" spans="1:11" hidden="1" x14ac:dyDescent="0.25">
      <c r="A306" t="s">
        <v>8</v>
      </c>
      <c r="B306" t="s">
        <v>13</v>
      </c>
      <c r="C306" t="s">
        <v>19</v>
      </c>
      <c r="D306" t="s">
        <v>11</v>
      </c>
      <c r="E306" t="s">
        <v>15</v>
      </c>
      <c r="F306">
        <v>74</v>
      </c>
      <c r="G306">
        <v>75</v>
      </c>
      <c r="H306" t="s">
        <v>34</v>
      </c>
      <c r="I306" t="s">
        <v>34</v>
      </c>
      <c r="J306" t="s">
        <v>34</v>
      </c>
      <c r="K306">
        <v>83</v>
      </c>
    </row>
    <row r="307" spans="1:11" hidden="1" x14ac:dyDescent="0.25">
      <c r="A307" t="s">
        <v>17</v>
      </c>
      <c r="B307" t="s">
        <v>18</v>
      </c>
      <c r="C307" t="s">
        <v>14</v>
      </c>
      <c r="D307" t="s">
        <v>11</v>
      </c>
      <c r="E307" t="s">
        <v>12</v>
      </c>
      <c r="F307">
        <v>69</v>
      </c>
      <c r="G307">
        <v>67</v>
      </c>
      <c r="H307" t="s">
        <v>34</v>
      </c>
      <c r="I307" t="s">
        <v>34</v>
      </c>
      <c r="J307" t="s">
        <v>34</v>
      </c>
      <c r="K307">
        <v>69</v>
      </c>
    </row>
    <row r="308" spans="1:11" hidden="1" x14ac:dyDescent="0.25">
      <c r="A308" t="s">
        <v>17</v>
      </c>
      <c r="B308" t="s">
        <v>24</v>
      </c>
      <c r="C308" t="s">
        <v>14</v>
      </c>
      <c r="D308" t="s">
        <v>11</v>
      </c>
      <c r="E308" t="s">
        <v>15</v>
      </c>
      <c r="F308">
        <v>99</v>
      </c>
      <c r="G308">
        <v>87</v>
      </c>
      <c r="H308" t="s">
        <v>34</v>
      </c>
      <c r="I308" t="s">
        <v>34</v>
      </c>
      <c r="J308" t="s">
        <v>34</v>
      </c>
      <c r="K308">
        <v>81</v>
      </c>
    </row>
    <row r="309" spans="1:11" hidden="1" x14ac:dyDescent="0.25">
      <c r="A309" t="s">
        <v>17</v>
      </c>
      <c r="B309" t="s">
        <v>13</v>
      </c>
      <c r="C309" t="s">
        <v>23</v>
      </c>
      <c r="D309" t="s">
        <v>11</v>
      </c>
      <c r="E309" t="s">
        <v>12</v>
      </c>
      <c r="F309">
        <v>51</v>
      </c>
      <c r="G309">
        <v>52</v>
      </c>
      <c r="H309" t="s">
        <v>34</v>
      </c>
      <c r="I309" t="s">
        <v>34</v>
      </c>
      <c r="J309" t="s">
        <v>35</v>
      </c>
      <c r="K309">
        <v>44</v>
      </c>
    </row>
    <row r="310" spans="1:11" hidden="1" x14ac:dyDescent="0.25">
      <c r="A310" t="s">
        <v>8</v>
      </c>
      <c r="B310" t="s">
        <v>9</v>
      </c>
      <c r="C310" t="s">
        <v>19</v>
      </c>
      <c r="D310" t="s">
        <v>20</v>
      </c>
      <c r="E310" t="s">
        <v>12</v>
      </c>
      <c r="F310">
        <v>53</v>
      </c>
      <c r="G310">
        <v>71</v>
      </c>
      <c r="H310" t="s">
        <v>34</v>
      </c>
      <c r="I310" t="s">
        <v>34</v>
      </c>
      <c r="J310" t="s">
        <v>34</v>
      </c>
      <c r="K310">
        <v>67</v>
      </c>
    </row>
    <row r="311" spans="1:11" x14ac:dyDescent="0.25">
      <c r="A311" t="s">
        <v>8</v>
      </c>
      <c r="B311" t="s">
        <v>21</v>
      </c>
      <c r="C311" t="s">
        <v>22</v>
      </c>
      <c r="D311" t="s">
        <v>20</v>
      </c>
      <c r="E311" t="s">
        <v>12</v>
      </c>
      <c r="F311">
        <v>49</v>
      </c>
      <c r="G311">
        <v>57</v>
      </c>
      <c r="H311" t="s">
        <v>35</v>
      </c>
      <c r="I311" t="s">
        <v>34</v>
      </c>
      <c r="J311" t="s">
        <v>34</v>
      </c>
      <c r="K311">
        <v>52</v>
      </c>
    </row>
    <row r="312" spans="1:11" hidden="1" x14ac:dyDescent="0.25">
      <c r="A312" t="s">
        <v>8</v>
      </c>
      <c r="B312" t="s">
        <v>9</v>
      </c>
      <c r="C312" t="s">
        <v>19</v>
      </c>
      <c r="D312" t="s">
        <v>11</v>
      </c>
      <c r="E312" t="s">
        <v>12</v>
      </c>
      <c r="F312">
        <v>73</v>
      </c>
      <c r="G312">
        <v>76</v>
      </c>
      <c r="H312" t="s">
        <v>34</v>
      </c>
      <c r="I312" t="s">
        <v>34</v>
      </c>
      <c r="J312" t="s">
        <v>34</v>
      </c>
      <c r="K312">
        <v>80</v>
      </c>
    </row>
    <row r="313" spans="1:11" hidden="1" x14ac:dyDescent="0.25">
      <c r="A313" t="s">
        <v>17</v>
      </c>
      <c r="B313" t="s">
        <v>9</v>
      </c>
      <c r="C313" t="s">
        <v>10</v>
      </c>
      <c r="D313" t="s">
        <v>11</v>
      </c>
      <c r="E313" t="s">
        <v>12</v>
      </c>
      <c r="F313">
        <v>66</v>
      </c>
      <c r="G313">
        <v>60</v>
      </c>
      <c r="H313" t="s">
        <v>34</v>
      </c>
      <c r="I313" t="s">
        <v>34</v>
      </c>
      <c r="J313" t="s">
        <v>34</v>
      </c>
      <c r="K313">
        <v>57</v>
      </c>
    </row>
    <row r="314" spans="1:11" hidden="1" x14ac:dyDescent="0.25">
      <c r="A314" t="s">
        <v>17</v>
      </c>
      <c r="B314" t="s">
        <v>21</v>
      </c>
      <c r="C314" t="s">
        <v>10</v>
      </c>
      <c r="D314" t="s">
        <v>11</v>
      </c>
      <c r="E314" t="s">
        <v>15</v>
      </c>
      <c r="F314">
        <v>67</v>
      </c>
      <c r="G314">
        <v>61</v>
      </c>
      <c r="H314" t="s">
        <v>34</v>
      </c>
      <c r="I314" t="s">
        <v>34</v>
      </c>
      <c r="J314" t="s">
        <v>34</v>
      </c>
      <c r="K314">
        <v>68</v>
      </c>
    </row>
    <row r="315" spans="1:11" hidden="1" x14ac:dyDescent="0.25">
      <c r="A315" t="s">
        <v>8</v>
      </c>
      <c r="B315" t="s">
        <v>13</v>
      </c>
      <c r="C315" t="s">
        <v>19</v>
      </c>
      <c r="D315" t="s">
        <v>20</v>
      </c>
      <c r="E315" t="s">
        <v>15</v>
      </c>
      <c r="F315">
        <v>68</v>
      </c>
      <c r="G315">
        <v>67</v>
      </c>
      <c r="H315" t="s">
        <v>34</v>
      </c>
      <c r="I315" t="s">
        <v>34</v>
      </c>
      <c r="J315" t="s">
        <v>34</v>
      </c>
      <c r="K315">
        <v>69</v>
      </c>
    </row>
    <row r="316" spans="1:11" hidden="1" x14ac:dyDescent="0.25">
      <c r="A316" t="s">
        <v>8</v>
      </c>
      <c r="B316" t="s">
        <v>13</v>
      </c>
      <c r="C316" t="s">
        <v>10</v>
      </c>
      <c r="D316" t="s">
        <v>11</v>
      </c>
      <c r="E316" t="s">
        <v>15</v>
      </c>
      <c r="F316">
        <v>59</v>
      </c>
      <c r="G316">
        <v>64</v>
      </c>
      <c r="H316" t="s">
        <v>34</v>
      </c>
      <c r="I316" t="s">
        <v>34</v>
      </c>
      <c r="J316" t="s">
        <v>34</v>
      </c>
      <c r="K316">
        <v>75</v>
      </c>
    </row>
    <row r="317" spans="1:11" x14ac:dyDescent="0.25">
      <c r="A317" t="s">
        <v>17</v>
      </c>
      <c r="B317" t="s">
        <v>13</v>
      </c>
      <c r="C317" t="s">
        <v>22</v>
      </c>
      <c r="D317" t="s">
        <v>11</v>
      </c>
      <c r="E317" t="s">
        <v>12</v>
      </c>
      <c r="F317">
        <v>71</v>
      </c>
      <c r="G317">
        <v>66</v>
      </c>
      <c r="H317" t="s">
        <v>34</v>
      </c>
      <c r="I317" t="s">
        <v>34</v>
      </c>
      <c r="J317" t="s">
        <v>34</v>
      </c>
      <c r="K317">
        <v>65</v>
      </c>
    </row>
    <row r="318" spans="1:11" hidden="1" x14ac:dyDescent="0.25">
      <c r="A318" t="s">
        <v>8</v>
      </c>
      <c r="B318" t="s">
        <v>21</v>
      </c>
      <c r="C318" t="s">
        <v>16</v>
      </c>
      <c r="D318" t="s">
        <v>11</v>
      </c>
      <c r="E318" t="s">
        <v>15</v>
      </c>
      <c r="F318">
        <v>77</v>
      </c>
      <c r="G318">
        <v>82</v>
      </c>
      <c r="H318" t="s">
        <v>34</v>
      </c>
      <c r="I318" t="s">
        <v>34</v>
      </c>
      <c r="J318" t="s">
        <v>34</v>
      </c>
      <c r="K318">
        <v>91</v>
      </c>
    </row>
    <row r="319" spans="1:11" hidden="1" x14ac:dyDescent="0.25">
      <c r="A319" t="s">
        <v>17</v>
      </c>
      <c r="B319" t="s">
        <v>13</v>
      </c>
      <c r="C319" t="s">
        <v>19</v>
      </c>
      <c r="D319" t="s">
        <v>11</v>
      </c>
      <c r="E319" t="s">
        <v>12</v>
      </c>
      <c r="F319">
        <v>83</v>
      </c>
      <c r="G319">
        <v>72</v>
      </c>
      <c r="H319" t="s">
        <v>34</v>
      </c>
      <c r="I319" t="s">
        <v>34</v>
      </c>
      <c r="J319" t="s">
        <v>34</v>
      </c>
      <c r="K319">
        <v>78</v>
      </c>
    </row>
    <row r="320" spans="1:11" hidden="1" x14ac:dyDescent="0.25">
      <c r="A320" t="s">
        <v>17</v>
      </c>
      <c r="B320" t="s">
        <v>9</v>
      </c>
      <c r="C320" t="s">
        <v>10</v>
      </c>
      <c r="D320" t="s">
        <v>11</v>
      </c>
      <c r="E320" t="s">
        <v>12</v>
      </c>
      <c r="F320">
        <v>63</v>
      </c>
      <c r="G320">
        <v>71</v>
      </c>
      <c r="H320" t="s">
        <v>34</v>
      </c>
      <c r="I320" t="s">
        <v>34</v>
      </c>
      <c r="J320" t="s">
        <v>34</v>
      </c>
      <c r="K320">
        <v>69</v>
      </c>
    </row>
    <row r="321" spans="1:11" hidden="1" x14ac:dyDescent="0.25">
      <c r="A321" t="s">
        <v>8</v>
      </c>
      <c r="B321" t="s">
        <v>21</v>
      </c>
      <c r="C321" t="s">
        <v>19</v>
      </c>
      <c r="D321" t="s">
        <v>20</v>
      </c>
      <c r="E321" t="s">
        <v>12</v>
      </c>
      <c r="F321">
        <v>56</v>
      </c>
      <c r="G321">
        <v>65</v>
      </c>
      <c r="H321" t="s">
        <v>34</v>
      </c>
      <c r="I321" t="s">
        <v>34</v>
      </c>
      <c r="J321" t="s">
        <v>34</v>
      </c>
      <c r="K321">
        <v>63</v>
      </c>
    </row>
    <row r="322" spans="1:11" x14ac:dyDescent="0.25">
      <c r="A322" t="s">
        <v>8</v>
      </c>
      <c r="B322" t="s">
        <v>13</v>
      </c>
      <c r="C322" t="s">
        <v>22</v>
      </c>
      <c r="D322" t="s">
        <v>20</v>
      </c>
      <c r="E322" t="s">
        <v>15</v>
      </c>
      <c r="F322">
        <v>67</v>
      </c>
      <c r="G322">
        <v>79</v>
      </c>
      <c r="H322" t="s">
        <v>34</v>
      </c>
      <c r="I322" t="s">
        <v>34</v>
      </c>
      <c r="J322" t="s">
        <v>34</v>
      </c>
      <c r="K322">
        <v>84</v>
      </c>
    </row>
    <row r="323" spans="1:11" x14ac:dyDescent="0.25">
      <c r="A323" t="s">
        <v>8</v>
      </c>
      <c r="B323" t="s">
        <v>24</v>
      </c>
      <c r="C323" t="s">
        <v>22</v>
      </c>
      <c r="D323" t="s">
        <v>11</v>
      </c>
      <c r="E323" t="s">
        <v>12</v>
      </c>
      <c r="F323">
        <v>75</v>
      </c>
      <c r="G323">
        <v>86</v>
      </c>
      <c r="H323" t="s">
        <v>34</v>
      </c>
      <c r="I323" t="s">
        <v>34</v>
      </c>
      <c r="J323" t="s">
        <v>34</v>
      </c>
      <c r="K323">
        <v>79</v>
      </c>
    </row>
    <row r="324" spans="1:11" hidden="1" x14ac:dyDescent="0.25">
      <c r="A324" t="s">
        <v>8</v>
      </c>
      <c r="B324" t="s">
        <v>13</v>
      </c>
      <c r="C324" t="s">
        <v>14</v>
      </c>
      <c r="D324" t="s">
        <v>11</v>
      </c>
      <c r="E324" t="s">
        <v>12</v>
      </c>
      <c r="F324">
        <v>71</v>
      </c>
      <c r="G324">
        <v>81</v>
      </c>
      <c r="H324" t="s">
        <v>34</v>
      </c>
      <c r="I324" t="s">
        <v>34</v>
      </c>
      <c r="J324" t="s">
        <v>34</v>
      </c>
      <c r="K324">
        <v>80</v>
      </c>
    </row>
    <row r="325" spans="1:11" hidden="1" x14ac:dyDescent="0.25">
      <c r="A325" t="s">
        <v>8</v>
      </c>
      <c r="B325" t="s">
        <v>13</v>
      </c>
      <c r="C325" t="s">
        <v>23</v>
      </c>
      <c r="D325" t="s">
        <v>20</v>
      </c>
      <c r="E325" t="s">
        <v>12</v>
      </c>
      <c r="F325">
        <v>43</v>
      </c>
      <c r="G325">
        <v>53</v>
      </c>
      <c r="H325" t="s">
        <v>35</v>
      </c>
      <c r="I325" t="s">
        <v>34</v>
      </c>
      <c r="J325" t="s">
        <v>34</v>
      </c>
      <c r="K325">
        <v>53</v>
      </c>
    </row>
    <row r="326" spans="1:11" x14ac:dyDescent="0.25">
      <c r="A326" t="s">
        <v>8</v>
      </c>
      <c r="B326" t="s">
        <v>13</v>
      </c>
      <c r="C326" t="s">
        <v>22</v>
      </c>
      <c r="D326" t="s">
        <v>20</v>
      </c>
      <c r="E326" t="s">
        <v>12</v>
      </c>
      <c r="F326">
        <v>41</v>
      </c>
      <c r="G326">
        <v>46</v>
      </c>
      <c r="H326" t="s">
        <v>35</v>
      </c>
      <c r="I326" t="s">
        <v>35</v>
      </c>
      <c r="J326" t="s">
        <v>35</v>
      </c>
      <c r="K326">
        <v>43</v>
      </c>
    </row>
    <row r="327" spans="1:11" hidden="1" x14ac:dyDescent="0.25">
      <c r="A327" t="s">
        <v>8</v>
      </c>
      <c r="B327" t="s">
        <v>13</v>
      </c>
      <c r="C327" t="s">
        <v>14</v>
      </c>
      <c r="D327" t="s">
        <v>11</v>
      </c>
      <c r="E327" t="s">
        <v>12</v>
      </c>
      <c r="F327">
        <v>82</v>
      </c>
      <c r="G327">
        <v>90</v>
      </c>
      <c r="H327" t="s">
        <v>34</v>
      </c>
      <c r="I327" t="s">
        <v>34</v>
      </c>
      <c r="J327" t="s">
        <v>34</v>
      </c>
      <c r="K327">
        <v>94</v>
      </c>
    </row>
    <row r="328" spans="1:11" hidden="1" x14ac:dyDescent="0.25">
      <c r="A328" t="s">
        <v>17</v>
      </c>
      <c r="B328" t="s">
        <v>13</v>
      </c>
      <c r="C328" t="s">
        <v>14</v>
      </c>
      <c r="D328" t="s">
        <v>11</v>
      </c>
      <c r="E328" t="s">
        <v>12</v>
      </c>
      <c r="F328">
        <v>61</v>
      </c>
      <c r="G328">
        <v>61</v>
      </c>
      <c r="H328" t="s">
        <v>34</v>
      </c>
      <c r="I328" t="s">
        <v>34</v>
      </c>
      <c r="J328" t="s">
        <v>34</v>
      </c>
      <c r="K328">
        <v>62</v>
      </c>
    </row>
    <row r="329" spans="1:11" hidden="1" x14ac:dyDescent="0.25">
      <c r="A329" t="s">
        <v>17</v>
      </c>
      <c r="B329" t="s">
        <v>18</v>
      </c>
      <c r="C329" t="s">
        <v>14</v>
      </c>
      <c r="D329" t="s">
        <v>20</v>
      </c>
      <c r="E329" t="s">
        <v>12</v>
      </c>
      <c r="F329">
        <v>28</v>
      </c>
      <c r="G329">
        <v>23</v>
      </c>
      <c r="H329" t="s">
        <v>35</v>
      </c>
      <c r="I329" t="s">
        <v>35</v>
      </c>
      <c r="J329" t="s">
        <v>35</v>
      </c>
      <c r="K329">
        <v>19</v>
      </c>
    </row>
    <row r="330" spans="1:11" hidden="1" x14ac:dyDescent="0.25">
      <c r="A330" t="s">
        <v>17</v>
      </c>
      <c r="B330" t="s">
        <v>13</v>
      </c>
      <c r="C330" t="s">
        <v>19</v>
      </c>
      <c r="D330" t="s">
        <v>11</v>
      </c>
      <c r="E330" t="s">
        <v>15</v>
      </c>
      <c r="F330">
        <v>82</v>
      </c>
      <c r="G330">
        <v>75</v>
      </c>
      <c r="H330" t="s">
        <v>34</v>
      </c>
      <c r="I330" t="s">
        <v>34</v>
      </c>
      <c r="J330" t="s">
        <v>34</v>
      </c>
      <c r="K330">
        <v>77</v>
      </c>
    </row>
    <row r="331" spans="1:11" hidden="1" x14ac:dyDescent="0.25">
      <c r="A331" t="s">
        <v>8</v>
      </c>
      <c r="B331" t="s">
        <v>9</v>
      </c>
      <c r="C331" t="s">
        <v>23</v>
      </c>
      <c r="D331" t="s">
        <v>11</v>
      </c>
      <c r="E331" t="s">
        <v>12</v>
      </c>
      <c r="F331">
        <v>41</v>
      </c>
      <c r="G331">
        <v>55</v>
      </c>
      <c r="H331" t="s">
        <v>35</v>
      </c>
      <c r="I331" t="s">
        <v>34</v>
      </c>
      <c r="J331" t="s">
        <v>34</v>
      </c>
      <c r="K331">
        <v>51</v>
      </c>
    </row>
    <row r="332" spans="1:11" x14ac:dyDescent="0.25">
      <c r="A332" t="s">
        <v>17</v>
      </c>
      <c r="B332" t="s">
        <v>13</v>
      </c>
      <c r="C332" t="s">
        <v>22</v>
      </c>
      <c r="D332" t="s">
        <v>11</v>
      </c>
      <c r="E332" t="s">
        <v>12</v>
      </c>
      <c r="F332">
        <v>71</v>
      </c>
      <c r="G332">
        <v>60</v>
      </c>
      <c r="H332" t="s">
        <v>34</v>
      </c>
      <c r="I332" t="s">
        <v>34</v>
      </c>
      <c r="J332" t="s">
        <v>34</v>
      </c>
      <c r="K332">
        <v>61</v>
      </c>
    </row>
    <row r="333" spans="1:11" hidden="1" x14ac:dyDescent="0.25">
      <c r="A333" t="s">
        <v>17</v>
      </c>
      <c r="B333" t="s">
        <v>13</v>
      </c>
      <c r="C333" t="s">
        <v>19</v>
      </c>
      <c r="D333" t="s">
        <v>11</v>
      </c>
      <c r="E333" t="s">
        <v>12</v>
      </c>
      <c r="F333">
        <v>47</v>
      </c>
      <c r="G333">
        <v>37</v>
      </c>
      <c r="H333" t="s">
        <v>35</v>
      </c>
      <c r="I333" t="s">
        <v>35</v>
      </c>
      <c r="J333" t="s">
        <v>35</v>
      </c>
      <c r="K333">
        <v>35</v>
      </c>
    </row>
    <row r="334" spans="1:11" hidden="1" x14ac:dyDescent="0.25">
      <c r="A334" t="s">
        <v>17</v>
      </c>
      <c r="B334" t="s">
        <v>24</v>
      </c>
      <c r="C334" t="s">
        <v>19</v>
      </c>
      <c r="D334" t="s">
        <v>11</v>
      </c>
      <c r="E334" t="s">
        <v>15</v>
      </c>
      <c r="F334">
        <v>62</v>
      </c>
      <c r="G334">
        <v>56</v>
      </c>
      <c r="H334" t="s">
        <v>34</v>
      </c>
      <c r="I334" t="s">
        <v>34</v>
      </c>
      <c r="J334" t="s">
        <v>34</v>
      </c>
      <c r="K334">
        <v>53</v>
      </c>
    </row>
    <row r="335" spans="1:11" hidden="1" x14ac:dyDescent="0.25">
      <c r="A335" t="s">
        <v>17</v>
      </c>
      <c r="B335" t="s">
        <v>9</v>
      </c>
      <c r="C335" t="s">
        <v>19</v>
      </c>
      <c r="D335" t="s">
        <v>11</v>
      </c>
      <c r="E335" t="s">
        <v>12</v>
      </c>
      <c r="F335">
        <v>90</v>
      </c>
      <c r="G335">
        <v>78</v>
      </c>
      <c r="H335" t="s">
        <v>34</v>
      </c>
      <c r="I335" t="s">
        <v>34</v>
      </c>
      <c r="J335" t="s">
        <v>34</v>
      </c>
      <c r="K335">
        <v>81</v>
      </c>
    </row>
    <row r="336" spans="1:11" hidden="1" x14ac:dyDescent="0.25">
      <c r="A336" t="s">
        <v>8</v>
      </c>
      <c r="B336" t="s">
        <v>13</v>
      </c>
      <c r="C336" t="s">
        <v>10</v>
      </c>
      <c r="D336" t="s">
        <v>11</v>
      </c>
      <c r="E336" t="s">
        <v>12</v>
      </c>
      <c r="F336">
        <v>83</v>
      </c>
      <c r="G336">
        <v>93</v>
      </c>
      <c r="H336" t="s">
        <v>34</v>
      </c>
      <c r="I336" t="s">
        <v>34</v>
      </c>
      <c r="J336" t="s">
        <v>34</v>
      </c>
      <c r="K336">
        <v>95</v>
      </c>
    </row>
    <row r="337" spans="1:11" hidden="1" x14ac:dyDescent="0.25">
      <c r="A337" t="s">
        <v>8</v>
      </c>
      <c r="B337" t="s">
        <v>9</v>
      </c>
      <c r="C337" t="s">
        <v>14</v>
      </c>
      <c r="D337" t="s">
        <v>20</v>
      </c>
      <c r="E337" t="s">
        <v>12</v>
      </c>
      <c r="F337">
        <v>61</v>
      </c>
      <c r="G337">
        <v>68</v>
      </c>
      <c r="H337" t="s">
        <v>34</v>
      </c>
      <c r="I337" t="s">
        <v>34</v>
      </c>
      <c r="J337" t="s">
        <v>34</v>
      </c>
      <c r="K337">
        <v>66</v>
      </c>
    </row>
    <row r="338" spans="1:11" hidden="1" x14ac:dyDescent="0.25">
      <c r="A338" t="s">
        <v>17</v>
      </c>
      <c r="B338" t="s">
        <v>21</v>
      </c>
      <c r="C338" t="s">
        <v>23</v>
      </c>
      <c r="D338" t="s">
        <v>11</v>
      </c>
      <c r="E338" t="s">
        <v>15</v>
      </c>
      <c r="F338">
        <v>76</v>
      </c>
      <c r="G338">
        <v>70</v>
      </c>
      <c r="H338" t="s">
        <v>34</v>
      </c>
      <c r="I338" t="s">
        <v>34</v>
      </c>
      <c r="J338" t="s">
        <v>34</v>
      </c>
      <c r="K338">
        <v>69</v>
      </c>
    </row>
    <row r="339" spans="1:11" hidden="1" x14ac:dyDescent="0.25">
      <c r="A339" t="s">
        <v>17</v>
      </c>
      <c r="B339" t="s">
        <v>13</v>
      </c>
      <c r="C339" t="s">
        <v>19</v>
      </c>
      <c r="D339" t="s">
        <v>11</v>
      </c>
      <c r="E339" t="s">
        <v>12</v>
      </c>
      <c r="F339">
        <v>49</v>
      </c>
      <c r="G339">
        <v>51</v>
      </c>
      <c r="H339" t="s">
        <v>35</v>
      </c>
      <c r="I339" t="s">
        <v>34</v>
      </c>
      <c r="J339" t="s">
        <v>35</v>
      </c>
      <c r="K339">
        <v>43</v>
      </c>
    </row>
    <row r="340" spans="1:11" hidden="1" x14ac:dyDescent="0.25">
      <c r="A340" t="s">
        <v>8</v>
      </c>
      <c r="B340" t="s">
        <v>9</v>
      </c>
      <c r="C340" t="s">
        <v>23</v>
      </c>
      <c r="D340" t="s">
        <v>20</v>
      </c>
      <c r="E340" t="s">
        <v>12</v>
      </c>
      <c r="F340">
        <v>24</v>
      </c>
      <c r="G340">
        <v>38</v>
      </c>
      <c r="H340" t="s">
        <v>35</v>
      </c>
      <c r="I340" t="s">
        <v>35</v>
      </c>
      <c r="J340" t="s">
        <v>35</v>
      </c>
      <c r="K340">
        <v>27</v>
      </c>
    </row>
    <row r="341" spans="1:11" hidden="1" x14ac:dyDescent="0.25">
      <c r="A341" t="s">
        <v>8</v>
      </c>
      <c r="B341" t="s">
        <v>21</v>
      </c>
      <c r="C341" t="s">
        <v>23</v>
      </c>
      <c r="D341" t="s">
        <v>20</v>
      </c>
      <c r="E341" t="s">
        <v>15</v>
      </c>
      <c r="F341">
        <v>35</v>
      </c>
      <c r="G341">
        <v>55</v>
      </c>
      <c r="H341" t="s">
        <v>35</v>
      </c>
      <c r="I341" t="s">
        <v>34</v>
      </c>
      <c r="J341" t="s">
        <v>34</v>
      </c>
      <c r="K341">
        <v>60</v>
      </c>
    </row>
    <row r="342" spans="1:11" x14ac:dyDescent="0.25">
      <c r="A342" t="s">
        <v>17</v>
      </c>
      <c r="B342" t="s">
        <v>13</v>
      </c>
      <c r="C342" t="s">
        <v>22</v>
      </c>
      <c r="D342" t="s">
        <v>20</v>
      </c>
      <c r="E342" t="s">
        <v>12</v>
      </c>
      <c r="F342">
        <v>58</v>
      </c>
      <c r="G342">
        <v>61</v>
      </c>
      <c r="H342" t="s">
        <v>34</v>
      </c>
      <c r="I342" t="s">
        <v>34</v>
      </c>
      <c r="J342" t="s">
        <v>34</v>
      </c>
      <c r="K342">
        <v>52</v>
      </c>
    </row>
    <row r="343" spans="1:11" x14ac:dyDescent="0.25">
      <c r="A343" t="s">
        <v>8</v>
      </c>
      <c r="B343" t="s">
        <v>13</v>
      </c>
      <c r="C343" t="s">
        <v>22</v>
      </c>
      <c r="D343" t="s">
        <v>11</v>
      </c>
      <c r="E343" t="s">
        <v>12</v>
      </c>
      <c r="F343">
        <v>61</v>
      </c>
      <c r="G343">
        <v>73</v>
      </c>
      <c r="H343" t="s">
        <v>34</v>
      </c>
      <c r="I343" t="s">
        <v>34</v>
      </c>
      <c r="J343" t="s">
        <v>34</v>
      </c>
      <c r="K343">
        <v>63</v>
      </c>
    </row>
    <row r="344" spans="1:11" x14ac:dyDescent="0.25">
      <c r="A344" t="s">
        <v>8</v>
      </c>
      <c r="B344" t="s">
        <v>9</v>
      </c>
      <c r="C344" t="s">
        <v>22</v>
      </c>
      <c r="D344" t="s">
        <v>11</v>
      </c>
      <c r="E344" t="s">
        <v>15</v>
      </c>
      <c r="F344">
        <v>69</v>
      </c>
      <c r="G344">
        <v>76</v>
      </c>
      <c r="H344" t="s">
        <v>34</v>
      </c>
      <c r="I344" t="s">
        <v>34</v>
      </c>
      <c r="J344" t="s">
        <v>34</v>
      </c>
      <c r="K344">
        <v>74</v>
      </c>
    </row>
    <row r="345" spans="1:11" hidden="1" x14ac:dyDescent="0.25">
      <c r="A345" t="s">
        <v>17</v>
      </c>
      <c r="B345" t="s">
        <v>21</v>
      </c>
      <c r="C345" t="s">
        <v>19</v>
      </c>
      <c r="D345" t="s">
        <v>11</v>
      </c>
      <c r="E345" t="s">
        <v>15</v>
      </c>
      <c r="F345">
        <v>67</v>
      </c>
      <c r="G345">
        <v>72</v>
      </c>
      <c r="H345" t="s">
        <v>34</v>
      </c>
      <c r="I345" t="s">
        <v>34</v>
      </c>
      <c r="J345" t="s">
        <v>34</v>
      </c>
      <c r="K345">
        <v>67</v>
      </c>
    </row>
    <row r="346" spans="1:11" hidden="1" x14ac:dyDescent="0.25">
      <c r="A346" t="s">
        <v>17</v>
      </c>
      <c r="B346" t="s">
        <v>21</v>
      </c>
      <c r="C346" t="s">
        <v>14</v>
      </c>
      <c r="D346" t="s">
        <v>11</v>
      </c>
      <c r="E346" t="s">
        <v>12</v>
      </c>
      <c r="F346">
        <v>79</v>
      </c>
      <c r="G346">
        <v>73</v>
      </c>
      <c r="H346" t="s">
        <v>34</v>
      </c>
      <c r="I346" t="s">
        <v>34</v>
      </c>
      <c r="J346" t="s">
        <v>34</v>
      </c>
      <c r="K346">
        <v>67</v>
      </c>
    </row>
    <row r="347" spans="1:11" x14ac:dyDescent="0.25">
      <c r="A347" t="s">
        <v>8</v>
      </c>
      <c r="B347" t="s">
        <v>13</v>
      </c>
      <c r="C347" t="s">
        <v>22</v>
      </c>
      <c r="D347" t="s">
        <v>11</v>
      </c>
      <c r="E347" t="s">
        <v>12</v>
      </c>
      <c r="F347">
        <v>72</v>
      </c>
      <c r="G347">
        <v>80</v>
      </c>
      <c r="H347" t="s">
        <v>34</v>
      </c>
      <c r="I347" t="s">
        <v>34</v>
      </c>
      <c r="J347" t="s">
        <v>34</v>
      </c>
      <c r="K347">
        <v>75</v>
      </c>
    </row>
    <row r="348" spans="1:11" hidden="1" x14ac:dyDescent="0.25">
      <c r="A348" t="s">
        <v>17</v>
      </c>
      <c r="B348" t="s">
        <v>9</v>
      </c>
      <c r="C348" t="s">
        <v>14</v>
      </c>
      <c r="D348" t="s">
        <v>11</v>
      </c>
      <c r="E348" t="s">
        <v>12</v>
      </c>
      <c r="F348">
        <v>62</v>
      </c>
      <c r="G348">
        <v>61</v>
      </c>
      <c r="H348" t="s">
        <v>34</v>
      </c>
      <c r="I348" t="s">
        <v>34</v>
      </c>
      <c r="J348" t="s">
        <v>34</v>
      </c>
      <c r="K348">
        <v>57</v>
      </c>
    </row>
    <row r="349" spans="1:11" hidden="1" x14ac:dyDescent="0.25">
      <c r="A349" t="s">
        <v>8</v>
      </c>
      <c r="B349" t="s">
        <v>13</v>
      </c>
      <c r="C349" t="s">
        <v>10</v>
      </c>
      <c r="D349" t="s">
        <v>11</v>
      </c>
      <c r="E349" t="s">
        <v>15</v>
      </c>
      <c r="F349">
        <v>77</v>
      </c>
      <c r="G349">
        <v>94</v>
      </c>
      <c r="H349" t="s">
        <v>34</v>
      </c>
      <c r="I349" t="s">
        <v>34</v>
      </c>
      <c r="J349" t="s">
        <v>34</v>
      </c>
      <c r="K349">
        <v>95</v>
      </c>
    </row>
    <row r="350" spans="1:11" x14ac:dyDescent="0.25">
      <c r="A350" t="s">
        <v>17</v>
      </c>
      <c r="B350" t="s">
        <v>21</v>
      </c>
      <c r="C350" t="s">
        <v>22</v>
      </c>
      <c r="D350" t="s">
        <v>20</v>
      </c>
      <c r="E350" t="s">
        <v>12</v>
      </c>
      <c r="F350">
        <v>75</v>
      </c>
      <c r="G350">
        <v>74</v>
      </c>
      <c r="H350" t="s">
        <v>34</v>
      </c>
      <c r="I350" t="s">
        <v>34</v>
      </c>
      <c r="J350" t="s">
        <v>34</v>
      </c>
      <c r="K350">
        <v>66</v>
      </c>
    </row>
    <row r="351" spans="1:11" hidden="1" x14ac:dyDescent="0.25">
      <c r="A351" t="s">
        <v>17</v>
      </c>
      <c r="B351" t="s">
        <v>24</v>
      </c>
      <c r="C351" t="s">
        <v>19</v>
      </c>
      <c r="D351" t="s">
        <v>11</v>
      </c>
      <c r="E351" t="s">
        <v>12</v>
      </c>
      <c r="F351">
        <v>87</v>
      </c>
      <c r="G351">
        <v>74</v>
      </c>
      <c r="H351" t="s">
        <v>34</v>
      </c>
      <c r="I351" t="s">
        <v>34</v>
      </c>
      <c r="J351" t="s">
        <v>34</v>
      </c>
      <c r="K351">
        <v>76</v>
      </c>
    </row>
    <row r="352" spans="1:11" hidden="1" x14ac:dyDescent="0.25">
      <c r="A352" t="s">
        <v>8</v>
      </c>
      <c r="B352" t="s">
        <v>9</v>
      </c>
      <c r="C352" t="s">
        <v>10</v>
      </c>
      <c r="D352" t="s">
        <v>11</v>
      </c>
      <c r="E352" t="s">
        <v>12</v>
      </c>
      <c r="F352">
        <v>52</v>
      </c>
      <c r="G352">
        <v>65</v>
      </c>
      <c r="H352" t="s">
        <v>34</v>
      </c>
      <c r="I352" t="s">
        <v>34</v>
      </c>
      <c r="J352" t="s">
        <v>34</v>
      </c>
      <c r="K352">
        <v>69</v>
      </c>
    </row>
    <row r="353" spans="1:11" hidden="1" x14ac:dyDescent="0.25">
      <c r="A353" t="s">
        <v>17</v>
      </c>
      <c r="B353" t="s">
        <v>24</v>
      </c>
      <c r="C353" t="s">
        <v>14</v>
      </c>
      <c r="D353" t="s">
        <v>11</v>
      </c>
      <c r="E353" t="s">
        <v>12</v>
      </c>
      <c r="F353">
        <v>66</v>
      </c>
      <c r="G353">
        <v>57</v>
      </c>
      <c r="H353" t="s">
        <v>34</v>
      </c>
      <c r="I353" t="s">
        <v>34</v>
      </c>
      <c r="J353" t="s">
        <v>34</v>
      </c>
      <c r="K353">
        <v>52</v>
      </c>
    </row>
    <row r="354" spans="1:11" hidden="1" x14ac:dyDescent="0.25">
      <c r="A354" t="s">
        <v>8</v>
      </c>
      <c r="B354" t="s">
        <v>13</v>
      </c>
      <c r="C354" t="s">
        <v>14</v>
      </c>
      <c r="D354" t="s">
        <v>11</v>
      </c>
      <c r="E354" t="s">
        <v>15</v>
      </c>
      <c r="F354">
        <v>63</v>
      </c>
      <c r="G354">
        <v>78</v>
      </c>
      <c r="H354" t="s">
        <v>34</v>
      </c>
      <c r="I354" t="s">
        <v>34</v>
      </c>
      <c r="J354" t="s">
        <v>34</v>
      </c>
      <c r="K354">
        <v>80</v>
      </c>
    </row>
    <row r="355" spans="1:11" hidden="1" x14ac:dyDescent="0.25">
      <c r="A355" t="s">
        <v>8</v>
      </c>
      <c r="B355" t="s">
        <v>13</v>
      </c>
      <c r="C355" t="s">
        <v>19</v>
      </c>
      <c r="D355" t="s">
        <v>11</v>
      </c>
      <c r="E355" t="s">
        <v>12</v>
      </c>
      <c r="F355">
        <v>46</v>
      </c>
      <c r="G355">
        <v>58</v>
      </c>
      <c r="H355" t="s">
        <v>35</v>
      </c>
      <c r="I355" t="s">
        <v>34</v>
      </c>
      <c r="J355" t="s">
        <v>34</v>
      </c>
      <c r="K355">
        <v>57</v>
      </c>
    </row>
    <row r="356" spans="1:11" hidden="1" x14ac:dyDescent="0.25">
      <c r="A356" t="s">
        <v>8</v>
      </c>
      <c r="B356" t="s">
        <v>13</v>
      </c>
      <c r="C356" t="s">
        <v>14</v>
      </c>
      <c r="D356" t="s">
        <v>11</v>
      </c>
      <c r="E356" t="s">
        <v>12</v>
      </c>
      <c r="F356">
        <v>59</v>
      </c>
      <c r="G356">
        <v>71</v>
      </c>
      <c r="H356" t="s">
        <v>34</v>
      </c>
      <c r="I356" t="s">
        <v>34</v>
      </c>
      <c r="J356" t="s">
        <v>34</v>
      </c>
      <c r="K356">
        <v>70</v>
      </c>
    </row>
    <row r="357" spans="1:11" hidden="1" x14ac:dyDescent="0.25">
      <c r="A357" t="s">
        <v>8</v>
      </c>
      <c r="B357" t="s">
        <v>9</v>
      </c>
      <c r="C357" t="s">
        <v>10</v>
      </c>
      <c r="D357" t="s">
        <v>11</v>
      </c>
      <c r="E357" t="s">
        <v>12</v>
      </c>
      <c r="F357">
        <v>61</v>
      </c>
      <c r="G357">
        <v>72</v>
      </c>
      <c r="H357" t="s">
        <v>34</v>
      </c>
      <c r="I357" t="s">
        <v>34</v>
      </c>
      <c r="J357" t="s">
        <v>34</v>
      </c>
      <c r="K357">
        <v>70</v>
      </c>
    </row>
    <row r="358" spans="1:11" hidden="1" x14ac:dyDescent="0.25">
      <c r="A358" t="s">
        <v>17</v>
      </c>
      <c r="B358" t="s">
        <v>18</v>
      </c>
      <c r="C358" t="s">
        <v>19</v>
      </c>
      <c r="D358" t="s">
        <v>11</v>
      </c>
      <c r="E358" t="s">
        <v>12</v>
      </c>
      <c r="F358">
        <v>63</v>
      </c>
      <c r="G358">
        <v>61</v>
      </c>
      <c r="H358" t="s">
        <v>34</v>
      </c>
      <c r="I358" t="s">
        <v>34</v>
      </c>
      <c r="J358" t="s">
        <v>34</v>
      </c>
      <c r="K358">
        <v>61</v>
      </c>
    </row>
    <row r="359" spans="1:11" hidden="1" x14ac:dyDescent="0.25">
      <c r="A359" t="s">
        <v>8</v>
      </c>
      <c r="B359" t="s">
        <v>13</v>
      </c>
      <c r="C359" t="s">
        <v>14</v>
      </c>
      <c r="D359" t="s">
        <v>20</v>
      </c>
      <c r="E359" t="s">
        <v>15</v>
      </c>
      <c r="F359">
        <v>42</v>
      </c>
      <c r="G359">
        <v>66</v>
      </c>
      <c r="H359" t="s">
        <v>35</v>
      </c>
      <c r="I359" t="s">
        <v>34</v>
      </c>
      <c r="J359" t="s">
        <v>34</v>
      </c>
      <c r="K359">
        <v>69</v>
      </c>
    </row>
    <row r="360" spans="1:11" hidden="1" x14ac:dyDescent="0.25">
      <c r="A360" t="s">
        <v>17</v>
      </c>
      <c r="B360" t="s">
        <v>21</v>
      </c>
      <c r="C360" t="s">
        <v>14</v>
      </c>
      <c r="D360" t="s">
        <v>20</v>
      </c>
      <c r="E360" t="s">
        <v>12</v>
      </c>
      <c r="F360">
        <v>59</v>
      </c>
      <c r="G360">
        <v>62</v>
      </c>
      <c r="H360" t="s">
        <v>34</v>
      </c>
      <c r="I360" t="s">
        <v>34</v>
      </c>
      <c r="J360" t="s">
        <v>34</v>
      </c>
      <c r="K360">
        <v>61</v>
      </c>
    </row>
    <row r="361" spans="1:11" hidden="1" x14ac:dyDescent="0.25">
      <c r="A361" t="s">
        <v>8</v>
      </c>
      <c r="B361" t="s">
        <v>21</v>
      </c>
      <c r="C361" t="s">
        <v>14</v>
      </c>
      <c r="D361" t="s">
        <v>11</v>
      </c>
      <c r="E361" t="s">
        <v>12</v>
      </c>
      <c r="F361">
        <v>80</v>
      </c>
      <c r="G361">
        <v>90</v>
      </c>
      <c r="H361" t="s">
        <v>34</v>
      </c>
      <c r="I361" t="s">
        <v>34</v>
      </c>
      <c r="J361" t="s">
        <v>34</v>
      </c>
      <c r="K361">
        <v>89</v>
      </c>
    </row>
    <row r="362" spans="1:11" x14ac:dyDescent="0.25">
      <c r="A362" t="s">
        <v>8</v>
      </c>
      <c r="B362" t="s">
        <v>9</v>
      </c>
      <c r="C362" t="s">
        <v>22</v>
      </c>
      <c r="D362" t="s">
        <v>11</v>
      </c>
      <c r="E362" t="s">
        <v>12</v>
      </c>
      <c r="F362">
        <v>58</v>
      </c>
      <c r="G362">
        <v>62</v>
      </c>
      <c r="H362" t="s">
        <v>34</v>
      </c>
      <c r="I362" t="s">
        <v>34</v>
      </c>
      <c r="J362" t="s">
        <v>34</v>
      </c>
      <c r="K362">
        <v>59</v>
      </c>
    </row>
    <row r="363" spans="1:11" hidden="1" x14ac:dyDescent="0.25">
      <c r="A363" t="s">
        <v>17</v>
      </c>
      <c r="B363" t="s">
        <v>9</v>
      </c>
      <c r="C363" t="s">
        <v>23</v>
      </c>
      <c r="D363" t="s">
        <v>11</v>
      </c>
      <c r="E363" t="s">
        <v>15</v>
      </c>
      <c r="F363">
        <v>85</v>
      </c>
      <c r="G363">
        <v>84</v>
      </c>
      <c r="H363" t="s">
        <v>34</v>
      </c>
      <c r="I363" t="s">
        <v>34</v>
      </c>
      <c r="J363" t="s">
        <v>34</v>
      </c>
      <c r="K363">
        <v>78</v>
      </c>
    </row>
    <row r="364" spans="1:11" hidden="1" x14ac:dyDescent="0.25">
      <c r="A364" t="s">
        <v>8</v>
      </c>
      <c r="B364" t="s">
        <v>13</v>
      </c>
      <c r="C364" t="s">
        <v>14</v>
      </c>
      <c r="D364" t="s">
        <v>11</v>
      </c>
      <c r="E364" t="s">
        <v>12</v>
      </c>
      <c r="F364">
        <v>52</v>
      </c>
      <c r="G364">
        <v>58</v>
      </c>
      <c r="H364" t="s">
        <v>34</v>
      </c>
      <c r="I364" t="s">
        <v>34</v>
      </c>
      <c r="J364" t="s">
        <v>34</v>
      </c>
      <c r="K364">
        <v>58</v>
      </c>
    </row>
    <row r="365" spans="1:11" hidden="1" x14ac:dyDescent="0.25">
      <c r="A365" t="s">
        <v>8</v>
      </c>
      <c r="B365" t="s">
        <v>21</v>
      </c>
      <c r="C365" t="s">
        <v>23</v>
      </c>
      <c r="D365" t="s">
        <v>20</v>
      </c>
      <c r="E365" t="s">
        <v>12</v>
      </c>
      <c r="F365">
        <v>27</v>
      </c>
      <c r="G365">
        <v>34</v>
      </c>
      <c r="H365" t="s">
        <v>35</v>
      </c>
      <c r="I365" t="s">
        <v>35</v>
      </c>
      <c r="J365" t="s">
        <v>35</v>
      </c>
      <c r="K365">
        <v>32</v>
      </c>
    </row>
    <row r="366" spans="1:11" hidden="1" x14ac:dyDescent="0.25">
      <c r="A366" t="s">
        <v>17</v>
      </c>
      <c r="B366" t="s">
        <v>13</v>
      </c>
      <c r="C366" t="s">
        <v>14</v>
      </c>
      <c r="D366" t="s">
        <v>11</v>
      </c>
      <c r="E366" t="s">
        <v>12</v>
      </c>
      <c r="F366">
        <v>59</v>
      </c>
      <c r="G366">
        <v>60</v>
      </c>
      <c r="H366" t="s">
        <v>34</v>
      </c>
      <c r="I366" t="s">
        <v>34</v>
      </c>
      <c r="J366" t="s">
        <v>34</v>
      </c>
      <c r="K366">
        <v>58</v>
      </c>
    </row>
    <row r="367" spans="1:11" hidden="1" x14ac:dyDescent="0.25">
      <c r="A367" t="s">
        <v>17</v>
      </c>
      <c r="B367" t="s">
        <v>18</v>
      </c>
      <c r="C367" t="s">
        <v>10</v>
      </c>
      <c r="D367" t="s">
        <v>20</v>
      </c>
      <c r="E367" t="s">
        <v>15</v>
      </c>
      <c r="F367">
        <v>49</v>
      </c>
      <c r="G367">
        <v>58</v>
      </c>
      <c r="H367" t="s">
        <v>35</v>
      </c>
      <c r="I367" t="s">
        <v>34</v>
      </c>
      <c r="J367" t="s">
        <v>34</v>
      </c>
      <c r="K367">
        <v>60</v>
      </c>
    </row>
    <row r="368" spans="1:11" x14ac:dyDescent="0.25">
      <c r="A368" t="s">
        <v>17</v>
      </c>
      <c r="B368" t="s">
        <v>13</v>
      </c>
      <c r="C368" t="s">
        <v>22</v>
      </c>
      <c r="D368" t="s">
        <v>11</v>
      </c>
      <c r="E368" t="s">
        <v>15</v>
      </c>
      <c r="F368">
        <v>69</v>
      </c>
      <c r="G368">
        <v>58</v>
      </c>
      <c r="H368" t="s">
        <v>34</v>
      </c>
      <c r="I368" t="s">
        <v>34</v>
      </c>
      <c r="J368" t="s">
        <v>34</v>
      </c>
      <c r="K368">
        <v>53</v>
      </c>
    </row>
    <row r="369" spans="1:11" hidden="1" x14ac:dyDescent="0.25">
      <c r="A369" t="s">
        <v>17</v>
      </c>
      <c r="B369" t="s">
        <v>13</v>
      </c>
      <c r="C369" t="s">
        <v>10</v>
      </c>
      <c r="D369" t="s">
        <v>20</v>
      </c>
      <c r="E369" t="s">
        <v>12</v>
      </c>
      <c r="F369">
        <v>61</v>
      </c>
      <c r="G369">
        <v>66</v>
      </c>
      <c r="H369" t="s">
        <v>34</v>
      </c>
      <c r="I369" t="s">
        <v>34</v>
      </c>
      <c r="J369" t="s">
        <v>34</v>
      </c>
      <c r="K369">
        <v>61</v>
      </c>
    </row>
    <row r="370" spans="1:11" hidden="1" x14ac:dyDescent="0.25">
      <c r="A370" t="s">
        <v>8</v>
      </c>
      <c r="B370" t="s">
        <v>18</v>
      </c>
      <c r="C370" t="s">
        <v>23</v>
      </c>
      <c r="D370" t="s">
        <v>20</v>
      </c>
      <c r="E370" t="s">
        <v>12</v>
      </c>
      <c r="F370">
        <v>44</v>
      </c>
      <c r="G370">
        <v>64</v>
      </c>
      <c r="H370" t="s">
        <v>35</v>
      </c>
      <c r="I370" t="s">
        <v>34</v>
      </c>
      <c r="J370" t="s">
        <v>34</v>
      </c>
      <c r="K370">
        <v>58</v>
      </c>
    </row>
    <row r="371" spans="1:11" hidden="1" x14ac:dyDescent="0.25">
      <c r="A371" t="s">
        <v>8</v>
      </c>
      <c r="B371" t="s">
        <v>21</v>
      </c>
      <c r="C371" t="s">
        <v>23</v>
      </c>
      <c r="D371" t="s">
        <v>11</v>
      </c>
      <c r="E371" t="s">
        <v>12</v>
      </c>
      <c r="F371">
        <v>73</v>
      </c>
      <c r="G371">
        <v>84</v>
      </c>
      <c r="H371" t="s">
        <v>34</v>
      </c>
      <c r="I371" t="s">
        <v>34</v>
      </c>
      <c r="J371" t="s">
        <v>34</v>
      </c>
      <c r="K371">
        <v>85</v>
      </c>
    </row>
    <row r="372" spans="1:11" hidden="1" x14ac:dyDescent="0.25">
      <c r="A372" t="s">
        <v>17</v>
      </c>
      <c r="B372" t="s">
        <v>24</v>
      </c>
      <c r="C372" t="s">
        <v>14</v>
      </c>
      <c r="D372" t="s">
        <v>11</v>
      </c>
      <c r="E372" t="s">
        <v>12</v>
      </c>
      <c r="F372">
        <v>84</v>
      </c>
      <c r="G372">
        <v>77</v>
      </c>
      <c r="H372" t="s">
        <v>34</v>
      </c>
      <c r="I372" t="s">
        <v>34</v>
      </c>
      <c r="J372" t="s">
        <v>34</v>
      </c>
      <c r="K372">
        <v>71</v>
      </c>
    </row>
    <row r="373" spans="1:11" hidden="1" x14ac:dyDescent="0.25">
      <c r="A373" t="s">
        <v>8</v>
      </c>
      <c r="B373" t="s">
        <v>13</v>
      </c>
      <c r="C373" t="s">
        <v>14</v>
      </c>
      <c r="D373" t="s">
        <v>20</v>
      </c>
      <c r="E373" t="s">
        <v>15</v>
      </c>
      <c r="F373">
        <v>45</v>
      </c>
      <c r="G373">
        <v>73</v>
      </c>
      <c r="H373" t="s">
        <v>35</v>
      </c>
      <c r="I373" t="s">
        <v>34</v>
      </c>
      <c r="J373" t="s">
        <v>34</v>
      </c>
      <c r="K373">
        <v>70</v>
      </c>
    </row>
    <row r="374" spans="1:11" hidden="1" x14ac:dyDescent="0.25">
      <c r="A374" t="s">
        <v>17</v>
      </c>
      <c r="B374" t="s">
        <v>21</v>
      </c>
      <c r="C374" t="s">
        <v>23</v>
      </c>
      <c r="D374" t="s">
        <v>11</v>
      </c>
      <c r="E374" t="s">
        <v>12</v>
      </c>
      <c r="F374">
        <v>74</v>
      </c>
      <c r="G374">
        <v>74</v>
      </c>
      <c r="H374" t="s">
        <v>34</v>
      </c>
      <c r="I374" t="s">
        <v>34</v>
      </c>
      <c r="J374" t="s">
        <v>34</v>
      </c>
      <c r="K374">
        <v>72</v>
      </c>
    </row>
    <row r="375" spans="1:11" hidden="1" x14ac:dyDescent="0.25">
      <c r="A375" t="s">
        <v>8</v>
      </c>
      <c r="B375" t="s">
        <v>21</v>
      </c>
      <c r="C375" t="s">
        <v>14</v>
      </c>
      <c r="D375" t="s">
        <v>11</v>
      </c>
      <c r="E375" t="s">
        <v>15</v>
      </c>
      <c r="F375">
        <v>82</v>
      </c>
      <c r="G375">
        <v>97</v>
      </c>
      <c r="H375" t="s">
        <v>34</v>
      </c>
      <c r="I375" t="s">
        <v>34</v>
      </c>
      <c r="J375" t="s">
        <v>34</v>
      </c>
      <c r="K375">
        <v>96</v>
      </c>
    </row>
    <row r="376" spans="1:11" hidden="1" x14ac:dyDescent="0.25">
      <c r="A376" t="s">
        <v>8</v>
      </c>
      <c r="B376" t="s">
        <v>21</v>
      </c>
      <c r="C376" t="s">
        <v>10</v>
      </c>
      <c r="D376" t="s">
        <v>11</v>
      </c>
      <c r="E376" t="s">
        <v>12</v>
      </c>
      <c r="F376">
        <v>59</v>
      </c>
      <c r="G376">
        <v>70</v>
      </c>
      <c r="H376" t="s">
        <v>34</v>
      </c>
      <c r="I376" t="s">
        <v>34</v>
      </c>
      <c r="J376" t="s">
        <v>34</v>
      </c>
      <c r="K376">
        <v>73</v>
      </c>
    </row>
    <row r="377" spans="1:11" hidden="1" x14ac:dyDescent="0.25">
      <c r="A377" t="s">
        <v>17</v>
      </c>
      <c r="B377" t="s">
        <v>24</v>
      </c>
      <c r="C377" t="s">
        <v>19</v>
      </c>
      <c r="D377" t="s">
        <v>20</v>
      </c>
      <c r="E377" t="s">
        <v>12</v>
      </c>
      <c r="F377">
        <v>46</v>
      </c>
      <c r="G377">
        <v>43</v>
      </c>
      <c r="H377" t="s">
        <v>35</v>
      </c>
      <c r="I377" t="s">
        <v>35</v>
      </c>
      <c r="J377" t="s">
        <v>35</v>
      </c>
      <c r="K377">
        <v>41</v>
      </c>
    </row>
    <row r="378" spans="1:11" hidden="1" x14ac:dyDescent="0.25">
      <c r="A378" t="s">
        <v>8</v>
      </c>
      <c r="B378" t="s">
        <v>21</v>
      </c>
      <c r="C378" t="s">
        <v>23</v>
      </c>
      <c r="D378" t="s">
        <v>11</v>
      </c>
      <c r="E378" t="s">
        <v>12</v>
      </c>
      <c r="F378">
        <v>80</v>
      </c>
      <c r="G378">
        <v>90</v>
      </c>
      <c r="H378" t="s">
        <v>34</v>
      </c>
      <c r="I378" t="s">
        <v>34</v>
      </c>
      <c r="J378" t="s">
        <v>34</v>
      </c>
      <c r="K378">
        <v>82</v>
      </c>
    </row>
    <row r="379" spans="1:11" hidden="1" x14ac:dyDescent="0.25">
      <c r="A379" t="s">
        <v>8</v>
      </c>
      <c r="B379" t="s">
        <v>21</v>
      </c>
      <c r="C379" t="s">
        <v>16</v>
      </c>
      <c r="D379" t="s">
        <v>20</v>
      </c>
      <c r="E379" t="s">
        <v>15</v>
      </c>
      <c r="F379">
        <v>85</v>
      </c>
      <c r="G379">
        <v>95</v>
      </c>
      <c r="H379" t="s">
        <v>34</v>
      </c>
      <c r="I379" t="s">
        <v>34</v>
      </c>
      <c r="J379" t="s">
        <v>34</v>
      </c>
      <c r="K379">
        <v>100</v>
      </c>
    </row>
    <row r="380" spans="1:11" hidden="1" x14ac:dyDescent="0.25">
      <c r="A380" t="s">
        <v>8</v>
      </c>
      <c r="B380" t="s">
        <v>18</v>
      </c>
      <c r="C380" t="s">
        <v>23</v>
      </c>
      <c r="D380" t="s">
        <v>11</v>
      </c>
      <c r="E380" t="s">
        <v>12</v>
      </c>
      <c r="F380">
        <v>71</v>
      </c>
      <c r="G380">
        <v>83</v>
      </c>
      <c r="H380" t="s">
        <v>34</v>
      </c>
      <c r="I380" t="s">
        <v>34</v>
      </c>
      <c r="J380" t="s">
        <v>34</v>
      </c>
      <c r="K380">
        <v>77</v>
      </c>
    </row>
    <row r="381" spans="1:11" hidden="1" x14ac:dyDescent="0.25">
      <c r="A381" t="s">
        <v>17</v>
      </c>
      <c r="B381" t="s">
        <v>18</v>
      </c>
      <c r="C381" t="s">
        <v>10</v>
      </c>
      <c r="D381" t="s">
        <v>11</v>
      </c>
      <c r="E381" t="s">
        <v>12</v>
      </c>
      <c r="F381">
        <v>66</v>
      </c>
      <c r="G381">
        <v>64</v>
      </c>
      <c r="H381" t="s">
        <v>34</v>
      </c>
      <c r="I381" t="s">
        <v>34</v>
      </c>
      <c r="J381" t="s">
        <v>34</v>
      </c>
      <c r="K381">
        <v>62</v>
      </c>
    </row>
    <row r="382" spans="1:11" hidden="1" x14ac:dyDescent="0.25">
      <c r="A382" t="s">
        <v>8</v>
      </c>
      <c r="B382" t="s">
        <v>9</v>
      </c>
      <c r="C382" t="s">
        <v>19</v>
      </c>
      <c r="D382" t="s">
        <v>11</v>
      </c>
      <c r="E382" t="s">
        <v>12</v>
      </c>
      <c r="F382">
        <v>80</v>
      </c>
      <c r="G382">
        <v>86</v>
      </c>
      <c r="H382" t="s">
        <v>34</v>
      </c>
      <c r="I382" t="s">
        <v>34</v>
      </c>
      <c r="J382" t="s">
        <v>34</v>
      </c>
      <c r="K382">
        <v>83</v>
      </c>
    </row>
    <row r="383" spans="1:11" hidden="1" x14ac:dyDescent="0.25">
      <c r="A383" t="s">
        <v>17</v>
      </c>
      <c r="B383" t="s">
        <v>13</v>
      </c>
      <c r="C383" t="s">
        <v>19</v>
      </c>
      <c r="D383" t="s">
        <v>11</v>
      </c>
      <c r="E383" t="s">
        <v>15</v>
      </c>
      <c r="F383">
        <v>87</v>
      </c>
      <c r="G383">
        <v>100</v>
      </c>
      <c r="H383" t="s">
        <v>34</v>
      </c>
      <c r="I383" t="s">
        <v>34</v>
      </c>
      <c r="J383" t="s">
        <v>34</v>
      </c>
      <c r="K383">
        <v>95</v>
      </c>
    </row>
    <row r="384" spans="1:11" hidden="1" x14ac:dyDescent="0.25">
      <c r="A384" t="s">
        <v>17</v>
      </c>
      <c r="B384" t="s">
        <v>13</v>
      </c>
      <c r="C384" t="s">
        <v>16</v>
      </c>
      <c r="D384" t="s">
        <v>20</v>
      </c>
      <c r="E384" t="s">
        <v>12</v>
      </c>
      <c r="F384">
        <v>79</v>
      </c>
      <c r="G384">
        <v>81</v>
      </c>
      <c r="H384" t="s">
        <v>34</v>
      </c>
      <c r="I384" t="s">
        <v>34</v>
      </c>
      <c r="J384" t="s">
        <v>34</v>
      </c>
      <c r="K384">
        <v>71</v>
      </c>
    </row>
    <row r="385" spans="1:11" hidden="1" x14ac:dyDescent="0.25">
      <c r="A385" t="s">
        <v>8</v>
      </c>
      <c r="B385" t="s">
        <v>24</v>
      </c>
      <c r="C385" t="s">
        <v>23</v>
      </c>
      <c r="D385" t="s">
        <v>20</v>
      </c>
      <c r="E385" t="s">
        <v>12</v>
      </c>
      <c r="F385">
        <v>38</v>
      </c>
      <c r="G385">
        <v>49</v>
      </c>
      <c r="H385" t="s">
        <v>35</v>
      </c>
      <c r="I385" t="s">
        <v>35</v>
      </c>
      <c r="J385" t="s">
        <v>35</v>
      </c>
      <c r="K385">
        <v>45</v>
      </c>
    </row>
    <row r="386" spans="1:11" hidden="1" x14ac:dyDescent="0.25">
      <c r="A386" t="s">
        <v>8</v>
      </c>
      <c r="B386" t="s">
        <v>18</v>
      </c>
      <c r="C386" t="s">
        <v>23</v>
      </c>
      <c r="D386" t="s">
        <v>20</v>
      </c>
      <c r="E386" t="s">
        <v>12</v>
      </c>
      <c r="F386">
        <v>38</v>
      </c>
      <c r="G386">
        <v>43</v>
      </c>
      <c r="H386" t="s">
        <v>35</v>
      </c>
      <c r="I386" t="s">
        <v>35</v>
      </c>
      <c r="J386" t="s">
        <v>35</v>
      </c>
      <c r="K386">
        <v>43</v>
      </c>
    </row>
    <row r="387" spans="1:11" hidden="1" x14ac:dyDescent="0.25">
      <c r="A387" t="s">
        <v>8</v>
      </c>
      <c r="B387" t="s">
        <v>24</v>
      </c>
      <c r="C387" t="s">
        <v>14</v>
      </c>
      <c r="D387" t="s">
        <v>11</v>
      </c>
      <c r="E387" t="s">
        <v>12</v>
      </c>
      <c r="F387">
        <v>67</v>
      </c>
      <c r="G387">
        <v>76</v>
      </c>
      <c r="H387" t="s">
        <v>34</v>
      </c>
      <c r="I387" t="s">
        <v>34</v>
      </c>
      <c r="J387" t="s">
        <v>34</v>
      </c>
      <c r="K387">
        <v>75</v>
      </c>
    </row>
    <row r="388" spans="1:11" hidden="1" x14ac:dyDescent="0.25">
      <c r="A388" t="s">
        <v>8</v>
      </c>
      <c r="B388" t="s">
        <v>24</v>
      </c>
      <c r="C388" t="s">
        <v>10</v>
      </c>
      <c r="D388" t="s">
        <v>11</v>
      </c>
      <c r="E388" t="s">
        <v>12</v>
      </c>
      <c r="F388">
        <v>64</v>
      </c>
      <c r="G388">
        <v>73</v>
      </c>
      <c r="H388" t="s">
        <v>34</v>
      </c>
      <c r="I388" t="s">
        <v>34</v>
      </c>
      <c r="J388" t="s">
        <v>34</v>
      </c>
      <c r="K388">
        <v>70</v>
      </c>
    </row>
    <row r="389" spans="1:11" hidden="1" x14ac:dyDescent="0.25">
      <c r="A389" t="s">
        <v>8</v>
      </c>
      <c r="B389" t="s">
        <v>13</v>
      </c>
      <c r="C389" t="s">
        <v>19</v>
      </c>
      <c r="D389" t="s">
        <v>20</v>
      </c>
      <c r="E389" t="s">
        <v>12</v>
      </c>
      <c r="F389">
        <v>57</v>
      </c>
      <c r="G389">
        <v>78</v>
      </c>
      <c r="H389" t="s">
        <v>34</v>
      </c>
      <c r="I389" t="s">
        <v>34</v>
      </c>
      <c r="J389" t="s">
        <v>34</v>
      </c>
      <c r="K389">
        <v>67</v>
      </c>
    </row>
    <row r="390" spans="1:11" x14ac:dyDescent="0.25">
      <c r="A390" t="s">
        <v>8</v>
      </c>
      <c r="B390" t="s">
        <v>21</v>
      </c>
      <c r="C390" t="s">
        <v>22</v>
      </c>
      <c r="D390" t="s">
        <v>11</v>
      </c>
      <c r="E390" t="s">
        <v>12</v>
      </c>
      <c r="F390">
        <v>62</v>
      </c>
      <c r="G390">
        <v>64</v>
      </c>
      <c r="H390" t="s">
        <v>34</v>
      </c>
      <c r="I390" t="s">
        <v>34</v>
      </c>
      <c r="J390" t="s">
        <v>34</v>
      </c>
      <c r="K390">
        <v>64</v>
      </c>
    </row>
    <row r="391" spans="1:11" hidden="1" x14ac:dyDescent="0.25">
      <c r="A391" t="s">
        <v>17</v>
      </c>
      <c r="B391" t="s">
        <v>21</v>
      </c>
      <c r="C391" t="s">
        <v>16</v>
      </c>
      <c r="D391" t="s">
        <v>11</v>
      </c>
      <c r="E391" t="s">
        <v>12</v>
      </c>
      <c r="F391">
        <v>73</v>
      </c>
      <c r="G391">
        <v>70</v>
      </c>
      <c r="H391" t="s">
        <v>34</v>
      </c>
      <c r="I391" t="s">
        <v>34</v>
      </c>
      <c r="J391" t="s">
        <v>34</v>
      </c>
      <c r="K391">
        <v>75</v>
      </c>
    </row>
    <row r="392" spans="1:11" hidden="1" x14ac:dyDescent="0.25">
      <c r="A392" t="s">
        <v>17</v>
      </c>
      <c r="B392" t="s">
        <v>24</v>
      </c>
      <c r="C392" t="s">
        <v>23</v>
      </c>
      <c r="D392" t="s">
        <v>20</v>
      </c>
      <c r="E392" t="s">
        <v>15</v>
      </c>
      <c r="F392">
        <v>73</v>
      </c>
      <c r="G392">
        <v>67</v>
      </c>
      <c r="H392" t="s">
        <v>34</v>
      </c>
      <c r="I392" t="s">
        <v>34</v>
      </c>
      <c r="J392" t="s">
        <v>34</v>
      </c>
      <c r="K392">
        <v>59</v>
      </c>
    </row>
    <row r="393" spans="1:11" hidden="1" x14ac:dyDescent="0.25">
      <c r="A393" t="s">
        <v>8</v>
      </c>
      <c r="B393" t="s">
        <v>21</v>
      </c>
      <c r="C393" t="s">
        <v>14</v>
      </c>
      <c r="D393" t="s">
        <v>11</v>
      </c>
      <c r="E393" t="s">
        <v>12</v>
      </c>
      <c r="F393">
        <v>77</v>
      </c>
      <c r="G393">
        <v>68</v>
      </c>
      <c r="H393" t="s">
        <v>34</v>
      </c>
      <c r="I393" t="s">
        <v>34</v>
      </c>
      <c r="J393" t="s">
        <v>34</v>
      </c>
      <c r="K393">
        <v>77</v>
      </c>
    </row>
    <row r="394" spans="1:11" hidden="1" x14ac:dyDescent="0.25">
      <c r="A394" t="s">
        <v>17</v>
      </c>
      <c r="B394" t="s">
        <v>24</v>
      </c>
      <c r="C394" t="s">
        <v>14</v>
      </c>
      <c r="D394" t="s">
        <v>11</v>
      </c>
      <c r="E394" t="s">
        <v>12</v>
      </c>
      <c r="F394">
        <v>76</v>
      </c>
      <c r="G394">
        <v>67</v>
      </c>
      <c r="H394" t="s">
        <v>34</v>
      </c>
      <c r="I394" t="s">
        <v>34</v>
      </c>
      <c r="J394" t="s">
        <v>34</v>
      </c>
      <c r="K394">
        <v>67</v>
      </c>
    </row>
    <row r="395" spans="1:11" hidden="1" x14ac:dyDescent="0.25">
      <c r="A395" t="s">
        <v>17</v>
      </c>
      <c r="B395" t="s">
        <v>13</v>
      </c>
      <c r="C395" t="s">
        <v>19</v>
      </c>
      <c r="D395" t="s">
        <v>11</v>
      </c>
      <c r="E395" t="s">
        <v>15</v>
      </c>
      <c r="F395">
        <v>57</v>
      </c>
      <c r="G395">
        <v>54</v>
      </c>
      <c r="H395" t="s">
        <v>34</v>
      </c>
      <c r="I395" t="s">
        <v>34</v>
      </c>
      <c r="J395" t="s">
        <v>34</v>
      </c>
      <c r="K395">
        <v>56</v>
      </c>
    </row>
    <row r="396" spans="1:11" hidden="1" x14ac:dyDescent="0.25">
      <c r="A396" t="s">
        <v>8</v>
      </c>
      <c r="B396" t="s">
        <v>13</v>
      </c>
      <c r="C396" t="s">
        <v>23</v>
      </c>
      <c r="D396" t="s">
        <v>11</v>
      </c>
      <c r="E396" t="s">
        <v>15</v>
      </c>
      <c r="F396">
        <v>65</v>
      </c>
      <c r="G396">
        <v>74</v>
      </c>
      <c r="H396" t="s">
        <v>34</v>
      </c>
      <c r="I396" t="s">
        <v>34</v>
      </c>
      <c r="J396" t="s">
        <v>34</v>
      </c>
      <c r="K396">
        <v>77</v>
      </c>
    </row>
    <row r="397" spans="1:11" x14ac:dyDescent="0.25">
      <c r="A397" t="s">
        <v>17</v>
      </c>
      <c r="B397" t="s">
        <v>18</v>
      </c>
      <c r="C397" t="s">
        <v>22</v>
      </c>
      <c r="D397" t="s">
        <v>20</v>
      </c>
      <c r="E397" t="s">
        <v>12</v>
      </c>
      <c r="F397">
        <v>48</v>
      </c>
      <c r="G397">
        <v>45</v>
      </c>
      <c r="H397" t="s">
        <v>35</v>
      </c>
      <c r="I397" t="s">
        <v>35</v>
      </c>
      <c r="J397" t="s">
        <v>35</v>
      </c>
      <c r="K397">
        <v>41</v>
      </c>
    </row>
    <row r="398" spans="1:11" x14ac:dyDescent="0.25">
      <c r="A398" t="s">
        <v>8</v>
      </c>
      <c r="B398" t="s">
        <v>9</v>
      </c>
      <c r="C398" t="s">
        <v>22</v>
      </c>
      <c r="D398" t="s">
        <v>20</v>
      </c>
      <c r="E398" t="s">
        <v>12</v>
      </c>
      <c r="F398">
        <v>50</v>
      </c>
      <c r="G398">
        <v>67</v>
      </c>
      <c r="H398" t="s">
        <v>34</v>
      </c>
      <c r="I398" t="s">
        <v>34</v>
      </c>
      <c r="J398" t="s">
        <v>34</v>
      </c>
      <c r="K398">
        <v>63</v>
      </c>
    </row>
    <row r="399" spans="1:11" hidden="1" x14ac:dyDescent="0.25">
      <c r="A399" t="s">
        <v>8</v>
      </c>
      <c r="B399" t="s">
        <v>13</v>
      </c>
      <c r="C399" t="s">
        <v>19</v>
      </c>
      <c r="D399" t="s">
        <v>11</v>
      </c>
      <c r="E399" t="s">
        <v>12</v>
      </c>
      <c r="F399">
        <v>85</v>
      </c>
      <c r="G399">
        <v>89</v>
      </c>
      <c r="H399" t="s">
        <v>34</v>
      </c>
      <c r="I399" t="s">
        <v>34</v>
      </c>
      <c r="J399" t="s">
        <v>34</v>
      </c>
      <c r="K399">
        <v>95</v>
      </c>
    </row>
    <row r="400" spans="1:11" hidden="1" x14ac:dyDescent="0.25">
      <c r="A400" t="s">
        <v>17</v>
      </c>
      <c r="B400" t="s">
        <v>9</v>
      </c>
      <c r="C400" t="s">
        <v>23</v>
      </c>
      <c r="D400" t="s">
        <v>11</v>
      </c>
      <c r="E400" t="s">
        <v>12</v>
      </c>
      <c r="F400">
        <v>74</v>
      </c>
      <c r="G400">
        <v>63</v>
      </c>
      <c r="H400" t="s">
        <v>34</v>
      </c>
      <c r="I400" t="s">
        <v>34</v>
      </c>
      <c r="J400" t="s">
        <v>34</v>
      </c>
      <c r="K400">
        <v>57</v>
      </c>
    </row>
    <row r="401" spans="1:11" hidden="1" x14ac:dyDescent="0.25">
      <c r="A401" t="s">
        <v>17</v>
      </c>
      <c r="B401" t="s">
        <v>21</v>
      </c>
      <c r="C401" t="s">
        <v>23</v>
      </c>
      <c r="D401" t="s">
        <v>11</v>
      </c>
      <c r="E401" t="s">
        <v>12</v>
      </c>
      <c r="F401">
        <v>60</v>
      </c>
      <c r="G401">
        <v>59</v>
      </c>
      <c r="H401" t="s">
        <v>34</v>
      </c>
      <c r="I401" t="s">
        <v>34</v>
      </c>
      <c r="J401" t="s">
        <v>34</v>
      </c>
      <c r="K401">
        <v>54</v>
      </c>
    </row>
    <row r="402" spans="1:11" hidden="1" x14ac:dyDescent="0.25">
      <c r="A402" t="s">
        <v>8</v>
      </c>
      <c r="B402" t="s">
        <v>13</v>
      </c>
      <c r="C402" t="s">
        <v>23</v>
      </c>
      <c r="D402" t="s">
        <v>11</v>
      </c>
      <c r="E402" t="s">
        <v>15</v>
      </c>
      <c r="F402">
        <v>59</v>
      </c>
      <c r="G402">
        <v>54</v>
      </c>
      <c r="H402" t="s">
        <v>34</v>
      </c>
      <c r="I402" t="s">
        <v>34</v>
      </c>
      <c r="J402" t="s">
        <v>34</v>
      </c>
      <c r="K402">
        <v>67</v>
      </c>
    </row>
    <row r="403" spans="1:11" hidden="1" x14ac:dyDescent="0.25">
      <c r="A403" t="s">
        <v>17</v>
      </c>
      <c r="B403" t="s">
        <v>18</v>
      </c>
      <c r="C403" t="s">
        <v>14</v>
      </c>
      <c r="D403" t="s">
        <v>11</v>
      </c>
      <c r="E403" t="s">
        <v>12</v>
      </c>
      <c r="F403">
        <v>53</v>
      </c>
      <c r="G403">
        <v>43</v>
      </c>
      <c r="H403" t="s">
        <v>34</v>
      </c>
      <c r="I403" t="s">
        <v>35</v>
      </c>
      <c r="J403" t="s">
        <v>35</v>
      </c>
      <c r="K403">
        <v>43</v>
      </c>
    </row>
    <row r="404" spans="1:11" hidden="1" x14ac:dyDescent="0.25">
      <c r="A404" t="s">
        <v>8</v>
      </c>
      <c r="B404" t="s">
        <v>18</v>
      </c>
      <c r="C404" t="s">
        <v>14</v>
      </c>
      <c r="D404" t="s">
        <v>20</v>
      </c>
      <c r="E404" t="s">
        <v>12</v>
      </c>
      <c r="F404">
        <v>49</v>
      </c>
      <c r="G404">
        <v>65</v>
      </c>
      <c r="H404" t="s">
        <v>35</v>
      </c>
      <c r="I404" t="s">
        <v>34</v>
      </c>
      <c r="J404" t="s">
        <v>34</v>
      </c>
      <c r="K404">
        <v>55</v>
      </c>
    </row>
    <row r="405" spans="1:11" x14ac:dyDescent="0.25">
      <c r="A405" t="s">
        <v>8</v>
      </c>
      <c r="B405" t="s">
        <v>21</v>
      </c>
      <c r="C405" t="s">
        <v>22</v>
      </c>
      <c r="D405" t="s">
        <v>11</v>
      </c>
      <c r="E405" t="s">
        <v>15</v>
      </c>
      <c r="F405">
        <v>88</v>
      </c>
      <c r="G405">
        <v>99</v>
      </c>
      <c r="H405" t="s">
        <v>34</v>
      </c>
      <c r="I405" t="s">
        <v>34</v>
      </c>
      <c r="J405" t="s">
        <v>34</v>
      </c>
      <c r="K405">
        <v>100</v>
      </c>
    </row>
    <row r="406" spans="1:11" x14ac:dyDescent="0.25">
      <c r="A406" t="s">
        <v>8</v>
      </c>
      <c r="B406" t="s">
        <v>13</v>
      </c>
      <c r="C406" t="s">
        <v>22</v>
      </c>
      <c r="D406" t="s">
        <v>11</v>
      </c>
      <c r="E406" t="s">
        <v>12</v>
      </c>
      <c r="F406">
        <v>54</v>
      </c>
      <c r="G406">
        <v>59</v>
      </c>
      <c r="H406" t="s">
        <v>34</v>
      </c>
      <c r="I406" t="s">
        <v>34</v>
      </c>
      <c r="J406" t="s">
        <v>34</v>
      </c>
      <c r="K406">
        <v>62</v>
      </c>
    </row>
    <row r="407" spans="1:11" hidden="1" x14ac:dyDescent="0.25">
      <c r="A407" t="s">
        <v>8</v>
      </c>
      <c r="B407" t="s">
        <v>13</v>
      </c>
      <c r="C407" t="s">
        <v>23</v>
      </c>
      <c r="D407" t="s">
        <v>11</v>
      </c>
      <c r="E407" t="s">
        <v>12</v>
      </c>
      <c r="F407">
        <v>63</v>
      </c>
      <c r="G407">
        <v>73</v>
      </c>
      <c r="H407" t="s">
        <v>34</v>
      </c>
      <c r="I407" t="s">
        <v>34</v>
      </c>
      <c r="J407" t="s">
        <v>34</v>
      </c>
      <c r="K407">
        <v>68</v>
      </c>
    </row>
    <row r="408" spans="1:11" hidden="1" x14ac:dyDescent="0.25">
      <c r="A408" t="s">
        <v>17</v>
      </c>
      <c r="B408" t="s">
        <v>9</v>
      </c>
      <c r="C408" t="s">
        <v>19</v>
      </c>
      <c r="D408" t="s">
        <v>11</v>
      </c>
      <c r="E408" t="s">
        <v>15</v>
      </c>
      <c r="F408">
        <v>65</v>
      </c>
      <c r="G408">
        <v>65</v>
      </c>
      <c r="H408" t="s">
        <v>34</v>
      </c>
      <c r="I408" t="s">
        <v>34</v>
      </c>
      <c r="J408" t="s">
        <v>34</v>
      </c>
      <c r="K408">
        <v>63</v>
      </c>
    </row>
    <row r="409" spans="1:11" hidden="1" x14ac:dyDescent="0.25">
      <c r="A409" t="s">
        <v>8</v>
      </c>
      <c r="B409" t="s">
        <v>9</v>
      </c>
      <c r="C409" t="s">
        <v>19</v>
      </c>
      <c r="D409" t="s">
        <v>11</v>
      </c>
      <c r="E409" t="s">
        <v>12</v>
      </c>
      <c r="F409">
        <v>82</v>
      </c>
      <c r="G409">
        <v>80</v>
      </c>
      <c r="H409" t="s">
        <v>34</v>
      </c>
      <c r="I409" t="s">
        <v>34</v>
      </c>
      <c r="J409" t="s">
        <v>34</v>
      </c>
      <c r="K409">
        <v>77</v>
      </c>
    </row>
    <row r="410" spans="1:11" x14ac:dyDescent="0.25">
      <c r="A410" t="s">
        <v>8</v>
      </c>
      <c r="B410" t="s">
        <v>21</v>
      </c>
      <c r="C410" t="s">
        <v>22</v>
      </c>
      <c r="D410" t="s">
        <v>20</v>
      </c>
      <c r="E410" t="s">
        <v>15</v>
      </c>
      <c r="F410">
        <v>52</v>
      </c>
      <c r="G410">
        <v>57</v>
      </c>
      <c r="H410" t="s">
        <v>34</v>
      </c>
      <c r="I410" t="s">
        <v>34</v>
      </c>
      <c r="J410" t="s">
        <v>34</v>
      </c>
      <c r="K410">
        <v>56</v>
      </c>
    </row>
    <row r="411" spans="1:11" hidden="1" x14ac:dyDescent="0.25">
      <c r="A411" t="s">
        <v>17</v>
      </c>
      <c r="B411" t="s">
        <v>21</v>
      </c>
      <c r="C411" t="s">
        <v>19</v>
      </c>
      <c r="D411" t="s">
        <v>11</v>
      </c>
      <c r="E411" t="s">
        <v>15</v>
      </c>
      <c r="F411">
        <v>87</v>
      </c>
      <c r="G411">
        <v>84</v>
      </c>
      <c r="H411" t="s">
        <v>34</v>
      </c>
      <c r="I411" t="s">
        <v>34</v>
      </c>
      <c r="J411" t="s">
        <v>34</v>
      </c>
      <c r="K411">
        <v>85</v>
      </c>
    </row>
    <row r="412" spans="1:11" hidden="1" x14ac:dyDescent="0.25">
      <c r="A412" t="s">
        <v>8</v>
      </c>
      <c r="B412" t="s">
        <v>21</v>
      </c>
      <c r="C412" t="s">
        <v>16</v>
      </c>
      <c r="D412" t="s">
        <v>11</v>
      </c>
      <c r="E412" t="s">
        <v>15</v>
      </c>
      <c r="F412">
        <v>70</v>
      </c>
      <c r="G412">
        <v>71</v>
      </c>
      <c r="H412" t="s">
        <v>34</v>
      </c>
      <c r="I412" t="s">
        <v>34</v>
      </c>
      <c r="J412" t="s">
        <v>34</v>
      </c>
      <c r="K412">
        <v>74</v>
      </c>
    </row>
    <row r="413" spans="1:11" hidden="1" x14ac:dyDescent="0.25">
      <c r="A413" t="s">
        <v>17</v>
      </c>
      <c r="B413" t="s">
        <v>24</v>
      </c>
      <c r="C413" t="s">
        <v>14</v>
      </c>
      <c r="D413" t="s">
        <v>11</v>
      </c>
      <c r="E413" t="s">
        <v>15</v>
      </c>
      <c r="F413">
        <v>84</v>
      </c>
      <c r="G413">
        <v>83</v>
      </c>
      <c r="H413" t="s">
        <v>34</v>
      </c>
      <c r="I413" t="s">
        <v>34</v>
      </c>
      <c r="J413" t="s">
        <v>34</v>
      </c>
      <c r="K413">
        <v>78</v>
      </c>
    </row>
    <row r="414" spans="1:11" hidden="1" x14ac:dyDescent="0.25">
      <c r="A414" t="s">
        <v>17</v>
      </c>
      <c r="B414" t="s">
        <v>21</v>
      </c>
      <c r="C414" t="s">
        <v>19</v>
      </c>
      <c r="D414" t="s">
        <v>11</v>
      </c>
      <c r="E414" t="s">
        <v>12</v>
      </c>
      <c r="F414">
        <v>71</v>
      </c>
      <c r="G414">
        <v>66</v>
      </c>
      <c r="H414" t="s">
        <v>34</v>
      </c>
      <c r="I414" t="s">
        <v>34</v>
      </c>
      <c r="J414" t="s">
        <v>34</v>
      </c>
      <c r="K414">
        <v>60</v>
      </c>
    </row>
    <row r="415" spans="1:11" hidden="1" x14ac:dyDescent="0.25">
      <c r="A415" t="s">
        <v>17</v>
      </c>
      <c r="B415" t="s">
        <v>9</v>
      </c>
      <c r="C415" t="s">
        <v>23</v>
      </c>
      <c r="D415" t="s">
        <v>11</v>
      </c>
      <c r="E415" t="s">
        <v>15</v>
      </c>
      <c r="F415">
        <v>63</v>
      </c>
      <c r="G415">
        <v>67</v>
      </c>
      <c r="H415" t="s">
        <v>34</v>
      </c>
      <c r="I415" t="s">
        <v>34</v>
      </c>
      <c r="J415" t="s">
        <v>34</v>
      </c>
      <c r="K415">
        <v>67</v>
      </c>
    </row>
    <row r="416" spans="1:11" hidden="1" x14ac:dyDescent="0.25">
      <c r="A416" t="s">
        <v>8</v>
      </c>
      <c r="B416" t="s">
        <v>13</v>
      </c>
      <c r="C416" t="s">
        <v>10</v>
      </c>
      <c r="D416" t="s">
        <v>20</v>
      </c>
      <c r="E416" t="s">
        <v>15</v>
      </c>
      <c r="F416">
        <v>51</v>
      </c>
      <c r="G416">
        <v>72</v>
      </c>
      <c r="H416" t="s">
        <v>34</v>
      </c>
      <c r="I416" t="s">
        <v>34</v>
      </c>
      <c r="J416" t="s">
        <v>34</v>
      </c>
      <c r="K416">
        <v>79</v>
      </c>
    </row>
    <row r="417" spans="1:11" x14ac:dyDescent="0.25">
      <c r="A417" t="s">
        <v>17</v>
      </c>
      <c r="B417" t="s">
        <v>24</v>
      </c>
      <c r="C417" t="s">
        <v>22</v>
      </c>
      <c r="D417" t="s">
        <v>11</v>
      </c>
      <c r="E417" t="s">
        <v>12</v>
      </c>
      <c r="F417">
        <v>84</v>
      </c>
      <c r="G417">
        <v>73</v>
      </c>
      <c r="H417" t="s">
        <v>34</v>
      </c>
      <c r="I417" t="s">
        <v>34</v>
      </c>
      <c r="J417" t="s">
        <v>34</v>
      </c>
      <c r="K417">
        <v>69</v>
      </c>
    </row>
    <row r="418" spans="1:11" hidden="1" x14ac:dyDescent="0.25">
      <c r="A418" t="s">
        <v>17</v>
      </c>
      <c r="B418" t="s">
        <v>13</v>
      </c>
      <c r="C418" t="s">
        <v>10</v>
      </c>
      <c r="D418" t="s">
        <v>11</v>
      </c>
      <c r="E418" t="s">
        <v>15</v>
      </c>
      <c r="F418">
        <v>71</v>
      </c>
      <c r="G418">
        <v>74</v>
      </c>
      <c r="H418" t="s">
        <v>34</v>
      </c>
      <c r="I418" t="s">
        <v>34</v>
      </c>
      <c r="J418" t="s">
        <v>34</v>
      </c>
      <c r="K418">
        <v>68</v>
      </c>
    </row>
    <row r="419" spans="1:11" hidden="1" x14ac:dyDescent="0.25">
      <c r="A419" t="s">
        <v>17</v>
      </c>
      <c r="B419" t="s">
        <v>13</v>
      </c>
      <c r="C419" t="s">
        <v>19</v>
      </c>
      <c r="D419" t="s">
        <v>11</v>
      </c>
      <c r="E419" t="s">
        <v>12</v>
      </c>
      <c r="F419">
        <v>74</v>
      </c>
      <c r="G419">
        <v>73</v>
      </c>
      <c r="H419" t="s">
        <v>34</v>
      </c>
      <c r="I419" t="s">
        <v>34</v>
      </c>
      <c r="J419" t="s">
        <v>34</v>
      </c>
      <c r="K419">
        <v>67</v>
      </c>
    </row>
    <row r="420" spans="1:11" hidden="1" x14ac:dyDescent="0.25">
      <c r="A420" t="s">
        <v>17</v>
      </c>
      <c r="B420" t="s">
        <v>21</v>
      </c>
      <c r="C420" t="s">
        <v>14</v>
      </c>
      <c r="D420" t="s">
        <v>11</v>
      </c>
      <c r="E420" t="s">
        <v>12</v>
      </c>
      <c r="F420">
        <v>68</v>
      </c>
      <c r="G420">
        <v>59</v>
      </c>
      <c r="H420" t="s">
        <v>34</v>
      </c>
      <c r="I420" t="s">
        <v>34</v>
      </c>
      <c r="J420" t="s">
        <v>34</v>
      </c>
      <c r="K420">
        <v>62</v>
      </c>
    </row>
    <row r="421" spans="1:11" x14ac:dyDescent="0.25">
      <c r="A421" t="s">
        <v>17</v>
      </c>
      <c r="B421" t="s">
        <v>24</v>
      </c>
      <c r="C421" t="s">
        <v>22</v>
      </c>
      <c r="D421" t="s">
        <v>20</v>
      </c>
      <c r="E421" t="s">
        <v>15</v>
      </c>
      <c r="F421">
        <v>57</v>
      </c>
      <c r="G421">
        <v>56</v>
      </c>
      <c r="H421" t="s">
        <v>34</v>
      </c>
      <c r="I421" t="s">
        <v>34</v>
      </c>
      <c r="J421" t="s">
        <v>34</v>
      </c>
      <c r="K421">
        <v>54</v>
      </c>
    </row>
    <row r="422" spans="1:11" hidden="1" x14ac:dyDescent="0.25">
      <c r="A422" t="s">
        <v>8</v>
      </c>
      <c r="B422" t="s">
        <v>13</v>
      </c>
      <c r="C422" t="s">
        <v>19</v>
      </c>
      <c r="D422" t="s">
        <v>20</v>
      </c>
      <c r="E422" t="s">
        <v>15</v>
      </c>
      <c r="F422">
        <v>82</v>
      </c>
      <c r="G422">
        <v>93</v>
      </c>
      <c r="H422" t="s">
        <v>34</v>
      </c>
      <c r="I422" t="s">
        <v>34</v>
      </c>
      <c r="J422" t="s">
        <v>34</v>
      </c>
      <c r="K422">
        <v>93</v>
      </c>
    </row>
    <row r="423" spans="1:11" x14ac:dyDescent="0.25">
      <c r="A423" t="s">
        <v>8</v>
      </c>
      <c r="B423" t="s">
        <v>21</v>
      </c>
      <c r="C423" t="s">
        <v>22</v>
      </c>
      <c r="D423" t="s">
        <v>11</v>
      </c>
      <c r="E423" t="s">
        <v>15</v>
      </c>
      <c r="F423">
        <v>57</v>
      </c>
      <c r="G423">
        <v>58</v>
      </c>
      <c r="H423" t="s">
        <v>34</v>
      </c>
      <c r="I423" t="s">
        <v>34</v>
      </c>
      <c r="J423" t="s">
        <v>34</v>
      </c>
      <c r="K423">
        <v>64</v>
      </c>
    </row>
    <row r="424" spans="1:11" hidden="1" x14ac:dyDescent="0.25">
      <c r="A424" t="s">
        <v>8</v>
      </c>
      <c r="B424" t="s">
        <v>21</v>
      </c>
      <c r="C424" t="s">
        <v>16</v>
      </c>
      <c r="D424" t="s">
        <v>20</v>
      </c>
      <c r="E424" t="s">
        <v>15</v>
      </c>
      <c r="F424">
        <v>47</v>
      </c>
      <c r="G424">
        <v>58</v>
      </c>
      <c r="H424" t="s">
        <v>35</v>
      </c>
      <c r="I424" t="s">
        <v>34</v>
      </c>
      <c r="J424" t="s">
        <v>34</v>
      </c>
      <c r="K424">
        <v>67</v>
      </c>
    </row>
    <row r="425" spans="1:11" hidden="1" x14ac:dyDescent="0.25">
      <c r="A425" t="s">
        <v>8</v>
      </c>
      <c r="B425" t="s">
        <v>18</v>
      </c>
      <c r="C425" t="s">
        <v>23</v>
      </c>
      <c r="D425" t="s">
        <v>11</v>
      </c>
      <c r="E425" t="s">
        <v>15</v>
      </c>
      <c r="F425">
        <v>59</v>
      </c>
      <c r="G425">
        <v>85</v>
      </c>
      <c r="H425" t="s">
        <v>34</v>
      </c>
      <c r="I425" t="s">
        <v>34</v>
      </c>
      <c r="J425" t="s">
        <v>34</v>
      </c>
      <c r="K425">
        <v>80</v>
      </c>
    </row>
    <row r="426" spans="1:11" hidden="1" x14ac:dyDescent="0.25">
      <c r="A426" t="s">
        <v>17</v>
      </c>
      <c r="B426" t="s">
        <v>9</v>
      </c>
      <c r="C426" t="s">
        <v>14</v>
      </c>
      <c r="D426" t="s">
        <v>20</v>
      </c>
      <c r="E426" t="s">
        <v>12</v>
      </c>
      <c r="F426">
        <v>41</v>
      </c>
      <c r="G426">
        <v>39</v>
      </c>
      <c r="H426" t="s">
        <v>35</v>
      </c>
      <c r="I426" t="s">
        <v>35</v>
      </c>
      <c r="J426" t="s">
        <v>35</v>
      </c>
      <c r="K426">
        <v>34</v>
      </c>
    </row>
    <row r="427" spans="1:11" hidden="1" x14ac:dyDescent="0.25">
      <c r="A427" t="s">
        <v>8</v>
      </c>
      <c r="B427" t="s">
        <v>13</v>
      </c>
      <c r="C427" t="s">
        <v>14</v>
      </c>
      <c r="D427" t="s">
        <v>20</v>
      </c>
      <c r="E427" t="s">
        <v>12</v>
      </c>
      <c r="F427">
        <v>62</v>
      </c>
      <c r="G427">
        <v>67</v>
      </c>
      <c r="H427" t="s">
        <v>34</v>
      </c>
      <c r="I427" t="s">
        <v>34</v>
      </c>
      <c r="J427" t="s">
        <v>34</v>
      </c>
      <c r="K427">
        <v>62</v>
      </c>
    </row>
    <row r="428" spans="1:11" hidden="1" x14ac:dyDescent="0.25">
      <c r="A428" t="s">
        <v>17</v>
      </c>
      <c r="B428" t="s">
        <v>13</v>
      </c>
      <c r="C428" t="s">
        <v>10</v>
      </c>
      <c r="D428" t="s">
        <v>11</v>
      </c>
      <c r="E428" t="s">
        <v>12</v>
      </c>
      <c r="F428">
        <v>86</v>
      </c>
      <c r="G428">
        <v>83</v>
      </c>
      <c r="H428" t="s">
        <v>34</v>
      </c>
      <c r="I428" t="s">
        <v>34</v>
      </c>
      <c r="J428" t="s">
        <v>34</v>
      </c>
      <c r="K428">
        <v>86</v>
      </c>
    </row>
    <row r="429" spans="1:11" hidden="1" x14ac:dyDescent="0.25">
      <c r="A429" t="s">
        <v>17</v>
      </c>
      <c r="B429" t="s">
        <v>13</v>
      </c>
      <c r="C429" t="s">
        <v>23</v>
      </c>
      <c r="D429" t="s">
        <v>20</v>
      </c>
      <c r="E429" t="s">
        <v>12</v>
      </c>
      <c r="F429">
        <v>69</v>
      </c>
      <c r="G429">
        <v>71</v>
      </c>
      <c r="H429" t="s">
        <v>34</v>
      </c>
      <c r="I429" t="s">
        <v>34</v>
      </c>
      <c r="J429" t="s">
        <v>34</v>
      </c>
      <c r="K429">
        <v>65</v>
      </c>
    </row>
    <row r="430" spans="1:11" hidden="1" x14ac:dyDescent="0.25">
      <c r="A430" t="s">
        <v>17</v>
      </c>
      <c r="B430" t="s">
        <v>18</v>
      </c>
      <c r="C430" t="s">
        <v>23</v>
      </c>
      <c r="D430" t="s">
        <v>20</v>
      </c>
      <c r="E430" t="s">
        <v>12</v>
      </c>
      <c r="F430">
        <v>65</v>
      </c>
      <c r="G430">
        <v>59</v>
      </c>
      <c r="H430" t="s">
        <v>34</v>
      </c>
      <c r="I430" t="s">
        <v>34</v>
      </c>
      <c r="J430" t="s">
        <v>34</v>
      </c>
      <c r="K430">
        <v>53</v>
      </c>
    </row>
    <row r="431" spans="1:11" hidden="1" x14ac:dyDescent="0.25">
      <c r="A431" t="s">
        <v>17</v>
      </c>
      <c r="B431" t="s">
        <v>13</v>
      </c>
      <c r="C431" t="s">
        <v>23</v>
      </c>
      <c r="D431" t="s">
        <v>20</v>
      </c>
      <c r="E431" t="s">
        <v>12</v>
      </c>
      <c r="F431">
        <v>68</v>
      </c>
      <c r="G431">
        <v>63</v>
      </c>
      <c r="H431" t="s">
        <v>34</v>
      </c>
      <c r="I431" t="s">
        <v>34</v>
      </c>
      <c r="J431" t="s">
        <v>34</v>
      </c>
      <c r="K431">
        <v>54</v>
      </c>
    </row>
    <row r="432" spans="1:11" hidden="1" x14ac:dyDescent="0.25">
      <c r="A432" t="s">
        <v>17</v>
      </c>
      <c r="B432" t="s">
        <v>13</v>
      </c>
      <c r="C432" t="s">
        <v>19</v>
      </c>
      <c r="D432" t="s">
        <v>20</v>
      </c>
      <c r="E432" t="s">
        <v>12</v>
      </c>
      <c r="F432">
        <v>64</v>
      </c>
      <c r="G432">
        <v>66</v>
      </c>
      <c r="H432" t="s">
        <v>34</v>
      </c>
      <c r="I432" t="s">
        <v>34</v>
      </c>
      <c r="J432" t="s">
        <v>34</v>
      </c>
      <c r="K432">
        <v>59</v>
      </c>
    </row>
    <row r="433" spans="1:11" x14ac:dyDescent="0.25">
      <c r="A433" t="s">
        <v>8</v>
      </c>
      <c r="B433" t="s">
        <v>13</v>
      </c>
      <c r="C433" t="s">
        <v>22</v>
      </c>
      <c r="D433" t="s">
        <v>11</v>
      </c>
      <c r="E433" t="s">
        <v>12</v>
      </c>
      <c r="F433">
        <v>61</v>
      </c>
      <c r="G433">
        <v>72</v>
      </c>
      <c r="H433" t="s">
        <v>34</v>
      </c>
      <c r="I433" t="s">
        <v>34</v>
      </c>
      <c r="J433" t="s">
        <v>34</v>
      </c>
      <c r="K433">
        <v>70</v>
      </c>
    </row>
    <row r="434" spans="1:11" x14ac:dyDescent="0.25">
      <c r="A434" t="s">
        <v>17</v>
      </c>
      <c r="B434" t="s">
        <v>13</v>
      </c>
      <c r="C434" t="s">
        <v>22</v>
      </c>
      <c r="D434" t="s">
        <v>11</v>
      </c>
      <c r="E434" t="s">
        <v>12</v>
      </c>
      <c r="F434">
        <v>61</v>
      </c>
      <c r="G434">
        <v>56</v>
      </c>
      <c r="H434" t="s">
        <v>34</v>
      </c>
      <c r="I434" t="s">
        <v>34</v>
      </c>
      <c r="J434" t="s">
        <v>34</v>
      </c>
      <c r="K434">
        <v>55</v>
      </c>
    </row>
    <row r="435" spans="1:11" hidden="1" x14ac:dyDescent="0.25">
      <c r="A435" t="s">
        <v>8</v>
      </c>
      <c r="B435" t="s">
        <v>18</v>
      </c>
      <c r="C435" t="s">
        <v>23</v>
      </c>
      <c r="D435" t="s">
        <v>20</v>
      </c>
      <c r="E435" t="s">
        <v>12</v>
      </c>
      <c r="F435">
        <v>47</v>
      </c>
      <c r="G435">
        <v>59</v>
      </c>
      <c r="H435" t="s">
        <v>35</v>
      </c>
      <c r="I435" t="s">
        <v>34</v>
      </c>
      <c r="J435" t="s">
        <v>34</v>
      </c>
      <c r="K435">
        <v>50</v>
      </c>
    </row>
    <row r="436" spans="1:11" hidden="1" x14ac:dyDescent="0.25">
      <c r="A436" t="s">
        <v>17</v>
      </c>
      <c r="B436" t="s">
        <v>13</v>
      </c>
      <c r="C436" t="s">
        <v>23</v>
      </c>
      <c r="D436" t="s">
        <v>11</v>
      </c>
      <c r="E436" t="s">
        <v>12</v>
      </c>
      <c r="F436">
        <v>73</v>
      </c>
      <c r="G436">
        <v>66</v>
      </c>
      <c r="H436" t="s">
        <v>34</v>
      </c>
      <c r="I436" t="s">
        <v>34</v>
      </c>
      <c r="J436" t="s">
        <v>34</v>
      </c>
      <c r="K436">
        <v>66</v>
      </c>
    </row>
    <row r="437" spans="1:11" hidden="1" x14ac:dyDescent="0.25">
      <c r="A437" t="s">
        <v>17</v>
      </c>
      <c r="B437" t="s">
        <v>13</v>
      </c>
      <c r="C437" t="s">
        <v>14</v>
      </c>
      <c r="D437" t="s">
        <v>20</v>
      </c>
      <c r="E437" t="s">
        <v>15</v>
      </c>
      <c r="F437">
        <v>50</v>
      </c>
      <c r="G437">
        <v>48</v>
      </c>
      <c r="H437" t="s">
        <v>34</v>
      </c>
      <c r="I437" t="s">
        <v>35</v>
      </c>
      <c r="J437" t="s">
        <v>34</v>
      </c>
      <c r="K437">
        <v>53</v>
      </c>
    </row>
    <row r="438" spans="1:11" hidden="1" x14ac:dyDescent="0.25">
      <c r="A438" t="s">
        <v>17</v>
      </c>
      <c r="B438" t="s">
        <v>21</v>
      </c>
      <c r="C438" t="s">
        <v>19</v>
      </c>
      <c r="D438" t="s">
        <v>11</v>
      </c>
      <c r="E438" t="s">
        <v>12</v>
      </c>
      <c r="F438">
        <v>75</v>
      </c>
      <c r="G438">
        <v>68</v>
      </c>
      <c r="H438" t="s">
        <v>34</v>
      </c>
      <c r="I438" t="s">
        <v>34</v>
      </c>
      <c r="J438" t="s">
        <v>34</v>
      </c>
      <c r="K438">
        <v>64</v>
      </c>
    </row>
    <row r="439" spans="1:11" hidden="1" x14ac:dyDescent="0.25">
      <c r="A439" t="s">
        <v>17</v>
      </c>
      <c r="B439" t="s">
        <v>21</v>
      </c>
      <c r="C439" t="s">
        <v>19</v>
      </c>
      <c r="D439" t="s">
        <v>20</v>
      </c>
      <c r="E439" t="s">
        <v>12</v>
      </c>
      <c r="F439">
        <v>75</v>
      </c>
      <c r="G439">
        <v>66</v>
      </c>
      <c r="H439" t="s">
        <v>34</v>
      </c>
      <c r="I439" t="s">
        <v>34</v>
      </c>
      <c r="J439" t="s">
        <v>34</v>
      </c>
      <c r="K439">
        <v>73</v>
      </c>
    </row>
    <row r="440" spans="1:11" x14ac:dyDescent="0.25">
      <c r="A440" t="s">
        <v>17</v>
      </c>
      <c r="B440" t="s">
        <v>13</v>
      </c>
      <c r="C440" t="s">
        <v>22</v>
      </c>
      <c r="D440" t="s">
        <v>11</v>
      </c>
      <c r="E440" t="s">
        <v>12</v>
      </c>
      <c r="F440">
        <v>70</v>
      </c>
      <c r="G440">
        <v>56</v>
      </c>
      <c r="H440" t="s">
        <v>34</v>
      </c>
      <c r="I440" t="s">
        <v>34</v>
      </c>
      <c r="J440" t="s">
        <v>34</v>
      </c>
      <c r="K440">
        <v>51</v>
      </c>
    </row>
    <row r="441" spans="1:11" hidden="1" x14ac:dyDescent="0.25">
      <c r="A441" t="s">
        <v>17</v>
      </c>
      <c r="B441" t="s">
        <v>21</v>
      </c>
      <c r="C441" t="s">
        <v>23</v>
      </c>
      <c r="D441" t="s">
        <v>11</v>
      </c>
      <c r="E441" t="s">
        <v>15</v>
      </c>
      <c r="F441">
        <v>89</v>
      </c>
      <c r="G441">
        <v>88</v>
      </c>
      <c r="H441" t="s">
        <v>34</v>
      </c>
      <c r="I441" t="s">
        <v>34</v>
      </c>
      <c r="J441" t="s">
        <v>34</v>
      </c>
      <c r="K441">
        <v>82</v>
      </c>
    </row>
    <row r="442" spans="1:11" hidden="1" x14ac:dyDescent="0.25">
      <c r="A442" t="s">
        <v>8</v>
      </c>
      <c r="B442" t="s">
        <v>13</v>
      </c>
      <c r="C442" t="s">
        <v>14</v>
      </c>
      <c r="D442" t="s">
        <v>11</v>
      </c>
      <c r="E442" t="s">
        <v>15</v>
      </c>
      <c r="F442">
        <v>67</v>
      </c>
      <c r="G442">
        <v>81</v>
      </c>
      <c r="H442" t="s">
        <v>34</v>
      </c>
      <c r="I442" t="s">
        <v>34</v>
      </c>
      <c r="J442" t="s">
        <v>34</v>
      </c>
      <c r="K442">
        <v>79</v>
      </c>
    </row>
    <row r="443" spans="1:11" x14ac:dyDescent="0.25">
      <c r="A443" t="s">
        <v>8</v>
      </c>
      <c r="B443" t="s">
        <v>21</v>
      </c>
      <c r="C443" t="s">
        <v>22</v>
      </c>
      <c r="D443" t="s">
        <v>11</v>
      </c>
      <c r="E443" t="s">
        <v>12</v>
      </c>
      <c r="F443">
        <v>78</v>
      </c>
      <c r="G443">
        <v>81</v>
      </c>
      <c r="H443" t="s">
        <v>34</v>
      </c>
      <c r="I443" t="s">
        <v>34</v>
      </c>
      <c r="J443" t="s">
        <v>34</v>
      </c>
      <c r="K443">
        <v>80</v>
      </c>
    </row>
    <row r="444" spans="1:11" hidden="1" x14ac:dyDescent="0.25">
      <c r="A444" t="s">
        <v>8</v>
      </c>
      <c r="B444" t="s">
        <v>18</v>
      </c>
      <c r="C444" t="s">
        <v>23</v>
      </c>
      <c r="D444" t="s">
        <v>20</v>
      </c>
      <c r="E444" t="s">
        <v>12</v>
      </c>
      <c r="F444">
        <v>59</v>
      </c>
      <c r="G444">
        <v>73</v>
      </c>
      <c r="H444" t="s">
        <v>34</v>
      </c>
      <c r="I444" t="s">
        <v>34</v>
      </c>
      <c r="J444" t="s">
        <v>34</v>
      </c>
      <c r="K444">
        <v>69</v>
      </c>
    </row>
    <row r="445" spans="1:11" hidden="1" x14ac:dyDescent="0.25">
      <c r="A445" t="s">
        <v>8</v>
      </c>
      <c r="B445" t="s">
        <v>9</v>
      </c>
      <c r="C445" t="s">
        <v>19</v>
      </c>
      <c r="D445" t="s">
        <v>11</v>
      </c>
      <c r="E445" t="s">
        <v>12</v>
      </c>
      <c r="F445">
        <v>73</v>
      </c>
      <c r="G445">
        <v>83</v>
      </c>
      <c r="H445" t="s">
        <v>34</v>
      </c>
      <c r="I445" t="s">
        <v>34</v>
      </c>
      <c r="J445" t="s">
        <v>34</v>
      </c>
      <c r="K445">
        <v>76</v>
      </c>
    </row>
    <row r="446" spans="1:11" hidden="1" x14ac:dyDescent="0.25">
      <c r="A446" t="s">
        <v>17</v>
      </c>
      <c r="B446" t="s">
        <v>18</v>
      </c>
      <c r="C446" t="s">
        <v>23</v>
      </c>
      <c r="D446" t="s">
        <v>20</v>
      </c>
      <c r="E446" t="s">
        <v>12</v>
      </c>
      <c r="F446">
        <v>79</v>
      </c>
      <c r="G446">
        <v>82</v>
      </c>
      <c r="H446" t="s">
        <v>34</v>
      </c>
      <c r="I446" t="s">
        <v>34</v>
      </c>
      <c r="J446" t="s">
        <v>34</v>
      </c>
      <c r="K446">
        <v>73</v>
      </c>
    </row>
    <row r="447" spans="1:11" hidden="1" x14ac:dyDescent="0.25">
      <c r="A447" t="s">
        <v>8</v>
      </c>
      <c r="B447" t="s">
        <v>13</v>
      </c>
      <c r="C447" t="s">
        <v>23</v>
      </c>
      <c r="D447" t="s">
        <v>11</v>
      </c>
      <c r="E447" t="s">
        <v>15</v>
      </c>
      <c r="F447">
        <v>67</v>
      </c>
      <c r="G447">
        <v>74</v>
      </c>
      <c r="H447" t="s">
        <v>34</v>
      </c>
      <c r="I447" t="s">
        <v>34</v>
      </c>
      <c r="J447" t="s">
        <v>34</v>
      </c>
      <c r="K447">
        <v>77</v>
      </c>
    </row>
    <row r="448" spans="1:11" hidden="1" x14ac:dyDescent="0.25">
      <c r="A448" t="s">
        <v>17</v>
      </c>
      <c r="B448" t="s">
        <v>21</v>
      </c>
      <c r="C448" t="s">
        <v>14</v>
      </c>
      <c r="D448" t="s">
        <v>20</v>
      </c>
      <c r="E448" t="s">
        <v>12</v>
      </c>
      <c r="F448">
        <v>69</v>
      </c>
      <c r="G448">
        <v>66</v>
      </c>
      <c r="H448" t="s">
        <v>34</v>
      </c>
      <c r="I448" t="s">
        <v>34</v>
      </c>
      <c r="J448" t="s">
        <v>34</v>
      </c>
      <c r="K448">
        <v>60</v>
      </c>
    </row>
    <row r="449" spans="1:11" x14ac:dyDescent="0.25">
      <c r="A449" t="s">
        <v>17</v>
      </c>
      <c r="B449" t="s">
        <v>13</v>
      </c>
      <c r="C449" t="s">
        <v>22</v>
      </c>
      <c r="D449" t="s">
        <v>11</v>
      </c>
      <c r="E449" t="s">
        <v>15</v>
      </c>
      <c r="F449">
        <v>86</v>
      </c>
      <c r="G449">
        <v>81</v>
      </c>
      <c r="H449" t="s">
        <v>34</v>
      </c>
      <c r="I449" t="s">
        <v>34</v>
      </c>
      <c r="J449" t="s">
        <v>34</v>
      </c>
      <c r="K449">
        <v>80</v>
      </c>
    </row>
    <row r="450" spans="1:11" x14ac:dyDescent="0.25">
      <c r="A450" t="s">
        <v>17</v>
      </c>
      <c r="B450" t="s">
        <v>9</v>
      </c>
      <c r="C450" t="s">
        <v>22</v>
      </c>
      <c r="D450" t="s">
        <v>11</v>
      </c>
      <c r="E450" t="s">
        <v>12</v>
      </c>
      <c r="F450">
        <v>47</v>
      </c>
      <c r="G450">
        <v>46</v>
      </c>
      <c r="H450" t="s">
        <v>35</v>
      </c>
      <c r="I450" t="s">
        <v>35</v>
      </c>
      <c r="J450" t="s">
        <v>35</v>
      </c>
      <c r="K450">
        <v>42</v>
      </c>
    </row>
    <row r="451" spans="1:11" hidden="1" x14ac:dyDescent="0.25">
      <c r="A451" t="s">
        <v>17</v>
      </c>
      <c r="B451" t="s">
        <v>9</v>
      </c>
      <c r="C451" t="s">
        <v>19</v>
      </c>
      <c r="D451" t="s">
        <v>11</v>
      </c>
      <c r="E451" t="s">
        <v>12</v>
      </c>
      <c r="F451">
        <v>81</v>
      </c>
      <c r="G451">
        <v>73</v>
      </c>
      <c r="H451" t="s">
        <v>34</v>
      </c>
      <c r="I451" t="s">
        <v>34</v>
      </c>
      <c r="J451" t="s">
        <v>34</v>
      </c>
      <c r="K451">
        <v>72</v>
      </c>
    </row>
    <row r="452" spans="1:11" hidden="1" x14ac:dyDescent="0.25">
      <c r="A452" t="s">
        <v>8</v>
      </c>
      <c r="B452" t="s">
        <v>13</v>
      </c>
      <c r="C452" t="s">
        <v>14</v>
      </c>
      <c r="D452" t="s">
        <v>20</v>
      </c>
      <c r="E452" t="s">
        <v>15</v>
      </c>
      <c r="F452">
        <v>64</v>
      </c>
      <c r="G452">
        <v>85</v>
      </c>
      <c r="H452" t="s">
        <v>34</v>
      </c>
      <c r="I452" t="s">
        <v>34</v>
      </c>
      <c r="J452" t="s">
        <v>34</v>
      </c>
      <c r="K452">
        <v>85</v>
      </c>
    </row>
    <row r="453" spans="1:11" hidden="1" x14ac:dyDescent="0.25">
      <c r="A453" t="s">
        <v>8</v>
      </c>
      <c r="B453" t="s">
        <v>24</v>
      </c>
      <c r="C453" t="s">
        <v>14</v>
      </c>
      <c r="D453" t="s">
        <v>11</v>
      </c>
      <c r="E453" t="s">
        <v>12</v>
      </c>
      <c r="F453">
        <v>100</v>
      </c>
      <c r="G453">
        <v>92</v>
      </c>
      <c r="H453" t="s">
        <v>34</v>
      </c>
      <c r="I453" t="s">
        <v>34</v>
      </c>
      <c r="J453" t="s">
        <v>34</v>
      </c>
      <c r="K453">
        <v>97</v>
      </c>
    </row>
    <row r="454" spans="1:11" hidden="1" x14ac:dyDescent="0.25">
      <c r="A454" t="s">
        <v>8</v>
      </c>
      <c r="B454" t="s">
        <v>13</v>
      </c>
      <c r="C454" t="s">
        <v>19</v>
      </c>
      <c r="D454" t="s">
        <v>20</v>
      </c>
      <c r="E454" t="s">
        <v>12</v>
      </c>
      <c r="F454">
        <v>65</v>
      </c>
      <c r="G454">
        <v>77</v>
      </c>
      <c r="H454" t="s">
        <v>34</v>
      </c>
      <c r="I454" t="s">
        <v>34</v>
      </c>
      <c r="J454" t="s">
        <v>34</v>
      </c>
      <c r="K454">
        <v>74</v>
      </c>
    </row>
    <row r="455" spans="1:11" hidden="1" x14ac:dyDescent="0.25">
      <c r="A455" t="s">
        <v>17</v>
      </c>
      <c r="B455" t="s">
        <v>13</v>
      </c>
      <c r="C455" t="s">
        <v>14</v>
      </c>
      <c r="D455" t="s">
        <v>20</v>
      </c>
      <c r="E455" t="s">
        <v>12</v>
      </c>
      <c r="F455">
        <v>65</v>
      </c>
      <c r="G455">
        <v>58</v>
      </c>
      <c r="H455" t="s">
        <v>34</v>
      </c>
      <c r="I455" t="s">
        <v>34</v>
      </c>
      <c r="J455" t="s">
        <v>35</v>
      </c>
      <c r="K455">
        <v>49</v>
      </c>
    </row>
    <row r="456" spans="1:11" hidden="1" x14ac:dyDescent="0.25">
      <c r="A456" t="s">
        <v>8</v>
      </c>
      <c r="B456" t="s">
        <v>13</v>
      </c>
      <c r="C456" t="s">
        <v>19</v>
      </c>
      <c r="D456" t="s">
        <v>20</v>
      </c>
      <c r="E456" t="s">
        <v>12</v>
      </c>
      <c r="F456">
        <v>53</v>
      </c>
      <c r="G456">
        <v>61</v>
      </c>
      <c r="H456" t="s">
        <v>34</v>
      </c>
      <c r="I456" t="s">
        <v>34</v>
      </c>
      <c r="J456" t="s">
        <v>34</v>
      </c>
      <c r="K456">
        <v>62</v>
      </c>
    </row>
    <row r="457" spans="1:11" hidden="1" x14ac:dyDescent="0.25">
      <c r="A457" t="s">
        <v>17</v>
      </c>
      <c r="B457" t="s">
        <v>13</v>
      </c>
      <c r="C457" t="s">
        <v>10</v>
      </c>
      <c r="D457" t="s">
        <v>20</v>
      </c>
      <c r="E457" t="s">
        <v>12</v>
      </c>
      <c r="F457">
        <v>37</v>
      </c>
      <c r="G457">
        <v>56</v>
      </c>
      <c r="H457" t="s">
        <v>35</v>
      </c>
      <c r="I457" t="s">
        <v>34</v>
      </c>
      <c r="J457" t="s">
        <v>35</v>
      </c>
      <c r="K457">
        <v>47</v>
      </c>
    </row>
    <row r="458" spans="1:11" hidden="1" x14ac:dyDescent="0.25">
      <c r="A458" t="s">
        <v>8</v>
      </c>
      <c r="B458" t="s">
        <v>21</v>
      </c>
      <c r="C458" t="s">
        <v>10</v>
      </c>
      <c r="D458" t="s">
        <v>11</v>
      </c>
      <c r="E458" t="s">
        <v>12</v>
      </c>
      <c r="F458">
        <v>79</v>
      </c>
      <c r="G458">
        <v>89</v>
      </c>
      <c r="H458" t="s">
        <v>34</v>
      </c>
      <c r="I458" t="s">
        <v>34</v>
      </c>
      <c r="J458" t="s">
        <v>34</v>
      </c>
      <c r="K458">
        <v>89</v>
      </c>
    </row>
    <row r="459" spans="1:11" hidden="1" x14ac:dyDescent="0.25">
      <c r="A459" t="s">
        <v>17</v>
      </c>
      <c r="B459" t="s">
        <v>21</v>
      </c>
      <c r="C459" t="s">
        <v>19</v>
      </c>
      <c r="D459" t="s">
        <v>20</v>
      </c>
      <c r="E459" t="s">
        <v>12</v>
      </c>
      <c r="F459">
        <v>53</v>
      </c>
      <c r="G459">
        <v>54</v>
      </c>
      <c r="H459" t="s">
        <v>34</v>
      </c>
      <c r="I459" t="s">
        <v>34</v>
      </c>
      <c r="J459" t="s">
        <v>35</v>
      </c>
      <c r="K459">
        <v>48</v>
      </c>
    </row>
    <row r="460" spans="1:11" hidden="1" x14ac:dyDescent="0.25">
      <c r="A460" t="s">
        <v>8</v>
      </c>
      <c r="B460" t="s">
        <v>24</v>
      </c>
      <c r="C460" t="s">
        <v>10</v>
      </c>
      <c r="D460" t="s">
        <v>11</v>
      </c>
      <c r="E460" t="s">
        <v>12</v>
      </c>
      <c r="F460">
        <v>100</v>
      </c>
      <c r="G460">
        <v>100</v>
      </c>
      <c r="H460" t="s">
        <v>34</v>
      </c>
      <c r="I460" t="s">
        <v>34</v>
      </c>
      <c r="J460" t="s">
        <v>34</v>
      </c>
      <c r="K460">
        <v>100</v>
      </c>
    </row>
    <row r="461" spans="1:11" x14ac:dyDescent="0.25">
      <c r="A461" t="s">
        <v>17</v>
      </c>
      <c r="B461" t="s">
        <v>9</v>
      </c>
      <c r="C461" t="s">
        <v>22</v>
      </c>
      <c r="D461" t="s">
        <v>11</v>
      </c>
      <c r="E461" t="s">
        <v>15</v>
      </c>
      <c r="F461">
        <v>72</v>
      </c>
      <c r="G461">
        <v>65</v>
      </c>
      <c r="H461" t="s">
        <v>34</v>
      </c>
      <c r="I461" t="s">
        <v>34</v>
      </c>
      <c r="J461" t="s">
        <v>34</v>
      </c>
      <c r="K461">
        <v>68</v>
      </c>
    </row>
    <row r="462" spans="1:11" hidden="1" x14ac:dyDescent="0.25">
      <c r="A462" t="s">
        <v>17</v>
      </c>
      <c r="B462" t="s">
        <v>13</v>
      </c>
      <c r="C462" t="s">
        <v>10</v>
      </c>
      <c r="D462" t="s">
        <v>20</v>
      </c>
      <c r="E462" t="s">
        <v>12</v>
      </c>
      <c r="F462">
        <v>53</v>
      </c>
      <c r="G462">
        <v>58</v>
      </c>
      <c r="H462" t="s">
        <v>34</v>
      </c>
      <c r="I462" t="s">
        <v>34</v>
      </c>
      <c r="J462" t="s">
        <v>34</v>
      </c>
      <c r="K462">
        <v>55</v>
      </c>
    </row>
    <row r="463" spans="1:11" hidden="1" x14ac:dyDescent="0.25">
      <c r="A463" t="s">
        <v>17</v>
      </c>
      <c r="B463" t="s">
        <v>9</v>
      </c>
      <c r="C463" t="s">
        <v>14</v>
      </c>
      <c r="D463" t="s">
        <v>20</v>
      </c>
      <c r="E463" t="s">
        <v>12</v>
      </c>
      <c r="F463">
        <v>54</v>
      </c>
      <c r="G463">
        <v>54</v>
      </c>
      <c r="H463" t="s">
        <v>34</v>
      </c>
      <c r="I463" t="s">
        <v>34</v>
      </c>
      <c r="J463" t="s">
        <v>35</v>
      </c>
      <c r="K463">
        <v>45</v>
      </c>
    </row>
    <row r="464" spans="1:11" hidden="1" x14ac:dyDescent="0.25">
      <c r="A464" t="s">
        <v>8</v>
      </c>
      <c r="B464" t="s">
        <v>24</v>
      </c>
      <c r="C464" t="s">
        <v>14</v>
      </c>
      <c r="D464" t="s">
        <v>11</v>
      </c>
      <c r="E464" t="s">
        <v>12</v>
      </c>
      <c r="F464">
        <v>71</v>
      </c>
      <c r="G464">
        <v>70</v>
      </c>
      <c r="H464" t="s">
        <v>34</v>
      </c>
      <c r="I464" t="s">
        <v>34</v>
      </c>
      <c r="J464" t="s">
        <v>34</v>
      </c>
      <c r="K464">
        <v>76</v>
      </c>
    </row>
    <row r="465" spans="1:11" hidden="1" x14ac:dyDescent="0.25">
      <c r="A465" t="s">
        <v>8</v>
      </c>
      <c r="B465" t="s">
        <v>13</v>
      </c>
      <c r="C465" t="s">
        <v>14</v>
      </c>
      <c r="D465" t="s">
        <v>20</v>
      </c>
      <c r="E465" t="s">
        <v>12</v>
      </c>
      <c r="F465">
        <v>77</v>
      </c>
      <c r="G465">
        <v>90</v>
      </c>
      <c r="H465" t="s">
        <v>34</v>
      </c>
      <c r="I465" t="s">
        <v>34</v>
      </c>
      <c r="J465" t="s">
        <v>34</v>
      </c>
      <c r="K465">
        <v>91</v>
      </c>
    </row>
    <row r="466" spans="1:11" hidden="1" x14ac:dyDescent="0.25">
      <c r="A466" t="s">
        <v>17</v>
      </c>
      <c r="B466" t="s">
        <v>18</v>
      </c>
      <c r="C466" t="s">
        <v>10</v>
      </c>
      <c r="D466" t="s">
        <v>11</v>
      </c>
      <c r="E466" t="s">
        <v>15</v>
      </c>
      <c r="F466">
        <v>75</v>
      </c>
      <c r="G466">
        <v>58</v>
      </c>
      <c r="H466" t="s">
        <v>34</v>
      </c>
      <c r="I466" t="s">
        <v>34</v>
      </c>
      <c r="J466" t="s">
        <v>34</v>
      </c>
      <c r="K466">
        <v>62</v>
      </c>
    </row>
    <row r="467" spans="1:11" hidden="1" x14ac:dyDescent="0.25">
      <c r="A467" t="s">
        <v>8</v>
      </c>
      <c r="B467" t="s">
        <v>13</v>
      </c>
      <c r="C467" t="s">
        <v>14</v>
      </c>
      <c r="D467" t="s">
        <v>11</v>
      </c>
      <c r="E467" t="s">
        <v>12</v>
      </c>
      <c r="F467">
        <v>84</v>
      </c>
      <c r="G467">
        <v>87</v>
      </c>
      <c r="H467" t="s">
        <v>34</v>
      </c>
      <c r="I467" t="s">
        <v>34</v>
      </c>
      <c r="J467" t="s">
        <v>34</v>
      </c>
      <c r="K467">
        <v>91</v>
      </c>
    </row>
    <row r="468" spans="1:11" hidden="1" x14ac:dyDescent="0.25">
      <c r="A468" t="s">
        <v>8</v>
      </c>
      <c r="B468" t="s">
        <v>21</v>
      </c>
      <c r="C468" t="s">
        <v>19</v>
      </c>
      <c r="D468" t="s">
        <v>20</v>
      </c>
      <c r="E468" t="s">
        <v>12</v>
      </c>
      <c r="F468">
        <v>26</v>
      </c>
      <c r="G468">
        <v>31</v>
      </c>
      <c r="H468" t="s">
        <v>35</v>
      </c>
      <c r="I468" t="s">
        <v>35</v>
      </c>
      <c r="J468" t="s">
        <v>35</v>
      </c>
      <c r="K468">
        <v>38</v>
      </c>
    </row>
    <row r="469" spans="1:11" x14ac:dyDescent="0.25">
      <c r="A469" t="s">
        <v>17</v>
      </c>
      <c r="B469" t="s">
        <v>18</v>
      </c>
      <c r="C469" t="s">
        <v>22</v>
      </c>
      <c r="D469" t="s">
        <v>20</v>
      </c>
      <c r="E469" t="s">
        <v>15</v>
      </c>
      <c r="F469">
        <v>72</v>
      </c>
      <c r="G469">
        <v>67</v>
      </c>
      <c r="H469" t="s">
        <v>34</v>
      </c>
      <c r="I469" t="s">
        <v>34</v>
      </c>
      <c r="J469" t="s">
        <v>34</v>
      </c>
      <c r="K469">
        <v>65</v>
      </c>
    </row>
    <row r="470" spans="1:11" x14ac:dyDescent="0.25">
      <c r="A470" t="s">
        <v>8</v>
      </c>
      <c r="B470" t="s">
        <v>18</v>
      </c>
      <c r="C470" t="s">
        <v>22</v>
      </c>
      <c r="D470" t="s">
        <v>20</v>
      </c>
      <c r="E470" t="s">
        <v>15</v>
      </c>
      <c r="F470">
        <v>77</v>
      </c>
      <c r="G470">
        <v>88</v>
      </c>
      <c r="H470" t="s">
        <v>34</v>
      </c>
      <c r="I470" t="s">
        <v>34</v>
      </c>
      <c r="J470" t="s">
        <v>34</v>
      </c>
      <c r="K470">
        <v>85</v>
      </c>
    </row>
    <row r="471" spans="1:11" hidden="1" x14ac:dyDescent="0.25">
      <c r="A471" t="s">
        <v>17</v>
      </c>
      <c r="B471" t="s">
        <v>13</v>
      </c>
      <c r="C471" t="s">
        <v>14</v>
      </c>
      <c r="D471" t="s">
        <v>11</v>
      </c>
      <c r="E471" t="s">
        <v>12</v>
      </c>
      <c r="F471">
        <v>91</v>
      </c>
      <c r="G471">
        <v>74</v>
      </c>
      <c r="H471" t="s">
        <v>34</v>
      </c>
      <c r="I471" t="s">
        <v>34</v>
      </c>
      <c r="J471" t="s">
        <v>34</v>
      </c>
      <c r="K471">
        <v>76</v>
      </c>
    </row>
    <row r="472" spans="1:11" hidden="1" x14ac:dyDescent="0.25">
      <c r="A472" t="s">
        <v>8</v>
      </c>
      <c r="B472" t="s">
        <v>13</v>
      </c>
      <c r="C472" t="s">
        <v>19</v>
      </c>
      <c r="D472" t="s">
        <v>11</v>
      </c>
      <c r="E472" t="s">
        <v>15</v>
      </c>
      <c r="F472">
        <v>83</v>
      </c>
      <c r="G472">
        <v>85</v>
      </c>
      <c r="H472" t="s">
        <v>34</v>
      </c>
      <c r="I472" t="s">
        <v>34</v>
      </c>
      <c r="J472" t="s">
        <v>34</v>
      </c>
      <c r="K472">
        <v>90</v>
      </c>
    </row>
    <row r="473" spans="1:11" x14ac:dyDescent="0.25">
      <c r="A473" t="s">
        <v>8</v>
      </c>
      <c r="B473" t="s">
        <v>13</v>
      </c>
      <c r="C473" t="s">
        <v>22</v>
      </c>
      <c r="D473" t="s">
        <v>11</v>
      </c>
      <c r="E473" t="s">
        <v>12</v>
      </c>
      <c r="F473">
        <v>63</v>
      </c>
      <c r="G473">
        <v>69</v>
      </c>
      <c r="H473" t="s">
        <v>34</v>
      </c>
      <c r="I473" t="s">
        <v>34</v>
      </c>
      <c r="J473" t="s">
        <v>34</v>
      </c>
      <c r="K473">
        <v>74</v>
      </c>
    </row>
    <row r="474" spans="1:11" hidden="1" x14ac:dyDescent="0.25">
      <c r="A474" t="s">
        <v>8</v>
      </c>
      <c r="B474" t="s">
        <v>13</v>
      </c>
      <c r="C474" t="s">
        <v>19</v>
      </c>
      <c r="D474" t="s">
        <v>11</v>
      </c>
      <c r="E474" t="s">
        <v>15</v>
      </c>
      <c r="F474">
        <v>68</v>
      </c>
      <c r="G474">
        <v>86</v>
      </c>
      <c r="H474" t="s">
        <v>34</v>
      </c>
      <c r="I474" t="s">
        <v>34</v>
      </c>
      <c r="J474" t="s">
        <v>34</v>
      </c>
      <c r="K474">
        <v>84</v>
      </c>
    </row>
    <row r="475" spans="1:11" hidden="1" x14ac:dyDescent="0.25">
      <c r="A475" t="s">
        <v>8</v>
      </c>
      <c r="B475" t="s">
        <v>21</v>
      </c>
      <c r="C475" t="s">
        <v>23</v>
      </c>
      <c r="D475" t="s">
        <v>11</v>
      </c>
      <c r="E475" t="s">
        <v>12</v>
      </c>
      <c r="F475">
        <v>59</v>
      </c>
      <c r="G475">
        <v>67</v>
      </c>
      <c r="H475" t="s">
        <v>34</v>
      </c>
      <c r="I475" t="s">
        <v>34</v>
      </c>
      <c r="J475" t="s">
        <v>34</v>
      </c>
      <c r="K475">
        <v>61</v>
      </c>
    </row>
    <row r="476" spans="1:11" hidden="1" x14ac:dyDescent="0.25">
      <c r="A476" t="s">
        <v>8</v>
      </c>
      <c r="B476" t="s">
        <v>9</v>
      </c>
      <c r="C476" t="s">
        <v>19</v>
      </c>
      <c r="D476" t="s">
        <v>11</v>
      </c>
      <c r="E476" t="s">
        <v>15</v>
      </c>
      <c r="F476">
        <v>90</v>
      </c>
      <c r="G476">
        <v>90</v>
      </c>
      <c r="H476" t="s">
        <v>34</v>
      </c>
      <c r="I476" t="s">
        <v>34</v>
      </c>
      <c r="J476" t="s">
        <v>34</v>
      </c>
      <c r="K476">
        <v>91</v>
      </c>
    </row>
    <row r="477" spans="1:11" hidden="1" x14ac:dyDescent="0.25">
      <c r="A477" t="s">
        <v>8</v>
      </c>
      <c r="B477" t="s">
        <v>21</v>
      </c>
      <c r="C477" t="s">
        <v>10</v>
      </c>
      <c r="D477" t="s">
        <v>11</v>
      </c>
      <c r="E477" t="s">
        <v>15</v>
      </c>
      <c r="F477">
        <v>71</v>
      </c>
      <c r="G477">
        <v>76</v>
      </c>
      <c r="H477" t="s">
        <v>34</v>
      </c>
      <c r="I477" t="s">
        <v>34</v>
      </c>
      <c r="J477" t="s">
        <v>34</v>
      </c>
      <c r="K477">
        <v>83</v>
      </c>
    </row>
    <row r="478" spans="1:11" hidden="1" x14ac:dyDescent="0.25">
      <c r="A478" t="s">
        <v>17</v>
      </c>
      <c r="B478" t="s">
        <v>24</v>
      </c>
      <c r="C478" t="s">
        <v>10</v>
      </c>
      <c r="D478" t="s">
        <v>11</v>
      </c>
      <c r="E478" t="s">
        <v>15</v>
      </c>
      <c r="F478">
        <v>76</v>
      </c>
      <c r="G478">
        <v>62</v>
      </c>
      <c r="H478" t="s">
        <v>34</v>
      </c>
      <c r="I478" t="s">
        <v>34</v>
      </c>
      <c r="J478" t="s">
        <v>34</v>
      </c>
      <c r="K478">
        <v>66</v>
      </c>
    </row>
    <row r="479" spans="1:11" hidden="1" x14ac:dyDescent="0.25">
      <c r="A479" t="s">
        <v>17</v>
      </c>
      <c r="B479" t="s">
        <v>21</v>
      </c>
      <c r="C479" t="s">
        <v>19</v>
      </c>
      <c r="D479" t="s">
        <v>11</v>
      </c>
      <c r="E479" t="s">
        <v>12</v>
      </c>
      <c r="F479">
        <v>80</v>
      </c>
      <c r="G479">
        <v>68</v>
      </c>
      <c r="H479" t="s">
        <v>34</v>
      </c>
      <c r="I479" t="s">
        <v>34</v>
      </c>
      <c r="J479" t="s">
        <v>34</v>
      </c>
      <c r="K479">
        <v>72</v>
      </c>
    </row>
    <row r="480" spans="1:11" hidden="1" x14ac:dyDescent="0.25">
      <c r="A480" t="s">
        <v>8</v>
      </c>
      <c r="B480" t="s">
        <v>21</v>
      </c>
      <c r="C480" t="s">
        <v>16</v>
      </c>
      <c r="D480" t="s">
        <v>11</v>
      </c>
      <c r="E480" t="s">
        <v>12</v>
      </c>
      <c r="F480">
        <v>55</v>
      </c>
      <c r="G480">
        <v>64</v>
      </c>
      <c r="H480" t="s">
        <v>34</v>
      </c>
      <c r="I480" t="s">
        <v>34</v>
      </c>
      <c r="J480" t="s">
        <v>34</v>
      </c>
      <c r="K480">
        <v>70</v>
      </c>
    </row>
    <row r="481" spans="1:11" hidden="1" x14ac:dyDescent="0.25">
      <c r="A481" t="s">
        <v>17</v>
      </c>
      <c r="B481" t="s">
        <v>24</v>
      </c>
      <c r="C481" t="s">
        <v>19</v>
      </c>
      <c r="D481" t="s">
        <v>11</v>
      </c>
      <c r="E481" t="s">
        <v>12</v>
      </c>
      <c r="F481">
        <v>76</v>
      </c>
      <c r="G481">
        <v>71</v>
      </c>
      <c r="H481" t="s">
        <v>34</v>
      </c>
      <c r="I481" t="s">
        <v>34</v>
      </c>
      <c r="J481" t="s">
        <v>34</v>
      </c>
      <c r="K481">
        <v>67</v>
      </c>
    </row>
    <row r="482" spans="1:11" x14ac:dyDescent="0.25">
      <c r="A482" t="s">
        <v>17</v>
      </c>
      <c r="B482" t="s">
        <v>9</v>
      </c>
      <c r="C482" t="s">
        <v>22</v>
      </c>
      <c r="D482" t="s">
        <v>11</v>
      </c>
      <c r="E482" t="s">
        <v>15</v>
      </c>
      <c r="F482">
        <v>73</v>
      </c>
      <c r="G482">
        <v>71</v>
      </c>
      <c r="H482" t="s">
        <v>34</v>
      </c>
      <c r="I482" t="s">
        <v>34</v>
      </c>
      <c r="J482" t="s">
        <v>34</v>
      </c>
      <c r="K482">
        <v>68</v>
      </c>
    </row>
    <row r="483" spans="1:11" hidden="1" x14ac:dyDescent="0.25">
      <c r="A483" t="s">
        <v>8</v>
      </c>
      <c r="B483" t="s">
        <v>21</v>
      </c>
      <c r="C483" t="s">
        <v>19</v>
      </c>
      <c r="D483" t="s">
        <v>20</v>
      </c>
      <c r="E483" t="s">
        <v>12</v>
      </c>
      <c r="F483">
        <v>52</v>
      </c>
      <c r="G483">
        <v>59</v>
      </c>
      <c r="H483" t="s">
        <v>34</v>
      </c>
      <c r="I483" t="s">
        <v>34</v>
      </c>
      <c r="J483" t="s">
        <v>34</v>
      </c>
      <c r="K483">
        <v>56</v>
      </c>
    </row>
    <row r="484" spans="1:11" hidden="1" x14ac:dyDescent="0.25">
      <c r="A484" t="s">
        <v>17</v>
      </c>
      <c r="B484" t="s">
        <v>13</v>
      </c>
      <c r="C484" t="s">
        <v>14</v>
      </c>
      <c r="D484" t="s">
        <v>20</v>
      </c>
      <c r="E484" t="s">
        <v>12</v>
      </c>
      <c r="F484">
        <v>68</v>
      </c>
      <c r="G484">
        <v>68</v>
      </c>
      <c r="H484" t="s">
        <v>34</v>
      </c>
      <c r="I484" t="s">
        <v>34</v>
      </c>
      <c r="J484" t="s">
        <v>34</v>
      </c>
      <c r="K484">
        <v>61</v>
      </c>
    </row>
    <row r="485" spans="1:11" x14ac:dyDescent="0.25">
      <c r="A485" t="s">
        <v>17</v>
      </c>
      <c r="B485" t="s">
        <v>18</v>
      </c>
      <c r="C485" t="s">
        <v>22</v>
      </c>
      <c r="D485" t="s">
        <v>11</v>
      </c>
      <c r="E485" t="s">
        <v>12</v>
      </c>
      <c r="F485">
        <v>59</v>
      </c>
      <c r="G485">
        <v>52</v>
      </c>
      <c r="H485" t="s">
        <v>34</v>
      </c>
      <c r="I485" t="s">
        <v>34</v>
      </c>
      <c r="J485" t="s">
        <v>35</v>
      </c>
      <c r="K485">
        <v>46</v>
      </c>
    </row>
    <row r="486" spans="1:11" hidden="1" x14ac:dyDescent="0.25">
      <c r="A486" t="s">
        <v>8</v>
      </c>
      <c r="B486" t="s">
        <v>9</v>
      </c>
      <c r="C486" t="s">
        <v>19</v>
      </c>
      <c r="D486" t="s">
        <v>11</v>
      </c>
      <c r="E486" t="s">
        <v>12</v>
      </c>
      <c r="F486">
        <v>49</v>
      </c>
      <c r="G486">
        <v>52</v>
      </c>
      <c r="H486" t="s">
        <v>35</v>
      </c>
      <c r="I486" t="s">
        <v>34</v>
      </c>
      <c r="J486" t="s">
        <v>34</v>
      </c>
      <c r="K486">
        <v>54</v>
      </c>
    </row>
    <row r="487" spans="1:11" x14ac:dyDescent="0.25">
      <c r="A487" t="s">
        <v>17</v>
      </c>
      <c r="B487" t="s">
        <v>13</v>
      </c>
      <c r="C487" t="s">
        <v>22</v>
      </c>
      <c r="D487" t="s">
        <v>11</v>
      </c>
      <c r="E487" t="s">
        <v>12</v>
      </c>
      <c r="F487">
        <v>70</v>
      </c>
      <c r="G487">
        <v>74</v>
      </c>
      <c r="H487" t="s">
        <v>34</v>
      </c>
      <c r="I487" t="s">
        <v>34</v>
      </c>
      <c r="J487" t="s">
        <v>34</v>
      </c>
      <c r="K487">
        <v>71</v>
      </c>
    </row>
    <row r="488" spans="1:11" hidden="1" x14ac:dyDescent="0.25">
      <c r="A488" t="s">
        <v>17</v>
      </c>
      <c r="B488" t="s">
        <v>21</v>
      </c>
      <c r="C488" t="s">
        <v>14</v>
      </c>
      <c r="D488" t="s">
        <v>20</v>
      </c>
      <c r="E488" t="s">
        <v>12</v>
      </c>
      <c r="F488">
        <v>61</v>
      </c>
      <c r="G488">
        <v>47</v>
      </c>
      <c r="H488" t="s">
        <v>34</v>
      </c>
      <c r="I488" t="s">
        <v>35</v>
      </c>
      <c r="J488" t="s">
        <v>34</v>
      </c>
      <c r="K488">
        <v>56</v>
      </c>
    </row>
    <row r="489" spans="1:11" hidden="1" x14ac:dyDescent="0.25">
      <c r="A489" t="s">
        <v>8</v>
      </c>
      <c r="B489" t="s">
        <v>13</v>
      </c>
      <c r="C489" t="s">
        <v>19</v>
      </c>
      <c r="D489" t="s">
        <v>20</v>
      </c>
      <c r="E489" t="s">
        <v>12</v>
      </c>
      <c r="F489">
        <v>60</v>
      </c>
      <c r="G489">
        <v>75</v>
      </c>
      <c r="H489" t="s">
        <v>34</v>
      </c>
      <c r="I489" t="s">
        <v>34</v>
      </c>
      <c r="J489" t="s">
        <v>34</v>
      </c>
      <c r="K489">
        <v>74</v>
      </c>
    </row>
    <row r="490" spans="1:11" hidden="1" x14ac:dyDescent="0.25">
      <c r="A490" t="s">
        <v>17</v>
      </c>
      <c r="B490" t="s">
        <v>9</v>
      </c>
      <c r="C490" t="s">
        <v>23</v>
      </c>
      <c r="D490" t="s">
        <v>11</v>
      </c>
      <c r="E490" t="s">
        <v>15</v>
      </c>
      <c r="F490">
        <v>64</v>
      </c>
      <c r="G490">
        <v>53</v>
      </c>
      <c r="H490" t="s">
        <v>34</v>
      </c>
      <c r="I490" t="s">
        <v>34</v>
      </c>
      <c r="J490" t="s">
        <v>34</v>
      </c>
      <c r="K490">
        <v>57</v>
      </c>
    </row>
    <row r="491" spans="1:11" hidden="1" x14ac:dyDescent="0.25">
      <c r="A491" t="s">
        <v>17</v>
      </c>
      <c r="B491" t="s">
        <v>18</v>
      </c>
      <c r="C491" t="s">
        <v>19</v>
      </c>
      <c r="D491" t="s">
        <v>20</v>
      </c>
      <c r="E491" t="s">
        <v>15</v>
      </c>
      <c r="F491">
        <v>79</v>
      </c>
      <c r="G491">
        <v>82</v>
      </c>
      <c r="H491" t="s">
        <v>34</v>
      </c>
      <c r="I491" t="s">
        <v>34</v>
      </c>
      <c r="J491" t="s">
        <v>34</v>
      </c>
      <c r="K491">
        <v>82</v>
      </c>
    </row>
    <row r="492" spans="1:11" hidden="1" x14ac:dyDescent="0.25">
      <c r="A492" t="s">
        <v>8</v>
      </c>
      <c r="B492" t="s">
        <v>18</v>
      </c>
      <c r="C492" t="s">
        <v>19</v>
      </c>
      <c r="D492" t="s">
        <v>20</v>
      </c>
      <c r="E492" t="s">
        <v>12</v>
      </c>
      <c r="F492">
        <v>65</v>
      </c>
      <c r="G492">
        <v>85</v>
      </c>
      <c r="H492" t="s">
        <v>34</v>
      </c>
      <c r="I492" t="s">
        <v>34</v>
      </c>
      <c r="J492" t="s">
        <v>34</v>
      </c>
      <c r="K492">
        <v>76</v>
      </c>
    </row>
    <row r="493" spans="1:11" hidden="1" x14ac:dyDescent="0.25">
      <c r="A493" t="s">
        <v>8</v>
      </c>
      <c r="B493" t="s">
        <v>13</v>
      </c>
      <c r="C493" t="s">
        <v>19</v>
      </c>
      <c r="D493" t="s">
        <v>11</v>
      </c>
      <c r="E493" t="s">
        <v>12</v>
      </c>
      <c r="F493">
        <v>64</v>
      </c>
      <c r="G493">
        <v>64</v>
      </c>
      <c r="H493" t="s">
        <v>34</v>
      </c>
      <c r="I493" t="s">
        <v>34</v>
      </c>
      <c r="J493" t="s">
        <v>34</v>
      </c>
      <c r="K493">
        <v>70</v>
      </c>
    </row>
    <row r="494" spans="1:11" hidden="1" x14ac:dyDescent="0.25">
      <c r="A494" t="s">
        <v>8</v>
      </c>
      <c r="B494" t="s">
        <v>13</v>
      </c>
      <c r="C494" t="s">
        <v>14</v>
      </c>
      <c r="D494" t="s">
        <v>11</v>
      </c>
      <c r="E494" t="s">
        <v>12</v>
      </c>
      <c r="F494">
        <v>83</v>
      </c>
      <c r="G494">
        <v>83</v>
      </c>
      <c r="H494" t="s">
        <v>34</v>
      </c>
      <c r="I494" t="s">
        <v>34</v>
      </c>
      <c r="J494" t="s">
        <v>34</v>
      </c>
      <c r="K494">
        <v>90</v>
      </c>
    </row>
    <row r="495" spans="1:11" hidden="1" x14ac:dyDescent="0.25">
      <c r="A495" t="s">
        <v>8</v>
      </c>
      <c r="B495" t="s">
        <v>13</v>
      </c>
      <c r="C495" t="s">
        <v>10</v>
      </c>
      <c r="D495" t="s">
        <v>11</v>
      </c>
      <c r="E495" t="s">
        <v>12</v>
      </c>
      <c r="F495">
        <v>81</v>
      </c>
      <c r="G495">
        <v>88</v>
      </c>
      <c r="H495" t="s">
        <v>34</v>
      </c>
      <c r="I495" t="s">
        <v>34</v>
      </c>
      <c r="J495" t="s">
        <v>34</v>
      </c>
      <c r="K495">
        <v>90</v>
      </c>
    </row>
    <row r="496" spans="1:11" x14ac:dyDescent="0.25">
      <c r="A496" t="s">
        <v>8</v>
      </c>
      <c r="B496" t="s">
        <v>9</v>
      </c>
      <c r="C496" t="s">
        <v>22</v>
      </c>
      <c r="D496" t="s">
        <v>11</v>
      </c>
      <c r="E496" t="s">
        <v>12</v>
      </c>
      <c r="F496">
        <v>54</v>
      </c>
      <c r="G496">
        <v>64</v>
      </c>
      <c r="H496" t="s">
        <v>34</v>
      </c>
      <c r="I496" t="s">
        <v>34</v>
      </c>
      <c r="J496" t="s">
        <v>34</v>
      </c>
      <c r="K496">
        <v>68</v>
      </c>
    </row>
    <row r="497" spans="1:11" x14ac:dyDescent="0.25">
      <c r="A497" t="s">
        <v>17</v>
      </c>
      <c r="B497" t="s">
        <v>21</v>
      </c>
      <c r="C497" t="s">
        <v>22</v>
      </c>
      <c r="D497" t="s">
        <v>11</v>
      </c>
      <c r="E497" t="s">
        <v>15</v>
      </c>
      <c r="F497">
        <v>68</v>
      </c>
      <c r="G497">
        <v>64</v>
      </c>
      <c r="H497" t="s">
        <v>34</v>
      </c>
      <c r="I497" t="s">
        <v>34</v>
      </c>
      <c r="J497" t="s">
        <v>34</v>
      </c>
      <c r="K497">
        <v>66</v>
      </c>
    </row>
    <row r="498" spans="1:11" hidden="1" x14ac:dyDescent="0.25">
      <c r="A498" t="s">
        <v>8</v>
      </c>
      <c r="B498" t="s">
        <v>13</v>
      </c>
      <c r="C498" t="s">
        <v>14</v>
      </c>
      <c r="D498" t="s">
        <v>11</v>
      </c>
      <c r="E498" t="s">
        <v>12</v>
      </c>
      <c r="F498">
        <v>54</v>
      </c>
      <c r="G498">
        <v>48</v>
      </c>
      <c r="H498" t="s">
        <v>34</v>
      </c>
      <c r="I498" t="s">
        <v>35</v>
      </c>
      <c r="J498" t="s">
        <v>34</v>
      </c>
      <c r="K498">
        <v>52</v>
      </c>
    </row>
    <row r="499" spans="1:11" hidden="1" x14ac:dyDescent="0.25">
      <c r="A499" t="s">
        <v>8</v>
      </c>
      <c r="B499" t="s">
        <v>21</v>
      </c>
      <c r="C499" t="s">
        <v>14</v>
      </c>
      <c r="D499" t="s">
        <v>20</v>
      </c>
      <c r="E499" t="s">
        <v>15</v>
      </c>
      <c r="F499">
        <v>59</v>
      </c>
      <c r="G499">
        <v>78</v>
      </c>
      <c r="H499" t="s">
        <v>34</v>
      </c>
      <c r="I499" t="s">
        <v>34</v>
      </c>
      <c r="J499" t="s">
        <v>34</v>
      </c>
      <c r="K499">
        <v>76</v>
      </c>
    </row>
    <row r="500" spans="1:11" hidden="1" x14ac:dyDescent="0.25">
      <c r="A500" t="s">
        <v>8</v>
      </c>
      <c r="B500" t="s">
        <v>9</v>
      </c>
      <c r="C500" t="s">
        <v>23</v>
      </c>
      <c r="D500" t="s">
        <v>11</v>
      </c>
      <c r="E500" t="s">
        <v>12</v>
      </c>
      <c r="F500">
        <v>66</v>
      </c>
      <c r="G500">
        <v>69</v>
      </c>
      <c r="H500" t="s">
        <v>34</v>
      </c>
      <c r="I500" t="s">
        <v>34</v>
      </c>
      <c r="J500" t="s">
        <v>34</v>
      </c>
      <c r="K500">
        <v>68</v>
      </c>
    </row>
    <row r="501" spans="1:11" hidden="1" x14ac:dyDescent="0.25">
      <c r="A501" t="s">
        <v>17</v>
      </c>
      <c r="B501" t="s">
        <v>24</v>
      </c>
      <c r="C501" t="s">
        <v>14</v>
      </c>
      <c r="D501" t="s">
        <v>11</v>
      </c>
      <c r="E501" t="s">
        <v>12</v>
      </c>
      <c r="F501">
        <v>76</v>
      </c>
      <c r="G501">
        <v>71</v>
      </c>
      <c r="H501" t="s">
        <v>34</v>
      </c>
      <c r="I501" t="s">
        <v>34</v>
      </c>
      <c r="J501" t="s">
        <v>34</v>
      </c>
      <c r="K501">
        <v>72</v>
      </c>
    </row>
    <row r="502" spans="1:11" hidden="1" x14ac:dyDescent="0.25">
      <c r="A502" t="s">
        <v>8</v>
      </c>
      <c r="B502" t="s">
        <v>21</v>
      </c>
      <c r="C502" t="s">
        <v>16</v>
      </c>
      <c r="D502" t="s">
        <v>11</v>
      </c>
      <c r="E502" t="s">
        <v>12</v>
      </c>
      <c r="F502">
        <v>74</v>
      </c>
      <c r="G502">
        <v>79</v>
      </c>
      <c r="H502" t="s">
        <v>34</v>
      </c>
      <c r="I502" t="s">
        <v>34</v>
      </c>
      <c r="J502" t="s">
        <v>34</v>
      </c>
      <c r="K502">
        <v>82</v>
      </c>
    </row>
    <row r="503" spans="1:11" hidden="1" x14ac:dyDescent="0.25">
      <c r="A503" t="s">
        <v>8</v>
      </c>
      <c r="B503" t="s">
        <v>9</v>
      </c>
      <c r="C503" t="s">
        <v>19</v>
      </c>
      <c r="D503" t="s">
        <v>11</v>
      </c>
      <c r="E503" t="s">
        <v>15</v>
      </c>
      <c r="F503">
        <v>94</v>
      </c>
      <c r="G503">
        <v>87</v>
      </c>
      <c r="H503" t="s">
        <v>34</v>
      </c>
      <c r="I503" t="s">
        <v>34</v>
      </c>
      <c r="J503" t="s">
        <v>34</v>
      </c>
      <c r="K503">
        <v>92</v>
      </c>
    </row>
    <row r="504" spans="1:11" hidden="1" x14ac:dyDescent="0.25">
      <c r="A504" t="s">
        <v>17</v>
      </c>
      <c r="B504" t="s">
        <v>13</v>
      </c>
      <c r="C504" t="s">
        <v>14</v>
      </c>
      <c r="D504" t="s">
        <v>20</v>
      </c>
      <c r="E504" t="s">
        <v>12</v>
      </c>
      <c r="F504">
        <v>63</v>
      </c>
      <c r="G504">
        <v>61</v>
      </c>
      <c r="H504" t="s">
        <v>34</v>
      </c>
      <c r="I504" t="s">
        <v>34</v>
      </c>
      <c r="J504" t="s">
        <v>34</v>
      </c>
      <c r="K504">
        <v>54</v>
      </c>
    </row>
    <row r="505" spans="1:11" hidden="1" x14ac:dyDescent="0.25">
      <c r="A505" t="s">
        <v>8</v>
      </c>
      <c r="B505" t="s">
        <v>24</v>
      </c>
      <c r="C505" t="s">
        <v>19</v>
      </c>
      <c r="D505" t="s">
        <v>11</v>
      </c>
      <c r="E505" t="s">
        <v>15</v>
      </c>
      <c r="F505">
        <v>95</v>
      </c>
      <c r="G505">
        <v>89</v>
      </c>
      <c r="H505" t="s">
        <v>34</v>
      </c>
      <c r="I505" t="s">
        <v>34</v>
      </c>
      <c r="J505" t="s">
        <v>34</v>
      </c>
      <c r="K505">
        <v>92</v>
      </c>
    </row>
    <row r="506" spans="1:11" hidden="1" x14ac:dyDescent="0.25">
      <c r="A506" t="s">
        <v>8</v>
      </c>
      <c r="B506" t="s">
        <v>21</v>
      </c>
      <c r="C506" t="s">
        <v>16</v>
      </c>
      <c r="D506" t="s">
        <v>20</v>
      </c>
      <c r="E506" t="s">
        <v>12</v>
      </c>
      <c r="F506">
        <v>40</v>
      </c>
      <c r="G506">
        <v>59</v>
      </c>
      <c r="H506" t="s">
        <v>35</v>
      </c>
      <c r="I506" t="s">
        <v>34</v>
      </c>
      <c r="J506" t="s">
        <v>34</v>
      </c>
      <c r="K506">
        <v>54</v>
      </c>
    </row>
    <row r="507" spans="1:11" hidden="1" x14ac:dyDescent="0.25">
      <c r="A507" t="s">
        <v>8</v>
      </c>
      <c r="B507" t="s">
        <v>9</v>
      </c>
      <c r="C507" t="s">
        <v>23</v>
      </c>
      <c r="D507" t="s">
        <v>11</v>
      </c>
      <c r="E507" t="s">
        <v>12</v>
      </c>
      <c r="F507">
        <v>82</v>
      </c>
      <c r="G507">
        <v>82</v>
      </c>
      <c r="H507" t="s">
        <v>34</v>
      </c>
      <c r="I507" t="s">
        <v>34</v>
      </c>
      <c r="J507" t="s">
        <v>34</v>
      </c>
      <c r="K507">
        <v>80</v>
      </c>
    </row>
    <row r="508" spans="1:11" x14ac:dyDescent="0.25">
      <c r="A508" t="s">
        <v>17</v>
      </c>
      <c r="B508" t="s">
        <v>18</v>
      </c>
      <c r="C508" t="s">
        <v>22</v>
      </c>
      <c r="D508" t="s">
        <v>11</v>
      </c>
      <c r="E508" t="s">
        <v>12</v>
      </c>
      <c r="F508">
        <v>68</v>
      </c>
      <c r="G508">
        <v>70</v>
      </c>
      <c r="H508" t="s">
        <v>34</v>
      </c>
      <c r="I508" t="s">
        <v>34</v>
      </c>
      <c r="J508" t="s">
        <v>34</v>
      </c>
      <c r="K508">
        <v>66</v>
      </c>
    </row>
    <row r="509" spans="1:11" hidden="1" x14ac:dyDescent="0.25">
      <c r="A509" t="s">
        <v>17</v>
      </c>
      <c r="B509" t="s">
        <v>9</v>
      </c>
      <c r="C509" t="s">
        <v>10</v>
      </c>
      <c r="D509" t="s">
        <v>20</v>
      </c>
      <c r="E509" t="s">
        <v>12</v>
      </c>
      <c r="F509">
        <v>55</v>
      </c>
      <c r="G509">
        <v>59</v>
      </c>
      <c r="H509" t="s">
        <v>34</v>
      </c>
      <c r="I509" t="s">
        <v>34</v>
      </c>
      <c r="J509" t="s">
        <v>34</v>
      </c>
      <c r="K509">
        <v>54</v>
      </c>
    </row>
    <row r="510" spans="1:11" hidden="1" x14ac:dyDescent="0.25">
      <c r="A510" t="s">
        <v>17</v>
      </c>
      <c r="B510" t="s">
        <v>13</v>
      </c>
      <c r="C510" t="s">
        <v>16</v>
      </c>
      <c r="D510" t="s">
        <v>11</v>
      </c>
      <c r="E510" t="s">
        <v>12</v>
      </c>
      <c r="F510">
        <v>79</v>
      </c>
      <c r="G510">
        <v>78</v>
      </c>
      <c r="H510" t="s">
        <v>34</v>
      </c>
      <c r="I510" t="s">
        <v>34</v>
      </c>
      <c r="J510" t="s">
        <v>34</v>
      </c>
      <c r="K510">
        <v>77</v>
      </c>
    </row>
    <row r="511" spans="1:11" hidden="1" x14ac:dyDescent="0.25">
      <c r="A511" t="s">
        <v>8</v>
      </c>
      <c r="B511" t="s">
        <v>13</v>
      </c>
      <c r="C511" t="s">
        <v>10</v>
      </c>
      <c r="D511" t="s">
        <v>11</v>
      </c>
      <c r="E511" t="s">
        <v>12</v>
      </c>
      <c r="F511">
        <v>86</v>
      </c>
      <c r="G511">
        <v>92</v>
      </c>
      <c r="H511" t="s">
        <v>34</v>
      </c>
      <c r="I511" t="s">
        <v>34</v>
      </c>
      <c r="J511" t="s">
        <v>34</v>
      </c>
      <c r="K511">
        <v>87</v>
      </c>
    </row>
    <row r="512" spans="1:11" hidden="1" x14ac:dyDescent="0.25">
      <c r="A512" t="s">
        <v>17</v>
      </c>
      <c r="B512" t="s">
        <v>21</v>
      </c>
      <c r="C512" t="s">
        <v>14</v>
      </c>
      <c r="D512" t="s">
        <v>11</v>
      </c>
      <c r="E512" t="s">
        <v>12</v>
      </c>
      <c r="F512">
        <v>76</v>
      </c>
      <c r="G512">
        <v>71</v>
      </c>
      <c r="H512" t="s">
        <v>34</v>
      </c>
      <c r="I512" t="s">
        <v>34</v>
      </c>
      <c r="J512" t="s">
        <v>34</v>
      </c>
      <c r="K512">
        <v>73</v>
      </c>
    </row>
    <row r="513" spans="1:11" hidden="1" x14ac:dyDescent="0.25">
      <c r="A513" t="s">
        <v>17</v>
      </c>
      <c r="B513" t="s">
        <v>18</v>
      </c>
      <c r="C513" t="s">
        <v>23</v>
      </c>
      <c r="D513" t="s">
        <v>11</v>
      </c>
      <c r="E513" t="s">
        <v>12</v>
      </c>
      <c r="F513">
        <v>64</v>
      </c>
      <c r="G513">
        <v>50</v>
      </c>
      <c r="H513" t="s">
        <v>34</v>
      </c>
      <c r="I513" t="s">
        <v>34</v>
      </c>
      <c r="J513" t="s">
        <v>35</v>
      </c>
      <c r="K513">
        <v>43</v>
      </c>
    </row>
    <row r="514" spans="1:11" hidden="1" x14ac:dyDescent="0.25">
      <c r="A514" t="s">
        <v>17</v>
      </c>
      <c r="B514" t="s">
        <v>21</v>
      </c>
      <c r="C514" t="s">
        <v>23</v>
      </c>
      <c r="D514" t="s">
        <v>20</v>
      </c>
      <c r="E514" t="s">
        <v>12</v>
      </c>
      <c r="F514">
        <v>62</v>
      </c>
      <c r="G514">
        <v>49</v>
      </c>
      <c r="H514" t="s">
        <v>34</v>
      </c>
      <c r="I514" t="s">
        <v>35</v>
      </c>
      <c r="J514" t="s">
        <v>34</v>
      </c>
      <c r="K514">
        <v>52</v>
      </c>
    </row>
    <row r="515" spans="1:11" hidden="1" x14ac:dyDescent="0.25">
      <c r="A515" t="s">
        <v>8</v>
      </c>
      <c r="B515" t="s">
        <v>9</v>
      </c>
      <c r="C515" t="s">
        <v>23</v>
      </c>
      <c r="D515" t="s">
        <v>11</v>
      </c>
      <c r="E515" t="s">
        <v>15</v>
      </c>
      <c r="F515">
        <v>54</v>
      </c>
      <c r="G515">
        <v>61</v>
      </c>
      <c r="H515" t="s">
        <v>34</v>
      </c>
      <c r="I515" t="s">
        <v>34</v>
      </c>
      <c r="J515" t="s">
        <v>34</v>
      </c>
      <c r="K515">
        <v>62</v>
      </c>
    </row>
    <row r="516" spans="1:11" hidden="1" x14ac:dyDescent="0.25">
      <c r="A516" t="s">
        <v>8</v>
      </c>
      <c r="B516" t="s">
        <v>9</v>
      </c>
      <c r="C516" t="s">
        <v>16</v>
      </c>
      <c r="D516" t="s">
        <v>20</v>
      </c>
      <c r="E516" t="s">
        <v>15</v>
      </c>
      <c r="F516">
        <v>77</v>
      </c>
      <c r="G516">
        <v>97</v>
      </c>
      <c r="H516" t="s">
        <v>34</v>
      </c>
      <c r="I516" t="s">
        <v>34</v>
      </c>
      <c r="J516" t="s">
        <v>34</v>
      </c>
      <c r="K516">
        <v>94</v>
      </c>
    </row>
    <row r="517" spans="1:11" hidden="1" x14ac:dyDescent="0.25">
      <c r="A517" t="s">
        <v>8</v>
      </c>
      <c r="B517" t="s">
        <v>13</v>
      </c>
      <c r="C517" t="s">
        <v>23</v>
      </c>
      <c r="D517" t="s">
        <v>11</v>
      </c>
      <c r="E517" t="s">
        <v>15</v>
      </c>
      <c r="F517">
        <v>76</v>
      </c>
      <c r="G517">
        <v>87</v>
      </c>
      <c r="H517" t="s">
        <v>34</v>
      </c>
      <c r="I517" t="s">
        <v>34</v>
      </c>
      <c r="J517" t="s">
        <v>34</v>
      </c>
      <c r="K517">
        <v>85</v>
      </c>
    </row>
    <row r="518" spans="1:11" hidden="1" x14ac:dyDescent="0.25">
      <c r="A518" t="s">
        <v>8</v>
      </c>
      <c r="B518" t="s">
        <v>21</v>
      </c>
      <c r="C518" t="s">
        <v>14</v>
      </c>
      <c r="D518" t="s">
        <v>11</v>
      </c>
      <c r="E518" t="s">
        <v>12</v>
      </c>
      <c r="F518">
        <v>74</v>
      </c>
      <c r="G518">
        <v>89</v>
      </c>
      <c r="H518" t="s">
        <v>34</v>
      </c>
      <c r="I518" t="s">
        <v>34</v>
      </c>
      <c r="J518" t="s">
        <v>34</v>
      </c>
      <c r="K518">
        <v>84</v>
      </c>
    </row>
    <row r="519" spans="1:11" hidden="1" x14ac:dyDescent="0.25">
      <c r="A519" t="s">
        <v>8</v>
      </c>
      <c r="B519" t="s">
        <v>24</v>
      </c>
      <c r="C519" t="s">
        <v>14</v>
      </c>
      <c r="D519" t="s">
        <v>11</v>
      </c>
      <c r="E519" t="s">
        <v>15</v>
      </c>
      <c r="F519">
        <v>66</v>
      </c>
      <c r="G519">
        <v>74</v>
      </c>
      <c r="H519" t="s">
        <v>34</v>
      </c>
      <c r="I519" t="s">
        <v>34</v>
      </c>
      <c r="J519" t="s">
        <v>34</v>
      </c>
      <c r="K519">
        <v>73</v>
      </c>
    </row>
    <row r="520" spans="1:11" hidden="1" x14ac:dyDescent="0.25">
      <c r="A520" t="s">
        <v>8</v>
      </c>
      <c r="B520" t="s">
        <v>21</v>
      </c>
      <c r="C520" t="s">
        <v>23</v>
      </c>
      <c r="D520" t="s">
        <v>11</v>
      </c>
      <c r="E520" t="s">
        <v>15</v>
      </c>
      <c r="F520">
        <v>66</v>
      </c>
      <c r="G520">
        <v>78</v>
      </c>
      <c r="H520" t="s">
        <v>34</v>
      </c>
      <c r="I520" t="s">
        <v>34</v>
      </c>
      <c r="J520" t="s">
        <v>34</v>
      </c>
      <c r="K520">
        <v>78</v>
      </c>
    </row>
    <row r="521" spans="1:11" x14ac:dyDescent="0.25">
      <c r="A521" t="s">
        <v>8</v>
      </c>
      <c r="B521" t="s">
        <v>9</v>
      </c>
      <c r="C521" t="s">
        <v>22</v>
      </c>
      <c r="D521" t="s">
        <v>20</v>
      </c>
      <c r="E521" t="s">
        <v>15</v>
      </c>
      <c r="F521">
        <v>67</v>
      </c>
      <c r="G521">
        <v>78</v>
      </c>
      <c r="H521" t="s">
        <v>34</v>
      </c>
      <c r="I521" t="s">
        <v>34</v>
      </c>
      <c r="J521" t="s">
        <v>34</v>
      </c>
      <c r="K521">
        <v>79</v>
      </c>
    </row>
    <row r="522" spans="1:11" hidden="1" x14ac:dyDescent="0.25">
      <c r="A522" t="s">
        <v>17</v>
      </c>
      <c r="B522" t="s">
        <v>21</v>
      </c>
      <c r="C522" t="s">
        <v>14</v>
      </c>
      <c r="D522" t="s">
        <v>11</v>
      </c>
      <c r="E522" t="s">
        <v>12</v>
      </c>
      <c r="F522">
        <v>71</v>
      </c>
      <c r="G522">
        <v>49</v>
      </c>
      <c r="H522" t="s">
        <v>34</v>
      </c>
      <c r="I522" t="s">
        <v>35</v>
      </c>
      <c r="J522" t="s">
        <v>34</v>
      </c>
      <c r="K522">
        <v>52</v>
      </c>
    </row>
    <row r="523" spans="1:11" hidden="1" x14ac:dyDescent="0.25">
      <c r="A523" t="s">
        <v>8</v>
      </c>
      <c r="B523" t="s">
        <v>13</v>
      </c>
      <c r="C523" t="s">
        <v>19</v>
      </c>
      <c r="D523" t="s">
        <v>11</v>
      </c>
      <c r="E523" t="s">
        <v>12</v>
      </c>
      <c r="F523">
        <v>91</v>
      </c>
      <c r="G523">
        <v>86</v>
      </c>
      <c r="H523" t="s">
        <v>34</v>
      </c>
      <c r="I523" t="s">
        <v>34</v>
      </c>
      <c r="J523" t="s">
        <v>34</v>
      </c>
      <c r="K523">
        <v>84</v>
      </c>
    </row>
    <row r="524" spans="1:11" hidden="1" x14ac:dyDescent="0.25">
      <c r="A524" t="s">
        <v>17</v>
      </c>
      <c r="B524" t="s">
        <v>21</v>
      </c>
      <c r="C524" t="s">
        <v>10</v>
      </c>
      <c r="D524" t="s">
        <v>11</v>
      </c>
      <c r="E524" t="s">
        <v>12</v>
      </c>
      <c r="F524">
        <v>69</v>
      </c>
      <c r="G524">
        <v>58</v>
      </c>
      <c r="H524" t="s">
        <v>34</v>
      </c>
      <c r="I524" t="s">
        <v>34</v>
      </c>
      <c r="J524" t="s">
        <v>34</v>
      </c>
      <c r="K524">
        <v>57</v>
      </c>
    </row>
    <row r="525" spans="1:11" hidden="1" x14ac:dyDescent="0.25">
      <c r="A525" t="s">
        <v>17</v>
      </c>
      <c r="B525" t="s">
        <v>13</v>
      </c>
      <c r="C525" t="s">
        <v>16</v>
      </c>
      <c r="D525" t="s">
        <v>20</v>
      </c>
      <c r="E525" t="s">
        <v>12</v>
      </c>
      <c r="F525">
        <v>54</v>
      </c>
      <c r="G525">
        <v>59</v>
      </c>
      <c r="H525" t="s">
        <v>34</v>
      </c>
      <c r="I525" t="s">
        <v>34</v>
      </c>
      <c r="J525" t="s">
        <v>34</v>
      </c>
      <c r="K525">
        <v>50</v>
      </c>
    </row>
    <row r="526" spans="1:11" x14ac:dyDescent="0.25">
      <c r="A526" t="s">
        <v>17</v>
      </c>
      <c r="B526" t="s">
        <v>13</v>
      </c>
      <c r="C526" t="s">
        <v>22</v>
      </c>
      <c r="D526" t="s">
        <v>11</v>
      </c>
      <c r="E526" t="s">
        <v>15</v>
      </c>
      <c r="F526">
        <v>53</v>
      </c>
      <c r="G526">
        <v>52</v>
      </c>
      <c r="H526" t="s">
        <v>34</v>
      </c>
      <c r="I526" t="s">
        <v>34</v>
      </c>
      <c r="J526" t="s">
        <v>35</v>
      </c>
      <c r="K526">
        <v>49</v>
      </c>
    </row>
    <row r="527" spans="1:11" hidden="1" x14ac:dyDescent="0.25">
      <c r="A527" t="s">
        <v>17</v>
      </c>
      <c r="B527" t="s">
        <v>24</v>
      </c>
      <c r="C527" t="s">
        <v>14</v>
      </c>
      <c r="D527" t="s">
        <v>11</v>
      </c>
      <c r="E527" t="s">
        <v>12</v>
      </c>
      <c r="F527">
        <v>68</v>
      </c>
      <c r="G527">
        <v>60</v>
      </c>
      <c r="H527" t="s">
        <v>34</v>
      </c>
      <c r="I527" t="s">
        <v>34</v>
      </c>
      <c r="J527" t="s">
        <v>34</v>
      </c>
      <c r="K527">
        <v>59</v>
      </c>
    </row>
    <row r="528" spans="1:11" hidden="1" x14ac:dyDescent="0.25">
      <c r="A528" t="s">
        <v>17</v>
      </c>
      <c r="B528" t="s">
        <v>13</v>
      </c>
      <c r="C528" t="s">
        <v>23</v>
      </c>
      <c r="D528" t="s">
        <v>20</v>
      </c>
      <c r="E528" t="s">
        <v>15</v>
      </c>
      <c r="F528">
        <v>56</v>
      </c>
      <c r="G528">
        <v>61</v>
      </c>
      <c r="H528" t="s">
        <v>34</v>
      </c>
      <c r="I528" t="s">
        <v>34</v>
      </c>
      <c r="J528" t="s">
        <v>34</v>
      </c>
      <c r="K528">
        <v>60</v>
      </c>
    </row>
    <row r="529" spans="1:11" x14ac:dyDescent="0.25">
      <c r="A529" t="s">
        <v>8</v>
      </c>
      <c r="B529" t="s">
        <v>13</v>
      </c>
      <c r="C529" t="s">
        <v>22</v>
      </c>
      <c r="D529" t="s">
        <v>20</v>
      </c>
      <c r="E529" t="s">
        <v>12</v>
      </c>
      <c r="F529">
        <v>36</v>
      </c>
      <c r="G529">
        <v>53</v>
      </c>
      <c r="H529" t="s">
        <v>35</v>
      </c>
      <c r="I529" t="s">
        <v>34</v>
      </c>
      <c r="J529" t="s">
        <v>35</v>
      </c>
      <c r="K529">
        <v>43</v>
      </c>
    </row>
    <row r="530" spans="1:11" hidden="1" x14ac:dyDescent="0.25">
      <c r="A530" t="s">
        <v>8</v>
      </c>
      <c r="B530" t="s">
        <v>21</v>
      </c>
      <c r="C530" t="s">
        <v>10</v>
      </c>
      <c r="D530" t="s">
        <v>20</v>
      </c>
      <c r="E530" t="s">
        <v>12</v>
      </c>
      <c r="F530">
        <v>29</v>
      </c>
      <c r="G530">
        <v>41</v>
      </c>
      <c r="H530" t="s">
        <v>35</v>
      </c>
      <c r="I530" t="s">
        <v>35</v>
      </c>
      <c r="J530" t="s">
        <v>35</v>
      </c>
      <c r="K530">
        <v>47</v>
      </c>
    </row>
    <row r="531" spans="1:11" hidden="1" x14ac:dyDescent="0.25">
      <c r="A531" t="s">
        <v>8</v>
      </c>
      <c r="B531" t="s">
        <v>13</v>
      </c>
      <c r="C531" t="s">
        <v>19</v>
      </c>
      <c r="D531" t="s">
        <v>11</v>
      </c>
      <c r="E531" t="s">
        <v>12</v>
      </c>
      <c r="F531">
        <v>62</v>
      </c>
      <c r="G531">
        <v>74</v>
      </c>
      <c r="H531" t="s">
        <v>34</v>
      </c>
      <c r="I531" t="s">
        <v>34</v>
      </c>
      <c r="J531" t="s">
        <v>34</v>
      </c>
      <c r="K531">
        <v>70</v>
      </c>
    </row>
    <row r="532" spans="1:11" hidden="1" x14ac:dyDescent="0.25">
      <c r="A532" t="s">
        <v>8</v>
      </c>
      <c r="B532" t="s">
        <v>13</v>
      </c>
      <c r="C532" t="s">
        <v>19</v>
      </c>
      <c r="D532" t="s">
        <v>11</v>
      </c>
      <c r="E532" t="s">
        <v>15</v>
      </c>
      <c r="F532">
        <v>68</v>
      </c>
      <c r="G532">
        <v>67</v>
      </c>
      <c r="H532" t="s">
        <v>34</v>
      </c>
      <c r="I532" t="s">
        <v>34</v>
      </c>
      <c r="J532" t="s">
        <v>34</v>
      </c>
      <c r="K532">
        <v>73</v>
      </c>
    </row>
    <row r="533" spans="1:11" hidden="1" x14ac:dyDescent="0.25">
      <c r="A533" t="s">
        <v>8</v>
      </c>
      <c r="B533" t="s">
        <v>13</v>
      </c>
      <c r="C533" t="s">
        <v>23</v>
      </c>
      <c r="D533" t="s">
        <v>11</v>
      </c>
      <c r="E533" t="s">
        <v>12</v>
      </c>
      <c r="F533">
        <v>47</v>
      </c>
      <c r="G533">
        <v>54</v>
      </c>
      <c r="H533" t="s">
        <v>35</v>
      </c>
      <c r="I533" t="s">
        <v>34</v>
      </c>
      <c r="J533" t="s">
        <v>34</v>
      </c>
      <c r="K533">
        <v>53</v>
      </c>
    </row>
    <row r="534" spans="1:11" hidden="1" x14ac:dyDescent="0.25">
      <c r="A534" t="s">
        <v>17</v>
      </c>
      <c r="B534" t="s">
        <v>24</v>
      </c>
      <c r="C534" t="s">
        <v>19</v>
      </c>
      <c r="D534" t="s">
        <v>11</v>
      </c>
      <c r="E534" t="s">
        <v>15</v>
      </c>
      <c r="F534">
        <v>62</v>
      </c>
      <c r="G534">
        <v>61</v>
      </c>
      <c r="H534" t="s">
        <v>34</v>
      </c>
      <c r="I534" t="s">
        <v>34</v>
      </c>
      <c r="J534" t="s">
        <v>34</v>
      </c>
      <c r="K534">
        <v>58</v>
      </c>
    </row>
    <row r="535" spans="1:11" hidden="1" x14ac:dyDescent="0.25">
      <c r="A535" t="s">
        <v>8</v>
      </c>
      <c r="B535" t="s">
        <v>24</v>
      </c>
      <c r="C535" t="s">
        <v>19</v>
      </c>
      <c r="D535" t="s">
        <v>11</v>
      </c>
      <c r="E535" t="s">
        <v>15</v>
      </c>
      <c r="F535">
        <v>79</v>
      </c>
      <c r="G535">
        <v>88</v>
      </c>
      <c r="H535" t="s">
        <v>34</v>
      </c>
      <c r="I535" t="s">
        <v>34</v>
      </c>
      <c r="J535" t="s">
        <v>34</v>
      </c>
      <c r="K535">
        <v>94</v>
      </c>
    </row>
    <row r="536" spans="1:11" x14ac:dyDescent="0.25">
      <c r="A536" t="s">
        <v>17</v>
      </c>
      <c r="B536" t="s">
        <v>9</v>
      </c>
      <c r="C536" t="s">
        <v>22</v>
      </c>
      <c r="D536" t="s">
        <v>11</v>
      </c>
      <c r="E536" t="s">
        <v>15</v>
      </c>
      <c r="F536">
        <v>73</v>
      </c>
      <c r="G536">
        <v>69</v>
      </c>
      <c r="H536" t="s">
        <v>34</v>
      </c>
      <c r="I536" t="s">
        <v>34</v>
      </c>
      <c r="J536" t="s">
        <v>34</v>
      </c>
      <c r="K536">
        <v>68</v>
      </c>
    </row>
    <row r="537" spans="1:11" hidden="1" x14ac:dyDescent="0.25">
      <c r="A537" t="s">
        <v>8</v>
      </c>
      <c r="B537" t="s">
        <v>13</v>
      </c>
      <c r="C537" t="s">
        <v>10</v>
      </c>
      <c r="D537" t="s">
        <v>20</v>
      </c>
      <c r="E537" t="s">
        <v>15</v>
      </c>
      <c r="F537">
        <v>66</v>
      </c>
      <c r="G537">
        <v>83</v>
      </c>
      <c r="H537" t="s">
        <v>34</v>
      </c>
      <c r="I537" t="s">
        <v>34</v>
      </c>
      <c r="J537" t="s">
        <v>34</v>
      </c>
      <c r="K537">
        <v>83</v>
      </c>
    </row>
    <row r="538" spans="1:11" hidden="1" x14ac:dyDescent="0.25">
      <c r="A538" t="s">
        <v>17</v>
      </c>
      <c r="B538" t="s">
        <v>13</v>
      </c>
      <c r="C538" t="s">
        <v>19</v>
      </c>
      <c r="D538" t="s">
        <v>11</v>
      </c>
      <c r="E538" t="s">
        <v>15</v>
      </c>
      <c r="F538">
        <v>51</v>
      </c>
      <c r="G538">
        <v>60</v>
      </c>
      <c r="H538" t="s">
        <v>34</v>
      </c>
      <c r="I538" t="s">
        <v>34</v>
      </c>
      <c r="J538" t="s">
        <v>34</v>
      </c>
      <c r="K538">
        <v>58</v>
      </c>
    </row>
    <row r="539" spans="1:11" x14ac:dyDescent="0.25">
      <c r="A539" t="s">
        <v>8</v>
      </c>
      <c r="B539" t="s">
        <v>21</v>
      </c>
      <c r="C539" t="s">
        <v>22</v>
      </c>
      <c r="D539" t="s">
        <v>11</v>
      </c>
      <c r="E539" t="s">
        <v>12</v>
      </c>
      <c r="F539">
        <v>51</v>
      </c>
      <c r="G539">
        <v>66</v>
      </c>
      <c r="H539" t="s">
        <v>34</v>
      </c>
      <c r="I539" t="s">
        <v>34</v>
      </c>
      <c r="J539" t="s">
        <v>34</v>
      </c>
      <c r="K539">
        <v>62</v>
      </c>
    </row>
    <row r="540" spans="1:11" hidden="1" x14ac:dyDescent="0.25">
      <c r="A540" t="s">
        <v>17</v>
      </c>
      <c r="B540" t="s">
        <v>24</v>
      </c>
      <c r="C540" t="s">
        <v>10</v>
      </c>
      <c r="D540" t="s">
        <v>11</v>
      </c>
      <c r="E540" t="s">
        <v>15</v>
      </c>
      <c r="F540">
        <v>85</v>
      </c>
      <c r="G540">
        <v>66</v>
      </c>
      <c r="H540" t="s">
        <v>34</v>
      </c>
      <c r="I540" t="s">
        <v>34</v>
      </c>
      <c r="J540" t="s">
        <v>34</v>
      </c>
      <c r="K540">
        <v>71</v>
      </c>
    </row>
    <row r="541" spans="1:11" hidden="1" x14ac:dyDescent="0.25">
      <c r="A541" t="s">
        <v>17</v>
      </c>
      <c r="B541" t="s">
        <v>18</v>
      </c>
      <c r="C541" t="s">
        <v>19</v>
      </c>
      <c r="D541" t="s">
        <v>11</v>
      </c>
      <c r="E541" t="s">
        <v>15</v>
      </c>
      <c r="F541">
        <v>97</v>
      </c>
      <c r="G541">
        <v>92</v>
      </c>
      <c r="H541" t="s">
        <v>34</v>
      </c>
      <c r="I541" t="s">
        <v>34</v>
      </c>
      <c r="J541" t="s">
        <v>34</v>
      </c>
      <c r="K541">
        <v>86</v>
      </c>
    </row>
    <row r="542" spans="1:11" x14ac:dyDescent="0.25">
      <c r="A542" t="s">
        <v>17</v>
      </c>
      <c r="B542" t="s">
        <v>13</v>
      </c>
      <c r="C542" t="s">
        <v>22</v>
      </c>
      <c r="D542" t="s">
        <v>11</v>
      </c>
      <c r="E542" t="s">
        <v>15</v>
      </c>
      <c r="F542">
        <v>75</v>
      </c>
      <c r="G542">
        <v>69</v>
      </c>
      <c r="H542" t="s">
        <v>34</v>
      </c>
      <c r="I542" t="s">
        <v>34</v>
      </c>
      <c r="J542" t="s">
        <v>34</v>
      </c>
      <c r="K542">
        <v>68</v>
      </c>
    </row>
    <row r="543" spans="1:11" hidden="1" x14ac:dyDescent="0.25">
      <c r="A543" t="s">
        <v>17</v>
      </c>
      <c r="B543" t="s">
        <v>21</v>
      </c>
      <c r="C543" t="s">
        <v>19</v>
      </c>
      <c r="D543" t="s">
        <v>20</v>
      </c>
      <c r="E543" t="s">
        <v>15</v>
      </c>
      <c r="F543">
        <v>79</v>
      </c>
      <c r="G543">
        <v>82</v>
      </c>
      <c r="H543" t="s">
        <v>34</v>
      </c>
      <c r="I543" t="s">
        <v>34</v>
      </c>
      <c r="J543" t="s">
        <v>34</v>
      </c>
      <c r="K543">
        <v>80</v>
      </c>
    </row>
    <row r="544" spans="1:11" hidden="1" x14ac:dyDescent="0.25">
      <c r="A544" t="s">
        <v>8</v>
      </c>
      <c r="B544" t="s">
        <v>13</v>
      </c>
      <c r="C544" t="s">
        <v>19</v>
      </c>
      <c r="D544" t="s">
        <v>11</v>
      </c>
      <c r="E544" t="s">
        <v>12</v>
      </c>
      <c r="F544">
        <v>81</v>
      </c>
      <c r="G544">
        <v>77</v>
      </c>
      <c r="H544" t="s">
        <v>34</v>
      </c>
      <c r="I544" t="s">
        <v>34</v>
      </c>
      <c r="J544" t="s">
        <v>34</v>
      </c>
      <c r="K544">
        <v>79</v>
      </c>
    </row>
    <row r="545" spans="1:11" hidden="1" x14ac:dyDescent="0.25">
      <c r="A545" t="s">
        <v>8</v>
      </c>
      <c r="B545" t="s">
        <v>21</v>
      </c>
      <c r="C545" t="s">
        <v>19</v>
      </c>
      <c r="D545" t="s">
        <v>11</v>
      </c>
      <c r="E545" t="s">
        <v>12</v>
      </c>
      <c r="F545">
        <v>82</v>
      </c>
      <c r="G545">
        <v>95</v>
      </c>
      <c r="H545" t="s">
        <v>34</v>
      </c>
      <c r="I545" t="s">
        <v>34</v>
      </c>
      <c r="J545" t="s">
        <v>34</v>
      </c>
      <c r="K545">
        <v>89</v>
      </c>
    </row>
    <row r="546" spans="1:11" hidden="1" x14ac:dyDescent="0.25">
      <c r="A546" t="s">
        <v>8</v>
      </c>
      <c r="B546" t="s">
        <v>21</v>
      </c>
      <c r="C546" t="s">
        <v>16</v>
      </c>
      <c r="D546" t="s">
        <v>11</v>
      </c>
      <c r="E546" t="s">
        <v>12</v>
      </c>
      <c r="F546">
        <v>64</v>
      </c>
      <c r="G546">
        <v>63</v>
      </c>
      <c r="H546" t="s">
        <v>34</v>
      </c>
      <c r="I546" t="s">
        <v>34</v>
      </c>
      <c r="J546" t="s">
        <v>34</v>
      </c>
      <c r="K546">
        <v>66</v>
      </c>
    </row>
    <row r="547" spans="1:11" hidden="1" x14ac:dyDescent="0.25">
      <c r="A547" t="s">
        <v>17</v>
      </c>
      <c r="B547" t="s">
        <v>24</v>
      </c>
      <c r="C547" t="s">
        <v>23</v>
      </c>
      <c r="D547" t="s">
        <v>20</v>
      </c>
      <c r="E547" t="s">
        <v>15</v>
      </c>
      <c r="F547">
        <v>78</v>
      </c>
      <c r="G547">
        <v>83</v>
      </c>
      <c r="H547" t="s">
        <v>34</v>
      </c>
      <c r="I547" t="s">
        <v>34</v>
      </c>
      <c r="J547" t="s">
        <v>34</v>
      </c>
      <c r="K547">
        <v>80</v>
      </c>
    </row>
    <row r="548" spans="1:11" hidden="1" x14ac:dyDescent="0.25">
      <c r="A548" t="s">
        <v>8</v>
      </c>
      <c r="B548" t="s">
        <v>18</v>
      </c>
      <c r="C548" t="s">
        <v>23</v>
      </c>
      <c r="D548" t="s">
        <v>11</v>
      </c>
      <c r="E548" t="s">
        <v>15</v>
      </c>
      <c r="F548">
        <v>92</v>
      </c>
      <c r="G548">
        <v>100</v>
      </c>
      <c r="H548" t="s">
        <v>34</v>
      </c>
      <c r="I548" t="s">
        <v>34</v>
      </c>
      <c r="J548" t="s">
        <v>34</v>
      </c>
      <c r="K548">
        <v>97</v>
      </c>
    </row>
    <row r="549" spans="1:11" x14ac:dyDescent="0.25">
      <c r="A549" t="s">
        <v>17</v>
      </c>
      <c r="B549" t="s">
        <v>13</v>
      </c>
      <c r="C549" t="s">
        <v>22</v>
      </c>
      <c r="D549" t="s">
        <v>11</v>
      </c>
      <c r="E549" t="s">
        <v>15</v>
      </c>
      <c r="F549">
        <v>72</v>
      </c>
      <c r="G549">
        <v>67</v>
      </c>
      <c r="H549" t="s">
        <v>34</v>
      </c>
      <c r="I549" t="s">
        <v>34</v>
      </c>
      <c r="J549" t="s">
        <v>34</v>
      </c>
      <c r="K549">
        <v>64</v>
      </c>
    </row>
    <row r="550" spans="1:11" x14ac:dyDescent="0.25">
      <c r="A550" t="s">
        <v>8</v>
      </c>
      <c r="B550" t="s">
        <v>13</v>
      </c>
      <c r="C550" t="s">
        <v>22</v>
      </c>
      <c r="D550" t="s">
        <v>20</v>
      </c>
      <c r="E550" t="s">
        <v>12</v>
      </c>
      <c r="F550">
        <v>62</v>
      </c>
      <c r="G550">
        <v>67</v>
      </c>
      <c r="H550" t="s">
        <v>34</v>
      </c>
      <c r="I550" t="s">
        <v>34</v>
      </c>
      <c r="J550" t="s">
        <v>34</v>
      </c>
      <c r="K550">
        <v>64</v>
      </c>
    </row>
    <row r="551" spans="1:11" hidden="1" x14ac:dyDescent="0.25">
      <c r="A551" t="s">
        <v>17</v>
      </c>
      <c r="B551" t="s">
        <v>13</v>
      </c>
      <c r="C551" t="s">
        <v>16</v>
      </c>
      <c r="D551" t="s">
        <v>11</v>
      </c>
      <c r="E551" t="s">
        <v>12</v>
      </c>
      <c r="F551">
        <v>79</v>
      </c>
      <c r="G551">
        <v>72</v>
      </c>
      <c r="H551" t="s">
        <v>34</v>
      </c>
      <c r="I551" t="s">
        <v>34</v>
      </c>
      <c r="J551" t="s">
        <v>34</v>
      </c>
      <c r="K551">
        <v>69</v>
      </c>
    </row>
    <row r="552" spans="1:11" hidden="1" x14ac:dyDescent="0.25">
      <c r="A552" t="s">
        <v>17</v>
      </c>
      <c r="B552" t="s">
        <v>13</v>
      </c>
      <c r="C552" t="s">
        <v>23</v>
      </c>
      <c r="D552" t="s">
        <v>20</v>
      </c>
      <c r="E552" t="s">
        <v>12</v>
      </c>
      <c r="F552">
        <v>79</v>
      </c>
      <c r="G552">
        <v>76</v>
      </c>
      <c r="H552" t="s">
        <v>34</v>
      </c>
      <c r="I552" t="s">
        <v>34</v>
      </c>
      <c r="J552" t="s">
        <v>34</v>
      </c>
      <c r="K552">
        <v>65</v>
      </c>
    </row>
    <row r="553" spans="1:11" hidden="1" x14ac:dyDescent="0.25">
      <c r="A553" t="s">
        <v>17</v>
      </c>
      <c r="B553" t="s">
        <v>9</v>
      </c>
      <c r="C553" t="s">
        <v>10</v>
      </c>
      <c r="D553" t="s">
        <v>20</v>
      </c>
      <c r="E553" t="s">
        <v>15</v>
      </c>
      <c r="F553">
        <v>87</v>
      </c>
      <c r="G553">
        <v>90</v>
      </c>
      <c r="H553" t="s">
        <v>34</v>
      </c>
      <c r="I553" t="s">
        <v>34</v>
      </c>
      <c r="J553" t="s">
        <v>34</v>
      </c>
      <c r="K553">
        <v>88</v>
      </c>
    </row>
    <row r="554" spans="1:11" hidden="1" x14ac:dyDescent="0.25">
      <c r="A554" t="s">
        <v>8</v>
      </c>
      <c r="B554" t="s">
        <v>9</v>
      </c>
      <c r="C554" t="s">
        <v>19</v>
      </c>
      <c r="D554" t="s">
        <v>11</v>
      </c>
      <c r="E554" t="s">
        <v>12</v>
      </c>
      <c r="F554">
        <v>40</v>
      </c>
      <c r="G554">
        <v>48</v>
      </c>
      <c r="H554" t="s">
        <v>35</v>
      </c>
      <c r="I554" t="s">
        <v>35</v>
      </c>
      <c r="J554" t="s">
        <v>34</v>
      </c>
      <c r="K554">
        <v>50</v>
      </c>
    </row>
    <row r="555" spans="1:11" hidden="1" x14ac:dyDescent="0.25">
      <c r="A555" t="s">
        <v>17</v>
      </c>
      <c r="B555" t="s">
        <v>21</v>
      </c>
      <c r="C555" t="s">
        <v>14</v>
      </c>
      <c r="D555" t="s">
        <v>20</v>
      </c>
      <c r="E555" t="s">
        <v>12</v>
      </c>
      <c r="F555">
        <v>77</v>
      </c>
      <c r="G555">
        <v>62</v>
      </c>
      <c r="H555" t="s">
        <v>34</v>
      </c>
      <c r="I555" t="s">
        <v>34</v>
      </c>
      <c r="J555" t="s">
        <v>34</v>
      </c>
      <c r="K555">
        <v>64</v>
      </c>
    </row>
    <row r="556" spans="1:11" hidden="1" x14ac:dyDescent="0.25">
      <c r="A556" t="s">
        <v>17</v>
      </c>
      <c r="B556" t="s">
        <v>24</v>
      </c>
      <c r="C556" t="s">
        <v>19</v>
      </c>
      <c r="D556" t="s">
        <v>11</v>
      </c>
      <c r="E556" t="s">
        <v>12</v>
      </c>
      <c r="F556">
        <v>53</v>
      </c>
      <c r="G556">
        <v>45</v>
      </c>
      <c r="H556" t="s">
        <v>34</v>
      </c>
      <c r="I556" t="s">
        <v>35</v>
      </c>
      <c r="J556" t="s">
        <v>35</v>
      </c>
      <c r="K556">
        <v>40</v>
      </c>
    </row>
    <row r="557" spans="1:11" hidden="1" x14ac:dyDescent="0.25">
      <c r="A557" t="s">
        <v>8</v>
      </c>
      <c r="B557" t="s">
        <v>13</v>
      </c>
      <c r="C557" t="s">
        <v>14</v>
      </c>
      <c r="D557" t="s">
        <v>20</v>
      </c>
      <c r="E557" t="s">
        <v>12</v>
      </c>
      <c r="F557">
        <v>32</v>
      </c>
      <c r="G557">
        <v>39</v>
      </c>
      <c r="H557" t="s">
        <v>35</v>
      </c>
      <c r="I557" t="s">
        <v>35</v>
      </c>
      <c r="J557" t="s">
        <v>35</v>
      </c>
      <c r="K557">
        <v>33</v>
      </c>
    </row>
    <row r="558" spans="1:11" hidden="1" x14ac:dyDescent="0.25">
      <c r="A558" t="s">
        <v>8</v>
      </c>
      <c r="B558" t="s">
        <v>13</v>
      </c>
      <c r="C558" t="s">
        <v>19</v>
      </c>
      <c r="D558" t="s">
        <v>11</v>
      </c>
      <c r="E558" t="s">
        <v>15</v>
      </c>
      <c r="F558">
        <v>55</v>
      </c>
      <c r="G558">
        <v>72</v>
      </c>
      <c r="H558" t="s">
        <v>34</v>
      </c>
      <c r="I558" t="s">
        <v>34</v>
      </c>
      <c r="J558" t="s">
        <v>34</v>
      </c>
      <c r="K558">
        <v>79</v>
      </c>
    </row>
    <row r="559" spans="1:11" hidden="1" x14ac:dyDescent="0.25">
      <c r="A559" t="s">
        <v>17</v>
      </c>
      <c r="B559" t="s">
        <v>13</v>
      </c>
      <c r="C559" t="s">
        <v>16</v>
      </c>
      <c r="D559" t="s">
        <v>20</v>
      </c>
      <c r="E559" t="s">
        <v>12</v>
      </c>
      <c r="F559">
        <v>61</v>
      </c>
      <c r="G559">
        <v>67</v>
      </c>
      <c r="H559" t="s">
        <v>34</v>
      </c>
      <c r="I559" t="s">
        <v>34</v>
      </c>
      <c r="J559" t="s">
        <v>34</v>
      </c>
      <c r="K559">
        <v>66</v>
      </c>
    </row>
    <row r="560" spans="1:11" hidden="1" x14ac:dyDescent="0.25">
      <c r="A560" t="s">
        <v>8</v>
      </c>
      <c r="B560" t="s">
        <v>9</v>
      </c>
      <c r="C560" t="s">
        <v>19</v>
      </c>
      <c r="D560" t="s">
        <v>20</v>
      </c>
      <c r="E560" t="s">
        <v>12</v>
      </c>
      <c r="F560">
        <v>53</v>
      </c>
      <c r="G560">
        <v>70</v>
      </c>
      <c r="H560" t="s">
        <v>34</v>
      </c>
      <c r="I560" t="s">
        <v>34</v>
      </c>
      <c r="J560" t="s">
        <v>34</v>
      </c>
      <c r="K560">
        <v>70</v>
      </c>
    </row>
    <row r="561" spans="1:11" hidden="1" x14ac:dyDescent="0.25">
      <c r="A561" t="s">
        <v>17</v>
      </c>
      <c r="B561" t="s">
        <v>21</v>
      </c>
      <c r="C561" t="s">
        <v>23</v>
      </c>
      <c r="D561" t="s">
        <v>11</v>
      </c>
      <c r="E561" t="s">
        <v>12</v>
      </c>
      <c r="F561">
        <v>73</v>
      </c>
      <c r="G561">
        <v>66</v>
      </c>
      <c r="H561" t="s">
        <v>34</v>
      </c>
      <c r="I561" t="s">
        <v>34</v>
      </c>
      <c r="J561" t="s">
        <v>34</v>
      </c>
      <c r="K561">
        <v>62</v>
      </c>
    </row>
    <row r="562" spans="1:11" hidden="1" x14ac:dyDescent="0.25">
      <c r="A562" t="s">
        <v>8</v>
      </c>
      <c r="B562" t="s">
        <v>21</v>
      </c>
      <c r="C562" t="s">
        <v>14</v>
      </c>
      <c r="D562" t="s">
        <v>11</v>
      </c>
      <c r="E562" t="s">
        <v>15</v>
      </c>
      <c r="F562">
        <v>74</v>
      </c>
      <c r="G562">
        <v>75</v>
      </c>
      <c r="H562" t="s">
        <v>34</v>
      </c>
      <c r="I562" t="s">
        <v>34</v>
      </c>
      <c r="J562" t="s">
        <v>34</v>
      </c>
      <c r="K562">
        <v>79</v>
      </c>
    </row>
    <row r="563" spans="1:11" hidden="1" x14ac:dyDescent="0.25">
      <c r="A563" t="s">
        <v>8</v>
      </c>
      <c r="B563" t="s">
        <v>13</v>
      </c>
      <c r="C563" t="s">
        <v>14</v>
      </c>
      <c r="D563" t="s">
        <v>11</v>
      </c>
      <c r="E563" t="s">
        <v>12</v>
      </c>
      <c r="F563">
        <v>63</v>
      </c>
      <c r="G563">
        <v>74</v>
      </c>
      <c r="H563" t="s">
        <v>34</v>
      </c>
      <c r="I563" t="s">
        <v>34</v>
      </c>
      <c r="J563" t="s">
        <v>34</v>
      </c>
      <c r="K563">
        <v>74</v>
      </c>
    </row>
    <row r="564" spans="1:11" hidden="1" x14ac:dyDescent="0.25">
      <c r="A564" t="s">
        <v>17</v>
      </c>
      <c r="B564" t="s">
        <v>13</v>
      </c>
      <c r="C564" t="s">
        <v>10</v>
      </c>
      <c r="D564" t="s">
        <v>11</v>
      </c>
      <c r="E564" t="s">
        <v>15</v>
      </c>
      <c r="F564">
        <v>96</v>
      </c>
      <c r="G564">
        <v>90</v>
      </c>
      <c r="H564" t="s">
        <v>34</v>
      </c>
      <c r="I564" t="s">
        <v>34</v>
      </c>
      <c r="J564" t="s">
        <v>34</v>
      </c>
      <c r="K564">
        <v>92</v>
      </c>
    </row>
    <row r="565" spans="1:11" hidden="1" x14ac:dyDescent="0.25">
      <c r="A565" t="s">
        <v>8</v>
      </c>
      <c r="B565" t="s">
        <v>21</v>
      </c>
      <c r="C565" t="s">
        <v>14</v>
      </c>
      <c r="D565" t="s">
        <v>20</v>
      </c>
      <c r="E565" t="s">
        <v>15</v>
      </c>
      <c r="F565">
        <v>63</v>
      </c>
      <c r="G565">
        <v>80</v>
      </c>
      <c r="H565" t="s">
        <v>34</v>
      </c>
      <c r="I565" t="s">
        <v>34</v>
      </c>
      <c r="J565" t="s">
        <v>34</v>
      </c>
      <c r="K565">
        <v>80</v>
      </c>
    </row>
    <row r="566" spans="1:11" hidden="1" x14ac:dyDescent="0.25">
      <c r="A566" t="s">
        <v>17</v>
      </c>
      <c r="B566" t="s">
        <v>9</v>
      </c>
      <c r="C566" t="s">
        <v>10</v>
      </c>
      <c r="D566" t="s">
        <v>20</v>
      </c>
      <c r="E566" t="s">
        <v>12</v>
      </c>
      <c r="F566">
        <v>48</v>
      </c>
      <c r="G566">
        <v>51</v>
      </c>
      <c r="H566" t="s">
        <v>35</v>
      </c>
      <c r="I566" t="s">
        <v>34</v>
      </c>
      <c r="J566" t="s">
        <v>35</v>
      </c>
      <c r="K566">
        <v>46</v>
      </c>
    </row>
    <row r="567" spans="1:11" hidden="1" x14ac:dyDescent="0.25">
      <c r="A567" t="s">
        <v>17</v>
      </c>
      <c r="B567" t="s">
        <v>9</v>
      </c>
      <c r="C567" t="s">
        <v>19</v>
      </c>
      <c r="D567" t="s">
        <v>11</v>
      </c>
      <c r="E567" t="s">
        <v>12</v>
      </c>
      <c r="F567">
        <v>48</v>
      </c>
      <c r="G567">
        <v>43</v>
      </c>
      <c r="H567" t="s">
        <v>35</v>
      </c>
      <c r="I567" t="s">
        <v>35</v>
      </c>
      <c r="J567" t="s">
        <v>35</v>
      </c>
      <c r="K567">
        <v>45</v>
      </c>
    </row>
    <row r="568" spans="1:11" hidden="1" x14ac:dyDescent="0.25">
      <c r="A568" t="s">
        <v>8</v>
      </c>
      <c r="B568" t="s">
        <v>24</v>
      </c>
      <c r="C568" t="s">
        <v>10</v>
      </c>
      <c r="D568" t="s">
        <v>20</v>
      </c>
      <c r="E568" t="s">
        <v>15</v>
      </c>
      <c r="F568">
        <v>92</v>
      </c>
      <c r="G568">
        <v>100</v>
      </c>
      <c r="H568" t="s">
        <v>34</v>
      </c>
      <c r="I568" t="s">
        <v>34</v>
      </c>
      <c r="J568" t="s">
        <v>34</v>
      </c>
      <c r="K568">
        <v>100</v>
      </c>
    </row>
    <row r="569" spans="1:11" hidden="1" x14ac:dyDescent="0.25">
      <c r="A569" t="s">
        <v>8</v>
      </c>
      <c r="B569" t="s">
        <v>21</v>
      </c>
      <c r="C569" t="s">
        <v>16</v>
      </c>
      <c r="D569" t="s">
        <v>20</v>
      </c>
      <c r="E569" t="s">
        <v>15</v>
      </c>
      <c r="F569">
        <v>61</v>
      </c>
      <c r="G569">
        <v>71</v>
      </c>
      <c r="H569" t="s">
        <v>34</v>
      </c>
      <c r="I569" t="s">
        <v>34</v>
      </c>
      <c r="J569" t="s">
        <v>34</v>
      </c>
      <c r="K569">
        <v>78</v>
      </c>
    </row>
    <row r="570" spans="1:11" x14ac:dyDescent="0.25">
      <c r="A570" t="s">
        <v>17</v>
      </c>
      <c r="B570" t="s">
        <v>9</v>
      </c>
      <c r="C570" t="s">
        <v>22</v>
      </c>
      <c r="D570" t="s">
        <v>20</v>
      </c>
      <c r="E570" t="s">
        <v>12</v>
      </c>
      <c r="F570">
        <v>63</v>
      </c>
      <c r="G570">
        <v>48</v>
      </c>
      <c r="H570" t="s">
        <v>34</v>
      </c>
      <c r="I570" t="s">
        <v>35</v>
      </c>
      <c r="J570" t="s">
        <v>35</v>
      </c>
      <c r="K570">
        <v>47</v>
      </c>
    </row>
    <row r="571" spans="1:11" hidden="1" x14ac:dyDescent="0.25">
      <c r="A571" t="s">
        <v>17</v>
      </c>
      <c r="B571" t="s">
        <v>21</v>
      </c>
      <c r="C571" t="s">
        <v>10</v>
      </c>
      <c r="D571" t="s">
        <v>20</v>
      </c>
      <c r="E571" t="s">
        <v>12</v>
      </c>
      <c r="F571">
        <v>68</v>
      </c>
      <c r="G571">
        <v>68</v>
      </c>
      <c r="H571" t="s">
        <v>34</v>
      </c>
      <c r="I571" t="s">
        <v>34</v>
      </c>
      <c r="J571" t="s">
        <v>34</v>
      </c>
      <c r="K571">
        <v>67</v>
      </c>
    </row>
    <row r="572" spans="1:11" hidden="1" x14ac:dyDescent="0.25">
      <c r="A572" t="s">
        <v>17</v>
      </c>
      <c r="B572" t="s">
        <v>9</v>
      </c>
      <c r="C572" t="s">
        <v>14</v>
      </c>
      <c r="D572" t="s">
        <v>11</v>
      </c>
      <c r="E572" t="s">
        <v>15</v>
      </c>
      <c r="F572">
        <v>71</v>
      </c>
      <c r="G572">
        <v>75</v>
      </c>
      <c r="H572" t="s">
        <v>34</v>
      </c>
      <c r="I572" t="s">
        <v>34</v>
      </c>
      <c r="J572" t="s">
        <v>34</v>
      </c>
      <c r="K572">
        <v>70</v>
      </c>
    </row>
    <row r="573" spans="1:11" hidden="1" x14ac:dyDescent="0.25">
      <c r="A573" t="s">
        <v>17</v>
      </c>
      <c r="B573" t="s">
        <v>18</v>
      </c>
      <c r="C573" t="s">
        <v>10</v>
      </c>
      <c r="D573" t="s">
        <v>11</v>
      </c>
      <c r="E573" t="s">
        <v>12</v>
      </c>
      <c r="F573">
        <v>91</v>
      </c>
      <c r="G573">
        <v>96</v>
      </c>
      <c r="H573" t="s">
        <v>34</v>
      </c>
      <c r="I573" t="s">
        <v>34</v>
      </c>
      <c r="J573" t="s">
        <v>34</v>
      </c>
      <c r="K573">
        <v>92</v>
      </c>
    </row>
    <row r="574" spans="1:11" hidden="1" x14ac:dyDescent="0.25">
      <c r="A574" t="s">
        <v>8</v>
      </c>
      <c r="B574" t="s">
        <v>13</v>
      </c>
      <c r="C574" t="s">
        <v>14</v>
      </c>
      <c r="D574" t="s">
        <v>11</v>
      </c>
      <c r="E574" t="s">
        <v>12</v>
      </c>
      <c r="F574">
        <v>53</v>
      </c>
      <c r="G574">
        <v>62</v>
      </c>
      <c r="H574" t="s">
        <v>34</v>
      </c>
      <c r="I574" t="s">
        <v>34</v>
      </c>
      <c r="J574" t="s">
        <v>34</v>
      </c>
      <c r="K574">
        <v>56</v>
      </c>
    </row>
    <row r="575" spans="1:11" x14ac:dyDescent="0.25">
      <c r="A575" t="s">
        <v>8</v>
      </c>
      <c r="B575" t="s">
        <v>13</v>
      </c>
      <c r="C575" t="s">
        <v>22</v>
      </c>
      <c r="D575" t="s">
        <v>20</v>
      </c>
      <c r="E575" t="s">
        <v>15</v>
      </c>
      <c r="F575">
        <v>50</v>
      </c>
      <c r="G575">
        <v>66</v>
      </c>
      <c r="H575" t="s">
        <v>34</v>
      </c>
      <c r="I575" t="s">
        <v>34</v>
      </c>
      <c r="J575" t="s">
        <v>34</v>
      </c>
      <c r="K575">
        <v>64</v>
      </c>
    </row>
    <row r="576" spans="1:11" x14ac:dyDescent="0.25">
      <c r="A576" t="s">
        <v>8</v>
      </c>
      <c r="B576" t="s">
        <v>24</v>
      </c>
      <c r="C576" t="s">
        <v>22</v>
      </c>
      <c r="D576" t="s">
        <v>11</v>
      </c>
      <c r="E576" t="s">
        <v>12</v>
      </c>
      <c r="F576">
        <v>74</v>
      </c>
      <c r="G576">
        <v>81</v>
      </c>
      <c r="H576" t="s">
        <v>34</v>
      </c>
      <c r="I576" t="s">
        <v>34</v>
      </c>
      <c r="J576" t="s">
        <v>34</v>
      </c>
      <c r="K576">
        <v>71</v>
      </c>
    </row>
    <row r="577" spans="1:11" hidden="1" x14ac:dyDescent="0.25">
      <c r="A577" t="s">
        <v>17</v>
      </c>
      <c r="B577" t="s">
        <v>18</v>
      </c>
      <c r="C577" t="s">
        <v>19</v>
      </c>
      <c r="D577" t="s">
        <v>20</v>
      </c>
      <c r="E577" t="s">
        <v>15</v>
      </c>
      <c r="F577">
        <v>40</v>
      </c>
      <c r="G577">
        <v>55</v>
      </c>
      <c r="H577" t="s">
        <v>35</v>
      </c>
      <c r="I577" t="s">
        <v>34</v>
      </c>
      <c r="J577" t="s">
        <v>34</v>
      </c>
      <c r="K577">
        <v>53</v>
      </c>
    </row>
    <row r="578" spans="1:11" hidden="1" x14ac:dyDescent="0.25">
      <c r="A578" t="s">
        <v>17</v>
      </c>
      <c r="B578" t="s">
        <v>18</v>
      </c>
      <c r="C578" t="s">
        <v>14</v>
      </c>
      <c r="D578" t="s">
        <v>11</v>
      </c>
      <c r="E578" t="s">
        <v>15</v>
      </c>
      <c r="F578">
        <v>61</v>
      </c>
      <c r="G578">
        <v>51</v>
      </c>
      <c r="H578" t="s">
        <v>34</v>
      </c>
      <c r="I578" t="s">
        <v>34</v>
      </c>
      <c r="J578" t="s">
        <v>34</v>
      </c>
      <c r="K578">
        <v>52</v>
      </c>
    </row>
    <row r="579" spans="1:11" x14ac:dyDescent="0.25">
      <c r="A579" t="s">
        <v>8</v>
      </c>
      <c r="B579" t="s">
        <v>9</v>
      </c>
      <c r="C579" t="s">
        <v>22</v>
      </c>
      <c r="D579" t="s">
        <v>11</v>
      </c>
      <c r="E579" t="s">
        <v>12</v>
      </c>
      <c r="F579">
        <v>81</v>
      </c>
      <c r="G579">
        <v>91</v>
      </c>
      <c r="H579" t="s">
        <v>34</v>
      </c>
      <c r="I579" t="s">
        <v>34</v>
      </c>
      <c r="J579" t="s">
        <v>34</v>
      </c>
      <c r="K579">
        <v>89</v>
      </c>
    </row>
    <row r="580" spans="1:11" hidden="1" x14ac:dyDescent="0.25">
      <c r="A580" t="s">
        <v>8</v>
      </c>
      <c r="B580" t="s">
        <v>9</v>
      </c>
      <c r="C580" t="s">
        <v>14</v>
      </c>
      <c r="D580" t="s">
        <v>20</v>
      </c>
      <c r="E580" t="s">
        <v>15</v>
      </c>
      <c r="F580">
        <v>48</v>
      </c>
      <c r="G580">
        <v>56</v>
      </c>
      <c r="H580" t="s">
        <v>35</v>
      </c>
      <c r="I580" t="s">
        <v>34</v>
      </c>
      <c r="J580" t="s">
        <v>34</v>
      </c>
      <c r="K580">
        <v>58</v>
      </c>
    </row>
    <row r="581" spans="1:11" hidden="1" x14ac:dyDescent="0.25">
      <c r="A581" t="s">
        <v>8</v>
      </c>
      <c r="B581" t="s">
        <v>21</v>
      </c>
      <c r="C581" t="s">
        <v>16</v>
      </c>
      <c r="D581" t="s">
        <v>11</v>
      </c>
      <c r="E581" t="s">
        <v>12</v>
      </c>
      <c r="F581">
        <v>53</v>
      </c>
      <c r="G581">
        <v>61</v>
      </c>
      <c r="H581" t="s">
        <v>34</v>
      </c>
      <c r="I581" t="s">
        <v>34</v>
      </c>
      <c r="J581" t="s">
        <v>34</v>
      </c>
      <c r="K581">
        <v>68</v>
      </c>
    </row>
    <row r="582" spans="1:11" hidden="1" x14ac:dyDescent="0.25">
      <c r="A582" t="s">
        <v>8</v>
      </c>
      <c r="B582" t="s">
        <v>21</v>
      </c>
      <c r="C582" t="s">
        <v>23</v>
      </c>
      <c r="D582" t="s">
        <v>11</v>
      </c>
      <c r="E582" t="s">
        <v>12</v>
      </c>
      <c r="F582">
        <v>81</v>
      </c>
      <c r="G582">
        <v>97</v>
      </c>
      <c r="H582" t="s">
        <v>34</v>
      </c>
      <c r="I582" t="s">
        <v>34</v>
      </c>
      <c r="J582" t="s">
        <v>34</v>
      </c>
      <c r="K582">
        <v>96</v>
      </c>
    </row>
    <row r="583" spans="1:11" hidden="1" x14ac:dyDescent="0.25">
      <c r="A583" t="s">
        <v>8</v>
      </c>
      <c r="B583" t="s">
        <v>24</v>
      </c>
      <c r="C583" t="s">
        <v>23</v>
      </c>
      <c r="D583" t="s">
        <v>11</v>
      </c>
      <c r="E583" t="s">
        <v>12</v>
      </c>
      <c r="F583">
        <v>77</v>
      </c>
      <c r="G583">
        <v>79</v>
      </c>
      <c r="H583" t="s">
        <v>34</v>
      </c>
      <c r="I583" t="s">
        <v>34</v>
      </c>
      <c r="J583" t="s">
        <v>34</v>
      </c>
      <c r="K583">
        <v>80</v>
      </c>
    </row>
    <row r="584" spans="1:11" hidden="1" x14ac:dyDescent="0.25">
      <c r="A584" t="s">
        <v>8</v>
      </c>
      <c r="B584" t="s">
        <v>21</v>
      </c>
      <c r="C584" t="s">
        <v>10</v>
      </c>
      <c r="D584" t="s">
        <v>20</v>
      </c>
      <c r="E584" t="s">
        <v>12</v>
      </c>
      <c r="F584">
        <v>63</v>
      </c>
      <c r="G584">
        <v>73</v>
      </c>
      <c r="H584" t="s">
        <v>34</v>
      </c>
      <c r="I584" t="s">
        <v>34</v>
      </c>
      <c r="J584" t="s">
        <v>34</v>
      </c>
      <c r="K584">
        <v>78</v>
      </c>
    </row>
    <row r="585" spans="1:11" hidden="1" x14ac:dyDescent="0.25">
      <c r="A585" t="s">
        <v>8</v>
      </c>
      <c r="B585" t="s">
        <v>21</v>
      </c>
      <c r="C585" t="s">
        <v>19</v>
      </c>
      <c r="D585" t="s">
        <v>11</v>
      </c>
      <c r="E585" t="s">
        <v>15</v>
      </c>
      <c r="F585">
        <v>73</v>
      </c>
      <c r="G585">
        <v>75</v>
      </c>
      <c r="H585" t="s">
        <v>34</v>
      </c>
      <c r="I585" t="s">
        <v>34</v>
      </c>
      <c r="J585" t="s">
        <v>34</v>
      </c>
      <c r="K585">
        <v>80</v>
      </c>
    </row>
    <row r="586" spans="1:11" hidden="1" x14ac:dyDescent="0.25">
      <c r="A586" t="s">
        <v>8</v>
      </c>
      <c r="B586" t="s">
        <v>21</v>
      </c>
      <c r="C586" t="s">
        <v>14</v>
      </c>
      <c r="D586" t="s">
        <v>11</v>
      </c>
      <c r="E586" t="s">
        <v>12</v>
      </c>
      <c r="F586">
        <v>69</v>
      </c>
      <c r="G586">
        <v>77</v>
      </c>
      <c r="H586" t="s">
        <v>34</v>
      </c>
      <c r="I586" t="s">
        <v>34</v>
      </c>
      <c r="J586" t="s">
        <v>34</v>
      </c>
      <c r="K586">
        <v>77</v>
      </c>
    </row>
    <row r="587" spans="1:11" hidden="1" x14ac:dyDescent="0.25">
      <c r="A587" t="s">
        <v>8</v>
      </c>
      <c r="B587" t="s">
        <v>13</v>
      </c>
      <c r="C587" t="s">
        <v>19</v>
      </c>
      <c r="D587" t="s">
        <v>11</v>
      </c>
      <c r="E587" t="s">
        <v>12</v>
      </c>
      <c r="F587">
        <v>65</v>
      </c>
      <c r="G587">
        <v>76</v>
      </c>
      <c r="H587" t="s">
        <v>34</v>
      </c>
      <c r="I587" t="s">
        <v>34</v>
      </c>
      <c r="J587" t="s">
        <v>34</v>
      </c>
      <c r="K587">
        <v>76</v>
      </c>
    </row>
    <row r="588" spans="1:11" x14ac:dyDescent="0.25">
      <c r="A588" t="s">
        <v>8</v>
      </c>
      <c r="B588" t="s">
        <v>18</v>
      </c>
      <c r="C588" t="s">
        <v>22</v>
      </c>
      <c r="D588" t="s">
        <v>11</v>
      </c>
      <c r="E588" t="s">
        <v>12</v>
      </c>
      <c r="F588">
        <v>55</v>
      </c>
      <c r="G588">
        <v>73</v>
      </c>
      <c r="H588" t="s">
        <v>34</v>
      </c>
      <c r="I588" t="s">
        <v>34</v>
      </c>
      <c r="J588" t="s">
        <v>34</v>
      </c>
      <c r="K588">
        <v>73</v>
      </c>
    </row>
    <row r="589" spans="1:11" hidden="1" x14ac:dyDescent="0.25">
      <c r="A589" t="s">
        <v>8</v>
      </c>
      <c r="B589" t="s">
        <v>13</v>
      </c>
      <c r="C589" t="s">
        <v>10</v>
      </c>
      <c r="D589" t="s">
        <v>20</v>
      </c>
      <c r="E589" t="s">
        <v>12</v>
      </c>
      <c r="F589">
        <v>44</v>
      </c>
      <c r="G589">
        <v>63</v>
      </c>
      <c r="H589" t="s">
        <v>35</v>
      </c>
      <c r="I589" t="s">
        <v>34</v>
      </c>
      <c r="J589" t="s">
        <v>34</v>
      </c>
      <c r="K589">
        <v>62</v>
      </c>
    </row>
    <row r="590" spans="1:11" hidden="1" x14ac:dyDescent="0.25">
      <c r="A590" t="s">
        <v>8</v>
      </c>
      <c r="B590" t="s">
        <v>13</v>
      </c>
      <c r="C590" t="s">
        <v>14</v>
      </c>
      <c r="D590" t="s">
        <v>11</v>
      </c>
      <c r="E590" t="s">
        <v>12</v>
      </c>
      <c r="F590">
        <v>54</v>
      </c>
      <c r="G590">
        <v>64</v>
      </c>
      <c r="H590" t="s">
        <v>34</v>
      </c>
      <c r="I590" t="s">
        <v>34</v>
      </c>
      <c r="J590" t="s">
        <v>34</v>
      </c>
      <c r="K590">
        <v>65</v>
      </c>
    </row>
    <row r="591" spans="1:11" hidden="1" x14ac:dyDescent="0.25">
      <c r="A591" t="s">
        <v>8</v>
      </c>
      <c r="B591" t="s">
        <v>18</v>
      </c>
      <c r="C591" t="s">
        <v>23</v>
      </c>
      <c r="D591" t="s">
        <v>11</v>
      </c>
      <c r="E591" t="s">
        <v>12</v>
      </c>
      <c r="F591">
        <v>48</v>
      </c>
      <c r="G591">
        <v>66</v>
      </c>
      <c r="H591" t="s">
        <v>35</v>
      </c>
      <c r="I591" t="s">
        <v>34</v>
      </c>
      <c r="J591" t="s">
        <v>34</v>
      </c>
      <c r="K591">
        <v>65</v>
      </c>
    </row>
    <row r="592" spans="1:11" hidden="1" x14ac:dyDescent="0.25">
      <c r="A592" t="s">
        <v>17</v>
      </c>
      <c r="B592" t="s">
        <v>13</v>
      </c>
      <c r="C592" t="s">
        <v>14</v>
      </c>
      <c r="D592" t="s">
        <v>20</v>
      </c>
      <c r="E592" t="s">
        <v>12</v>
      </c>
      <c r="F592">
        <v>58</v>
      </c>
      <c r="G592">
        <v>57</v>
      </c>
      <c r="H592" t="s">
        <v>34</v>
      </c>
      <c r="I592" t="s">
        <v>34</v>
      </c>
      <c r="J592" t="s">
        <v>34</v>
      </c>
      <c r="K592">
        <v>54</v>
      </c>
    </row>
    <row r="593" spans="1:11" hidden="1" x14ac:dyDescent="0.25">
      <c r="A593" t="s">
        <v>17</v>
      </c>
      <c r="B593" t="s">
        <v>18</v>
      </c>
      <c r="C593" t="s">
        <v>23</v>
      </c>
      <c r="D593" t="s">
        <v>11</v>
      </c>
      <c r="E593" t="s">
        <v>12</v>
      </c>
      <c r="F593">
        <v>71</v>
      </c>
      <c r="G593">
        <v>62</v>
      </c>
      <c r="H593" t="s">
        <v>34</v>
      </c>
      <c r="I593" t="s">
        <v>34</v>
      </c>
      <c r="J593" t="s">
        <v>34</v>
      </c>
      <c r="K593">
        <v>50</v>
      </c>
    </row>
    <row r="594" spans="1:11" hidden="1" x14ac:dyDescent="0.25">
      <c r="A594" t="s">
        <v>17</v>
      </c>
      <c r="B594" t="s">
        <v>24</v>
      </c>
      <c r="C594" t="s">
        <v>10</v>
      </c>
      <c r="D594" t="s">
        <v>11</v>
      </c>
      <c r="E594" t="s">
        <v>12</v>
      </c>
      <c r="F594">
        <v>68</v>
      </c>
      <c r="G594">
        <v>68</v>
      </c>
      <c r="H594" t="s">
        <v>34</v>
      </c>
      <c r="I594" t="s">
        <v>34</v>
      </c>
      <c r="J594" t="s">
        <v>34</v>
      </c>
      <c r="K594">
        <v>64</v>
      </c>
    </row>
    <row r="595" spans="1:11" x14ac:dyDescent="0.25">
      <c r="A595" t="s">
        <v>8</v>
      </c>
      <c r="B595" t="s">
        <v>24</v>
      </c>
      <c r="C595" t="s">
        <v>22</v>
      </c>
      <c r="D595" t="s">
        <v>11</v>
      </c>
      <c r="E595" t="s">
        <v>12</v>
      </c>
      <c r="F595">
        <v>74</v>
      </c>
      <c r="G595">
        <v>76</v>
      </c>
      <c r="H595" t="s">
        <v>34</v>
      </c>
      <c r="I595" t="s">
        <v>34</v>
      </c>
      <c r="J595" t="s">
        <v>34</v>
      </c>
      <c r="K595">
        <v>73</v>
      </c>
    </row>
    <row r="596" spans="1:11" hidden="1" x14ac:dyDescent="0.25">
      <c r="A596" t="s">
        <v>8</v>
      </c>
      <c r="B596" t="s">
        <v>13</v>
      </c>
      <c r="C596" t="s">
        <v>10</v>
      </c>
      <c r="D596" t="s">
        <v>11</v>
      </c>
      <c r="E596" t="s">
        <v>15</v>
      </c>
      <c r="F596">
        <v>92</v>
      </c>
      <c r="G596">
        <v>100</v>
      </c>
      <c r="H596" t="s">
        <v>34</v>
      </c>
      <c r="I596" t="s">
        <v>34</v>
      </c>
      <c r="J596" t="s">
        <v>34</v>
      </c>
      <c r="K596">
        <v>99</v>
      </c>
    </row>
    <row r="597" spans="1:11" hidden="1" x14ac:dyDescent="0.25">
      <c r="A597" t="s">
        <v>8</v>
      </c>
      <c r="B597" t="s">
        <v>13</v>
      </c>
      <c r="C597" t="s">
        <v>10</v>
      </c>
      <c r="D597" t="s">
        <v>11</v>
      </c>
      <c r="E597" t="s">
        <v>15</v>
      </c>
      <c r="F597">
        <v>56</v>
      </c>
      <c r="G597">
        <v>79</v>
      </c>
      <c r="H597" t="s">
        <v>34</v>
      </c>
      <c r="I597" t="s">
        <v>34</v>
      </c>
      <c r="J597" t="s">
        <v>34</v>
      </c>
      <c r="K597">
        <v>72</v>
      </c>
    </row>
    <row r="598" spans="1:11" x14ac:dyDescent="0.25">
      <c r="A598" t="s">
        <v>17</v>
      </c>
      <c r="B598" t="s">
        <v>9</v>
      </c>
      <c r="C598" t="s">
        <v>22</v>
      </c>
      <c r="D598" t="s">
        <v>20</v>
      </c>
      <c r="E598" t="s">
        <v>12</v>
      </c>
      <c r="F598">
        <v>30</v>
      </c>
      <c r="G598">
        <v>24</v>
      </c>
      <c r="H598" t="s">
        <v>35</v>
      </c>
      <c r="I598" t="s">
        <v>35</v>
      </c>
      <c r="J598" t="s">
        <v>35</v>
      </c>
      <c r="K598">
        <v>15</v>
      </c>
    </row>
    <row r="599" spans="1:11" hidden="1" x14ac:dyDescent="0.25">
      <c r="A599" t="s">
        <v>17</v>
      </c>
      <c r="B599" t="s">
        <v>18</v>
      </c>
      <c r="C599" t="s">
        <v>23</v>
      </c>
      <c r="D599" t="s">
        <v>11</v>
      </c>
      <c r="E599" t="s">
        <v>12</v>
      </c>
      <c r="F599">
        <v>53</v>
      </c>
      <c r="G599">
        <v>54</v>
      </c>
      <c r="H599" t="s">
        <v>34</v>
      </c>
      <c r="I599" t="s">
        <v>34</v>
      </c>
      <c r="J599" t="s">
        <v>35</v>
      </c>
      <c r="K599">
        <v>48</v>
      </c>
    </row>
    <row r="600" spans="1:11" x14ac:dyDescent="0.25">
      <c r="A600" t="s">
        <v>8</v>
      </c>
      <c r="B600" t="s">
        <v>21</v>
      </c>
      <c r="C600" t="s">
        <v>22</v>
      </c>
      <c r="D600" t="s">
        <v>11</v>
      </c>
      <c r="E600" t="s">
        <v>12</v>
      </c>
      <c r="F600">
        <v>69</v>
      </c>
      <c r="G600">
        <v>77</v>
      </c>
      <c r="H600" t="s">
        <v>34</v>
      </c>
      <c r="I600" t="s">
        <v>34</v>
      </c>
      <c r="J600" t="s">
        <v>34</v>
      </c>
      <c r="K600">
        <v>73</v>
      </c>
    </row>
    <row r="601" spans="1:11" hidden="1" x14ac:dyDescent="0.25">
      <c r="A601" t="s">
        <v>8</v>
      </c>
      <c r="B601" t="s">
        <v>21</v>
      </c>
      <c r="C601" t="s">
        <v>23</v>
      </c>
      <c r="D601" t="s">
        <v>11</v>
      </c>
      <c r="E601" t="s">
        <v>12</v>
      </c>
      <c r="F601">
        <v>65</v>
      </c>
      <c r="G601">
        <v>82</v>
      </c>
      <c r="H601" t="s">
        <v>34</v>
      </c>
      <c r="I601" t="s">
        <v>34</v>
      </c>
      <c r="J601" t="s">
        <v>34</v>
      </c>
      <c r="K601">
        <v>81</v>
      </c>
    </row>
    <row r="602" spans="1:11" hidden="1" x14ac:dyDescent="0.25">
      <c r="A602" t="s">
        <v>8</v>
      </c>
      <c r="B602" t="s">
        <v>21</v>
      </c>
      <c r="C602" t="s">
        <v>16</v>
      </c>
      <c r="D602" t="s">
        <v>11</v>
      </c>
      <c r="E602" t="s">
        <v>12</v>
      </c>
      <c r="F602">
        <v>54</v>
      </c>
      <c r="G602">
        <v>60</v>
      </c>
      <c r="H602" t="s">
        <v>34</v>
      </c>
      <c r="I602" t="s">
        <v>34</v>
      </c>
      <c r="J602" t="s">
        <v>34</v>
      </c>
      <c r="K602">
        <v>63</v>
      </c>
    </row>
    <row r="603" spans="1:11" x14ac:dyDescent="0.25">
      <c r="A603" t="s">
        <v>8</v>
      </c>
      <c r="B603" t="s">
        <v>13</v>
      </c>
      <c r="C603" t="s">
        <v>22</v>
      </c>
      <c r="D603" t="s">
        <v>11</v>
      </c>
      <c r="E603" t="s">
        <v>12</v>
      </c>
      <c r="F603">
        <v>29</v>
      </c>
      <c r="G603">
        <v>29</v>
      </c>
      <c r="H603" t="s">
        <v>35</v>
      </c>
      <c r="I603" t="s">
        <v>35</v>
      </c>
      <c r="J603" t="s">
        <v>35</v>
      </c>
      <c r="K603">
        <v>30</v>
      </c>
    </row>
    <row r="604" spans="1:11" hidden="1" x14ac:dyDescent="0.25">
      <c r="A604" t="s">
        <v>8</v>
      </c>
      <c r="B604" t="s">
        <v>24</v>
      </c>
      <c r="C604" t="s">
        <v>14</v>
      </c>
      <c r="D604" t="s">
        <v>11</v>
      </c>
      <c r="E604" t="s">
        <v>12</v>
      </c>
      <c r="F604">
        <v>76</v>
      </c>
      <c r="G604">
        <v>78</v>
      </c>
      <c r="H604" t="s">
        <v>34</v>
      </c>
      <c r="I604" t="s">
        <v>34</v>
      </c>
      <c r="J604" t="s">
        <v>34</v>
      </c>
      <c r="K604">
        <v>80</v>
      </c>
    </row>
    <row r="605" spans="1:11" x14ac:dyDescent="0.25">
      <c r="A605" t="s">
        <v>17</v>
      </c>
      <c r="B605" t="s">
        <v>21</v>
      </c>
      <c r="C605" t="s">
        <v>22</v>
      </c>
      <c r="D605" t="s">
        <v>20</v>
      </c>
      <c r="E605" t="s">
        <v>12</v>
      </c>
      <c r="F605">
        <v>60</v>
      </c>
      <c r="G605">
        <v>57</v>
      </c>
      <c r="H605" t="s">
        <v>34</v>
      </c>
      <c r="I605" t="s">
        <v>34</v>
      </c>
      <c r="J605" t="s">
        <v>34</v>
      </c>
      <c r="K605">
        <v>51</v>
      </c>
    </row>
    <row r="606" spans="1:11" hidden="1" x14ac:dyDescent="0.25">
      <c r="A606" t="s">
        <v>17</v>
      </c>
      <c r="B606" t="s">
        <v>21</v>
      </c>
      <c r="C606" t="s">
        <v>16</v>
      </c>
      <c r="D606" t="s">
        <v>20</v>
      </c>
      <c r="E606" t="s">
        <v>15</v>
      </c>
      <c r="F606">
        <v>84</v>
      </c>
      <c r="G606">
        <v>89</v>
      </c>
      <c r="H606" t="s">
        <v>34</v>
      </c>
      <c r="I606" t="s">
        <v>34</v>
      </c>
      <c r="J606" t="s">
        <v>34</v>
      </c>
      <c r="K606">
        <v>90</v>
      </c>
    </row>
    <row r="607" spans="1:11" hidden="1" x14ac:dyDescent="0.25">
      <c r="A607" t="s">
        <v>17</v>
      </c>
      <c r="B607" t="s">
        <v>13</v>
      </c>
      <c r="C607" t="s">
        <v>23</v>
      </c>
      <c r="D607" t="s">
        <v>11</v>
      </c>
      <c r="E607" t="s">
        <v>12</v>
      </c>
      <c r="F607">
        <v>75</v>
      </c>
      <c r="G607">
        <v>72</v>
      </c>
      <c r="H607" t="s">
        <v>34</v>
      </c>
      <c r="I607" t="s">
        <v>34</v>
      </c>
      <c r="J607" t="s">
        <v>34</v>
      </c>
      <c r="K607">
        <v>62</v>
      </c>
    </row>
    <row r="608" spans="1:11" hidden="1" x14ac:dyDescent="0.25">
      <c r="A608" t="s">
        <v>8</v>
      </c>
      <c r="B608" t="s">
        <v>13</v>
      </c>
      <c r="C608" t="s">
        <v>19</v>
      </c>
      <c r="D608" t="s">
        <v>11</v>
      </c>
      <c r="E608" t="s">
        <v>12</v>
      </c>
      <c r="F608">
        <v>85</v>
      </c>
      <c r="G608">
        <v>84</v>
      </c>
      <c r="H608" t="s">
        <v>34</v>
      </c>
      <c r="I608" t="s">
        <v>34</v>
      </c>
      <c r="J608" t="s">
        <v>34</v>
      </c>
      <c r="K608">
        <v>82</v>
      </c>
    </row>
    <row r="609" spans="1:11" hidden="1" x14ac:dyDescent="0.25">
      <c r="A609" t="s">
        <v>8</v>
      </c>
      <c r="B609" t="s">
        <v>13</v>
      </c>
      <c r="C609" t="s">
        <v>16</v>
      </c>
      <c r="D609" t="s">
        <v>20</v>
      </c>
      <c r="E609" t="s">
        <v>12</v>
      </c>
      <c r="F609">
        <v>40</v>
      </c>
      <c r="G609">
        <v>58</v>
      </c>
      <c r="H609" t="s">
        <v>35</v>
      </c>
      <c r="I609" t="s">
        <v>34</v>
      </c>
      <c r="J609" t="s">
        <v>34</v>
      </c>
      <c r="K609">
        <v>54</v>
      </c>
    </row>
    <row r="610" spans="1:11" hidden="1" x14ac:dyDescent="0.25">
      <c r="A610" t="s">
        <v>8</v>
      </c>
      <c r="B610" t="s">
        <v>24</v>
      </c>
      <c r="C610" t="s">
        <v>14</v>
      </c>
      <c r="D610" t="s">
        <v>11</v>
      </c>
      <c r="E610" t="s">
        <v>12</v>
      </c>
      <c r="F610">
        <v>61</v>
      </c>
      <c r="G610">
        <v>64</v>
      </c>
      <c r="H610" t="s">
        <v>34</v>
      </c>
      <c r="I610" t="s">
        <v>34</v>
      </c>
      <c r="J610" t="s">
        <v>34</v>
      </c>
      <c r="K610">
        <v>62</v>
      </c>
    </row>
    <row r="611" spans="1:11" hidden="1" x14ac:dyDescent="0.25">
      <c r="A611" t="s">
        <v>8</v>
      </c>
      <c r="B611" t="s">
        <v>9</v>
      </c>
      <c r="C611" t="s">
        <v>19</v>
      </c>
      <c r="D611" t="s">
        <v>11</v>
      </c>
      <c r="E611" t="s">
        <v>12</v>
      </c>
      <c r="F611">
        <v>58</v>
      </c>
      <c r="G611">
        <v>63</v>
      </c>
      <c r="H611" t="s">
        <v>34</v>
      </c>
      <c r="I611" t="s">
        <v>34</v>
      </c>
      <c r="J611" t="s">
        <v>34</v>
      </c>
      <c r="K611">
        <v>65</v>
      </c>
    </row>
    <row r="612" spans="1:11" hidden="1" x14ac:dyDescent="0.25">
      <c r="A612" t="s">
        <v>17</v>
      </c>
      <c r="B612" t="s">
        <v>21</v>
      </c>
      <c r="C612" t="s">
        <v>14</v>
      </c>
      <c r="D612" t="s">
        <v>20</v>
      </c>
      <c r="E612" t="s">
        <v>15</v>
      </c>
      <c r="F612">
        <v>69</v>
      </c>
      <c r="G612">
        <v>60</v>
      </c>
      <c r="H612" t="s">
        <v>34</v>
      </c>
      <c r="I612" t="s">
        <v>34</v>
      </c>
      <c r="J612" t="s">
        <v>34</v>
      </c>
      <c r="K612">
        <v>63</v>
      </c>
    </row>
    <row r="613" spans="1:11" hidden="1" x14ac:dyDescent="0.25">
      <c r="A613" t="s">
        <v>8</v>
      </c>
      <c r="B613" t="s">
        <v>13</v>
      </c>
      <c r="C613" t="s">
        <v>14</v>
      </c>
      <c r="D613" t="s">
        <v>11</v>
      </c>
      <c r="E613" t="s">
        <v>12</v>
      </c>
      <c r="F613">
        <v>58</v>
      </c>
      <c r="G613">
        <v>59</v>
      </c>
      <c r="H613" t="s">
        <v>34</v>
      </c>
      <c r="I613" t="s">
        <v>34</v>
      </c>
      <c r="J613" t="s">
        <v>34</v>
      </c>
      <c r="K613">
        <v>66</v>
      </c>
    </row>
    <row r="614" spans="1:11" hidden="1" x14ac:dyDescent="0.25">
      <c r="A614" t="s">
        <v>17</v>
      </c>
      <c r="B614" t="s">
        <v>13</v>
      </c>
      <c r="C614" t="s">
        <v>10</v>
      </c>
      <c r="D614" t="s">
        <v>11</v>
      </c>
      <c r="E614" t="s">
        <v>15</v>
      </c>
      <c r="F614">
        <v>94</v>
      </c>
      <c r="G614">
        <v>90</v>
      </c>
      <c r="H614" t="s">
        <v>34</v>
      </c>
      <c r="I614" t="s">
        <v>34</v>
      </c>
      <c r="J614" t="s">
        <v>34</v>
      </c>
      <c r="K614">
        <v>91</v>
      </c>
    </row>
    <row r="615" spans="1:11" hidden="1" x14ac:dyDescent="0.25">
      <c r="A615" t="s">
        <v>8</v>
      </c>
      <c r="B615" t="s">
        <v>13</v>
      </c>
      <c r="C615" t="s">
        <v>19</v>
      </c>
      <c r="D615" t="s">
        <v>11</v>
      </c>
      <c r="E615" t="s">
        <v>12</v>
      </c>
      <c r="F615">
        <v>65</v>
      </c>
      <c r="G615">
        <v>77</v>
      </c>
      <c r="H615" t="s">
        <v>34</v>
      </c>
      <c r="I615" t="s">
        <v>34</v>
      </c>
      <c r="J615" t="s">
        <v>34</v>
      </c>
      <c r="K615">
        <v>74</v>
      </c>
    </row>
    <row r="616" spans="1:11" hidden="1" x14ac:dyDescent="0.25">
      <c r="A616" t="s">
        <v>8</v>
      </c>
      <c r="B616" t="s">
        <v>18</v>
      </c>
      <c r="C616" t="s">
        <v>19</v>
      </c>
      <c r="D616" t="s">
        <v>11</v>
      </c>
      <c r="E616" t="s">
        <v>12</v>
      </c>
      <c r="F616">
        <v>82</v>
      </c>
      <c r="G616">
        <v>93</v>
      </c>
      <c r="H616" t="s">
        <v>34</v>
      </c>
      <c r="I616" t="s">
        <v>34</v>
      </c>
      <c r="J616" t="s">
        <v>34</v>
      </c>
      <c r="K616">
        <v>93</v>
      </c>
    </row>
    <row r="617" spans="1:11" x14ac:dyDescent="0.25">
      <c r="A617" t="s">
        <v>8</v>
      </c>
      <c r="B617" t="s">
        <v>13</v>
      </c>
      <c r="C617" t="s">
        <v>22</v>
      </c>
      <c r="D617" t="s">
        <v>11</v>
      </c>
      <c r="E617" t="s">
        <v>12</v>
      </c>
      <c r="F617">
        <v>60</v>
      </c>
      <c r="G617">
        <v>68</v>
      </c>
      <c r="H617" t="s">
        <v>34</v>
      </c>
      <c r="I617" t="s">
        <v>34</v>
      </c>
      <c r="J617" t="s">
        <v>34</v>
      </c>
      <c r="K617">
        <v>72</v>
      </c>
    </row>
    <row r="618" spans="1:11" hidden="1" x14ac:dyDescent="0.25">
      <c r="A618" t="s">
        <v>8</v>
      </c>
      <c r="B618" t="s">
        <v>24</v>
      </c>
      <c r="C618" t="s">
        <v>10</v>
      </c>
      <c r="D618" t="s">
        <v>11</v>
      </c>
      <c r="E618" t="s">
        <v>12</v>
      </c>
      <c r="F618">
        <v>37</v>
      </c>
      <c r="G618">
        <v>45</v>
      </c>
      <c r="H618" t="s">
        <v>35</v>
      </c>
      <c r="I618" t="s">
        <v>35</v>
      </c>
      <c r="J618" t="s">
        <v>35</v>
      </c>
      <c r="K618">
        <v>38</v>
      </c>
    </row>
    <row r="619" spans="1:11" hidden="1" x14ac:dyDescent="0.25">
      <c r="A619" t="s">
        <v>17</v>
      </c>
      <c r="B619" t="s">
        <v>21</v>
      </c>
      <c r="C619" t="s">
        <v>10</v>
      </c>
      <c r="D619" t="s">
        <v>11</v>
      </c>
      <c r="E619" t="s">
        <v>12</v>
      </c>
      <c r="F619">
        <v>88</v>
      </c>
      <c r="G619">
        <v>78</v>
      </c>
      <c r="H619" t="s">
        <v>34</v>
      </c>
      <c r="I619" t="s">
        <v>34</v>
      </c>
      <c r="J619" t="s">
        <v>34</v>
      </c>
      <c r="K619">
        <v>83</v>
      </c>
    </row>
    <row r="620" spans="1:11" hidden="1" x14ac:dyDescent="0.25">
      <c r="A620" t="s">
        <v>17</v>
      </c>
      <c r="B620" t="s">
        <v>21</v>
      </c>
      <c r="C620" t="s">
        <v>16</v>
      </c>
      <c r="D620" t="s">
        <v>11</v>
      </c>
      <c r="E620" t="s">
        <v>12</v>
      </c>
      <c r="F620">
        <v>95</v>
      </c>
      <c r="G620">
        <v>81</v>
      </c>
      <c r="H620" t="s">
        <v>34</v>
      </c>
      <c r="I620" t="s">
        <v>34</v>
      </c>
      <c r="J620" t="s">
        <v>34</v>
      </c>
      <c r="K620">
        <v>84</v>
      </c>
    </row>
    <row r="621" spans="1:11" hidden="1" x14ac:dyDescent="0.25">
      <c r="A621" t="s">
        <v>17</v>
      </c>
      <c r="B621" t="s">
        <v>13</v>
      </c>
      <c r="C621" t="s">
        <v>19</v>
      </c>
      <c r="D621" t="s">
        <v>20</v>
      </c>
      <c r="E621" t="s">
        <v>15</v>
      </c>
      <c r="F621">
        <v>65</v>
      </c>
      <c r="G621">
        <v>73</v>
      </c>
      <c r="H621" t="s">
        <v>34</v>
      </c>
      <c r="I621" t="s">
        <v>34</v>
      </c>
      <c r="J621" t="s">
        <v>34</v>
      </c>
      <c r="K621">
        <v>68</v>
      </c>
    </row>
    <row r="622" spans="1:11" x14ac:dyDescent="0.25">
      <c r="A622" t="s">
        <v>8</v>
      </c>
      <c r="B622" t="s">
        <v>13</v>
      </c>
      <c r="C622" t="s">
        <v>22</v>
      </c>
      <c r="D622" t="s">
        <v>20</v>
      </c>
      <c r="E622" t="s">
        <v>12</v>
      </c>
      <c r="F622">
        <v>35</v>
      </c>
      <c r="G622">
        <v>61</v>
      </c>
      <c r="H622" t="s">
        <v>35</v>
      </c>
      <c r="I622" t="s">
        <v>34</v>
      </c>
      <c r="J622" t="s">
        <v>34</v>
      </c>
      <c r="K622">
        <v>54</v>
      </c>
    </row>
    <row r="623" spans="1:11" hidden="1" x14ac:dyDescent="0.25">
      <c r="A623" t="s">
        <v>17</v>
      </c>
      <c r="B623" t="s">
        <v>9</v>
      </c>
      <c r="C623" t="s">
        <v>10</v>
      </c>
      <c r="D623" t="s">
        <v>20</v>
      </c>
      <c r="E623" t="s">
        <v>12</v>
      </c>
      <c r="F623">
        <v>62</v>
      </c>
      <c r="G623">
        <v>63</v>
      </c>
      <c r="H623" t="s">
        <v>34</v>
      </c>
      <c r="I623" t="s">
        <v>34</v>
      </c>
      <c r="J623" t="s">
        <v>34</v>
      </c>
      <c r="K623">
        <v>56</v>
      </c>
    </row>
    <row r="624" spans="1:11" x14ac:dyDescent="0.25">
      <c r="A624" t="s">
        <v>17</v>
      </c>
      <c r="B624" t="s">
        <v>13</v>
      </c>
      <c r="C624" t="s">
        <v>22</v>
      </c>
      <c r="D624" t="s">
        <v>20</v>
      </c>
      <c r="E624" t="s">
        <v>15</v>
      </c>
      <c r="F624">
        <v>58</v>
      </c>
      <c r="G624">
        <v>51</v>
      </c>
      <c r="H624" t="s">
        <v>34</v>
      </c>
      <c r="I624" t="s">
        <v>34</v>
      </c>
      <c r="J624" t="s">
        <v>34</v>
      </c>
      <c r="K624">
        <v>52</v>
      </c>
    </row>
    <row r="625" spans="1:11" hidden="1" x14ac:dyDescent="0.25">
      <c r="A625" t="s">
        <v>17</v>
      </c>
      <c r="B625" t="s">
        <v>18</v>
      </c>
      <c r="C625" t="s">
        <v>14</v>
      </c>
      <c r="D625" t="s">
        <v>11</v>
      </c>
      <c r="E625" t="s">
        <v>15</v>
      </c>
      <c r="F625">
        <v>100</v>
      </c>
      <c r="G625">
        <v>96</v>
      </c>
      <c r="H625" t="s">
        <v>34</v>
      </c>
      <c r="I625" t="s">
        <v>34</v>
      </c>
      <c r="J625" t="s">
        <v>34</v>
      </c>
      <c r="K625">
        <v>86</v>
      </c>
    </row>
    <row r="626" spans="1:11" hidden="1" x14ac:dyDescent="0.25">
      <c r="A626" t="s">
        <v>8</v>
      </c>
      <c r="B626" t="s">
        <v>24</v>
      </c>
      <c r="C626" t="s">
        <v>10</v>
      </c>
      <c r="D626" t="s">
        <v>20</v>
      </c>
      <c r="E626" t="s">
        <v>12</v>
      </c>
      <c r="F626">
        <v>61</v>
      </c>
      <c r="G626">
        <v>58</v>
      </c>
      <c r="H626" t="s">
        <v>34</v>
      </c>
      <c r="I626" t="s">
        <v>34</v>
      </c>
      <c r="J626" t="s">
        <v>34</v>
      </c>
      <c r="K626">
        <v>62</v>
      </c>
    </row>
    <row r="627" spans="1:11" hidden="1" x14ac:dyDescent="0.25">
      <c r="A627" t="s">
        <v>17</v>
      </c>
      <c r="B627" t="s">
        <v>21</v>
      </c>
      <c r="C627" t="s">
        <v>14</v>
      </c>
      <c r="D627" t="s">
        <v>11</v>
      </c>
      <c r="E627" t="s">
        <v>15</v>
      </c>
      <c r="F627">
        <v>100</v>
      </c>
      <c r="G627">
        <v>97</v>
      </c>
      <c r="H627" t="s">
        <v>34</v>
      </c>
      <c r="I627" t="s">
        <v>34</v>
      </c>
      <c r="J627" t="s">
        <v>34</v>
      </c>
      <c r="K627">
        <v>99</v>
      </c>
    </row>
    <row r="628" spans="1:11" hidden="1" x14ac:dyDescent="0.25">
      <c r="A628" t="s">
        <v>17</v>
      </c>
      <c r="B628" t="s">
        <v>9</v>
      </c>
      <c r="C628" t="s">
        <v>19</v>
      </c>
      <c r="D628" t="s">
        <v>20</v>
      </c>
      <c r="E628" t="s">
        <v>15</v>
      </c>
      <c r="F628">
        <v>69</v>
      </c>
      <c r="G628">
        <v>70</v>
      </c>
      <c r="H628" t="s">
        <v>34</v>
      </c>
      <c r="I628" t="s">
        <v>34</v>
      </c>
      <c r="J628" t="s">
        <v>34</v>
      </c>
      <c r="K628">
        <v>63</v>
      </c>
    </row>
    <row r="629" spans="1:11" hidden="1" x14ac:dyDescent="0.25">
      <c r="A629" t="s">
        <v>17</v>
      </c>
      <c r="B629" t="s">
        <v>21</v>
      </c>
      <c r="C629" t="s">
        <v>19</v>
      </c>
      <c r="D629" t="s">
        <v>11</v>
      </c>
      <c r="E629" t="s">
        <v>12</v>
      </c>
      <c r="F629">
        <v>61</v>
      </c>
      <c r="G629">
        <v>48</v>
      </c>
      <c r="H629" t="s">
        <v>34</v>
      </c>
      <c r="I629" t="s">
        <v>35</v>
      </c>
      <c r="J629" t="s">
        <v>35</v>
      </c>
      <c r="K629">
        <v>46</v>
      </c>
    </row>
    <row r="630" spans="1:11" hidden="1" x14ac:dyDescent="0.25">
      <c r="A630" t="s">
        <v>17</v>
      </c>
      <c r="B630" t="s">
        <v>21</v>
      </c>
      <c r="C630" t="s">
        <v>14</v>
      </c>
      <c r="D630" t="s">
        <v>20</v>
      </c>
      <c r="E630" t="s">
        <v>12</v>
      </c>
      <c r="F630">
        <v>49</v>
      </c>
      <c r="G630">
        <v>57</v>
      </c>
      <c r="H630" t="s">
        <v>35</v>
      </c>
      <c r="I630" t="s">
        <v>34</v>
      </c>
      <c r="J630" t="s">
        <v>35</v>
      </c>
      <c r="K630">
        <v>46</v>
      </c>
    </row>
    <row r="631" spans="1:11" hidden="1" x14ac:dyDescent="0.25">
      <c r="A631" t="s">
        <v>8</v>
      </c>
      <c r="B631" t="s">
        <v>13</v>
      </c>
      <c r="C631" t="s">
        <v>23</v>
      </c>
      <c r="D631" t="s">
        <v>11</v>
      </c>
      <c r="E631" t="s">
        <v>15</v>
      </c>
      <c r="F631">
        <v>44</v>
      </c>
      <c r="G631">
        <v>51</v>
      </c>
      <c r="H631" t="s">
        <v>35</v>
      </c>
      <c r="I631" t="s">
        <v>34</v>
      </c>
      <c r="J631" t="s">
        <v>34</v>
      </c>
      <c r="K631">
        <v>55</v>
      </c>
    </row>
    <row r="632" spans="1:11" hidden="1" x14ac:dyDescent="0.25">
      <c r="A632" t="s">
        <v>17</v>
      </c>
      <c r="B632" t="s">
        <v>21</v>
      </c>
      <c r="C632" t="s">
        <v>14</v>
      </c>
      <c r="D632" t="s">
        <v>11</v>
      </c>
      <c r="E632" t="s">
        <v>12</v>
      </c>
      <c r="F632">
        <v>67</v>
      </c>
      <c r="G632">
        <v>64</v>
      </c>
      <c r="H632" t="s">
        <v>34</v>
      </c>
      <c r="I632" t="s">
        <v>34</v>
      </c>
      <c r="J632" t="s">
        <v>34</v>
      </c>
      <c r="K632">
        <v>70</v>
      </c>
    </row>
    <row r="633" spans="1:11" x14ac:dyDescent="0.25">
      <c r="A633" t="s">
        <v>17</v>
      </c>
      <c r="B633" t="s">
        <v>9</v>
      </c>
      <c r="C633" t="s">
        <v>22</v>
      </c>
      <c r="D633" t="s">
        <v>11</v>
      </c>
      <c r="E633" t="s">
        <v>12</v>
      </c>
      <c r="F633">
        <v>79</v>
      </c>
      <c r="G633">
        <v>60</v>
      </c>
      <c r="H633" t="s">
        <v>34</v>
      </c>
      <c r="I633" t="s">
        <v>34</v>
      </c>
      <c r="J633" t="s">
        <v>34</v>
      </c>
      <c r="K633">
        <v>65</v>
      </c>
    </row>
    <row r="634" spans="1:11" hidden="1" x14ac:dyDescent="0.25">
      <c r="A634" t="s">
        <v>8</v>
      </c>
      <c r="B634" t="s">
        <v>9</v>
      </c>
      <c r="C634" t="s">
        <v>10</v>
      </c>
      <c r="D634" t="s">
        <v>11</v>
      </c>
      <c r="E634" t="s">
        <v>15</v>
      </c>
      <c r="F634">
        <v>66</v>
      </c>
      <c r="G634">
        <v>74</v>
      </c>
      <c r="H634" t="s">
        <v>34</v>
      </c>
      <c r="I634" t="s">
        <v>34</v>
      </c>
      <c r="J634" t="s">
        <v>34</v>
      </c>
      <c r="K634">
        <v>81</v>
      </c>
    </row>
    <row r="635" spans="1:11" x14ac:dyDescent="0.25">
      <c r="A635" t="s">
        <v>8</v>
      </c>
      <c r="B635" t="s">
        <v>13</v>
      </c>
      <c r="C635" t="s">
        <v>22</v>
      </c>
      <c r="D635" t="s">
        <v>11</v>
      </c>
      <c r="E635" t="s">
        <v>12</v>
      </c>
      <c r="F635">
        <v>75</v>
      </c>
      <c r="G635">
        <v>88</v>
      </c>
      <c r="H635" t="s">
        <v>34</v>
      </c>
      <c r="I635" t="s">
        <v>34</v>
      </c>
      <c r="J635" t="s">
        <v>34</v>
      </c>
      <c r="K635">
        <v>85</v>
      </c>
    </row>
    <row r="636" spans="1:11" hidden="1" x14ac:dyDescent="0.25">
      <c r="A636" t="s">
        <v>17</v>
      </c>
      <c r="B636" t="s">
        <v>21</v>
      </c>
      <c r="C636" t="s">
        <v>23</v>
      </c>
      <c r="D636" t="s">
        <v>11</v>
      </c>
      <c r="E636" t="s">
        <v>12</v>
      </c>
      <c r="F636">
        <v>84</v>
      </c>
      <c r="G636">
        <v>84</v>
      </c>
      <c r="H636" t="s">
        <v>34</v>
      </c>
      <c r="I636" t="s">
        <v>34</v>
      </c>
      <c r="J636" t="s">
        <v>34</v>
      </c>
      <c r="K636">
        <v>80</v>
      </c>
    </row>
    <row r="637" spans="1:11" x14ac:dyDescent="0.25">
      <c r="A637" t="s">
        <v>17</v>
      </c>
      <c r="B637" t="s">
        <v>18</v>
      </c>
      <c r="C637" t="s">
        <v>22</v>
      </c>
      <c r="D637" t="s">
        <v>11</v>
      </c>
      <c r="E637" t="s">
        <v>12</v>
      </c>
      <c r="F637">
        <v>71</v>
      </c>
      <c r="G637">
        <v>74</v>
      </c>
      <c r="H637" t="s">
        <v>34</v>
      </c>
      <c r="I637" t="s">
        <v>34</v>
      </c>
      <c r="J637" t="s">
        <v>34</v>
      </c>
      <c r="K637">
        <v>64</v>
      </c>
    </row>
    <row r="638" spans="1:11" x14ac:dyDescent="0.25">
      <c r="A638" t="s">
        <v>8</v>
      </c>
      <c r="B638" t="s">
        <v>9</v>
      </c>
      <c r="C638" t="s">
        <v>22</v>
      </c>
      <c r="D638" t="s">
        <v>20</v>
      </c>
      <c r="E638" t="s">
        <v>15</v>
      </c>
      <c r="F638">
        <v>67</v>
      </c>
      <c r="G638">
        <v>80</v>
      </c>
      <c r="H638" t="s">
        <v>34</v>
      </c>
      <c r="I638" t="s">
        <v>34</v>
      </c>
      <c r="J638" t="s">
        <v>34</v>
      </c>
      <c r="K638">
        <v>81</v>
      </c>
    </row>
    <row r="639" spans="1:11" hidden="1" x14ac:dyDescent="0.25">
      <c r="A639" t="s">
        <v>8</v>
      </c>
      <c r="B639" t="s">
        <v>21</v>
      </c>
      <c r="C639" t="s">
        <v>23</v>
      </c>
      <c r="D639" t="s">
        <v>11</v>
      </c>
      <c r="E639" t="s">
        <v>15</v>
      </c>
      <c r="F639">
        <v>80</v>
      </c>
      <c r="G639">
        <v>92</v>
      </c>
      <c r="H639" t="s">
        <v>34</v>
      </c>
      <c r="I639" t="s">
        <v>34</v>
      </c>
      <c r="J639" t="s">
        <v>34</v>
      </c>
      <c r="K639">
        <v>88</v>
      </c>
    </row>
    <row r="640" spans="1:11" hidden="1" x14ac:dyDescent="0.25">
      <c r="A640" t="s">
        <v>17</v>
      </c>
      <c r="B640" t="s">
        <v>24</v>
      </c>
      <c r="C640" t="s">
        <v>14</v>
      </c>
      <c r="D640" t="s">
        <v>11</v>
      </c>
      <c r="E640" t="s">
        <v>12</v>
      </c>
      <c r="F640">
        <v>86</v>
      </c>
      <c r="G640">
        <v>76</v>
      </c>
      <c r="H640" t="s">
        <v>34</v>
      </c>
      <c r="I640" t="s">
        <v>34</v>
      </c>
      <c r="J640" t="s">
        <v>34</v>
      </c>
      <c r="K640">
        <v>74</v>
      </c>
    </row>
    <row r="641" spans="1:11" hidden="1" x14ac:dyDescent="0.25">
      <c r="A641" t="s">
        <v>8</v>
      </c>
      <c r="B641" t="s">
        <v>21</v>
      </c>
      <c r="C641" t="s">
        <v>19</v>
      </c>
      <c r="D641" t="s">
        <v>11</v>
      </c>
      <c r="E641" t="s">
        <v>12</v>
      </c>
      <c r="F641">
        <v>76</v>
      </c>
      <c r="G641">
        <v>74</v>
      </c>
      <c r="H641" t="s">
        <v>34</v>
      </c>
      <c r="I641" t="s">
        <v>34</v>
      </c>
      <c r="J641" t="s">
        <v>34</v>
      </c>
      <c r="K641">
        <v>73</v>
      </c>
    </row>
    <row r="642" spans="1:11" x14ac:dyDescent="0.25">
      <c r="A642" t="s">
        <v>17</v>
      </c>
      <c r="B642" t="s">
        <v>21</v>
      </c>
      <c r="C642" t="s">
        <v>22</v>
      </c>
      <c r="D642" t="s">
        <v>11</v>
      </c>
      <c r="E642" t="s">
        <v>12</v>
      </c>
      <c r="F642">
        <v>41</v>
      </c>
      <c r="G642">
        <v>52</v>
      </c>
      <c r="H642" t="s">
        <v>35</v>
      </c>
      <c r="I642" t="s">
        <v>34</v>
      </c>
      <c r="J642" t="s">
        <v>34</v>
      </c>
      <c r="K642">
        <v>51</v>
      </c>
    </row>
    <row r="643" spans="1:11" hidden="1" x14ac:dyDescent="0.25">
      <c r="A643" t="s">
        <v>8</v>
      </c>
      <c r="B643" t="s">
        <v>21</v>
      </c>
      <c r="C643" t="s">
        <v>19</v>
      </c>
      <c r="D643" t="s">
        <v>20</v>
      </c>
      <c r="E643" t="s">
        <v>15</v>
      </c>
      <c r="F643">
        <v>74</v>
      </c>
      <c r="G643">
        <v>88</v>
      </c>
      <c r="H643" t="s">
        <v>34</v>
      </c>
      <c r="I643" t="s">
        <v>34</v>
      </c>
      <c r="J643" t="s">
        <v>34</v>
      </c>
      <c r="K643">
        <v>90</v>
      </c>
    </row>
    <row r="644" spans="1:11" hidden="1" x14ac:dyDescent="0.25">
      <c r="A644" t="s">
        <v>8</v>
      </c>
      <c r="B644" t="s">
        <v>9</v>
      </c>
      <c r="C644" t="s">
        <v>23</v>
      </c>
      <c r="D644" t="s">
        <v>20</v>
      </c>
      <c r="E644" t="s">
        <v>12</v>
      </c>
      <c r="F644">
        <v>72</v>
      </c>
      <c r="G644">
        <v>81</v>
      </c>
      <c r="H644" t="s">
        <v>34</v>
      </c>
      <c r="I644" t="s">
        <v>34</v>
      </c>
      <c r="J644" t="s">
        <v>34</v>
      </c>
      <c r="K644">
        <v>79</v>
      </c>
    </row>
    <row r="645" spans="1:11" x14ac:dyDescent="0.25">
      <c r="A645" t="s">
        <v>8</v>
      </c>
      <c r="B645" t="s">
        <v>24</v>
      </c>
      <c r="C645" t="s">
        <v>22</v>
      </c>
      <c r="D645" t="s">
        <v>11</v>
      </c>
      <c r="E645" t="s">
        <v>15</v>
      </c>
      <c r="F645">
        <v>74</v>
      </c>
      <c r="G645">
        <v>79</v>
      </c>
      <c r="H645" t="s">
        <v>34</v>
      </c>
      <c r="I645" t="s">
        <v>34</v>
      </c>
      <c r="J645" t="s">
        <v>34</v>
      </c>
      <c r="K645">
        <v>80</v>
      </c>
    </row>
    <row r="646" spans="1:11" x14ac:dyDescent="0.25">
      <c r="A646" t="s">
        <v>17</v>
      </c>
      <c r="B646" t="s">
        <v>9</v>
      </c>
      <c r="C646" t="s">
        <v>22</v>
      </c>
      <c r="D646" t="s">
        <v>11</v>
      </c>
      <c r="E646" t="s">
        <v>12</v>
      </c>
      <c r="F646">
        <v>70</v>
      </c>
      <c r="G646">
        <v>65</v>
      </c>
      <c r="H646" t="s">
        <v>34</v>
      </c>
      <c r="I646" t="s">
        <v>34</v>
      </c>
      <c r="J646" t="s">
        <v>34</v>
      </c>
      <c r="K646">
        <v>60</v>
      </c>
    </row>
    <row r="647" spans="1:11" hidden="1" x14ac:dyDescent="0.25">
      <c r="A647" t="s">
        <v>8</v>
      </c>
      <c r="B647" t="s">
        <v>9</v>
      </c>
      <c r="C647" t="s">
        <v>10</v>
      </c>
      <c r="D647" t="s">
        <v>11</v>
      </c>
      <c r="E647" t="s">
        <v>15</v>
      </c>
      <c r="F647">
        <v>65</v>
      </c>
      <c r="G647">
        <v>81</v>
      </c>
      <c r="H647" t="s">
        <v>34</v>
      </c>
      <c r="I647" t="s">
        <v>34</v>
      </c>
      <c r="J647" t="s">
        <v>34</v>
      </c>
      <c r="K647">
        <v>81</v>
      </c>
    </row>
    <row r="648" spans="1:11" hidden="1" x14ac:dyDescent="0.25">
      <c r="A648" t="s">
        <v>8</v>
      </c>
      <c r="B648" t="s">
        <v>21</v>
      </c>
      <c r="C648" t="s">
        <v>19</v>
      </c>
      <c r="D648" t="s">
        <v>11</v>
      </c>
      <c r="E648" t="s">
        <v>12</v>
      </c>
      <c r="F648">
        <v>59</v>
      </c>
      <c r="G648">
        <v>70</v>
      </c>
      <c r="H648" t="s">
        <v>34</v>
      </c>
      <c r="I648" t="s">
        <v>34</v>
      </c>
      <c r="J648" t="s">
        <v>34</v>
      </c>
      <c r="K648">
        <v>65</v>
      </c>
    </row>
    <row r="649" spans="1:11" x14ac:dyDescent="0.25">
      <c r="A649" t="s">
        <v>8</v>
      </c>
      <c r="B649" t="s">
        <v>24</v>
      </c>
      <c r="C649" t="s">
        <v>22</v>
      </c>
      <c r="D649" t="s">
        <v>20</v>
      </c>
      <c r="E649" t="s">
        <v>12</v>
      </c>
      <c r="F649">
        <v>64</v>
      </c>
      <c r="G649">
        <v>62</v>
      </c>
      <c r="H649" t="s">
        <v>34</v>
      </c>
      <c r="I649" t="s">
        <v>34</v>
      </c>
      <c r="J649" t="s">
        <v>34</v>
      </c>
      <c r="K649">
        <v>68</v>
      </c>
    </row>
    <row r="650" spans="1:11" x14ac:dyDescent="0.25">
      <c r="A650" t="s">
        <v>8</v>
      </c>
      <c r="B650" t="s">
        <v>9</v>
      </c>
      <c r="C650" t="s">
        <v>22</v>
      </c>
      <c r="D650" t="s">
        <v>11</v>
      </c>
      <c r="E650" t="s">
        <v>12</v>
      </c>
      <c r="F650">
        <v>50</v>
      </c>
      <c r="G650">
        <v>53</v>
      </c>
      <c r="H650" t="s">
        <v>34</v>
      </c>
      <c r="I650" t="s">
        <v>34</v>
      </c>
      <c r="J650" t="s">
        <v>34</v>
      </c>
      <c r="K650">
        <v>55</v>
      </c>
    </row>
    <row r="651" spans="1:11" hidden="1" x14ac:dyDescent="0.25">
      <c r="A651" t="s">
        <v>8</v>
      </c>
      <c r="B651" t="s">
        <v>21</v>
      </c>
      <c r="C651" t="s">
        <v>14</v>
      </c>
      <c r="D651" t="s">
        <v>11</v>
      </c>
      <c r="E651" t="s">
        <v>15</v>
      </c>
      <c r="F651">
        <v>69</v>
      </c>
      <c r="G651">
        <v>79</v>
      </c>
      <c r="H651" t="s">
        <v>34</v>
      </c>
      <c r="I651" t="s">
        <v>34</v>
      </c>
      <c r="J651" t="s">
        <v>34</v>
      </c>
      <c r="K651">
        <v>81</v>
      </c>
    </row>
    <row r="652" spans="1:11" hidden="1" x14ac:dyDescent="0.25">
      <c r="A652" t="s">
        <v>17</v>
      </c>
      <c r="B652" t="s">
        <v>13</v>
      </c>
      <c r="C652" t="s">
        <v>23</v>
      </c>
      <c r="D652" t="s">
        <v>20</v>
      </c>
      <c r="E652" t="s">
        <v>15</v>
      </c>
      <c r="F652">
        <v>51</v>
      </c>
      <c r="G652">
        <v>56</v>
      </c>
      <c r="H652" t="s">
        <v>34</v>
      </c>
      <c r="I652" t="s">
        <v>34</v>
      </c>
      <c r="J652" t="s">
        <v>34</v>
      </c>
      <c r="K652">
        <v>53</v>
      </c>
    </row>
    <row r="653" spans="1:11" x14ac:dyDescent="0.25">
      <c r="A653" t="s">
        <v>8</v>
      </c>
      <c r="B653" t="s">
        <v>18</v>
      </c>
      <c r="C653" t="s">
        <v>22</v>
      </c>
      <c r="D653" t="s">
        <v>11</v>
      </c>
      <c r="E653" t="s">
        <v>15</v>
      </c>
      <c r="F653">
        <v>68</v>
      </c>
      <c r="G653">
        <v>80</v>
      </c>
      <c r="H653" t="s">
        <v>34</v>
      </c>
      <c r="I653" t="s">
        <v>34</v>
      </c>
      <c r="J653" t="s">
        <v>34</v>
      </c>
      <c r="K653">
        <v>76</v>
      </c>
    </row>
    <row r="654" spans="1:11" hidden="1" x14ac:dyDescent="0.25">
      <c r="A654" t="s">
        <v>8</v>
      </c>
      <c r="B654" t="s">
        <v>21</v>
      </c>
      <c r="C654" t="s">
        <v>14</v>
      </c>
      <c r="D654" t="s">
        <v>11</v>
      </c>
      <c r="E654" t="s">
        <v>15</v>
      </c>
      <c r="F654">
        <v>85</v>
      </c>
      <c r="G654">
        <v>86</v>
      </c>
      <c r="H654" t="s">
        <v>34</v>
      </c>
      <c r="I654" t="s">
        <v>34</v>
      </c>
      <c r="J654" t="s">
        <v>34</v>
      </c>
      <c r="K654">
        <v>98</v>
      </c>
    </row>
    <row r="655" spans="1:11" hidden="1" x14ac:dyDescent="0.25">
      <c r="A655" t="s">
        <v>8</v>
      </c>
      <c r="B655" t="s">
        <v>18</v>
      </c>
      <c r="C655" t="s">
        <v>19</v>
      </c>
      <c r="D655" t="s">
        <v>11</v>
      </c>
      <c r="E655" t="s">
        <v>15</v>
      </c>
      <c r="F655">
        <v>65</v>
      </c>
      <c r="G655">
        <v>70</v>
      </c>
      <c r="H655" t="s">
        <v>34</v>
      </c>
      <c r="I655" t="s">
        <v>34</v>
      </c>
      <c r="J655" t="s">
        <v>34</v>
      </c>
      <c r="K655">
        <v>74</v>
      </c>
    </row>
    <row r="656" spans="1:11" hidden="1" x14ac:dyDescent="0.25">
      <c r="A656" t="s">
        <v>8</v>
      </c>
      <c r="B656" t="s">
        <v>9</v>
      </c>
      <c r="C656" t="s">
        <v>23</v>
      </c>
      <c r="D656" t="s">
        <v>11</v>
      </c>
      <c r="E656" t="s">
        <v>12</v>
      </c>
      <c r="F656">
        <v>73</v>
      </c>
      <c r="G656">
        <v>79</v>
      </c>
      <c r="H656" t="s">
        <v>34</v>
      </c>
      <c r="I656" t="s">
        <v>34</v>
      </c>
      <c r="J656" t="s">
        <v>34</v>
      </c>
      <c r="K656">
        <v>79</v>
      </c>
    </row>
    <row r="657" spans="1:11" hidden="1" x14ac:dyDescent="0.25">
      <c r="A657" t="s">
        <v>8</v>
      </c>
      <c r="B657" t="s">
        <v>9</v>
      </c>
      <c r="C657" t="s">
        <v>14</v>
      </c>
      <c r="D657" t="s">
        <v>11</v>
      </c>
      <c r="E657" t="s">
        <v>12</v>
      </c>
      <c r="F657">
        <v>62</v>
      </c>
      <c r="G657">
        <v>67</v>
      </c>
      <c r="H657" t="s">
        <v>34</v>
      </c>
      <c r="I657" t="s">
        <v>34</v>
      </c>
      <c r="J657" t="s">
        <v>34</v>
      </c>
      <c r="K657">
        <v>67</v>
      </c>
    </row>
    <row r="658" spans="1:11" hidden="1" x14ac:dyDescent="0.25">
      <c r="A658" t="s">
        <v>17</v>
      </c>
      <c r="B658" t="s">
        <v>13</v>
      </c>
      <c r="C658" t="s">
        <v>19</v>
      </c>
      <c r="D658" t="s">
        <v>20</v>
      </c>
      <c r="E658" t="s">
        <v>12</v>
      </c>
      <c r="F658">
        <v>77</v>
      </c>
      <c r="G658">
        <v>67</v>
      </c>
      <c r="H658" t="s">
        <v>34</v>
      </c>
      <c r="I658" t="s">
        <v>34</v>
      </c>
      <c r="J658" t="s">
        <v>34</v>
      </c>
      <c r="K658">
        <v>64</v>
      </c>
    </row>
    <row r="659" spans="1:11" hidden="1" x14ac:dyDescent="0.25">
      <c r="A659" t="s">
        <v>17</v>
      </c>
      <c r="B659" t="s">
        <v>21</v>
      </c>
      <c r="C659" t="s">
        <v>23</v>
      </c>
      <c r="D659" t="s">
        <v>11</v>
      </c>
      <c r="E659" t="s">
        <v>12</v>
      </c>
      <c r="F659">
        <v>69</v>
      </c>
      <c r="G659">
        <v>66</v>
      </c>
      <c r="H659" t="s">
        <v>34</v>
      </c>
      <c r="I659" t="s">
        <v>34</v>
      </c>
      <c r="J659" t="s">
        <v>34</v>
      </c>
      <c r="K659">
        <v>61</v>
      </c>
    </row>
    <row r="660" spans="1:11" hidden="1" x14ac:dyDescent="0.25">
      <c r="A660" t="s">
        <v>8</v>
      </c>
      <c r="B660" t="s">
        <v>21</v>
      </c>
      <c r="C660" t="s">
        <v>19</v>
      </c>
      <c r="D660" t="s">
        <v>20</v>
      </c>
      <c r="E660" t="s">
        <v>12</v>
      </c>
      <c r="F660">
        <v>43</v>
      </c>
      <c r="G660">
        <v>60</v>
      </c>
      <c r="H660" t="s">
        <v>35</v>
      </c>
      <c r="I660" t="s">
        <v>34</v>
      </c>
      <c r="J660" t="s">
        <v>34</v>
      </c>
      <c r="K660">
        <v>58</v>
      </c>
    </row>
    <row r="661" spans="1:11" hidden="1" x14ac:dyDescent="0.25">
      <c r="A661" t="s">
        <v>17</v>
      </c>
      <c r="B661" t="s">
        <v>21</v>
      </c>
      <c r="C661" t="s">
        <v>19</v>
      </c>
      <c r="D661" t="s">
        <v>11</v>
      </c>
      <c r="E661" t="s">
        <v>12</v>
      </c>
      <c r="F661">
        <v>90</v>
      </c>
      <c r="G661">
        <v>87</v>
      </c>
      <c r="H661" t="s">
        <v>34</v>
      </c>
      <c r="I661" t="s">
        <v>34</v>
      </c>
      <c r="J661" t="s">
        <v>34</v>
      </c>
      <c r="K661">
        <v>85</v>
      </c>
    </row>
    <row r="662" spans="1:11" hidden="1" x14ac:dyDescent="0.25">
      <c r="A662" t="s">
        <v>17</v>
      </c>
      <c r="B662" t="s">
        <v>13</v>
      </c>
      <c r="C662" t="s">
        <v>14</v>
      </c>
      <c r="D662" t="s">
        <v>20</v>
      </c>
      <c r="E662" t="s">
        <v>12</v>
      </c>
      <c r="F662">
        <v>74</v>
      </c>
      <c r="G662">
        <v>77</v>
      </c>
      <c r="H662" t="s">
        <v>34</v>
      </c>
      <c r="I662" t="s">
        <v>34</v>
      </c>
      <c r="J662" t="s">
        <v>34</v>
      </c>
      <c r="K662">
        <v>73</v>
      </c>
    </row>
    <row r="663" spans="1:11" hidden="1" x14ac:dyDescent="0.25">
      <c r="A663" t="s">
        <v>17</v>
      </c>
      <c r="B663" t="s">
        <v>13</v>
      </c>
      <c r="C663" t="s">
        <v>23</v>
      </c>
      <c r="D663" t="s">
        <v>11</v>
      </c>
      <c r="E663" t="s">
        <v>12</v>
      </c>
      <c r="F663">
        <v>73</v>
      </c>
      <c r="G663">
        <v>66</v>
      </c>
      <c r="H663" t="s">
        <v>34</v>
      </c>
      <c r="I663" t="s">
        <v>34</v>
      </c>
      <c r="J663" t="s">
        <v>34</v>
      </c>
      <c r="K663">
        <v>63</v>
      </c>
    </row>
    <row r="664" spans="1:11" hidden="1" x14ac:dyDescent="0.25">
      <c r="A664" t="s">
        <v>8</v>
      </c>
      <c r="B664" t="s">
        <v>21</v>
      </c>
      <c r="C664" t="s">
        <v>14</v>
      </c>
      <c r="D664" t="s">
        <v>20</v>
      </c>
      <c r="E664" t="s">
        <v>12</v>
      </c>
      <c r="F664">
        <v>55</v>
      </c>
      <c r="G664">
        <v>71</v>
      </c>
      <c r="H664" t="s">
        <v>34</v>
      </c>
      <c r="I664" t="s">
        <v>34</v>
      </c>
      <c r="J664" t="s">
        <v>34</v>
      </c>
      <c r="K664">
        <v>69</v>
      </c>
    </row>
    <row r="665" spans="1:11" x14ac:dyDescent="0.25">
      <c r="A665" t="s">
        <v>8</v>
      </c>
      <c r="B665" t="s">
        <v>13</v>
      </c>
      <c r="C665" t="s">
        <v>22</v>
      </c>
      <c r="D665" t="s">
        <v>11</v>
      </c>
      <c r="E665" t="s">
        <v>12</v>
      </c>
      <c r="F665">
        <v>65</v>
      </c>
      <c r="G665">
        <v>69</v>
      </c>
      <c r="H665" t="s">
        <v>34</v>
      </c>
      <c r="I665" t="s">
        <v>34</v>
      </c>
      <c r="J665" t="s">
        <v>34</v>
      </c>
      <c r="K665">
        <v>67</v>
      </c>
    </row>
    <row r="666" spans="1:11" hidden="1" x14ac:dyDescent="0.25">
      <c r="A666" t="s">
        <v>17</v>
      </c>
      <c r="B666" t="s">
        <v>21</v>
      </c>
      <c r="C666" t="s">
        <v>19</v>
      </c>
      <c r="D666" t="s">
        <v>11</v>
      </c>
      <c r="E666" t="s">
        <v>12</v>
      </c>
      <c r="F666">
        <v>80</v>
      </c>
      <c r="G666">
        <v>63</v>
      </c>
      <c r="H666" t="s">
        <v>34</v>
      </c>
      <c r="I666" t="s">
        <v>34</v>
      </c>
      <c r="J666" t="s">
        <v>34</v>
      </c>
      <c r="K666">
        <v>63</v>
      </c>
    </row>
    <row r="667" spans="1:11" hidden="1" x14ac:dyDescent="0.25">
      <c r="A667" t="s">
        <v>8</v>
      </c>
      <c r="B667" t="s">
        <v>13</v>
      </c>
      <c r="C667" t="s">
        <v>23</v>
      </c>
      <c r="D667" t="s">
        <v>20</v>
      </c>
      <c r="E667" t="s">
        <v>15</v>
      </c>
      <c r="F667">
        <v>50</v>
      </c>
      <c r="G667">
        <v>60</v>
      </c>
      <c r="H667" t="s">
        <v>34</v>
      </c>
      <c r="I667" t="s">
        <v>34</v>
      </c>
      <c r="J667" t="s">
        <v>34</v>
      </c>
      <c r="K667">
        <v>60</v>
      </c>
    </row>
    <row r="668" spans="1:11" hidden="1" x14ac:dyDescent="0.25">
      <c r="A668" t="s">
        <v>8</v>
      </c>
      <c r="B668" t="s">
        <v>13</v>
      </c>
      <c r="C668" t="s">
        <v>14</v>
      </c>
      <c r="D668" t="s">
        <v>20</v>
      </c>
      <c r="E668" t="s">
        <v>15</v>
      </c>
      <c r="F668">
        <v>63</v>
      </c>
      <c r="G668">
        <v>73</v>
      </c>
      <c r="H668" t="s">
        <v>34</v>
      </c>
      <c r="I668" t="s">
        <v>34</v>
      </c>
      <c r="J668" t="s">
        <v>34</v>
      </c>
      <c r="K668">
        <v>71</v>
      </c>
    </row>
    <row r="669" spans="1:11" hidden="1" x14ac:dyDescent="0.25">
      <c r="A669" t="s">
        <v>8</v>
      </c>
      <c r="B669" t="s">
        <v>9</v>
      </c>
      <c r="C669" t="s">
        <v>10</v>
      </c>
      <c r="D669" t="s">
        <v>20</v>
      </c>
      <c r="E669" t="s">
        <v>12</v>
      </c>
      <c r="F669">
        <v>77</v>
      </c>
      <c r="G669">
        <v>85</v>
      </c>
      <c r="H669" t="s">
        <v>34</v>
      </c>
      <c r="I669" t="s">
        <v>34</v>
      </c>
      <c r="J669" t="s">
        <v>34</v>
      </c>
      <c r="K669">
        <v>87</v>
      </c>
    </row>
    <row r="670" spans="1:11" hidden="1" x14ac:dyDescent="0.25">
      <c r="A670" t="s">
        <v>17</v>
      </c>
      <c r="B670" t="s">
        <v>13</v>
      </c>
      <c r="C670" t="s">
        <v>14</v>
      </c>
      <c r="D670" t="s">
        <v>11</v>
      </c>
      <c r="E670" t="s">
        <v>12</v>
      </c>
      <c r="F670">
        <v>73</v>
      </c>
      <c r="G670">
        <v>74</v>
      </c>
      <c r="H670" t="s">
        <v>34</v>
      </c>
      <c r="I670" t="s">
        <v>34</v>
      </c>
      <c r="J670" t="s">
        <v>34</v>
      </c>
      <c r="K670">
        <v>61</v>
      </c>
    </row>
    <row r="671" spans="1:11" hidden="1" x14ac:dyDescent="0.25">
      <c r="A671" t="s">
        <v>17</v>
      </c>
      <c r="B671" t="s">
        <v>21</v>
      </c>
      <c r="C671" t="s">
        <v>19</v>
      </c>
      <c r="D671" t="s">
        <v>11</v>
      </c>
      <c r="E671" t="s">
        <v>15</v>
      </c>
      <c r="F671">
        <v>81</v>
      </c>
      <c r="G671">
        <v>72</v>
      </c>
      <c r="H671" t="s">
        <v>34</v>
      </c>
      <c r="I671" t="s">
        <v>34</v>
      </c>
      <c r="J671" t="s">
        <v>34</v>
      </c>
      <c r="K671">
        <v>77</v>
      </c>
    </row>
    <row r="672" spans="1:11" x14ac:dyDescent="0.25">
      <c r="A672" t="s">
        <v>8</v>
      </c>
      <c r="B672" t="s">
        <v>13</v>
      </c>
      <c r="C672" t="s">
        <v>22</v>
      </c>
      <c r="D672" t="s">
        <v>20</v>
      </c>
      <c r="E672" t="s">
        <v>12</v>
      </c>
      <c r="F672">
        <v>66</v>
      </c>
      <c r="G672">
        <v>76</v>
      </c>
      <c r="H672" t="s">
        <v>34</v>
      </c>
      <c r="I672" t="s">
        <v>34</v>
      </c>
      <c r="J672" t="s">
        <v>34</v>
      </c>
      <c r="K672">
        <v>68</v>
      </c>
    </row>
    <row r="673" spans="1:11" hidden="1" x14ac:dyDescent="0.25">
      <c r="A673" t="s">
        <v>17</v>
      </c>
      <c r="B673" t="s">
        <v>21</v>
      </c>
      <c r="C673" t="s">
        <v>19</v>
      </c>
      <c r="D673" t="s">
        <v>20</v>
      </c>
      <c r="E673" t="s">
        <v>12</v>
      </c>
      <c r="F673">
        <v>52</v>
      </c>
      <c r="G673">
        <v>57</v>
      </c>
      <c r="H673" t="s">
        <v>34</v>
      </c>
      <c r="I673" t="s">
        <v>34</v>
      </c>
      <c r="J673" t="s">
        <v>34</v>
      </c>
      <c r="K673">
        <v>50</v>
      </c>
    </row>
    <row r="674" spans="1:11" hidden="1" x14ac:dyDescent="0.25">
      <c r="A674" t="s">
        <v>8</v>
      </c>
      <c r="B674" t="s">
        <v>13</v>
      </c>
      <c r="C674" t="s">
        <v>14</v>
      </c>
      <c r="D674" t="s">
        <v>11</v>
      </c>
      <c r="E674" t="s">
        <v>12</v>
      </c>
      <c r="F674">
        <v>69</v>
      </c>
      <c r="G674">
        <v>78</v>
      </c>
      <c r="H674" t="s">
        <v>34</v>
      </c>
      <c r="I674" t="s">
        <v>34</v>
      </c>
      <c r="J674" t="s">
        <v>34</v>
      </c>
      <c r="K674">
        <v>76</v>
      </c>
    </row>
    <row r="675" spans="1:11" hidden="1" x14ac:dyDescent="0.25">
      <c r="A675" t="s">
        <v>8</v>
      </c>
      <c r="B675" t="s">
        <v>13</v>
      </c>
      <c r="C675" t="s">
        <v>19</v>
      </c>
      <c r="D675" t="s">
        <v>11</v>
      </c>
      <c r="E675" t="s">
        <v>15</v>
      </c>
      <c r="F675">
        <v>65</v>
      </c>
      <c r="G675">
        <v>84</v>
      </c>
      <c r="H675" t="s">
        <v>34</v>
      </c>
      <c r="I675" t="s">
        <v>34</v>
      </c>
      <c r="J675" t="s">
        <v>34</v>
      </c>
      <c r="K675">
        <v>84</v>
      </c>
    </row>
    <row r="676" spans="1:11" x14ac:dyDescent="0.25">
      <c r="A676" t="s">
        <v>8</v>
      </c>
      <c r="B676" t="s">
        <v>21</v>
      </c>
      <c r="C676" t="s">
        <v>22</v>
      </c>
      <c r="D676" t="s">
        <v>11</v>
      </c>
      <c r="E676" t="s">
        <v>15</v>
      </c>
      <c r="F676">
        <v>69</v>
      </c>
      <c r="G676">
        <v>77</v>
      </c>
      <c r="H676" t="s">
        <v>34</v>
      </c>
      <c r="I676" t="s">
        <v>34</v>
      </c>
      <c r="J676" t="s">
        <v>34</v>
      </c>
      <c r="K676">
        <v>78</v>
      </c>
    </row>
    <row r="677" spans="1:11" hidden="1" x14ac:dyDescent="0.25">
      <c r="A677" t="s">
        <v>8</v>
      </c>
      <c r="B677" t="s">
        <v>9</v>
      </c>
      <c r="C677" t="s">
        <v>14</v>
      </c>
      <c r="D677" t="s">
        <v>11</v>
      </c>
      <c r="E677" t="s">
        <v>15</v>
      </c>
      <c r="F677">
        <v>50</v>
      </c>
      <c r="G677">
        <v>64</v>
      </c>
      <c r="H677" t="s">
        <v>34</v>
      </c>
      <c r="I677" t="s">
        <v>34</v>
      </c>
      <c r="J677" t="s">
        <v>34</v>
      </c>
      <c r="K677">
        <v>66</v>
      </c>
    </row>
    <row r="678" spans="1:11" hidden="1" x14ac:dyDescent="0.25">
      <c r="A678" t="s">
        <v>8</v>
      </c>
      <c r="B678" t="s">
        <v>24</v>
      </c>
      <c r="C678" t="s">
        <v>14</v>
      </c>
      <c r="D678" t="s">
        <v>11</v>
      </c>
      <c r="E678" t="s">
        <v>15</v>
      </c>
      <c r="F678">
        <v>73</v>
      </c>
      <c r="G678">
        <v>78</v>
      </c>
      <c r="H678" t="s">
        <v>34</v>
      </c>
      <c r="I678" t="s">
        <v>34</v>
      </c>
      <c r="J678" t="s">
        <v>34</v>
      </c>
      <c r="K678">
        <v>76</v>
      </c>
    </row>
    <row r="679" spans="1:11" hidden="1" x14ac:dyDescent="0.25">
      <c r="A679" t="s">
        <v>8</v>
      </c>
      <c r="B679" t="s">
        <v>13</v>
      </c>
      <c r="C679" t="s">
        <v>23</v>
      </c>
      <c r="D679" t="s">
        <v>11</v>
      </c>
      <c r="E679" t="s">
        <v>15</v>
      </c>
      <c r="F679">
        <v>70</v>
      </c>
      <c r="G679">
        <v>82</v>
      </c>
      <c r="H679" t="s">
        <v>34</v>
      </c>
      <c r="I679" t="s">
        <v>34</v>
      </c>
      <c r="J679" t="s">
        <v>34</v>
      </c>
      <c r="K679">
        <v>76</v>
      </c>
    </row>
    <row r="680" spans="1:11" hidden="1" x14ac:dyDescent="0.25">
      <c r="A680" t="s">
        <v>17</v>
      </c>
      <c r="B680" t="s">
        <v>21</v>
      </c>
      <c r="C680" t="s">
        <v>19</v>
      </c>
      <c r="D680" t="s">
        <v>20</v>
      </c>
      <c r="E680" t="s">
        <v>12</v>
      </c>
      <c r="F680">
        <v>81</v>
      </c>
      <c r="G680">
        <v>75</v>
      </c>
      <c r="H680" t="s">
        <v>34</v>
      </c>
      <c r="I680" t="s">
        <v>34</v>
      </c>
      <c r="J680" t="s">
        <v>34</v>
      </c>
      <c r="K680">
        <v>78</v>
      </c>
    </row>
    <row r="681" spans="1:11" hidden="1" x14ac:dyDescent="0.25">
      <c r="A681" t="s">
        <v>17</v>
      </c>
      <c r="B681" t="s">
        <v>21</v>
      </c>
      <c r="C681" t="s">
        <v>14</v>
      </c>
      <c r="D681" t="s">
        <v>20</v>
      </c>
      <c r="E681" t="s">
        <v>12</v>
      </c>
      <c r="F681">
        <v>63</v>
      </c>
      <c r="G681">
        <v>61</v>
      </c>
      <c r="H681" t="s">
        <v>34</v>
      </c>
      <c r="I681" t="s">
        <v>34</v>
      </c>
      <c r="J681" t="s">
        <v>34</v>
      </c>
      <c r="K681">
        <v>60</v>
      </c>
    </row>
    <row r="682" spans="1:11" x14ac:dyDescent="0.25">
      <c r="A682" t="s">
        <v>8</v>
      </c>
      <c r="B682" t="s">
        <v>21</v>
      </c>
      <c r="C682" t="s">
        <v>22</v>
      </c>
      <c r="D682" t="s">
        <v>11</v>
      </c>
      <c r="E682" t="s">
        <v>12</v>
      </c>
      <c r="F682">
        <v>67</v>
      </c>
      <c r="G682">
        <v>72</v>
      </c>
      <c r="H682" t="s">
        <v>34</v>
      </c>
      <c r="I682" t="s">
        <v>34</v>
      </c>
      <c r="J682" t="s">
        <v>34</v>
      </c>
      <c r="K682">
        <v>74</v>
      </c>
    </row>
    <row r="683" spans="1:11" x14ac:dyDescent="0.25">
      <c r="A683" t="s">
        <v>17</v>
      </c>
      <c r="B683" t="s">
        <v>9</v>
      </c>
      <c r="C683" t="s">
        <v>22</v>
      </c>
      <c r="D683" t="s">
        <v>11</v>
      </c>
      <c r="E683" t="s">
        <v>12</v>
      </c>
      <c r="F683">
        <v>60</v>
      </c>
      <c r="G683">
        <v>68</v>
      </c>
      <c r="H683" t="s">
        <v>34</v>
      </c>
      <c r="I683" t="s">
        <v>34</v>
      </c>
      <c r="J683" t="s">
        <v>34</v>
      </c>
      <c r="K683">
        <v>60</v>
      </c>
    </row>
    <row r="684" spans="1:11" x14ac:dyDescent="0.25">
      <c r="A684" t="s">
        <v>17</v>
      </c>
      <c r="B684" t="s">
        <v>9</v>
      </c>
      <c r="C684" t="s">
        <v>22</v>
      </c>
      <c r="D684" t="s">
        <v>11</v>
      </c>
      <c r="E684" t="s">
        <v>12</v>
      </c>
      <c r="F684">
        <v>62</v>
      </c>
      <c r="G684">
        <v>55</v>
      </c>
      <c r="H684" t="s">
        <v>34</v>
      </c>
      <c r="I684" t="s">
        <v>34</v>
      </c>
      <c r="J684" t="s">
        <v>34</v>
      </c>
      <c r="K684">
        <v>54</v>
      </c>
    </row>
    <row r="685" spans="1:11" hidden="1" x14ac:dyDescent="0.25">
      <c r="A685" t="s">
        <v>8</v>
      </c>
      <c r="B685" t="s">
        <v>13</v>
      </c>
      <c r="C685" t="s">
        <v>23</v>
      </c>
      <c r="D685" t="s">
        <v>20</v>
      </c>
      <c r="E685" t="s">
        <v>15</v>
      </c>
      <c r="F685">
        <v>29</v>
      </c>
      <c r="G685">
        <v>40</v>
      </c>
      <c r="H685" t="s">
        <v>35</v>
      </c>
      <c r="I685" t="s">
        <v>35</v>
      </c>
      <c r="J685" t="s">
        <v>35</v>
      </c>
      <c r="K685">
        <v>44</v>
      </c>
    </row>
    <row r="686" spans="1:11" hidden="1" x14ac:dyDescent="0.25">
      <c r="A686" t="s">
        <v>17</v>
      </c>
      <c r="B686" t="s">
        <v>9</v>
      </c>
      <c r="C686" t="s">
        <v>14</v>
      </c>
      <c r="D686" t="s">
        <v>11</v>
      </c>
      <c r="E686" t="s">
        <v>15</v>
      </c>
      <c r="F686">
        <v>62</v>
      </c>
      <c r="G686">
        <v>66</v>
      </c>
      <c r="H686" t="s">
        <v>34</v>
      </c>
      <c r="I686" t="s">
        <v>34</v>
      </c>
      <c r="J686" t="s">
        <v>34</v>
      </c>
      <c r="K686">
        <v>68</v>
      </c>
    </row>
    <row r="687" spans="1:11" hidden="1" x14ac:dyDescent="0.25">
      <c r="A687" t="s">
        <v>8</v>
      </c>
      <c r="B687" t="s">
        <v>24</v>
      </c>
      <c r="C687" t="s">
        <v>16</v>
      </c>
      <c r="D687" t="s">
        <v>11</v>
      </c>
      <c r="E687" t="s">
        <v>15</v>
      </c>
      <c r="F687">
        <v>94</v>
      </c>
      <c r="G687">
        <v>99</v>
      </c>
      <c r="H687" t="s">
        <v>34</v>
      </c>
      <c r="I687" t="s">
        <v>34</v>
      </c>
      <c r="J687" t="s">
        <v>34</v>
      </c>
      <c r="K687">
        <v>100</v>
      </c>
    </row>
    <row r="688" spans="1:11" hidden="1" x14ac:dyDescent="0.25">
      <c r="A688" t="s">
        <v>17</v>
      </c>
      <c r="B688" t="s">
        <v>24</v>
      </c>
      <c r="C688" t="s">
        <v>14</v>
      </c>
      <c r="D688" t="s">
        <v>11</v>
      </c>
      <c r="E688" t="s">
        <v>15</v>
      </c>
      <c r="F688">
        <v>85</v>
      </c>
      <c r="G688">
        <v>75</v>
      </c>
      <c r="H688" t="s">
        <v>34</v>
      </c>
      <c r="I688" t="s">
        <v>34</v>
      </c>
      <c r="J688" t="s">
        <v>34</v>
      </c>
      <c r="K688">
        <v>68</v>
      </c>
    </row>
    <row r="689" spans="1:11" hidden="1" x14ac:dyDescent="0.25">
      <c r="A689" t="s">
        <v>17</v>
      </c>
      <c r="B689" t="s">
        <v>21</v>
      </c>
      <c r="C689" t="s">
        <v>19</v>
      </c>
      <c r="D689" t="s">
        <v>20</v>
      </c>
      <c r="E689" t="s">
        <v>12</v>
      </c>
      <c r="F689">
        <v>77</v>
      </c>
      <c r="G689">
        <v>78</v>
      </c>
      <c r="H689" t="s">
        <v>34</v>
      </c>
      <c r="I689" t="s">
        <v>34</v>
      </c>
      <c r="J689" t="s">
        <v>34</v>
      </c>
      <c r="K689">
        <v>73</v>
      </c>
    </row>
    <row r="690" spans="1:11" x14ac:dyDescent="0.25">
      <c r="A690" t="s">
        <v>17</v>
      </c>
      <c r="B690" t="s">
        <v>18</v>
      </c>
      <c r="C690" t="s">
        <v>22</v>
      </c>
      <c r="D690" t="s">
        <v>20</v>
      </c>
      <c r="E690" t="s">
        <v>12</v>
      </c>
      <c r="F690">
        <v>53</v>
      </c>
      <c r="G690">
        <v>58</v>
      </c>
      <c r="H690" t="s">
        <v>34</v>
      </c>
      <c r="I690" t="s">
        <v>34</v>
      </c>
      <c r="J690" t="s">
        <v>35</v>
      </c>
      <c r="K690">
        <v>44</v>
      </c>
    </row>
    <row r="691" spans="1:11" hidden="1" x14ac:dyDescent="0.25">
      <c r="A691" t="s">
        <v>17</v>
      </c>
      <c r="B691" t="s">
        <v>24</v>
      </c>
      <c r="C691" t="s">
        <v>14</v>
      </c>
      <c r="D691" t="s">
        <v>20</v>
      </c>
      <c r="E691" t="s">
        <v>12</v>
      </c>
      <c r="F691">
        <v>93</v>
      </c>
      <c r="G691">
        <v>90</v>
      </c>
      <c r="H691" t="s">
        <v>34</v>
      </c>
      <c r="I691" t="s">
        <v>34</v>
      </c>
      <c r="J691" t="s">
        <v>34</v>
      </c>
      <c r="K691">
        <v>83</v>
      </c>
    </row>
    <row r="692" spans="1:11" hidden="1" x14ac:dyDescent="0.25">
      <c r="A692" t="s">
        <v>8</v>
      </c>
      <c r="B692" t="s">
        <v>13</v>
      </c>
      <c r="C692" t="s">
        <v>19</v>
      </c>
      <c r="D692" t="s">
        <v>11</v>
      </c>
      <c r="E692" t="s">
        <v>12</v>
      </c>
      <c r="F692">
        <v>49</v>
      </c>
      <c r="G692">
        <v>53</v>
      </c>
      <c r="H692" t="s">
        <v>35</v>
      </c>
      <c r="I692" t="s">
        <v>34</v>
      </c>
      <c r="J692" t="s">
        <v>34</v>
      </c>
      <c r="K692">
        <v>53</v>
      </c>
    </row>
    <row r="693" spans="1:11" hidden="1" x14ac:dyDescent="0.25">
      <c r="A693" t="s">
        <v>8</v>
      </c>
      <c r="B693" t="s">
        <v>24</v>
      </c>
      <c r="C693" t="s">
        <v>19</v>
      </c>
      <c r="D693" t="s">
        <v>20</v>
      </c>
      <c r="E693" t="s">
        <v>12</v>
      </c>
      <c r="F693">
        <v>73</v>
      </c>
      <c r="G693">
        <v>76</v>
      </c>
      <c r="H693" t="s">
        <v>34</v>
      </c>
      <c r="I693" t="s">
        <v>34</v>
      </c>
      <c r="J693" t="s">
        <v>34</v>
      </c>
      <c r="K693">
        <v>78</v>
      </c>
    </row>
    <row r="694" spans="1:11" hidden="1" x14ac:dyDescent="0.25">
      <c r="A694" t="s">
        <v>8</v>
      </c>
      <c r="B694" t="s">
        <v>13</v>
      </c>
      <c r="C694" t="s">
        <v>10</v>
      </c>
      <c r="D694" t="s">
        <v>20</v>
      </c>
      <c r="E694" t="s">
        <v>15</v>
      </c>
      <c r="F694">
        <v>66</v>
      </c>
      <c r="G694">
        <v>74</v>
      </c>
      <c r="H694" t="s">
        <v>34</v>
      </c>
      <c r="I694" t="s">
        <v>34</v>
      </c>
      <c r="J694" t="s">
        <v>34</v>
      </c>
      <c r="K694">
        <v>81</v>
      </c>
    </row>
    <row r="695" spans="1:11" hidden="1" x14ac:dyDescent="0.25">
      <c r="A695" t="s">
        <v>8</v>
      </c>
      <c r="B695" t="s">
        <v>21</v>
      </c>
      <c r="C695" t="s">
        <v>19</v>
      </c>
      <c r="D695" t="s">
        <v>11</v>
      </c>
      <c r="E695" t="s">
        <v>12</v>
      </c>
      <c r="F695">
        <v>77</v>
      </c>
      <c r="G695">
        <v>77</v>
      </c>
      <c r="H695" t="s">
        <v>34</v>
      </c>
      <c r="I695" t="s">
        <v>34</v>
      </c>
      <c r="J695" t="s">
        <v>34</v>
      </c>
      <c r="K695">
        <v>73</v>
      </c>
    </row>
    <row r="696" spans="1:11" hidden="1" x14ac:dyDescent="0.25">
      <c r="A696" t="s">
        <v>8</v>
      </c>
      <c r="B696" t="s">
        <v>13</v>
      </c>
      <c r="C696" t="s">
        <v>23</v>
      </c>
      <c r="D696" t="s">
        <v>11</v>
      </c>
      <c r="E696" t="s">
        <v>12</v>
      </c>
      <c r="F696">
        <v>49</v>
      </c>
      <c r="G696">
        <v>63</v>
      </c>
      <c r="H696" t="s">
        <v>35</v>
      </c>
      <c r="I696" t="s">
        <v>34</v>
      </c>
      <c r="J696" t="s">
        <v>34</v>
      </c>
      <c r="K696">
        <v>56</v>
      </c>
    </row>
    <row r="697" spans="1:11" hidden="1" x14ac:dyDescent="0.25">
      <c r="A697" t="s">
        <v>8</v>
      </c>
      <c r="B697" t="s">
        <v>21</v>
      </c>
      <c r="C697" t="s">
        <v>14</v>
      </c>
      <c r="D697" t="s">
        <v>20</v>
      </c>
      <c r="E697" t="s">
        <v>12</v>
      </c>
      <c r="F697">
        <v>79</v>
      </c>
      <c r="G697">
        <v>89</v>
      </c>
      <c r="H697" t="s">
        <v>34</v>
      </c>
      <c r="I697" t="s">
        <v>34</v>
      </c>
      <c r="J697" t="s">
        <v>34</v>
      </c>
      <c r="K697">
        <v>86</v>
      </c>
    </row>
    <row r="698" spans="1:11" hidden="1" x14ac:dyDescent="0.25">
      <c r="A698" t="s">
        <v>8</v>
      </c>
      <c r="B698" t="s">
        <v>13</v>
      </c>
      <c r="C698" t="s">
        <v>19</v>
      </c>
      <c r="D698" t="s">
        <v>11</v>
      </c>
      <c r="E698" t="s">
        <v>15</v>
      </c>
      <c r="F698">
        <v>75</v>
      </c>
      <c r="G698">
        <v>82</v>
      </c>
      <c r="H698" t="s">
        <v>34</v>
      </c>
      <c r="I698" t="s">
        <v>34</v>
      </c>
      <c r="J698" t="s">
        <v>34</v>
      </c>
      <c r="K698">
        <v>90</v>
      </c>
    </row>
    <row r="699" spans="1:11" hidden="1" x14ac:dyDescent="0.25">
      <c r="A699" t="s">
        <v>8</v>
      </c>
      <c r="B699" t="s">
        <v>18</v>
      </c>
      <c r="C699" t="s">
        <v>10</v>
      </c>
      <c r="D699" t="s">
        <v>11</v>
      </c>
      <c r="E699" t="s">
        <v>12</v>
      </c>
      <c r="F699">
        <v>59</v>
      </c>
      <c r="G699">
        <v>72</v>
      </c>
      <c r="H699" t="s">
        <v>34</v>
      </c>
      <c r="I699" t="s">
        <v>34</v>
      </c>
      <c r="J699" t="s">
        <v>34</v>
      </c>
      <c r="K699">
        <v>70</v>
      </c>
    </row>
    <row r="700" spans="1:11" hidden="1" x14ac:dyDescent="0.25">
      <c r="A700" t="s">
        <v>8</v>
      </c>
      <c r="B700" t="s">
        <v>21</v>
      </c>
      <c r="C700" t="s">
        <v>19</v>
      </c>
      <c r="D700" t="s">
        <v>11</v>
      </c>
      <c r="E700" t="s">
        <v>15</v>
      </c>
      <c r="F700">
        <v>57</v>
      </c>
      <c r="G700">
        <v>78</v>
      </c>
      <c r="H700" t="s">
        <v>34</v>
      </c>
      <c r="I700" t="s">
        <v>34</v>
      </c>
      <c r="J700" t="s">
        <v>34</v>
      </c>
      <c r="K700">
        <v>79</v>
      </c>
    </row>
    <row r="701" spans="1:11" x14ac:dyDescent="0.25">
      <c r="A701" t="s">
        <v>17</v>
      </c>
      <c r="B701" t="s">
        <v>13</v>
      </c>
      <c r="C701" t="s">
        <v>22</v>
      </c>
      <c r="D701" t="s">
        <v>20</v>
      </c>
      <c r="E701" t="s">
        <v>12</v>
      </c>
      <c r="F701">
        <v>66</v>
      </c>
      <c r="G701">
        <v>66</v>
      </c>
      <c r="H701" t="s">
        <v>34</v>
      </c>
      <c r="I701" t="s">
        <v>34</v>
      </c>
      <c r="J701" t="s">
        <v>34</v>
      </c>
      <c r="K701">
        <v>59</v>
      </c>
    </row>
    <row r="702" spans="1:11" hidden="1" x14ac:dyDescent="0.25">
      <c r="A702" t="s">
        <v>8</v>
      </c>
      <c r="B702" t="s">
        <v>24</v>
      </c>
      <c r="C702" t="s">
        <v>10</v>
      </c>
      <c r="D702" t="s">
        <v>11</v>
      </c>
      <c r="E702" t="s">
        <v>15</v>
      </c>
      <c r="F702">
        <v>79</v>
      </c>
      <c r="G702">
        <v>81</v>
      </c>
      <c r="H702" t="s">
        <v>34</v>
      </c>
      <c r="I702" t="s">
        <v>34</v>
      </c>
      <c r="J702" t="s">
        <v>34</v>
      </c>
      <c r="K702">
        <v>82</v>
      </c>
    </row>
    <row r="703" spans="1:11" hidden="1" x14ac:dyDescent="0.25">
      <c r="A703" t="s">
        <v>8</v>
      </c>
      <c r="B703" t="s">
        <v>9</v>
      </c>
      <c r="C703" t="s">
        <v>23</v>
      </c>
      <c r="D703" t="s">
        <v>11</v>
      </c>
      <c r="E703" t="s">
        <v>12</v>
      </c>
      <c r="F703">
        <v>57</v>
      </c>
      <c r="G703">
        <v>67</v>
      </c>
      <c r="H703" t="s">
        <v>34</v>
      </c>
      <c r="I703" t="s">
        <v>34</v>
      </c>
      <c r="J703" t="s">
        <v>34</v>
      </c>
      <c r="K703">
        <v>72</v>
      </c>
    </row>
    <row r="704" spans="1:11" hidden="1" x14ac:dyDescent="0.25">
      <c r="A704" t="s">
        <v>17</v>
      </c>
      <c r="B704" t="s">
        <v>18</v>
      </c>
      <c r="C704" t="s">
        <v>10</v>
      </c>
      <c r="D704" t="s">
        <v>11</v>
      </c>
      <c r="E704" t="s">
        <v>15</v>
      </c>
      <c r="F704">
        <v>87</v>
      </c>
      <c r="G704">
        <v>84</v>
      </c>
      <c r="H704" t="s">
        <v>34</v>
      </c>
      <c r="I704" t="s">
        <v>34</v>
      </c>
      <c r="J704" t="s">
        <v>34</v>
      </c>
      <c r="K704">
        <v>87</v>
      </c>
    </row>
    <row r="705" spans="1:11" hidden="1" x14ac:dyDescent="0.25">
      <c r="A705" t="s">
        <v>8</v>
      </c>
      <c r="B705" t="s">
        <v>21</v>
      </c>
      <c r="C705" t="s">
        <v>14</v>
      </c>
      <c r="D705" t="s">
        <v>11</v>
      </c>
      <c r="E705" t="s">
        <v>12</v>
      </c>
      <c r="F705">
        <v>63</v>
      </c>
      <c r="G705">
        <v>64</v>
      </c>
      <c r="H705" t="s">
        <v>34</v>
      </c>
      <c r="I705" t="s">
        <v>34</v>
      </c>
      <c r="J705" t="s">
        <v>34</v>
      </c>
      <c r="K705">
        <v>67</v>
      </c>
    </row>
    <row r="706" spans="1:11" hidden="1" x14ac:dyDescent="0.25">
      <c r="A706" t="s">
        <v>8</v>
      </c>
      <c r="B706" t="s">
        <v>9</v>
      </c>
      <c r="C706" t="s">
        <v>23</v>
      </c>
      <c r="D706" t="s">
        <v>20</v>
      </c>
      <c r="E706" t="s">
        <v>15</v>
      </c>
      <c r="F706">
        <v>59</v>
      </c>
      <c r="G706">
        <v>63</v>
      </c>
      <c r="H706" t="s">
        <v>34</v>
      </c>
      <c r="I706" t="s">
        <v>34</v>
      </c>
      <c r="J706" t="s">
        <v>34</v>
      </c>
      <c r="K706">
        <v>64</v>
      </c>
    </row>
    <row r="707" spans="1:11" hidden="1" x14ac:dyDescent="0.25">
      <c r="A707" t="s">
        <v>17</v>
      </c>
      <c r="B707" t="s">
        <v>18</v>
      </c>
      <c r="C707" t="s">
        <v>10</v>
      </c>
      <c r="D707" t="s">
        <v>20</v>
      </c>
      <c r="E707" t="s">
        <v>12</v>
      </c>
      <c r="F707">
        <v>62</v>
      </c>
      <c r="G707">
        <v>72</v>
      </c>
      <c r="H707" t="s">
        <v>34</v>
      </c>
      <c r="I707" t="s">
        <v>34</v>
      </c>
      <c r="J707" t="s">
        <v>34</v>
      </c>
      <c r="K707">
        <v>65</v>
      </c>
    </row>
    <row r="708" spans="1:11" x14ac:dyDescent="0.25">
      <c r="A708" t="s">
        <v>17</v>
      </c>
      <c r="B708" t="s">
        <v>21</v>
      </c>
      <c r="C708" t="s">
        <v>22</v>
      </c>
      <c r="D708" t="s">
        <v>11</v>
      </c>
      <c r="E708" t="s">
        <v>12</v>
      </c>
      <c r="F708">
        <v>46</v>
      </c>
      <c r="G708">
        <v>34</v>
      </c>
      <c r="H708" t="s">
        <v>35</v>
      </c>
      <c r="I708" t="s">
        <v>35</v>
      </c>
      <c r="J708" t="s">
        <v>35</v>
      </c>
      <c r="K708">
        <v>36</v>
      </c>
    </row>
    <row r="709" spans="1:11" hidden="1" x14ac:dyDescent="0.25">
      <c r="A709" t="s">
        <v>17</v>
      </c>
      <c r="B709" t="s">
        <v>13</v>
      </c>
      <c r="C709" t="s">
        <v>14</v>
      </c>
      <c r="D709" t="s">
        <v>11</v>
      </c>
      <c r="E709" t="s">
        <v>12</v>
      </c>
      <c r="F709">
        <v>66</v>
      </c>
      <c r="G709">
        <v>59</v>
      </c>
      <c r="H709" t="s">
        <v>34</v>
      </c>
      <c r="I709" t="s">
        <v>34</v>
      </c>
      <c r="J709" t="s">
        <v>34</v>
      </c>
      <c r="K709">
        <v>52</v>
      </c>
    </row>
    <row r="710" spans="1:11" x14ac:dyDescent="0.25">
      <c r="A710" t="s">
        <v>17</v>
      </c>
      <c r="B710" t="s">
        <v>21</v>
      </c>
      <c r="C710" t="s">
        <v>22</v>
      </c>
      <c r="D710" t="s">
        <v>11</v>
      </c>
      <c r="E710" t="s">
        <v>12</v>
      </c>
      <c r="F710">
        <v>89</v>
      </c>
      <c r="G710">
        <v>87</v>
      </c>
      <c r="H710" t="s">
        <v>34</v>
      </c>
      <c r="I710" t="s">
        <v>34</v>
      </c>
      <c r="J710" t="s">
        <v>34</v>
      </c>
      <c r="K710">
        <v>79</v>
      </c>
    </row>
    <row r="711" spans="1:11" hidden="1" x14ac:dyDescent="0.25">
      <c r="A711" t="s">
        <v>8</v>
      </c>
      <c r="B711" t="s">
        <v>21</v>
      </c>
      <c r="C711" t="s">
        <v>19</v>
      </c>
      <c r="D711" t="s">
        <v>20</v>
      </c>
      <c r="E711" t="s">
        <v>15</v>
      </c>
      <c r="F711">
        <v>42</v>
      </c>
      <c r="G711">
        <v>61</v>
      </c>
      <c r="H711" t="s">
        <v>35</v>
      </c>
      <c r="I711" t="s">
        <v>34</v>
      </c>
      <c r="J711" t="s">
        <v>34</v>
      </c>
      <c r="K711">
        <v>58</v>
      </c>
    </row>
    <row r="712" spans="1:11" hidden="1" x14ac:dyDescent="0.25">
      <c r="A712" t="s">
        <v>17</v>
      </c>
      <c r="B712" t="s">
        <v>13</v>
      </c>
      <c r="C712" t="s">
        <v>14</v>
      </c>
      <c r="D712" t="s">
        <v>11</v>
      </c>
      <c r="E712" t="s">
        <v>15</v>
      </c>
      <c r="F712">
        <v>93</v>
      </c>
      <c r="G712">
        <v>84</v>
      </c>
      <c r="H712" t="s">
        <v>34</v>
      </c>
      <c r="I712" t="s">
        <v>34</v>
      </c>
      <c r="J712" t="s">
        <v>34</v>
      </c>
      <c r="K712">
        <v>90</v>
      </c>
    </row>
    <row r="713" spans="1:11" hidden="1" x14ac:dyDescent="0.25">
      <c r="A713" t="s">
        <v>8</v>
      </c>
      <c r="B713" t="s">
        <v>24</v>
      </c>
      <c r="C713" t="s">
        <v>23</v>
      </c>
      <c r="D713" t="s">
        <v>11</v>
      </c>
      <c r="E713" t="s">
        <v>15</v>
      </c>
      <c r="F713">
        <v>80</v>
      </c>
      <c r="G713">
        <v>85</v>
      </c>
      <c r="H713" t="s">
        <v>34</v>
      </c>
      <c r="I713" t="s">
        <v>34</v>
      </c>
      <c r="J713" t="s">
        <v>34</v>
      </c>
      <c r="K713">
        <v>85</v>
      </c>
    </row>
    <row r="714" spans="1:11" hidden="1" x14ac:dyDescent="0.25">
      <c r="A714" t="s">
        <v>8</v>
      </c>
      <c r="B714" t="s">
        <v>21</v>
      </c>
      <c r="C714" t="s">
        <v>14</v>
      </c>
      <c r="D714" t="s">
        <v>11</v>
      </c>
      <c r="E714" t="s">
        <v>12</v>
      </c>
      <c r="F714">
        <v>98</v>
      </c>
      <c r="G714">
        <v>100</v>
      </c>
      <c r="H714" t="s">
        <v>34</v>
      </c>
      <c r="I714" t="s">
        <v>34</v>
      </c>
      <c r="J714" t="s">
        <v>34</v>
      </c>
      <c r="K714">
        <v>99</v>
      </c>
    </row>
    <row r="715" spans="1:11" hidden="1" x14ac:dyDescent="0.25">
      <c r="A715" t="s">
        <v>17</v>
      </c>
      <c r="B715" t="s">
        <v>21</v>
      </c>
      <c r="C715" t="s">
        <v>16</v>
      </c>
      <c r="D715" t="s">
        <v>11</v>
      </c>
      <c r="E715" t="s">
        <v>12</v>
      </c>
      <c r="F715">
        <v>81</v>
      </c>
      <c r="G715">
        <v>81</v>
      </c>
      <c r="H715" t="s">
        <v>34</v>
      </c>
      <c r="I715" t="s">
        <v>34</v>
      </c>
      <c r="J715" t="s">
        <v>34</v>
      </c>
      <c r="K715">
        <v>84</v>
      </c>
    </row>
    <row r="716" spans="1:11" hidden="1" x14ac:dyDescent="0.25">
      <c r="A716" t="s">
        <v>8</v>
      </c>
      <c r="B716" t="s">
        <v>9</v>
      </c>
      <c r="C716" t="s">
        <v>23</v>
      </c>
      <c r="D716" t="s">
        <v>11</v>
      </c>
      <c r="E716" t="s">
        <v>15</v>
      </c>
      <c r="F716">
        <v>60</v>
      </c>
      <c r="G716">
        <v>70</v>
      </c>
      <c r="H716" t="s">
        <v>34</v>
      </c>
      <c r="I716" t="s">
        <v>34</v>
      </c>
      <c r="J716" t="s">
        <v>34</v>
      </c>
      <c r="K716">
        <v>74</v>
      </c>
    </row>
    <row r="717" spans="1:11" hidden="1" x14ac:dyDescent="0.25">
      <c r="A717" t="s">
        <v>8</v>
      </c>
      <c r="B717" t="s">
        <v>9</v>
      </c>
      <c r="C717" t="s">
        <v>19</v>
      </c>
      <c r="D717" t="s">
        <v>20</v>
      </c>
      <c r="E717" t="s">
        <v>15</v>
      </c>
      <c r="F717">
        <v>76</v>
      </c>
      <c r="G717">
        <v>94</v>
      </c>
      <c r="H717" t="s">
        <v>34</v>
      </c>
      <c r="I717" t="s">
        <v>34</v>
      </c>
      <c r="J717" t="s">
        <v>34</v>
      </c>
      <c r="K717">
        <v>87</v>
      </c>
    </row>
    <row r="718" spans="1:11" hidden="1" x14ac:dyDescent="0.25">
      <c r="A718" t="s">
        <v>17</v>
      </c>
      <c r="B718" t="s">
        <v>13</v>
      </c>
      <c r="C718" t="s">
        <v>19</v>
      </c>
      <c r="D718" t="s">
        <v>11</v>
      </c>
      <c r="E718" t="s">
        <v>15</v>
      </c>
      <c r="F718">
        <v>73</v>
      </c>
      <c r="G718">
        <v>78</v>
      </c>
      <c r="H718" t="s">
        <v>34</v>
      </c>
      <c r="I718" t="s">
        <v>34</v>
      </c>
      <c r="J718" t="s">
        <v>34</v>
      </c>
      <c r="K718">
        <v>72</v>
      </c>
    </row>
    <row r="719" spans="1:11" hidden="1" x14ac:dyDescent="0.25">
      <c r="A719" t="s">
        <v>8</v>
      </c>
      <c r="B719" t="s">
        <v>13</v>
      </c>
      <c r="C719" t="s">
        <v>19</v>
      </c>
      <c r="D719" t="s">
        <v>11</v>
      </c>
      <c r="E719" t="s">
        <v>15</v>
      </c>
      <c r="F719">
        <v>96</v>
      </c>
      <c r="G719">
        <v>96</v>
      </c>
      <c r="H719" t="s">
        <v>34</v>
      </c>
      <c r="I719" t="s">
        <v>34</v>
      </c>
      <c r="J719" t="s">
        <v>34</v>
      </c>
      <c r="K719">
        <v>99</v>
      </c>
    </row>
    <row r="720" spans="1:11" x14ac:dyDescent="0.25">
      <c r="A720" t="s">
        <v>8</v>
      </c>
      <c r="B720" t="s">
        <v>13</v>
      </c>
      <c r="C720" t="s">
        <v>22</v>
      </c>
      <c r="D720" t="s">
        <v>11</v>
      </c>
      <c r="E720" t="s">
        <v>12</v>
      </c>
      <c r="F720">
        <v>76</v>
      </c>
      <c r="G720">
        <v>76</v>
      </c>
      <c r="H720" t="s">
        <v>34</v>
      </c>
      <c r="I720" t="s">
        <v>34</v>
      </c>
      <c r="J720" t="s">
        <v>34</v>
      </c>
      <c r="K720">
        <v>74</v>
      </c>
    </row>
    <row r="721" spans="1:11" hidden="1" x14ac:dyDescent="0.25">
      <c r="A721" t="s">
        <v>17</v>
      </c>
      <c r="B721" t="s">
        <v>24</v>
      </c>
      <c r="C721" t="s">
        <v>19</v>
      </c>
      <c r="D721" t="s">
        <v>20</v>
      </c>
      <c r="E721" t="s">
        <v>15</v>
      </c>
      <c r="F721">
        <v>91</v>
      </c>
      <c r="G721">
        <v>73</v>
      </c>
      <c r="H721" t="s">
        <v>34</v>
      </c>
      <c r="I721" t="s">
        <v>34</v>
      </c>
      <c r="J721" t="s">
        <v>34</v>
      </c>
      <c r="K721">
        <v>80</v>
      </c>
    </row>
    <row r="722" spans="1:11" hidden="1" x14ac:dyDescent="0.25">
      <c r="A722" t="s">
        <v>8</v>
      </c>
      <c r="B722" t="s">
        <v>13</v>
      </c>
      <c r="C722" t="s">
        <v>14</v>
      </c>
      <c r="D722" t="s">
        <v>20</v>
      </c>
      <c r="E722" t="s">
        <v>12</v>
      </c>
      <c r="F722">
        <v>62</v>
      </c>
      <c r="G722">
        <v>72</v>
      </c>
      <c r="H722" t="s">
        <v>34</v>
      </c>
      <c r="I722" t="s">
        <v>34</v>
      </c>
      <c r="J722" t="s">
        <v>34</v>
      </c>
      <c r="K722">
        <v>70</v>
      </c>
    </row>
    <row r="723" spans="1:11" hidden="1" x14ac:dyDescent="0.25">
      <c r="A723" t="s">
        <v>17</v>
      </c>
      <c r="B723" t="s">
        <v>21</v>
      </c>
      <c r="C723" t="s">
        <v>23</v>
      </c>
      <c r="D723" t="s">
        <v>20</v>
      </c>
      <c r="E723" t="s">
        <v>15</v>
      </c>
      <c r="F723">
        <v>55</v>
      </c>
      <c r="G723">
        <v>59</v>
      </c>
      <c r="H723" t="s">
        <v>34</v>
      </c>
      <c r="I723" t="s">
        <v>34</v>
      </c>
      <c r="J723" t="s">
        <v>34</v>
      </c>
      <c r="K723">
        <v>59</v>
      </c>
    </row>
    <row r="724" spans="1:11" hidden="1" x14ac:dyDescent="0.25">
      <c r="A724" t="s">
        <v>8</v>
      </c>
      <c r="B724" t="s">
        <v>9</v>
      </c>
      <c r="C724" t="s">
        <v>23</v>
      </c>
      <c r="D724" t="s">
        <v>20</v>
      </c>
      <c r="E724" t="s">
        <v>15</v>
      </c>
      <c r="F724">
        <v>74</v>
      </c>
      <c r="G724">
        <v>90</v>
      </c>
      <c r="H724" t="s">
        <v>34</v>
      </c>
      <c r="I724" t="s">
        <v>34</v>
      </c>
      <c r="J724" t="s">
        <v>34</v>
      </c>
      <c r="K724">
        <v>88</v>
      </c>
    </row>
    <row r="725" spans="1:11" x14ac:dyDescent="0.25">
      <c r="A725" t="s">
        <v>17</v>
      </c>
      <c r="B725" t="s">
        <v>13</v>
      </c>
      <c r="C725" t="s">
        <v>22</v>
      </c>
      <c r="D725" t="s">
        <v>11</v>
      </c>
      <c r="E725" t="s">
        <v>12</v>
      </c>
      <c r="F725">
        <v>50</v>
      </c>
      <c r="G725">
        <v>48</v>
      </c>
      <c r="H725" t="s">
        <v>34</v>
      </c>
      <c r="I725" t="s">
        <v>35</v>
      </c>
      <c r="J725" t="s">
        <v>35</v>
      </c>
      <c r="K725">
        <v>42</v>
      </c>
    </row>
    <row r="726" spans="1:11" hidden="1" x14ac:dyDescent="0.25">
      <c r="A726" t="s">
        <v>17</v>
      </c>
      <c r="B726" t="s">
        <v>9</v>
      </c>
      <c r="C726" t="s">
        <v>14</v>
      </c>
      <c r="D726" t="s">
        <v>11</v>
      </c>
      <c r="E726" t="s">
        <v>12</v>
      </c>
      <c r="F726">
        <v>47</v>
      </c>
      <c r="G726">
        <v>43</v>
      </c>
      <c r="H726" t="s">
        <v>35</v>
      </c>
      <c r="I726" t="s">
        <v>35</v>
      </c>
      <c r="J726" t="s">
        <v>35</v>
      </c>
      <c r="K726">
        <v>41</v>
      </c>
    </row>
    <row r="727" spans="1:11" hidden="1" x14ac:dyDescent="0.25">
      <c r="A727" t="s">
        <v>17</v>
      </c>
      <c r="B727" t="s">
        <v>24</v>
      </c>
      <c r="C727" t="s">
        <v>14</v>
      </c>
      <c r="D727" t="s">
        <v>11</v>
      </c>
      <c r="E727" t="s">
        <v>15</v>
      </c>
      <c r="F727">
        <v>81</v>
      </c>
      <c r="G727">
        <v>74</v>
      </c>
      <c r="H727" t="s">
        <v>34</v>
      </c>
      <c r="I727" t="s">
        <v>34</v>
      </c>
      <c r="J727" t="s">
        <v>34</v>
      </c>
      <c r="K727">
        <v>71</v>
      </c>
    </row>
    <row r="728" spans="1:11" hidden="1" x14ac:dyDescent="0.25">
      <c r="A728" t="s">
        <v>8</v>
      </c>
      <c r="B728" t="s">
        <v>24</v>
      </c>
      <c r="C728" t="s">
        <v>19</v>
      </c>
      <c r="D728" t="s">
        <v>11</v>
      </c>
      <c r="E728" t="s">
        <v>15</v>
      </c>
      <c r="F728">
        <v>65</v>
      </c>
      <c r="G728">
        <v>75</v>
      </c>
      <c r="H728" t="s">
        <v>34</v>
      </c>
      <c r="I728" t="s">
        <v>34</v>
      </c>
      <c r="J728" t="s">
        <v>34</v>
      </c>
      <c r="K728">
        <v>77</v>
      </c>
    </row>
    <row r="729" spans="1:11" hidden="1" x14ac:dyDescent="0.25">
      <c r="A729" t="s">
        <v>17</v>
      </c>
      <c r="B729" t="s">
        <v>24</v>
      </c>
      <c r="C729" t="s">
        <v>23</v>
      </c>
      <c r="D729" t="s">
        <v>11</v>
      </c>
      <c r="E729" t="s">
        <v>15</v>
      </c>
      <c r="F729">
        <v>68</v>
      </c>
      <c r="G729">
        <v>51</v>
      </c>
      <c r="H729" t="s">
        <v>34</v>
      </c>
      <c r="I729" t="s">
        <v>34</v>
      </c>
      <c r="J729" t="s">
        <v>34</v>
      </c>
      <c r="K729">
        <v>57</v>
      </c>
    </row>
    <row r="730" spans="1:11" x14ac:dyDescent="0.25">
      <c r="A730" t="s">
        <v>8</v>
      </c>
      <c r="B730" t="s">
        <v>21</v>
      </c>
      <c r="C730" t="s">
        <v>22</v>
      </c>
      <c r="D730" t="s">
        <v>20</v>
      </c>
      <c r="E730" t="s">
        <v>12</v>
      </c>
      <c r="F730">
        <v>73</v>
      </c>
      <c r="G730">
        <v>92</v>
      </c>
      <c r="H730" t="s">
        <v>34</v>
      </c>
      <c r="I730" t="s">
        <v>34</v>
      </c>
      <c r="J730" t="s">
        <v>34</v>
      </c>
      <c r="K730">
        <v>84</v>
      </c>
    </row>
    <row r="731" spans="1:11" hidden="1" x14ac:dyDescent="0.25">
      <c r="A731" t="s">
        <v>17</v>
      </c>
      <c r="B731" t="s">
        <v>13</v>
      </c>
      <c r="C731" t="s">
        <v>14</v>
      </c>
      <c r="D731" t="s">
        <v>11</v>
      </c>
      <c r="E731" t="s">
        <v>12</v>
      </c>
      <c r="F731">
        <v>53</v>
      </c>
      <c r="G731">
        <v>39</v>
      </c>
      <c r="H731" t="s">
        <v>34</v>
      </c>
      <c r="I731" t="s">
        <v>35</v>
      </c>
      <c r="J731" t="s">
        <v>35</v>
      </c>
      <c r="K731">
        <v>37</v>
      </c>
    </row>
    <row r="732" spans="1:11" hidden="1" x14ac:dyDescent="0.25">
      <c r="A732" t="s">
        <v>8</v>
      </c>
      <c r="B732" t="s">
        <v>9</v>
      </c>
      <c r="C732" t="s">
        <v>19</v>
      </c>
      <c r="D732" t="s">
        <v>20</v>
      </c>
      <c r="E732" t="s">
        <v>15</v>
      </c>
      <c r="F732">
        <v>68</v>
      </c>
      <c r="G732">
        <v>77</v>
      </c>
      <c r="H732" t="s">
        <v>34</v>
      </c>
      <c r="I732" t="s">
        <v>34</v>
      </c>
      <c r="J732" t="s">
        <v>34</v>
      </c>
      <c r="K732">
        <v>80</v>
      </c>
    </row>
    <row r="733" spans="1:11" hidden="1" x14ac:dyDescent="0.25">
      <c r="A733" t="s">
        <v>17</v>
      </c>
      <c r="B733" t="s">
        <v>18</v>
      </c>
      <c r="C733" t="s">
        <v>23</v>
      </c>
      <c r="D733" t="s">
        <v>20</v>
      </c>
      <c r="E733" t="s">
        <v>12</v>
      </c>
      <c r="F733">
        <v>55</v>
      </c>
      <c r="G733">
        <v>46</v>
      </c>
      <c r="H733" t="s">
        <v>34</v>
      </c>
      <c r="I733" t="s">
        <v>35</v>
      </c>
      <c r="J733" t="s">
        <v>35</v>
      </c>
      <c r="K733">
        <v>43</v>
      </c>
    </row>
    <row r="734" spans="1:11" hidden="1" x14ac:dyDescent="0.25">
      <c r="A734" t="s">
        <v>8</v>
      </c>
      <c r="B734" t="s">
        <v>13</v>
      </c>
      <c r="C734" t="s">
        <v>14</v>
      </c>
      <c r="D734" t="s">
        <v>11</v>
      </c>
      <c r="E734" t="s">
        <v>15</v>
      </c>
      <c r="F734">
        <v>87</v>
      </c>
      <c r="G734">
        <v>89</v>
      </c>
      <c r="H734" t="s">
        <v>34</v>
      </c>
      <c r="I734" t="s">
        <v>34</v>
      </c>
      <c r="J734" t="s">
        <v>34</v>
      </c>
      <c r="K734">
        <v>94</v>
      </c>
    </row>
    <row r="735" spans="1:11" hidden="1" x14ac:dyDescent="0.25">
      <c r="A735" t="s">
        <v>17</v>
      </c>
      <c r="B735" t="s">
        <v>21</v>
      </c>
      <c r="C735" t="s">
        <v>23</v>
      </c>
      <c r="D735" t="s">
        <v>11</v>
      </c>
      <c r="E735" t="s">
        <v>12</v>
      </c>
      <c r="F735">
        <v>55</v>
      </c>
      <c r="G735">
        <v>47</v>
      </c>
      <c r="H735" t="s">
        <v>34</v>
      </c>
      <c r="I735" t="s">
        <v>35</v>
      </c>
      <c r="J735" t="s">
        <v>35</v>
      </c>
      <c r="K735">
        <v>44</v>
      </c>
    </row>
    <row r="736" spans="1:11" hidden="1" x14ac:dyDescent="0.25">
      <c r="A736" t="s">
        <v>8</v>
      </c>
      <c r="B736" t="s">
        <v>24</v>
      </c>
      <c r="C736" t="s">
        <v>14</v>
      </c>
      <c r="D736" t="s">
        <v>20</v>
      </c>
      <c r="E736" t="s">
        <v>12</v>
      </c>
      <c r="F736">
        <v>53</v>
      </c>
      <c r="G736">
        <v>58</v>
      </c>
      <c r="H736" t="s">
        <v>34</v>
      </c>
      <c r="I736" t="s">
        <v>34</v>
      </c>
      <c r="J736" t="s">
        <v>34</v>
      </c>
      <c r="K736">
        <v>57</v>
      </c>
    </row>
    <row r="737" spans="1:11" hidden="1" x14ac:dyDescent="0.25">
      <c r="A737" t="s">
        <v>17</v>
      </c>
      <c r="B737" t="s">
        <v>13</v>
      </c>
      <c r="C737" t="s">
        <v>16</v>
      </c>
      <c r="D737" t="s">
        <v>11</v>
      </c>
      <c r="E737" t="s">
        <v>12</v>
      </c>
      <c r="F737">
        <v>67</v>
      </c>
      <c r="G737">
        <v>57</v>
      </c>
      <c r="H737" t="s">
        <v>34</v>
      </c>
      <c r="I737" t="s">
        <v>34</v>
      </c>
      <c r="J737" t="s">
        <v>34</v>
      </c>
      <c r="K737">
        <v>59</v>
      </c>
    </row>
    <row r="738" spans="1:11" hidden="1" x14ac:dyDescent="0.25">
      <c r="A738" t="s">
        <v>17</v>
      </c>
      <c r="B738" t="s">
        <v>13</v>
      </c>
      <c r="C738" t="s">
        <v>19</v>
      </c>
      <c r="D738" t="s">
        <v>11</v>
      </c>
      <c r="E738" t="s">
        <v>12</v>
      </c>
      <c r="F738">
        <v>92</v>
      </c>
      <c r="G738">
        <v>79</v>
      </c>
      <c r="H738" t="s">
        <v>34</v>
      </c>
      <c r="I738" t="s">
        <v>34</v>
      </c>
      <c r="J738" t="s">
        <v>34</v>
      </c>
      <c r="K738">
        <v>84</v>
      </c>
    </row>
    <row r="739" spans="1:11" hidden="1" x14ac:dyDescent="0.25">
      <c r="A739" t="s">
        <v>8</v>
      </c>
      <c r="B739" t="s">
        <v>9</v>
      </c>
      <c r="C739" t="s">
        <v>14</v>
      </c>
      <c r="D739" t="s">
        <v>20</v>
      </c>
      <c r="E739" t="s">
        <v>15</v>
      </c>
      <c r="F739">
        <v>53</v>
      </c>
      <c r="G739">
        <v>66</v>
      </c>
      <c r="H739" t="s">
        <v>34</v>
      </c>
      <c r="I739" t="s">
        <v>34</v>
      </c>
      <c r="J739" t="s">
        <v>34</v>
      </c>
      <c r="K739">
        <v>73</v>
      </c>
    </row>
    <row r="740" spans="1:11" hidden="1" x14ac:dyDescent="0.25">
      <c r="A740" t="s">
        <v>17</v>
      </c>
      <c r="B740" t="s">
        <v>21</v>
      </c>
      <c r="C740" t="s">
        <v>19</v>
      </c>
      <c r="D740" t="s">
        <v>11</v>
      </c>
      <c r="E740" t="s">
        <v>12</v>
      </c>
      <c r="F740">
        <v>81</v>
      </c>
      <c r="G740">
        <v>71</v>
      </c>
      <c r="H740" t="s">
        <v>34</v>
      </c>
      <c r="I740" t="s">
        <v>34</v>
      </c>
      <c r="J740" t="s">
        <v>34</v>
      </c>
      <c r="K740">
        <v>73</v>
      </c>
    </row>
    <row r="741" spans="1:11" x14ac:dyDescent="0.25">
      <c r="A741" t="s">
        <v>17</v>
      </c>
      <c r="B741" t="s">
        <v>13</v>
      </c>
      <c r="C741" t="s">
        <v>22</v>
      </c>
      <c r="D741" t="s">
        <v>20</v>
      </c>
      <c r="E741" t="s">
        <v>12</v>
      </c>
      <c r="F741">
        <v>61</v>
      </c>
      <c r="G741">
        <v>60</v>
      </c>
      <c r="H741" t="s">
        <v>34</v>
      </c>
      <c r="I741" t="s">
        <v>34</v>
      </c>
      <c r="J741" t="s">
        <v>34</v>
      </c>
      <c r="K741">
        <v>55</v>
      </c>
    </row>
    <row r="742" spans="1:11" hidden="1" x14ac:dyDescent="0.25">
      <c r="A742" t="s">
        <v>17</v>
      </c>
      <c r="B742" t="s">
        <v>21</v>
      </c>
      <c r="C742" t="s">
        <v>10</v>
      </c>
      <c r="D742" t="s">
        <v>11</v>
      </c>
      <c r="E742" t="s">
        <v>12</v>
      </c>
      <c r="F742">
        <v>80</v>
      </c>
      <c r="G742">
        <v>73</v>
      </c>
      <c r="H742" t="s">
        <v>34</v>
      </c>
      <c r="I742" t="s">
        <v>34</v>
      </c>
      <c r="J742" t="s">
        <v>34</v>
      </c>
      <c r="K742">
        <v>72</v>
      </c>
    </row>
    <row r="743" spans="1:11" hidden="1" x14ac:dyDescent="0.25">
      <c r="A743" t="s">
        <v>8</v>
      </c>
      <c r="B743" t="s">
        <v>18</v>
      </c>
      <c r="C743" t="s">
        <v>19</v>
      </c>
      <c r="D743" t="s">
        <v>20</v>
      </c>
      <c r="E743" t="s">
        <v>12</v>
      </c>
      <c r="F743">
        <v>37</v>
      </c>
      <c r="G743">
        <v>57</v>
      </c>
      <c r="H743" t="s">
        <v>35</v>
      </c>
      <c r="I743" t="s">
        <v>34</v>
      </c>
      <c r="J743" t="s">
        <v>34</v>
      </c>
      <c r="K743">
        <v>56</v>
      </c>
    </row>
    <row r="744" spans="1:11" x14ac:dyDescent="0.25">
      <c r="A744" t="s">
        <v>8</v>
      </c>
      <c r="B744" t="s">
        <v>13</v>
      </c>
      <c r="C744" t="s">
        <v>22</v>
      </c>
      <c r="D744" t="s">
        <v>11</v>
      </c>
      <c r="E744" t="s">
        <v>12</v>
      </c>
      <c r="F744">
        <v>81</v>
      </c>
      <c r="G744">
        <v>84</v>
      </c>
      <c r="H744" t="s">
        <v>34</v>
      </c>
      <c r="I744" t="s">
        <v>34</v>
      </c>
      <c r="J744" t="s">
        <v>34</v>
      </c>
      <c r="K744">
        <v>82</v>
      </c>
    </row>
    <row r="745" spans="1:11" hidden="1" x14ac:dyDescent="0.25">
      <c r="A745" t="s">
        <v>8</v>
      </c>
      <c r="B745" t="s">
        <v>13</v>
      </c>
      <c r="C745" t="s">
        <v>19</v>
      </c>
      <c r="D745" t="s">
        <v>11</v>
      </c>
      <c r="E745" t="s">
        <v>15</v>
      </c>
      <c r="F745">
        <v>59</v>
      </c>
      <c r="G745">
        <v>73</v>
      </c>
      <c r="H745" t="s">
        <v>34</v>
      </c>
      <c r="I745" t="s">
        <v>34</v>
      </c>
      <c r="J745" t="s">
        <v>34</v>
      </c>
      <c r="K745">
        <v>72</v>
      </c>
    </row>
    <row r="746" spans="1:11" hidden="1" x14ac:dyDescent="0.25">
      <c r="A746" t="s">
        <v>17</v>
      </c>
      <c r="B746" t="s">
        <v>9</v>
      </c>
      <c r="C746" t="s">
        <v>14</v>
      </c>
      <c r="D746" t="s">
        <v>20</v>
      </c>
      <c r="E746" t="s">
        <v>12</v>
      </c>
      <c r="F746">
        <v>55</v>
      </c>
      <c r="G746">
        <v>55</v>
      </c>
      <c r="H746" t="s">
        <v>34</v>
      </c>
      <c r="I746" t="s">
        <v>34</v>
      </c>
      <c r="J746" t="s">
        <v>35</v>
      </c>
      <c r="K746">
        <v>47</v>
      </c>
    </row>
    <row r="747" spans="1:11" hidden="1" x14ac:dyDescent="0.25">
      <c r="A747" t="s">
        <v>17</v>
      </c>
      <c r="B747" t="s">
        <v>21</v>
      </c>
      <c r="C747" t="s">
        <v>19</v>
      </c>
      <c r="D747" t="s">
        <v>11</v>
      </c>
      <c r="E747" t="s">
        <v>12</v>
      </c>
      <c r="F747">
        <v>72</v>
      </c>
      <c r="G747">
        <v>79</v>
      </c>
      <c r="H747" t="s">
        <v>34</v>
      </c>
      <c r="I747" t="s">
        <v>34</v>
      </c>
      <c r="J747" t="s">
        <v>34</v>
      </c>
      <c r="K747">
        <v>74</v>
      </c>
    </row>
    <row r="748" spans="1:11" x14ac:dyDescent="0.25">
      <c r="A748" t="s">
        <v>17</v>
      </c>
      <c r="B748" t="s">
        <v>21</v>
      </c>
      <c r="C748" t="s">
        <v>22</v>
      </c>
      <c r="D748" t="s">
        <v>11</v>
      </c>
      <c r="E748" t="s">
        <v>12</v>
      </c>
      <c r="F748">
        <v>69</v>
      </c>
      <c r="G748">
        <v>75</v>
      </c>
      <c r="H748" t="s">
        <v>34</v>
      </c>
      <c r="I748" t="s">
        <v>34</v>
      </c>
      <c r="J748" t="s">
        <v>34</v>
      </c>
      <c r="K748">
        <v>71</v>
      </c>
    </row>
    <row r="749" spans="1:11" hidden="1" x14ac:dyDescent="0.25">
      <c r="A749" t="s">
        <v>17</v>
      </c>
      <c r="B749" t="s">
        <v>13</v>
      </c>
      <c r="C749" t="s">
        <v>14</v>
      </c>
      <c r="D749" t="s">
        <v>11</v>
      </c>
      <c r="E749" t="s">
        <v>12</v>
      </c>
      <c r="F749">
        <v>69</v>
      </c>
      <c r="G749">
        <v>64</v>
      </c>
      <c r="H749" t="s">
        <v>34</v>
      </c>
      <c r="I749" t="s">
        <v>34</v>
      </c>
      <c r="J749" t="s">
        <v>34</v>
      </c>
      <c r="K749">
        <v>68</v>
      </c>
    </row>
    <row r="750" spans="1:11" hidden="1" x14ac:dyDescent="0.25">
      <c r="A750" t="s">
        <v>8</v>
      </c>
      <c r="B750" t="s">
        <v>13</v>
      </c>
      <c r="C750" t="s">
        <v>10</v>
      </c>
      <c r="D750" t="s">
        <v>20</v>
      </c>
      <c r="E750" t="s">
        <v>12</v>
      </c>
      <c r="F750">
        <v>50</v>
      </c>
      <c r="G750">
        <v>60</v>
      </c>
      <c r="H750" t="s">
        <v>34</v>
      </c>
      <c r="I750" t="s">
        <v>34</v>
      </c>
      <c r="J750" t="s">
        <v>34</v>
      </c>
      <c r="K750">
        <v>59</v>
      </c>
    </row>
    <row r="751" spans="1:11" hidden="1" x14ac:dyDescent="0.25">
      <c r="A751" t="s">
        <v>17</v>
      </c>
      <c r="B751" t="s">
        <v>9</v>
      </c>
      <c r="C751" t="s">
        <v>14</v>
      </c>
      <c r="D751" t="s">
        <v>11</v>
      </c>
      <c r="E751" t="s">
        <v>15</v>
      </c>
      <c r="F751">
        <v>87</v>
      </c>
      <c r="G751">
        <v>84</v>
      </c>
      <c r="H751" t="s">
        <v>34</v>
      </c>
      <c r="I751" t="s">
        <v>34</v>
      </c>
      <c r="J751" t="s">
        <v>34</v>
      </c>
      <c r="K751">
        <v>86</v>
      </c>
    </row>
    <row r="752" spans="1:11" hidden="1" x14ac:dyDescent="0.25">
      <c r="A752" t="s">
        <v>17</v>
      </c>
      <c r="B752" t="s">
        <v>21</v>
      </c>
      <c r="C752" t="s">
        <v>23</v>
      </c>
      <c r="D752" t="s">
        <v>11</v>
      </c>
      <c r="E752" t="s">
        <v>15</v>
      </c>
      <c r="F752">
        <v>71</v>
      </c>
      <c r="G752">
        <v>69</v>
      </c>
      <c r="H752" t="s">
        <v>34</v>
      </c>
      <c r="I752" t="s">
        <v>34</v>
      </c>
      <c r="J752" t="s">
        <v>34</v>
      </c>
      <c r="K752">
        <v>68</v>
      </c>
    </row>
    <row r="753" spans="1:11" hidden="1" x14ac:dyDescent="0.25">
      <c r="A753" t="s">
        <v>17</v>
      </c>
      <c r="B753" t="s">
        <v>24</v>
      </c>
      <c r="C753" t="s">
        <v>14</v>
      </c>
      <c r="D753" t="s">
        <v>11</v>
      </c>
      <c r="E753" t="s">
        <v>12</v>
      </c>
      <c r="F753">
        <v>68</v>
      </c>
      <c r="G753">
        <v>72</v>
      </c>
      <c r="H753" t="s">
        <v>34</v>
      </c>
      <c r="I753" t="s">
        <v>34</v>
      </c>
      <c r="J753" t="s">
        <v>34</v>
      </c>
      <c r="K753">
        <v>65</v>
      </c>
    </row>
    <row r="754" spans="1:11" hidden="1" x14ac:dyDescent="0.25">
      <c r="A754" t="s">
        <v>17</v>
      </c>
      <c r="B754" t="s">
        <v>13</v>
      </c>
      <c r="C754" t="s">
        <v>16</v>
      </c>
      <c r="D754" t="s">
        <v>20</v>
      </c>
      <c r="E754" t="s">
        <v>15</v>
      </c>
      <c r="F754">
        <v>79</v>
      </c>
      <c r="G754">
        <v>77</v>
      </c>
      <c r="H754" t="s">
        <v>34</v>
      </c>
      <c r="I754" t="s">
        <v>34</v>
      </c>
      <c r="J754" t="s">
        <v>34</v>
      </c>
      <c r="K754">
        <v>75</v>
      </c>
    </row>
    <row r="755" spans="1:11" hidden="1" x14ac:dyDescent="0.25">
      <c r="A755" t="s">
        <v>8</v>
      </c>
      <c r="B755" t="s">
        <v>13</v>
      </c>
      <c r="C755" t="s">
        <v>23</v>
      </c>
      <c r="D755" t="s">
        <v>11</v>
      </c>
      <c r="E755" t="s">
        <v>15</v>
      </c>
      <c r="F755">
        <v>77</v>
      </c>
      <c r="G755">
        <v>90</v>
      </c>
      <c r="H755" t="s">
        <v>34</v>
      </c>
      <c r="I755" t="s">
        <v>34</v>
      </c>
      <c r="J755" t="s">
        <v>34</v>
      </c>
      <c r="K755">
        <v>85</v>
      </c>
    </row>
    <row r="756" spans="1:11" hidden="1" x14ac:dyDescent="0.25">
      <c r="A756" t="s">
        <v>17</v>
      </c>
      <c r="B756" t="s">
        <v>13</v>
      </c>
      <c r="C756" t="s">
        <v>19</v>
      </c>
      <c r="D756" t="s">
        <v>20</v>
      </c>
      <c r="E756" t="s">
        <v>12</v>
      </c>
      <c r="F756">
        <v>58</v>
      </c>
      <c r="G756">
        <v>55</v>
      </c>
      <c r="H756" t="s">
        <v>34</v>
      </c>
      <c r="I756" t="s">
        <v>34</v>
      </c>
      <c r="J756" t="s">
        <v>34</v>
      </c>
      <c r="K756">
        <v>53</v>
      </c>
    </row>
    <row r="757" spans="1:11" hidden="1" x14ac:dyDescent="0.25">
      <c r="A757" t="s">
        <v>8</v>
      </c>
      <c r="B757" t="s">
        <v>24</v>
      </c>
      <c r="C757" t="s">
        <v>19</v>
      </c>
      <c r="D757" t="s">
        <v>11</v>
      </c>
      <c r="E757" t="s">
        <v>12</v>
      </c>
      <c r="F757">
        <v>84</v>
      </c>
      <c r="G757">
        <v>95</v>
      </c>
      <c r="H757" t="s">
        <v>34</v>
      </c>
      <c r="I757" t="s">
        <v>34</v>
      </c>
      <c r="J757" t="s">
        <v>34</v>
      </c>
      <c r="K757">
        <v>92</v>
      </c>
    </row>
    <row r="758" spans="1:11" hidden="1" x14ac:dyDescent="0.25">
      <c r="A758" t="s">
        <v>17</v>
      </c>
      <c r="B758" t="s">
        <v>21</v>
      </c>
      <c r="C758" t="s">
        <v>14</v>
      </c>
      <c r="D758" t="s">
        <v>11</v>
      </c>
      <c r="E758" t="s">
        <v>12</v>
      </c>
      <c r="F758">
        <v>55</v>
      </c>
      <c r="G758">
        <v>58</v>
      </c>
      <c r="H758" t="s">
        <v>34</v>
      </c>
      <c r="I758" t="s">
        <v>34</v>
      </c>
      <c r="J758" t="s">
        <v>34</v>
      </c>
      <c r="K758">
        <v>52</v>
      </c>
    </row>
    <row r="759" spans="1:11" hidden="1" x14ac:dyDescent="0.25">
      <c r="A759" t="s">
        <v>17</v>
      </c>
      <c r="B759" t="s">
        <v>24</v>
      </c>
      <c r="C759" t="s">
        <v>10</v>
      </c>
      <c r="D759" t="s">
        <v>20</v>
      </c>
      <c r="E759" t="s">
        <v>15</v>
      </c>
      <c r="F759">
        <v>70</v>
      </c>
      <c r="G759">
        <v>68</v>
      </c>
      <c r="H759" t="s">
        <v>34</v>
      </c>
      <c r="I759" t="s">
        <v>34</v>
      </c>
      <c r="J759" t="s">
        <v>34</v>
      </c>
      <c r="K759">
        <v>72</v>
      </c>
    </row>
    <row r="760" spans="1:11" hidden="1" x14ac:dyDescent="0.25">
      <c r="A760" t="s">
        <v>8</v>
      </c>
      <c r="B760" t="s">
        <v>21</v>
      </c>
      <c r="C760" t="s">
        <v>14</v>
      </c>
      <c r="D760" t="s">
        <v>20</v>
      </c>
      <c r="E760" t="s">
        <v>15</v>
      </c>
      <c r="F760">
        <v>52</v>
      </c>
      <c r="G760">
        <v>59</v>
      </c>
      <c r="H760" t="s">
        <v>34</v>
      </c>
      <c r="I760" t="s">
        <v>34</v>
      </c>
      <c r="J760" t="s">
        <v>34</v>
      </c>
      <c r="K760">
        <v>65</v>
      </c>
    </row>
    <row r="761" spans="1:11" hidden="1" x14ac:dyDescent="0.25">
      <c r="A761" t="s">
        <v>17</v>
      </c>
      <c r="B761" t="s">
        <v>9</v>
      </c>
      <c r="C761" t="s">
        <v>14</v>
      </c>
      <c r="D761" t="s">
        <v>11</v>
      </c>
      <c r="E761" t="s">
        <v>15</v>
      </c>
      <c r="F761">
        <v>69</v>
      </c>
      <c r="G761">
        <v>77</v>
      </c>
      <c r="H761" t="s">
        <v>34</v>
      </c>
      <c r="I761" t="s">
        <v>34</v>
      </c>
      <c r="J761" t="s">
        <v>34</v>
      </c>
      <c r="K761">
        <v>77</v>
      </c>
    </row>
    <row r="762" spans="1:11" x14ac:dyDescent="0.25">
      <c r="A762" t="s">
        <v>8</v>
      </c>
      <c r="B762" t="s">
        <v>13</v>
      </c>
      <c r="C762" t="s">
        <v>22</v>
      </c>
      <c r="D762" t="s">
        <v>20</v>
      </c>
      <c r="E762" t="s">
        <v>12</v>
      </c>
      <c r="F762">
        <v>53</v>
      </c>
      <c r="G762">
        <v>72</v>
      </c>
      <c r="H762" t="s">
        <v>34</v>
      </c>
      <c r="I762" t="s">
        <v>34</v>
      </c>
      <c r="J762" t="s">
        <v>34</v>
      </c>
      <c r="K762">
        <v>64</v>
      </c>
    </row>
    <row r="763" spans="1:11" hidden="1" x14ac:dyDescent="0.25">
      <c r="A763" t="s">
        <v>8</v>
      </c>
      <c r="B763" t="s">
        <v>21</v>
      </c>
      <c r="C763" t="s">
        <v>23</v>
      </c>
      <c r="D763" t="s">
        <v>11</v>
      </c>
      <c r="E763" t="s">
        <v>12</v>
      </c>
      <c r="F763">
        <v>48</v>
      </c>
      <c r="G763">
        <v>58</v>
      </c>
      <c r="H763" t="s">
        <v>35</v>
      </c>
      <c r="I763" t="s">
        <v>34</v>
      </c>
      <c r="J763" t="s">
        <v>34</v>
      </c>
      <c r="K763">
        <v>54</v>
      </c>
    </row>
    <row r="764" spans="1:11" hidden="1" x14ac:dyDescent="0.25">
      <c r="A764" t="s">
        <v>17</v>
      </c>
      <c r="B764" t="s">
        <v>21</v>
      </c>
      <c r="C764" t="s">
        <v>23</v>
      </c>
      <c r="D764" t="s">
        <v>11</v>
      </c>
      <c r="E764" t="s">
        <v>15</v>
      </c>
      <c r="F764">
        <v>78</v>
      </c>
      <c r="G764">
        <v>81</v>
      </c>
      <c r="H764" t="s">
        <v>34</v>
      </c>
      <c r="I764" t="s">
        <v>34</v>
      </c>
      <c r="J764" t="s">
        <v>34</v>
      </c>
      <c r="K764">
        <v>86</v>
      </c>
    </row>
    <row r="765" spans="1:11" x14ac:dyDescent="0.25">
      <c r="A765" t="s">
        <v>8</v>
      </c>
      <c r="B765" t="s">
        <v>9</v>
      </c>
      <c r="C765" t="s">
        <v>22</v>
      </c>
      <c r="D765" t="s">
        <v>11</v>
      </c>
      <c r="E765" t="s">
        <v>12</v>
      </c>
      <c r="F765">
        <v>62</v>
      </c>
      <c r="G765">
        <v>62</v>
      </c>
      <c r="H765" t="s">
        <v>34</v>
      </c>
      <c r="I765" t="s">
        <v>34</v>
      </c>
      <c r="J765" t="s">
        <v>34</v>
      </c>
      <c r="K765">
        <v>63</v>
      </c>
    </row>
    <row r="766" spans="1:11" hidden="1" x14ac:dyDescent="0.25">
      <c r="A766" t="s">
        <v>17</v>
      </c>
      <c r="B766" t="s">
        <v>21</v>
      </c>
      <c r="C766" t="s">
        <v>14</v>
      </c>
      <c r="D766" t="s">
        <v>11</v>
      </c>
      <c r="E766" t="s">
        <v>12</v>
      </c>
      <c r="F766">
        <v>60</v>
      </c>
      <c r="G766">
        <v>63</v>
      </c>
      <c r="H766" t="s">
        <v>34</v>
      </c>
      <c r="I766" t="s">
        <v>34</v>
      </c>
      <c r="J766" t="s">
        <v>34</v>
      </c>
      <c r="K766">
        <v>59</v>
      </c>
    </row>
    <row r="767" spans="1:11" x14ac:dyDescent="0.25">
      <c r="A767" t="s">
        <v>8</v>
      </c>
      <c r="B767" t="s">
        <v>9</v>
      </c>
      <c r="C767" t="s">
        <v>22</v>
      </c>
      <c r="D767" t="s">
        <v>11</v>
      </c>
      <c r="E767" t="s">
        <v>12</v>
      </c>
      <c r="F767">
        <v>74</v>
      </c>
      <c r="G767">
        <v>72</v>
      </c>
      <c r="H767" t="s">
        <v>34</v>
      </c>
      <c r="I767" t="s">
        <v>34</v>
      </c>
      <c r="J767" t="s">
        <v>34</v>
      </c>
      <c r="K767">
        <v>72</v>
      </c>
    </row>
    <row r="768" spans="1:11" x14ac:dyDescent="0.25">
      <c r="A768" t="s">
        <v>8</v>
      </c>
      <c r="B768" t="s">
        <v>13</v>
      </c>
      <c r="C768" t="s">
        <v>22</v>
      </c>
      <c r="D768" t="s">
        <v>11</v>
      </c>
      <c r="E768" t="s">
        <v>15</v>
      </c>
      <c r="F768">
        <v>58</v>
      </c>
      <c r="G768">
        <v>75</v>
      </c>
      <c r="H768" t="s">
        <v>34</v>
      </c>
      <c r="I768" t="s">
        <v>34</v>
      </c>
      <c r="J768" t="s">
        <v>34</v>
      </c>
      <c r="K768">
        <v>77</v>
      </c>
    </row>
    <row r="769" spans="1:11" x14ac:dyDescent="0.25">
      <c r="A769" t="s">
        <v>17</v>
      </c>
      <c r="B769" t="s">
        <v>9</v>
      </c>
      <c r="C769" t="s">
        <v>22</v>
      </c>
      <c r="D769" t="s">
        <v>11</v>
      </c>
      <c r="E769" t="s">
        <v>15</v>
      </c>
      <c r="F769">
        <v>76</v>
      </c>
      <c r="G769">
        <v>62</v>
      </c>
      <c r="H769" t="s">
        <v>34</v>
      </c>
      <c r="I769" t="s">
        <v>34</v>
      </c>
      <c r="J769" t="s">
        <v>34</v>
      </c>
      <c r="K769">
        <v>60</v>
      </c>
    </row>
    <row r="770" spans="1:11" hidden="1" x14ac:dyDescent="0.25">
      <c r="A770" t="s">
        <v>8</v>
      </c>
      <c r="B770" t="s">
        <v>21</v>
      </c>
      <c r="C770" t="s">
        <v>23</v>
      </c>
      <c r="D770" t="s">
        <v>11</v>
      </c>
      <c r="E770" t="s">
        <v>12</v>
      </c>
      <c r="F770">
        <v>68</v>
      </c>
      <c r="G770">
        <v>71</v>
      </c>
      <c r="H770" t="s">
        <v>34</v>
      </c>
      <c r="I770" t="s">
        <v>34</v>
      </c>
      <c r="J770" t="s">
        <v>34</v>
      </c>
      <c r="K770">
        <v>75</v>
      </c>
    </row>
    <row r="771" spans="1:11" hidden="1" x14ac:dyDescent="0.25">
      <c r="A771" t="s">
        <v>17</v>
      </c>
      <c r="B771" t="s">
        <v>18</v>
      </c>
      <c r="C771" t="s">
        <v>14</v>
      </c>
      <c r="D771" t="s">
        <v>20</v>
      </c>
      <c r="E771" t="s">
        <v>12</v>
      </c>
      <c r="F771">
        <v>58</v>
      </c>
      <c r="G771">
        <v>60</v>
      </c>
      <c r="H771" t="s">
        <v>34</v>
      </c>
      <c r="I771" t="s">
        <v>34</v>
      </c>
      <c r="J771" t="s">
        <v>34</v>
      </c>
      <c r="K771">
        <v>57</v>
      </c>
    </row>
    <row r="772" spans="1:11" x14ac:dyDescent="0.25">
      <c r="A772" t="s">
        <v>17</v>
      </c>
      <c r="B772" t="s">
        <v>9</v>
      </c>
      <c r="C772" t="s">
        <v>22</v>
      </c>
      <c r="D772" t="s">
        <v>11</v>
      </c>
      <c r="E772" t="s">
        <v>12</v>
      </c>
      <c r="F772">
        <v>52</v>
      </c>
      <c r="G772">
        <v>48</v>
      </c>
      <c r="H772" t="s">
        <v>34</v>
      </c>
      <c r="I772" t="s">
        <v>35</v>
      </c>
      <c r="J772" t="s">
        <v>35</v>
      </c>
      <c r="K772">
        <v>49</v>
      </c>
    </row>
    <row r="773" spans="1:11" hidden="1" x14ac:dyDescent="0.25">
      <c r="A773" t="s">
        <v>17</v>
      </c>
      <c r="B773" t="s">
        <v>21</v>
      </c>
      <c r="C773" t="s">
        <v>10</v>
      </c>
      <c r="D773" t="s">
        <v>11</v>
      </c>
      <c r="E773" t="s">
        <v>12</v>
      </c>
      <c r="F773">
        <v>75</v>
      </c>
      <c r="G773">
        <v>73</v>
      </c>
      <c r="H773" t="s">
        <v>34</v>
      </c>
      <c r="I773" t="s">
        <v>34</v>
      </c>
      <c r="J773" t="s">
        <v>34</v>
      </c>
      <c r="K773">
        <v>74</v>
      </c>
    </row>
    <row r="774" spans="1:11" hidden="1" x14ac:dyDescent="0.25">
      <c r="A774" t="s">
        <v>8</v>
      </c>
      <c r="B774" t="s">
        <v>9</v>
      </c>
      <c r="C774" t="s">
        <v>23</v>
      </c>
      <c r="D774" t="s">
        <v>20</v>
      </c>
      <c r="E774" t="s">
        <v>15</v>
      </c>
      <c r="F774">
        <v>52</v>
      </c>
      <c r="G774">
        <v>67</v>
      </c>
      <c r="H774" t="s">
        <v>34</v>
      </c>
      <c r="I774" t="s">
        <v>34</v>
      </c>
      <c r="J774" t="s">
        <v>34</v>
      </c>
      <c r="K774">
        <v>72</v>
      </c>
    </row>
    <row r="775" spans="1:11" hidden="1" x14ac:dyDescent="0.25">
      <c r="A775" t="s">
        <v>8</v>
      </c>
      <c r="B775" t="s">
        <v>13</v>
      </c>
      <c r="C775" t="s">
        <v>10</v>
      </c>
      <c r="D775" t="s">
        <v>20</v>
      </c>
      <c r="E775" t="s">
        <v>12</v>
      </c>
      <c r="F775">
        <v>62</v>
      </c>
      <c r="G775">
        <v>78</v>
      </c>
      <c r="H775" t="s">
        <v>34</v>
      </c>
      <c r="I775" t="s">
        <v>34</v>
      </c>
      <c r="J775" t="s">
        <v>34</v>
      </c>
      <c r="K775">
        <v>79</v>
      </c>
    </row>
    <row r="776" spans="1:11" hidden="1" x14ac:dyDescent="0.25">
      <c r="A776" t="s">
        <v>17</v>
      </c>
      <c r="B776" t="s">
        <v>9</v>
      </c>
      <c r="C776" t="s">
        <v>14</v>
      </c>
      <c r="D776" t="s">
        <v>11</v>
      </c>
      <c r="E776" t="s">
        <v>12</v>
      </c>
      <c r="F776">
        <v>66</v>
      </c>
      <c r="G776">
        <v>65</v>
      </c>
      <c r="H776" t="s">
        <v>34</v>
      </c>
      <c r="I776" t="s">
        <v>34</v>
      </c>
      <c r="J776" t="s">
        <v>34</v>
      </c>
      <c r="K776">
        <v>60</v>
      </c>
    </row>
    <row r="777" spans="1:11" hidden="1" x14ac:dyDescent="0.25">
      <c r="A777" t="s">
        <v>8</v>
      </c>
      <c r="B777" t="s">
        <v>9</v>
      </c>
      <c r="C777" t="s">
        <v>23</v>
      </c>
      <c r="D777" t="s">
        <v>20</v>
      </c>
      <c r="E777" t="s">
        <v>12</v>
      </c>
      <c r="F777">
        <v>49</v>
      </c>
      <c r="G777">
        <v>58</v>
      </c>
      <c r="H777" t="s">
        <v>35</v>
      </c>
      <c r="I777" t="s">
        <v>34</v>
      </c>
      <c r="J777" t="s">
        <v>34</v>
      </c>
      <c r="K777">
        <v>55</v>
      </c>
    </row>
    <row r="778" spans="1:11" x14ac:dyDescent="0.25">
      <c r="A778" t="s">
        <v>8</v>
      </c>
      <c r="B778" t="s">
        <v>9</v>
      </c>
      <c r="C778" t="s">
        <v>22</v>
      </c>
      <c r="D778" t="s">
        <v>11</v>
      </c>
      <c r="E778" t="s">
        <v>12</v>
      </c>
      <c r="F778">
        <v>66</v>
      </c>
      <c r="G778">
        <v>72</v>
      </c>
      <c r="H778" t="s">
        <v>34</v>
      </c>
      <c r="I778" t="s">
        <v>34</v>
      </c>
      <c r="J778" t="s">
        <v>34</v>
      </c>
      <c r="K778">
        <v>70</v>
      </c>
    </row>
    <row r="779" spans="1:11" hidden="1" x14ac:dyDescent="0.25">
      <c r="A779" t="s">
        <v>8</v>
      </c>
      <c r="B779" t="s">
        <v>13</v>
      </c>
      <c r="C779" t="s">
        <v>14</v>
      </c>
      <c r="D779" t="s">
        <v>20</v>
      </c>
      <c r="E779" t="s">
        <v>12</v>
      </c>
      <c r="F779">
        <v>35</v>
      </c>
      <c r="G779">
        <v>44</v>
      </c>
      <c r="H779" t="s">
        <v>35</v>
      </c>
      <c r="I779" t="s">
        <v>35</v>
      </c>
      <c r="J779" t="s">
        <v>35</v>
      </c>
      <c r="K779">
        <v>43</v>
      </c>
    </row>
    <row r="780" spans="1:11" hidden="1" x14ac:dyDescent="0.25">
      <c r="A780" t="s">
        <v>8</v>
      </c>
      <c r="B780" t="s">
        <v>18</v>
      </c>
      <c r="C780" t="s">
        <v>14</v>
      </c>
      <c r="D780" t="s">
        <v>11</v>
      </c>
      <c r="E780" t="s">
        <v>15</v>
      </c>
      <c r="F780">
        <v>72</v>
      </c>
      <c r="G780">
        <v>79</v>
      </c>
      <c r="H780" t="s">
        <v>34</v>
      </c>
      <c r="I780" t="s">
        <v>34</v>
      </c>
      <c r="J780" t="s">
        <v>34</v>
      </c>
      <c r="K780">
        <v>82</v>
      </c>
    </row>
    <row r="781" spans="1:11" hidden="1" x14ac:dyDescent="0.25">
      <c r="A781" t="s">
        <v>17</v>
      </c>
      <c r="B781" t="s">
        <v>24</v>
      </c>
      <c r="C781" t="s">
        <v>19</v>
      </c>
      <c r="D781" t="s">
        <v>11</v>
      </c>
      <c r="E781" t="s">
        <v>15</v>
      </c>
      <c r="F781">
        <v>94</v>
      </c>
      <c r="G781">
        <v>85</v>
      </c>
      <c r="H781" t="s">
        <v>34</v>
      </c>
      <c r="I781" t="s">
        <v>34</v>
      </c>
      <c r="J781" t="s">
        <v>34</v>
      </c>
      <c r="K781">
        <v>82</v>
      </c>
    </row>
    <row r="782" spans="1:11" hidden="1" x14ac:dyDescent="0.25">
      <c r="A782" t="s">
        <v>8</v>
      </c>
      <c r="B782" t="s">
        <v>21</v>
      </c>
      <c r="C782" t="s">
        <v>19</v>
      </c>
      <c r="D782" t="s">
        <v>20</v>
      </c>
      <c r="E782" t="s">
        <v>12</v>
      </c>
      <c r="F782">
        <v>46</v>
      </c>
      <c r="G782">
        <v>56</v>
      </c>
      <c r="H782" t="s">
        <v>35</v>
      </c>
      <c r="I782" t="s">
        <v>34</v>
      </c>
      <c r="J782" t="s">
        <v>34</v>
      </c>
      <c r="K782">
        <v>57</v>
      </c>
    </row>
    <row r="783" spans="1:11" hidden="1" x14ac:dyDescent="0.25">
      <c r="A783" t="s">
        <v>8</v>
      </c>
      <c r="B783" t="s">
        <v>9</v>
      </c>
      <c r="C783" t="s">
        <v>16</v>
      </c>
      <c r="D783" t="s">
        <v>11</v>
      </c>
      <c r="E783" t="s">
        <v>12</v>
      </c>
      <c r="F783">
        <v>77</v>
      </c>
      <c r="G783">
        <v>90</v>
      </c>
      <c r="H783" t="s">
        <v>34</v>
      </c>
      <c r="I783" t="s">
        <v>34</v>
      </c>
      <c r="J783" t="s">
        <v>34</v>
      </c>
      <c r="K783">
        <v>84</v>
      </c>
    </row>
    <row r="784" spans="1:11" x14ac:dyDescent="0.25">
      <c r="A784" t="s">
        <v>8</v>
      </c>
      <c r="B784" t="s">
        <v>9</v>
      </c>
      <c r="C784" t="s">
        <v>22</v>
      </c>
      <c r="D784" t="s">
        <v>20</v>
      </c>
      <c r="E784" t="s">
        <v>15</v>
      </c>
      <c r="F784">
        <v>76</v>
      </c>
      <c r="G784">
        <v>85</v>
      </c>
      <c r="H784" t="s">
        <v>34</v>
      </c>
      <c r="I784" t="s">
        <v>34</v>
      </c>
      <c r="J784" t="s">
        <v>34</v>
      </c>
      <c r="K784">
        <v>82</v>
      </c>
    </row>
    <row r="785" spans="1:11" hidden="1" x14ac:dyDescent="0.25">
      <c r="A785" t="s">
        <v>8</v>
      </c>
      <c r="B785" t="s">
        <v>13</v>
      </c>
      <c r="C785" t="s">
        <v>19</v>
      </c>
      <c r="D785" t="s">
        <v>11</v>
      </c>
      <c r="E785" t="s">
        <v>15</v>
      </c>
      <c r="F785">
        <v>52</v>
      </c>
      <c r="G785">
        <v>59</v>
      </c>
      <c r="H785" t="s">
        <v>34</v>
      </c>
      <c r="I785" t="s">
        <v>34</v>
      </c>
      <c r="J785" t="s">
        <v>34</v>
      </c>
      <c r="K785">
        <v>62</v>
      </c>
    </row>
    <row r="786" spans="1:11" hidden="1" x14ac:dyDescent="0.25">
      <c r="A786" t="s">
        <v>17</v>
      </c>
      <c r="B786" t="s">
        <v>13</v>
      </c>
      <c r="C786" t="s">
        <v>10</v>
      </c>
      <c r="D786" t="s">
        <v>11</v>
      </c>
      <c r="E786" t="s">
        <v>15</v>
      </c>
      <c r="F786">
        <v>91</v>
      </c>
      <c r="G786">
        <v>81</v>
      </c>
      <c r="H786" t="s">
        <v>34</v>
      </c>
      <c r="I786" t="s">
        <v>34</v>
      </c>
      <c r="J786" t="s">
        <v>34</v>
      </c>
      <c r="K786">
        <v>79</v>
      </c>
    </row>
    <row r="787" spans="1:11" hidden="1" x14ac:dyDescent="0.25">
      <c r="A787" t="s">
        <v>8</v>
      </c>
      <c r="B787" t="s">
        <v>9</v>
      </c>
      <c r="C787" t="s">
        <v>23</v>
      </c>
      <c r="D787" t="s">
        <v>11</v>
      </c>
      <c r="E787" t="s">
        <v>15</v>
      </c>
      <c r="F787">
        <v>32</v>
      </c>
      <c r="G787">
        <v>51</v>
      </c>
      <c r="H787" t="s">
        <v>35</v>
      </c>
      <c r="I787" t="s">
        <v>34</v>
      </c>
      <c r="J787" t="s">
        <v>35</v>
      </c>
      <c r="K787">
        <v>44</v>
      </c>
    </row>
    <row r="788" spans="1:11" hidden="1" x14ac:dyDescent="0.25">
      <c r="A788" t="s">
        <v>8</v>
      </c>
      <c r="B788" t="s">
        <v>24</v>
      </c>
      <c r="C788" t="s">
        <v>23</v>
      </c>
      <c r="D788" t="s">
        <v>20</v>
      </c>
      <c r="E788" t="s">
        <v>12</v>
      </c>
      <c r="F788">
        <v>72</v>
      </c>
      <c r="G788">
        <v>79</v>
      </c>
      <c r="H788" t="s">
        <v>34</v>
      </c>
      <c r="I788" t="s">
        <v>34</v>
      </c>
      <c r="J788" t="s">
        <v>34</v>
      </c>
      <c r="K788">
        <v>77</v>
      </c>
    </row>
    <row r="789" spans="1:11" hidden="1" x14ac:dyDescent="0.25">
      <c r="A789" t="s">
        <v>8</v>
      </c>
      <c r="B789" t="s">
        <v>9</v>
      </c>
      <c r="C789" t="s">
        <v>14</v>
      </c>
      <c r="D789" t="s">
        <v>11</v>
      </c>
      <c r="E789" t="s">
        <v>12</v>
      </c>
      <c r="F789">
        <v>19</v>
      </c>
      <c r="G789">
        <v>38</v>
      </c>
      <c r="H789" t="s">
        <v>35</v>
      </c>
      <c r="I789" t="s">
        <v>35</v>
      </c>
      <c r="J789" t="s">
        <v>35</v>
      </c>
      <c r="K789">
        <v>32</v>
      </c>
    </row>
    <row r="790" spans="1:11" hidden="1" x14ac:dyDescent="0.25">
      <c r="A790" t="s">
        <v>17</v>
      </c>
      <c r="B790" t="s">
        <v>13</v>
      </c>
      <c r="C790" t="s">
        <v>19</v>
      </c>
      <c r="D790" t="s">
        <v>20</v>
      </c>
      <c r="E790" t="s">
        <v>12</v>
      </c>
      <c r="F790">
        <v>68</v>
      </c>
      <c r="G790">
        <v>65</v>
      </c>
      <c r="H790" t="s">
        <v>34</v>
      </c>
      <c r="I790" t="s">
        <v>34</v>
      </c>
      <c r="J790" t="s">
        <v>34</v>
      </c>
      <c r="K790">
        <v>61</v>
      </c>
    </row>
    <row r="791" spans="1:11" hidden="1" x14ac:dyDescent="0.25">
      <c r="A791" t="s">
        <v>8</v>
      </c>
      <c r="B791" t="s">
        <v>13</v>
      </c>
      <c r="C791" t="s">
        <v>16</v>
      </c>
      <c r="D791" t="s">
        <v>20</v>
      </c>
      <c r="E791" t="s">
        <v>12</v>
      </c>
      <c r="F791">
        <v>52</v>
      </c>
      <c r="G791">
        <v>65</v>
      </c>
      <c r="H791" t="s">
        <v>34</v>
      </c>
      <c r="I791" t="s">
        <v>34</v>
      </c>
      <c r="J791" t="s">
        <v>34</v>
      </c>
      <c r="K791">
        <v>61</v>
      </c>
    </row>
    <row r="792" spans="1:11" x14ac:dyDescent="0.25">
      <c r="A792" t="s">
        <v>8</v>
      </c>
      <c r="B792" t="s">
        <v>9</v>
      </c>
      <c r="C792" t="s">
        <v>22</v>
      </c>
      <c r="D792" t="s">
        <v>11</v>
      </c>
      <c r="E792" t="s">
        <v>12</v>
      </c>
      <c r="F792">
        <v>48</v>
      </c>
      <c r="G792">
        <v>62</v>
      </c>
      <c r="H792" t="s">
        <v>35</v>
      </c>
      <c r="I792" t="s">
        <v>34</v>
      </c>
      <c r="J792" t="s">
        <v>34</v>
      </c>
      <c r="K792">
        <v>60</v>
      </c>
    </row>
    <row r="793" spans="1:11" hidden="1" x14ac:dyDescent="0.25">
      <c r="A793" t="s">
        <v>8</v>
      </c>
      <c r="B793" t="s">
        <v>21</v>
      </c>
      <c r="C793" t="s">
        <v>14</v>
      </c>
      <c r="D793" t="s">
        <v>20</v>
      </c>
      <c r="E793" t="s">
        <v>12</v>
      </c>
      <c r="F793">
        <v>60</v>
      </c>
      <c r="G793">
        <v>66</v>
      </c>
      <c r="H793" t="s">
        <v>34</v>
      </c>
      <c r="I793" t="s">
        <v>34</v>
      </c>
      <c r="J793" t="s">
        <v>34</v>
      </c>
      <c r="K793">
        <v>70</v>
      </c>
    </row>
    <row r="794" spans="1:11" x14ac:dyDescent="0.25">
      <c r="A794" t="s">
        <v>17</v>
      </c>
      <c r="B794" t="s">
        <v>21</v>
      </c>
      <c r="C794" t="s">
        <v>22</v>
      </c>
      <c r="D794" t="s">
        <v>20</v>
      </c>
      <c r="E794" t="s">
        <v>12</v>
      </c>
      <c r="F794">
        <v>66</v>
      </c>
      <c r="G794">
        <v>74</v>
      </c>
      <c r="H794" t="s">
        <v>34</v>
      </c>
      <c r="I794" t="s">
        <v>34</v>
      </c>
      <c r="J794" t="s">
        <v>34</v>
      </c>
      <c r="K794">
        <v>69</v>
      </c>
    </row>
    <row r="795" spans="1:11" hidden="1" x14ac:dyDescent="0.25">
      <c r="A795" t="s">
        <v>17</v>
      </c>
      <c r="B795" t="s">
        <v>24</v>
      </c>
      <c r="C795" t="s">
        <v>23</v>
      </c>
      <c r="D795" t="s">
        <v>11</v>
      </c>
      <c r="E795" t="s">
        <v>15</v>
      </c>
      <c r="F795">
        <v>89</v>
      </c>
      <c r="G795">
        <v>84</v>
      </c>
      <c r="H795" t="s">
        <v>34</v>
      </c>
      <c r="I795" t="s">
        <v>34</v>
      </c>
      <c r="J795" t="s">
        <v>34</v>
      </c>
      <c r="K795">
        <v>77</v>
      </c>
    </row>
    <row r="796" spans="1:11" x14ac:dyDescent="0.25">
      <c r="A796" t="s">
        <v>8</v>
      </c>
      <c r="B796" t="s">
        <v>9</v>
      </c>
      <c r="C796" t="s">
        <v>22</v>
      </c>
      <c r="D796" t="s">
        <v>11</v>
      </c>
      <c r="E796" t="s">
        <v>12</v>
      </c>
      <c r="F796">
        <v>42</v>
      </c>
      <c r="G796">
        <v>52</v>
      </c>
      <c r="H796" t="s">
        <v>35</v>
      </c>
      <c r="I796" t="s">
        <v>34</v>
      </c>
      <c r="J796" t="s">
        <v>34</v>
      </c>
      <c r="K796">
        <v>51</v>
      </c>
    </row>
    <row r="797" spans="1:11" hidden="1" x14ac:dyDescent="0.25">
      <c r="A797" t="s">
        <v>8</v>
      </c>
      <c r="B797" t="s">
        <v>24</v>
      </c>
      <c r="C797" t="s">
        <v>19</v>
      </c>
      <c r="D797" t="s">
        <v>20</v>
      </c>
      <c r="E797" t="s">
        <v>15</v>
      </c>
      <c r="F797">
        <v>57</v>
      </c>
      <c r="G797">
        <v>68</v>
      </c>
      <c r="H797" t="s">
        <v>34</v>
      </c>
      <c r="I797" t="s">
        <v>34</v>
      </c>
      <c r="J797" t="s">
        <v>34</v>
      </c>
      <c r="K797">
        <v>73</v>
      </c>
    </row>
    <row r="798" spans="1:11" x14ac:dyDescent="0.25">
      <c r="A798" t="s">
        <v>17</v>
      </c>
      <c r="B798" t="s">
        <v>21</v>
      </c>
      <c r="C798" t="s">
        <v>22</v>
      </c>
      <c r="D798" t="s">
        <v>11</v>
      </c>
      <c r="E798" t="s">
        <v>12</v>
      </c>
      <c r="F798">
        <v>70</v>
      </c>
      <c r="G798">
        <v>70</v>
      </c>
      <c r="H798" t="s">
        <v>34</v>
      </c>
      <c r="I798" t="s">
        <v>34</v>
      </c>
      <c r="J798" t="s">
        <v>34</v>
      </c>
      <c r="K798">
        <v>70</v>
      </c>
    </row>
    <row r="799" spans="1:11" hidden="1" x14ac:dyDescent="0.25">
      <c r="A799" t="s">
        <v>8</v>
      </c>
      <c r="B799" t="s">
        <v>24</v>
      </c>
      <c r="C799" t="s">
        <v>19</v>
      </c>
      <c r="D799" t="s">
        <v>20</v>
      </c>
      <c r="E799" t="s">
        <v>12</v>
      </c>
      <c r="F799">
        <v>70</v>
      </c>
      <c r="G799">
        <v>84</v>
      </c>
      <c r="H799" t="s">
        <v>34</v>
      </c>
      <c r="I799" t="s">
        <v>34</v>
      </c>
      <c r="J799" t="s">
        <v>34</v>
      </c>
      <c r="K799">
        <v>81</v>
      </c>
    </row>
    <row r="800" spans="1:11" hidden="1" x14ac:dyDescent="0.25">
      <c r="A800" t="s">
        <v>17</v>
      </c>
      <c r="B800" t="s">
        <v>24</v>
      </c>
      <c r="C800" t="s">
        <v>14</v>
      </c>
      <c r="D800" t="s">
        <v>11</v>
      </c>
      <c r="E800" t="s">
        <v>12</v>
      </c>
      <c r="F800">
        <v>69</v>
      </c>
      <c r="G800">
        <v>60</v>
      </c>
      <c r="H800" t="s">
        <v>34</v>
      </c>
      <c r="I800" t="s">
        <v>34</v>
      </c>
      <c r="J800" t="s">
        <v>34</v>
      </c>
      <c r="K800">
        <v>54</v>
      </c>
    </row>
    <row r="801" spans="1:11" hidden="1" x14ac:dyDescent="0.25">
      <c r="A801" t="s">
        <v>8</v>
      </c>
      <c r="B801" t="s">
        <v>13</v>
      </c>
      <c r="C801" t="s">
        <v>19</v>
      </c>
      <c r="D801" t="s">
        <v>11</v>
      </c>
      <c r="E801" t="s">
        <v>12</v>
      </c>
      <c r="F801">
        <v>52</v>
      </c>
      <c r="G801">
        <v>55</v>
      </c>
      <c r="H801" t="s">
        <v>34</v>
      </c>
      <c r="I801" t="s">
        <v>34</v>
      </c>
      <c r="J801" t="s">
        <v>34</v>
      </c>
      <c r="K801">
        <v>57</v>
      </c>
    </row>
    <row r="802" spans="1:11" hidden="1" x14ac:dyDescent="0.25">
      <c r="A802" t="s">
        <v>17</v>
      </c>
      <c r="B802" t="s">
        <v>13</v>
      </c>
      <c r="C802" t="s">
        <v>23</v>
      </c>
      <c r="D802" t="s">
        <v>11</v>
      </c>
      <c r="E802" t="s">
        <v>15</v>
      </c>
      <c r="F802">
        <v>67</v>
      </c>
      <c r="G802">
        <v>73</v>
      </c>
      <c r="H802" t="s">
        <v>34</v>
      </c>
      <c r="I802" t="s">
        <v>34</v>
      </c>
      <c r="J802" t="s">
        <v>34</v>
      </c>
      <c r="K802">
        <v>68</v>
      </c>
    </row>
    <row r="803" spans="1:11" hidden="1" x14ac:dyDescent="0.25">
      <c r="A803" t="s">
        <v>17</v>
      </c>
      <c r="B803" t="s">
        <v>13</v>
      </c>
      <c r="C803" t="s">
        <v>23</v>
      </c>
      <c r="D803" t="s">
        <v>11</v>
      </c>
      <c r="E803" t="s">
        <v>15</v>
      </c>
      <c r="F803">
        <v>76</v>
      </c>
      <c r="G803">
        <v>80</v>
      </c>
      <c r="H803" t="s">
        <v>34</v>
      </c>
      <c r="I803" t="s">
        <v>34</v>
      </c>
      <c r="J803" t="s">
        <v>34</v>
      </c>
      <c r="K803">
        <v>73</v>
      </c>
    </row>
    <row r="804" spans="1:11" hidden="1" x14ac:dyDescent="0.25">
      <c r="A804" t="s">
        <v>8</v>
      </c>
      <c r="B804" t="s">
        <v>24</v>
      </c>
      <c r="C804" t="s">
        <v>19</v>
      </c>
      <c r="D804" t="s">
        <v>11</v>
      </c>
      <c r="E804" t="s">
        <v>12</v>
      </c>
      <c r="F804">
        <v>87</v>
      </c>
      <c r="G804">
        <v>94</v>
      </c>
      <c r="H804" t="s">
        <v>34</v>
      </c>
      <c r="I804" t="s">
        <v>34</v>
      </c>
      <c r="J804" t="s">
        <v>34</v>
      </c>
      <c r="K804">
        <v>95</v>
      </c>
    </row>
    <row r="805" spans="1:11" hidden="1" x14ac:dyDescent="0.25">
      <c r="A805" t="s">
        <v>8</v>
      </c>
      <c r="B805" t="s">
        <v>9</v>
      </c>
      <c r="C805" t="s">
        <v>14</v>
      </c>
      <c r="D805" t="s">
        <v>11</v>
      </c>
      <c r="E805" t="s">
        <v>12</v>
      </c>
      <c r="F805">
        <v>82</v>
      </c>
      <c r="G805">
        <v>85</v>
      </c>
      <c r="H805" t="s">
        <v>34</v>
      </c>
      <c r="I805" t="s">
        <v>34</v>
      </c>
      <c r="J805" t="s">
        <v>34</v>
      </c>
      <c r="K805">
        <v>87</v>
      </c>
    </row>
    <row r="806" spans="1:11" hidden="1" x14ac:dyDescent="0.25">
      <c r="A806" t="s">
        <v>8</v>
      </c>
      <c r="B806" t="s">
        <v>13</v>
      </c>
      <c r="C806" t="s">
        <v>14</v>
      </c>
      <c r="D806" t="s">
        <v>11</v>
      </c>
      <c r="E806" t="s">
        <v>12</v>
      </c>
      <c r="F806">
        <v>73</v>
      </c>
      <c r="G806">
        <v>76</v>
      </c>
      <c r="H806" t="s">
        <v>34</v>
      </c>
      <c r="I806" t="s">
        <v>34</v>
      </c>
      <c r="J806" t="s">
        <v>34</v>
      </c>
      <c r="K806">
        <v>78</v>
      </c>
    </row>
    <row r="807" spans="1:11" hidden="1" x14ac:dyDescent="0.25">
      <c r="A807" t="s">
        <v>17</v>
      </c>
      <c r="B807" t="s">
        <v>18</v>
      </c>
      <c r="C807" t="s">
        <v>14</v>
      </c>
      <c r="D807" t="s">
        <v>20</v>
      </c>
      <c r="E807" t="s">
        <v>12</v>
      </c>
      <c r="F807">
        <v>75</v>
      </c>
      <c r="G807">
        <v>81</v>
      </c>
      <c r="H807" t="s">
        <v>34</v>
      </c>
      <c r="I807" t="s">
        <v>34</v>
      </c>
      <c r="J807" t="s">
        <v>34</v>
      </c>
      <c r="K807">
        <v>74</v>
      </c>
    </row>
    <row r="808" spans="1:11" hidden="1" x14ac:dyDescent="0.25">
      <c r="A808" t="s">
        <v>8</v>
      </c>
      <c r="B808" t="s">
        <v>21</v>
      </c>
      <c r="C808" t="s">
        <v>14</v>
      </c>
      <c r="D808" t="s">
        <v>20</v>
      </c>
      <c r="E808" t="s">
        <v>12</v>
      </c>
      <c r="F808">
        <v>64</v>
      </c>
      <c r="G808">
        <v>74</v>
      </c>
      <c r="H808" t="s">
        <v>34</v>
      </c>
      <c r="I808" t="s">
        <v>34</v>
      </c>
      <c r="J808" t="s">
        <v>34</v>
      </c>
      <c r="K808">
        <v>75</v>
      </c>
    </row>
    <row r="809" spans="1:11" x14ac:dyDescent="0.25">
      <c r="A809" t="s">
        <v>8</v>
      </c>
      <c r="B809" t="s">
        <v>24</v>
      </c>
      <c r="C809" t="s">
        <v>22</v>
      </c>
      <c r="D809" t="s">
        <v>20</v>
      </c>
      <c r="E809" t="s">
        <v>12</v>
      </c>
      <c r="F809">
        <v>41</v>
      </c>
      <c r="G809">
        <v>45</v>
      </c>
      <c r="H809" t="s">
        <v>35</v>
      </c>
      <c r="I809" t="s">
        <v>35</v>
      </c>
      <c r="J809" t="s">
        <v>35</v>
      </c>
      <c r="K809">
        <v>40</v>
      </c>
    </row>
    <row r="810" spans="1:11" x14ac:dyDescent="0.25">
      <c r="A810" t="s">
        <v>17</v>
      </c>
      <c r="B810" t="s">
        <v>13</v>
      </c>
      <c r="C810" t="s">
        <v>22</v>
      </c>
      <c r="D810" t="s">
        <v>11</v>
      </c>
      <c r="E810" t="s">
        <v>12</v>
      </c>
      <c r="F810">
        <v>90</v>
      </c>
      <c r="G810">
        <v>75</v>
      </c>
      <c r="H810" t="s">
        <v>34</v>
      </c>
      <c r="I810" t="s">
        <v>34</v>
      </c>
      <c r="J810" t="s">
        <v>34</v>
      </c>
      <c r="K810">
        <v>69</v>
      </c>
    </row>
    <row r="811" spans="1:11" hidden="1" x14ac:dyDescent="0.25">
      <c r="A811" t="s">
        <v>17</v>
      </c>
      <c r="B811" t="s">
        <v>9</v>
      </c>
      <c r="C811" t="s">
        <v>10</v>
      </c>
      <c r="D811" t="s">
        <v>11</v>
      </c>
      <c r="E811" t="s">
        <v>12</v>
      </c>
      <c r="F811">
        <v>59</v>
      </c>
      <c r="G811">
        <v>54</v>
      </c>
      <c r="H811" t="s">
        <v>34</v>
      </c>
      <c r="I811" t="s">
        <v>34</v>
      </c>
      <c r="J811" t="s">
        <v>34</v>
      </c>
      <c r="K811">
        <v>51</v>
      </c>
    </row>
    <row r="812" spans="1:11" hidden="1" x14ac:dyDescent="0.25">
      <c r="A812" t="s">
        <v>17</v>
      </c>
      <c r="B812" t="s">
        <v>18</v>
      </c>
      <c r="C812" t="s">
        <v>23</v>
      </c>
      <c r="D812" t="s">
        <v>11</v>
      </c>
      <c r="E812" t="s">
        <v>12</v>
      </c>
      <c r="F812">
        <v>51</v>
      </c>
      <c r="G812">
        <v>31</v>
      </c>
      <c r="H812" t="s">
        <v>34</v>
      </c>
      <c r="I812" t="s">
        <v>35</v>
      </c>
      <c r="J812" t="s">
        <v>35</v>
      </c>
      <c r="K812">
        <v>36</v>
      </c>
    </row>
    <row r="813" spans="1:11" x14ac:dyDescent="0.25">
      <c r="A813" t="s">
        <v>17</v>
      </c>
      <c r="B813" t="s">
        <v>18</v>
      </c>
      <c r="C813" t="s">
        <v>22</v>
      </c>
      <c r="D813" t="s">
        <v>20</v>
      </c>
      <c r="E813" t="s">
        <v>12</v>
      </c>
      <c r="F813">
        <v>45</v>
      </c>
      <c r="G813">
        <v>47</v>
      </c>
      <c r="H813" t="s">
        <v>35</v>
      </c>
      <c r="I813" t="s">
        <v>35</v>
      </c>
      <c r="J813" t="s">
        <v>35</v>
      </c>
      <c r="K813">
        <v>49</v>
      </c>
    </row>
    <row r="814" spans="1:11" hidden="1" x14ac:dyDescent="0.25">
      <c r="A814" t="s">
        <v>8</v>
      </c>
      <c r="B814" t="s">
        <v>13</v>
      </c>
      <c r="C814" t="s">
        <v>16</v>
      </c>
      <c r="D814" t="s">
        <v>11</v>
      </c>
      <c r="E814" t="s">
        <v>15</v>
      </c>
      <c r="F814">
        <v>54</v>
      </c>
      <c r="G814">
        <v>64</v>
      </c>
      <c r="H814" t="s">
        <v>34</v>
      </c>
      <c r="I814" t="s">
        <v>34</v>
      </c>
      <c r="J814" t="s">
        <v>34</v>
      </c>
      <c r="K814">
        <v>67</v>
      </c>
    </row>
    <row r="815" spans="1:11" hidden="1" x14ac:dyDescent="0.25">
      <c r="A815" t="s">
        <v>17</v>
      </c>
      <c r="B815" t="s">
        <v>24</v>
      </c>
      <c r="C815" t="s">
        <v>23</v>
      </c>
      <c r="D815" t="s">
        <v>11</v>
      </c>
      <c r="E815" t="s">
        <v>15</v>
      </c>
      <c r="F815">
        <v>87</v>
      </c>
      <c r="G815">
        <v>84</v>
      </c>
      <c r="H815" t="s">
        <v>34</v>
      </c>
      <c r="I815" t="s">
        <v>34</v>
      </c>
      <c r="J815" t="s">
        <v>34</v>
      </c>
      <c r="K815">
        <v>76</v>
      </c>
    </row>
    <row r="816" spans="1:11" x14ac:dyDescent="0.25">
      <c r="A816" t="s">
        <v>8</v>
      </c>
      <c r="B816" t="s">
        <v>13</v>
      </c>
      <c r="C816" t="s">
        <v>22</v>
      </c>
      <c r="D816" t="s">
        <v>11</v>
      </c>
      <c r="E816" t="s">
        <v>12</v>
      </c>
      <c r="F816">
        <v>72</v>
      </c>
      <c r="G816">
        <v>80</v>
      </c>
      <c r="H816" t="s">
        <v>34</v>
      </c>
      <c r="I816" t="s">
        <v>34</v>
      </c>
      <c r="J816" t="s">
        <v>34</v>
      </c>
      <c r="K816">
        <v>83</v>
      </c>
    </row>
    <row r="817" spans="1:11" hidden="1" x14ac:dyDescent="0.25">
      <c r="A817" t="s">
        <v>17</v>
      </c>
      <c r="B817" t="s">
        <v>9</v>
      </c>
      <c r="C817" t="s">
        <v>23</v>
      </c>
      <c r="D817" t="s">
        <v>11</v>
      </c>
      <c r="E817" t="s">
        <v>15</v>
      </c>
      <c r="F817">
        <v>94</v>
      </c>
      <c r="G817">
        <v>86</v>
      </c>
      <c r="H817" t="s">
        <v>34</v>
      </c>
      <c r="I817" t="s">
        <v>34</v>
      </c>
      <c r="J817" t="s">
        <v>34</v>
      </c>
      <c r="K817">
        <v>87</v>
      </c>
    </row>
    <row r="818" spans="1:11" hidden="1" x14ac:dyDescent="0.25">
      <c r="A818" t="s">
        <v>8</v>
      </c>
      <c r="B818" t="s">
        <v>18</v>
      </c>
      <c r="C818" t="s">
        <v>10</v>
      </c>
      <c r="D818" t="s">
        <v>11</v>
      </c>
      <c r="E818" t="s">
        <v>12</v>
      </c>
      <c r="F818">
        <v>45</v>
      </c>
      <c r="G818">
        <v>59</v>
      </c>
      <c r="H818" t="s">
        <v>35</v>
      </c>
      <c r="I818" t="s">
        <v>34</v>
      </c>
      <c r="J818" t="s">
        <v>34</v>
      </c>
      <c r="K818">
        <v>64</v>
      </c>
    </row>
    <row r="819" spans="1:11" hidden="1" x14ac:dyDescent="0.25">
      <c r="A819" t="s">
        <v>17</v>
      </c>
      <c r="B819" t="s">
        <v>21</v>
      </c>
      <c r="C819" t="s">
        <v>10</v>
      </c>
      <c r="D819" t="s">
        <v>20</v>
      </c>
      <c r="E819" t="s">
        <v>15</v>
      </c>
      <c r="F819">
        <v>61</v>
      </c>
      <c r="G819">
        <v>70</v>
      </c>
      <c r="H819" t="s">
        <v>34</v>
      </c>
      <c r="I819" t="s">
        <v>34</v>
      </c>
      <c r="J819" t="s">
        <v>34</v>
      </c>
      <c r="K819">
        <v>76</v>
      </c>
    </row>
    <row r="820" spans="1:11" x14ac:dyDescent="0.25">
      <c r="A820" t="s">
        <v>8</v>
      </c>
      <c r="B820" t="s">
        <v>9</v>
      </c>
      <c r="C820" t="s">
        <v>22</v>
      </c>
      <c r="D820" t="s">
        <v>20</v>
      </c>
      <c r="E820" t="s">
        <v>12</v>
      </c>
      <c r="F820">
        <v>60</v>
      </c>
      <c r="G820">
        <v>72</v>
      </c>
      <c r="H820" t="s">
        <v>34</v>
      </c>
      <c r="I820" t="s">
        <v>34</v>
      </c>
      <c r="J820" t="s">
        <v>34</v>
      </c>
      <c r="K820">
        <v>68</v>
      </c>
    </row>
    <row r="821" spans="1:11" hidden="1" x14ac:dyDescent="0.25">
      <c r="A821" t="s">
        <v>8</v>
      </c>
      <c r="B821" t="s">
        <v>13</v>
      </c>
      <c r="C821" t="s">
        <v>23</v>
      </c>
      <c r="D821" t="s">
        <v>11</v>
      </c>
      <c r="E821" t="s">
        <v>12</v>
      </c>
      <c r="F821">
        <v>77</v>
      </c>
      <c r="G821">
        <v>91</v>
      </c>
      <c r="H821" t="s">
        <v>34</v>
      </c>
      <c r="I821" t="s">
        <v>34</v>
      </c>
      <c r="J821" t="s">
        <v>34</v>
      </c>
      <c r="K821">
        <v>88</v>
      </c>
    </row>
    <row r="822" spans="1:11" hidden="1" x14ac:dyDescent="0.25">
      <c r="A822" t="s">
        <v>8</v>
      </c>
      <c r="B822" t="s">
        <v>18</v>
      </c>
      <c r="C822" t="s">
        <v>23</v>
      </c>
      <c r="D822" t="s">
        <v>11</v>
      </c>
      <c r="E822" t="s">
        <v>15</v>
      </c>
      <c r="F822">
        <v>85</v>
      </c>
      <c r="G822">
        <v>90</v>
      </c>
      <c r="H822" t="s">
        <v>34</v>
      </c>
      <c r="I822" t="s">
        <v>34</v>
      </c>
      <c r="J822" t="s">
        <v>34</v>
      </c>
      <c r="K822">
        <v>92</v>
      </c>
    </row>
    <row r="823" spans="1:11" hidden="1" x14ac:dyDescent="0.25">
      <c r="A823" t="s">
        <v>8</v>
      </c>
      <c r="B823" t="s">
        <v>21</v>
      </c>
      <c r="C823" t="s">
        <v>10</v>
      </c>
      <c r="D823" t="s">
        <v>20</v>
      </c>
      <c r="E823" t="s">
        <v>12</v>
      </c>
      <c r="F823">
        <v>78</v>
      </c>
      <c r="G823">
        <v>90</v>
      </c>
      <c r="H823" t="s">
        <v>34</v>
      </c>
      <c r="I823" t="s">
        <v>34</v>
      </c>
      <c r="J823" t="s">
        <v>34</v>
      </c>
      <c r="K823">
        <v>93</v>
      </c>
    </row>
    <row r="824" spans="1:11" hidden="1" x14ac:dyDescent="0.25">
      <c r="A824" t="s">
        <v>17</v>
      </c>
      <c r="B824" t="s">
        <v>24</v>
      </c>
      <c r="C824" t="s">
        <v>14</v>
      </c>
      <c r="D824" t="s">
        <v>20</v>
      </c>
      <c r="E824" t="s">
        <v>15</v>
      </c>
      <c r="F824">
        <v>49</v>
      </c>
      <c r="G824">
        <v>52</v>
      </c>
      <c r="H824" t="s">
        <v>35</v>
      </c>
      <c r="I824" t="s">
        <v>34</v>
      </c>
      <c r="J824" t="s">
        <v>34</v>
      </c>
      <c r="K824">
        <v>51</v>
      </c>
    </row>
    <row r="825" spans="1:11" x14ac:dyDescent="0.25">
      <c r="A825" t="s">
        <v>8</v>
      </c>
      <c r="B825" t="s">
        <v>9</v>
      </c>
      <c r="C825" t="s">
        <v>22</v>
      </c>
      <c r="D825" t="s">
        <v>20</v>
      </c>
      <c r="E825" t="s">
        <v>12</v>
      </c>
      <c r="F825">
        <v>71</v>
      </c>
      <c r="G825">
        <v>87</v>
      </c>
      <c r="H825" t="s">
        <v>34</v>
      </c>
      <c r="I825" t="s">
        <v>34</v>
      </c>
      <c r="J825" t="s">
        <v>34</v>
      </c>
      <c r="K825">
        <v>82</v>
      </c>
    </row>
    <row r="826" spans="1:11" hidden="1" x14ac:dyDescent="0.25">
      <c r="A826" t="s">
        <v>8</v>
      </c>
      <c r="B826" t="s">
        <v>13</v>
      </c>
      <c r="C826" t="s">
        <v>23</v>
      </c>
      <c r="D826" t="s">
        <v>20</v>
      </c>
      <c r="E826" t="s">
        <v>12</v>
      </c>
      <c r="F826">
        <v>48</v>
      </c>
      <c r="G826">
        <v>58</v>
      </c>
      <c r="H826" t="s">
        <v>35</v>
      </c>
      <c r="I826" t="s">
        <v>34</v>
      </c>
      <c r="J826" t="s">
        <v>34</v>
      </c>
      <c r="K826">
        <v>52</v>
      </c>
    </row>
    <row r="827" spans="1:11" x14ac:dyDescent="0.25">
      <c r="A827" t="s">
        <v>17</v>
      </c>
      <c r="B827" t="s">
        <v>13</v>
      </c>
      <c r="C827" t="s">
        <v>22</v>
      </c>
      <c r="D827" t="s">
        <v>11</v>
      </c>
      <c r="E827" t="s">
        <v>12</v>
      </c>
      <c r="F827">
        <v>62</v>
      </c>
      <c r="G827">
        <v>67</v>
      </c>
      <c r="H827" t="s">
        <v>34</v>
      </c>
      <c r="I827" t="s">
        <v>34</v>
      </c>
      <c r="J827" t="s">
        <v>34</v>
      </c>
      <c r="K827">
        <v>58</v>
      </c>
    </row>
    <row r="828" spans="1:11" hidden="1" x14ac:dyDescent="0.25">
      <c r="A828" t="s">
        <v>8</v>
      </c>
      <c r="B828" t="s">
        <v>13</v>
      </c>
      <c r="C828" t="s">
        <v>19</v>
      </c>
      <c r="D828" t="s">
        <v>20</v>
      </c>
      <c r="E828" t="s">
        <v>15</v>
      </c>
      <c r="F828">
        <v>56</v>
      </c>
      <c r="G828">
        <v>68</v>
      </c>
      <c r="H828" t="s">
        <v>34</v>
      </c>
      <c r="I828" t="s">
        <v>34</v>
      </c>
      <c r="J828" t="s">
        <v>34</v>
      </c>
      <c r="K828">
        <v>70</v>
      </c>
    </row>
    <row r="829" spans="1:11" hidden="1" x14ac:dyDescent="0.25">
      <c r="A829" t="s">
        <v>8</v>
      </c>
      <c r="B829" t="s">
        <v>13</v>
      </c>
      <c r="C829" t="s">
        <v>23</v>
      </c>
      <c r="D829" t="s">
        <v>11</v>
      </c>
      <c r="E829" t="s">
        <v>12</v>
      </c>
      <c r="F829">
        <v>65</v>
      </c>
      <c r="G829">
        <v>69</v>
      </c>
      <c r="H829" t="s">
        <v>34</v>
      </c>
      <c r="I829" t="s">
        <v>34</v>
      </c>
      <c r="J829" t="s">
        <v>34</v>
      </c>
      <c r="K829">
        <v>76</v>
      </c>
    </row>
    <row r="830" spans="1:11" hidden="1" x14ac:dyDescent="0.25">
      <c r="A830" t="s">
        <v>8</v>
      </c>
      <c r="B830" t="s">
        <v>21</v>
      </c>
      <c r="C830" t="s">
        <v>23</v>
      </c>
      <c r="D830" t="s">
        <v>20</v>
      </c>
      <c r="E830" t="s">
        <v>15</v>
      </c>
      <c r="F830">
        <v>69</v>
      </c>
      <c r="G830">
        <v>86</v>
      </c>
      <c r="H830" t="s">
        <v>34</v>
      </c>
      <c r="I830" t="s">
        <v>34</v>
      </c>
      <c r="J830" t="s">
        <v>34</v>
      </c>
      <c r="K830">
        <v>81</v>
      </c>
    </row>
    <row r="831" spans="1:11" hidden="1" x14ac:dyDescent="0.25">
      <c r="A831" t="s">
        <v>17</v>
      </c>
      <c r="B831" t="s">
        <v>9</v>
      </c>
      <c r="C831" t="s">
        <v>23</v>
      </c>
      <c r="D831" t="s">
        <v>11</v>
      </c>
      <c r="E831" t="s">
        <v>12</v>
      </c>
      <c r="F831">
        <v>68</v>
      </c>
      <c r="G831">
        <v>54</v>
      </c>
      <c r="H831" t="s">
        <v>34</v>
      </c>
      <c r="I831" t="s">
        <v>34</v>
      </c>
      <c r="J831" t="s">
        <v>34</v>
      </c>
      <c r="K831">
        <v>53</v>
      </c>
    </row>
    <row r="832" spans="1:11" hidden="1" x14ac:dyDescent="0.25">
      <c r="A832" t="s">
        <v>8</v>
      </c>
      <c r="B832" t="s">
        <v>18</v>
      </c>
      <c r="C832" t="s">
        <v>14</v>
      </c>
      <c r="D832" t="s">
        <v>20</v>
      </c>
      <c r="E832" t="s">
        <v>12</v>
      </c>
      <c r="F832">
        <v>61</v>
      </c>
      <c r="G832">
        <v>60</v>
      </c>
      <c r="H832" t="s">
        <v>34</v>
      </c>
      <c r="I832" t="s">
        <v>34</v>
      </c>
      <c r="J832" t="s">
        <v>34</v>
      </c>
      <c r="K832">
        <v>57</v>
      </c>
    </row>
    <row r="833" spans="1:11" hidden="1" x14ac:dyDescent="0.25">
      <c r="A833" t="s">
        <v>8</v>
      </c>
      <c r="B833" t="s">
        <v>13</v>
      </c>
      <c r="C833" t="s">
        <v>10</v>
      </c>
      <c r="D833" t="s">
        <v>20</v>
      </c>
      <c r="E833" t="s">
        <v>15</v>
      </c>
      <c r="F833">
        <v>74</v>
      </c>
      <c r="G833">
        <v>86</v>
      </c>
      <c r="H833" t="s">
        <v>34</v>
      </c>
      <c r="I833" t="s">
        <v>34</v>
      </c>
      <c r="J833" t="s">
        <v>34</v>
      </c>
      <c r="K833">
        <v>89</v>
      </c>
    </row>
    <row r="834" spans="1:11" hidden="1" x14ac:dyDescent="0.25">
      <c r="A834" t="s">
        <v>17</v>
      </c>
      <c r="B834" t="s">
        <v>18</v>
      </c>
      <c r="C834" t="s">
        <v>10</v>
      </c>
      <c r="D834" t="s">
        <v>11</v>
      </c>
      <c r="E834" t="s">
        <v>12</v>
      </c>
      <c r="F834">
        <v>64</v>
      </c>
      <c r="G834">
        <v>60</v>
      </c>
      <c r="H834" t="s">
        <v>34</v>
      </c>
      <c r="I834" t="s">
        <v>34</v>
      </c>
      <c r="J834" t="s">
        <v>34</v>
      </c>
      <c r="K834">
        <v>58</v>
      </c>
    </row>
    <row r="835" spans="1:11" x14ac:dyDescent="0.25">
      <c r="A835" t="s">
        <v>8</v>
      </c>
      <c r="B835" t="s">
        <v>9</v>
      </c>
      <c r="C835" t="s">
        <v>22</v>
      </c>
      <c r="D835" t="s">
        <v>11</v>
      </c>
      <c r="E835" t="s">
        <v>15</v>
      </c>
      <c r="F835">
        <v>77</v>
      </c>
      <c r="G835">
        <v>82</v>
      </c>
      <c r="H835" t="s">
        <v>34</v>
      </c>
      <c r="I835" t="s">
        <v>34</v>
      </c>
      <c r="J835" t="s">
        <v>34</v>
      </c>
      <c r="K835">
        <v>89</v>
      </c>
    </row>
    <row r="836" spans="1:11" hidden="1" x14ac:dyDescent="0.25">
      <c r="A836" t="s">
        <v>17</v>
      </c>
      <c r="B836" t="s">
        <v>9</v>
      </c>
      <c r="C836" t="s">
        <v>14</v>
      </c>
      <c r="D836" t="s">
        <v>11</v>
      </c>
      <c r="E836" t="s">
        <v>12</v>
      </c>
      <c r="F836">
        <v>58</v>
      </c>
      <c r="G836">
        <v>50</v>
      </c>
      <c r="H836" t="s">
        <v>34</v>
      </c>
      <c r="I836" t="s">
        <v>34</v>
      </c>
      <c r="J836" t="s">
        <v>35</v>
      </c>
      <c r="K836">
        <v>45</v>
      </c>
    </row>
    <row r="837" spans="1:11" x14ac:dyDescent="0.25">
      <c r="A837" t="s">
        <v>8</v>
      </c>
      <c r="B837" t="s">
        <v>13</v>
      </c>
      <c r="C837" t="s">
        <v>22</v>
      </c>
      <c r="D837" t="s">
        <v>11</v>
      </c>
      <c r="E837" t="s">
        <v>15</v>
      </c>
      <c r="F837">
        <v>60</v>
      </c>
      <c r="G837">
        <v>64</v>
      </c>
      <c r="H837" t="s">
        <v>34</v>
      </c>
      <c r="I837" t="s">
        <v>34</v>
      </c>
      <c r="J837" t="s">
        <v>34</v>
      </c>
      <c r="K837">
        <v>74</v>
      </c>
    </row>
    <row r="838" spans="1:11" x14ac:dyDescent="0.25">
      <c r="A838" t="s">
        <v>17</v>
      </c>
      <c r="B838" t="s">
        <v>24</v>
      </c>
      <c r="C838" t="s">
        <v>22</v>
      </c>
      <c r="D838" t="s">
        <v>11</v>
      </c>
      <c r="E838" t="s">
        <v>12</v>
      </c>
      <c r="F838">
        <v>73</v>
      </c>
      <c r="G838">
        <v>64</v>
      </c>
      <c r="H838" t="s">
        <v>34</v>
      </c>
      <c r="I838" t="s">
        <v>34</v>
      </c>
      <c r="J838" t="s">
        <v>34</v>
      </c>
      <c r="K838">
        <v>57</v>
      </c>
    </row>
    <row r="839" spans="1:11" x14ac:dyDescent="0.25">
      <c r="A839" t="s">
        <v>8</v>
      </c>
      <c r="B839" t="s">
        <v>18</v>
      </c>
      <c r="C839" t="s">
        <v>22</v>
      </c>
      <c r="D839" t="s">
        <v>11</v>
      </c>
      <c r="E839" t="s">
        <v>15</v>
      </c>
      <c r="F839">
        <v>75</v>
      </c>
      <c r="G839">
        <v>82</v>
      </c>
      <c r="H839" t="s">
        <v>34</v>
      </c>
      <c r="I839" t="s">
        <v>34</v>
      </c>
      <c r="J839" t="s">
        <v>34</v>
      </c>
      <c r="K839">
        <v>79</v>
      </c>
    </row>
    <row r="840" spans="1:11" hidden="1" x14ac:dyDescent="0.25">
      <c r="A840" t="s">
        <v>17</v>
      </c>
      <c r="B840" t="s">
        <v>9</v>
      </c>
      <c r="C840" t="s">
        <v>19</v>
      </c>
      <c r="D840" t="s">
        <v>20</v>
      </c>
      <c r="E840" t="s">
        <v>15</v>
      </c>
      <c r="F840">
        <v>58</v>
      </c>
      <c r="G840">
        <v>57</v>
      </c>
      <c r="H840" t="s">
        <v>34</v>
      </c>
      <c r="I840" t="s">
        <v>34</v>
      </c>
      <c r="J840" t="s">
        <v>34</v>
      </c>
      <c r="K840">
        <v>53</v>
      </c>
    </row>
    <row r="841" spans="1:11" hidden="1" x14ac:dyDescent="0.25">
      <c r="A841" t="s">
        <v>8</v>
      </c>
      <c r="B841" t="s">
        <v>13</v>
      </c>
      <c r="C841" t="s">
        <v>19</v>
      </c>
      <c r="D841" t="s">
        <v>11</v>
      </c>
      <c r="E841" t="s">
        <v>12</v>
      </c>
      <c r="F841">
        <v>66</v>
      </c>
      <c r="G841">
        <v>77</v>
      </c>
      <c r="H841" t="s">
        <v>34</v>
      </c>
      <c r="I841" t="s">
        <v>34</v>
      </c>
      <c r="J841" t="s">
        <v>34</v>
      </c>
      <c r="K841">
        <v>73</v>
      </c>
    </row>
    <row r="842" spans="1:11" x14ac:dyDescent="0.25">
      <c r="A842" t="s">
        <v>8</v>
      </c>
      <c r="B842" t="s">
        <v>21</v>
      </c>
      <c r="C842" t="s">
        <v>22</v>
      </c>
      <c r="D842" t="s">
        <v>20</v>
      </c>
      <c r="E842" t="s">
        <v>12</v>
      </c>
      <c r="F842">
        <v>39</v>
      </c>
      <c r="G842">
        <v>52</v>
      </c>
      <c r="H842" t="s">
        <v>35</v>
      </c>
      <c r="I842" t="s">
        <v>34</v>
      </c>
      <c r="J842" t="s">
        <v>35</v>
      </c>
      <c r="K842">
        <v>46</v>
      </c>
    </row>
    <row r="843" spans="1:11" hidden="1" x14ac:dyDescent="0.25">
      <c r="A843" t="s">
        <v>17</v>
      </c>
      <c r="B843" t="s">
        <v>13</v>
      </c>
      <c r="C843" t="s">
        <v>23</v>
      </c>
      <c r="D843" t="s">
        <v>11</v>
      </c>
      <c r="E843" t="s">
        <v>12</v>
      </c>
      <c r="F843">
        <v>64</v>
      </c>
      <c r="G843">
        <v>58</v>
      </c>
      <c r="H843" t="s">
        <v>34</v>
      </c>
      <c r="I843" t="s">
        <v>34</v>
      </c>
      <c r="J843" t="s">
        <v>34</v>
      </c>
      <c r="K843">
        <v>51</v>
      </c>
    </row>
    <row r="844" spans="1:11" x14ac:dyDescent="0.25">
      <c r="A844" t="s">
        <v>8</v>
      </c>
      <c r="B844" t="s">
        <v>9</v>
      </c>
      <c r="C844" t="s">
        <v>22</v>
      </c>
      <c r="D844" t="s">
        <v>20</v>
      </c>
      <c r="E844" t="s">
        <v>15</v>
      </c>
      <c r="F844">
        <v>23</v>
      </c>
      <c r="G844">
        <v>44</v>
      </c>
      <c r="H844" t="s">
        <v>35</v>
      </c>
      <c r="I844" t="s">
        <v>35</v>
      </c>
      <c r="J844" t="s">
        <v>35</v>
      </c>
      <c r="K844">
        <v>36</v>
      </c>
    </row>
    <row r="845" spans="1:11" hidden="1" x14ac:dyDescent="0.25">
      <c r="A845" t="s">
        <v>17</v>
      </c>
      <c r="B845" t="s">
        <v>9</v>
      </c>
      <c r="C845" t="s">
        <v>14</v>
      </c>
      <c r="D845" t="s">
        <v>20</v>
      </c>
      <c r="E845" t="s">
        <v>15</v>
      </c>
      <c r="F845">
        <v>74</v>
      </c>
      <c r="G845">
        <v>77</v>
      </c>
      <c r="H845" t="s">
        <v>34</v>
      </c>
      <c r="I845" t="s">
        <v>34</v>
      </c>
      <c r="J845" t="s">
        <v>34</v>
      </c>
      <c r="K845">
        <v>76</v>
      </c>
    </row>
    <row r="846" spans="1:11" hidden="1" x14ac:dyDescent="0.25">
      <c r="A846" t="s">
        <v>8</v>
      </c>
      <c r="B846" t="s">
        <v>21</v>
      </c>
      <c r="C846" t="s">
        <v>23</v>
      </c>
      <c r="D846" t="s">
        <v>20</v>
      </c>
      <c r="E846" t="s">
        <v>15</v>
      </c>
      <c r="F846">
        <v>40</v>
      </c>
      <c r="G846">
        <v>65</v>
      </c>
      <c r="H846" t="s">
        <v>35</v>
      </c>
      <c r="I846" t="s">
        <v>34</v>
      </c>
      <c r="J846" t="s">
        <v>34</v>
      </c>
      <c r="K846">
        <v>64</v>
      </c>
    </row>
    <row r="847" spans="1:11" hidden="1" x14ac:dyDescent="0.25">
      <c r="A847" t="s">
        <v>17</v>
      </c>
      <c r="B847" t="s">
        <v>24</v>
      </c>
      <c r="C847" t="s">
        <v>16</v>
      </c>
      <c r="D847" t="s">
        <v>11</v>
      </c>
      <c r="E847" t="s">
        <v>12</v>
      </c>
      <c r="F847">
        <v>90</v>
      </c>
      <c r="G847">
        <v>85</v>
      </c>
      <c r="H847" t="s">
        <v>34</v>
      </c>
      <c r="I847" t="s">
        <v>34</v>
      </c>
      <c r="J847" t="s">
        <v>34</v>
      </c>
      <c r="K847">
        <v>84</v>
      </c>
    </row>
    <row r="848" spans="1:11" hidden="1" x14ac:dyDescent="0.25">
      <c r="A848" t="s">
        <v>17</v>
      </c>
      <c r="B848" t="s">
        <v>13</v>
      </c>
      <c r="C848" t="s">
        <v>16</v>
      </c>
      <c r="D848" t="s">
        <v>11</v>
      </c>
      <c r="E848" t="s">
        <v>15</v>
      </c>
      <c r="F848">
        <v>91</v>
      </c>
      <c r="G848">
        <v>85</v>
      </c>
      <c r="H848" t="s">
        <v>34</v>
      </c>
      <c r="I848" t="s">
        <v>34</v>
      </c>
      <c r="J848" t="s">
        <v>34</v>
      </c>
      <c r="K848">
        <v>85</v>
      </c>
    </row>
    <row r="849" spans="1:11" x14ac:dyDescent="0.25">
      <c r="A849" t="s">
        <v>17</v>
      </c>
      <c r="B849" t="s">
        <v>21</v>
      </c>
      <c r="C849" t="s">
        <v>22</v>
      </c>
      <c r="D849" t="s">
        <v>11</v>
      </c>
      <c r="E849" t="s">
        <v>12</v>
      </c>
      <c r="F849">
        <v>64</v>
      </c>
      <c r="G849">
        <v>54</v>
      </c>
      <c r="H849" t="s">
        <v>34</v>
      </c>
      <c r="I849" t="s">
        <v>34</v>
      </c>
      <c r="J849" t="s">
        <v>34</v>
      </c>
      <c r="K849">
        <v>50</v>
      </c>
    </row>
    <row r="850" spans="1:11" x14ac:dyDescent="0.25">
      <c r="A850" t="s">
        <v>8</v>
      </c>
      <c r="B850" t="s">
        <v>13</v>
      </c>
      <c r="C850" t="s">
        <v>22</v>
      </c>
      <c r="D850" t="s">
        <v>11</v>
      </c>
      <c r="E850" t="s">
        <v>12</v>
      </c>
      <c r="F850">
        <v>59</v>
      </c>
      <c r="G850">
        <v>72</v>
      </c>
      <c r="H850" t="s">
        <v>34</v>
      </c>
      <c r="I850" t="s">
        <v>34</v>
      </c>
      <c r="J850" t="s">
        <v>34</v>
      </c>
      <c r="K850">
        <v>68</v>
      </c>
    </row>
    <row r="851" spans="1:11" hidden="1" x14ac:dyDescent="0.25">
      <c r="A851" t="s">
        <v>17</v>
      </c>
      <c r="B851" t="s">
        <v>21</v>
      </c>
      <c r="C851" t="s">
        <v>19</v>
      </c>
      <c r="D851" t="s">
        <v>11</v>
      </c>
      <c r="E851" t="s">
        <v>12</v>
      </c>
      <c r="F851">
        <v>80</v>
      </c>
      <c r="G851">
        <v>75</v>
      </c>
      <c r="H851" t="s">
        <v>34</v>
      </c>
      <c r="I851" t="s">
        <v>34</v>
      </c>
      <c r="J851" t="s">
        <v>34</v>
      </c>
      <c r="K851">
        <v>69</v>
      </c>
    </row>
    <row r="852" spans="1:11" hidden="1" x14ac:dyDescent="0.25">
      <c r="A852" t="s">
        <v>17</v>
      </c>
      <c r="B852" t="s">
        <v>13</v>
      </c>
      <c r="C852" t="s">
        <v>16</v>
      </c>
      <c r="D852" t="s">
        <v>11</v>
      </c>
      <c r="E852" t="s">
        <v>12</v>
      </c>
      <c r="F852">
        <v>71</v>
      </c>
      <c r="G852">
        <v>67</v>
      </c>
      <c r="H852" t="s">
        <v>34</v>
      </c>
      <c r="I852" t="s">
        <v>34</v>
      </c>
      <c r="J852" t="s">
        <v>34</v>
      </c>
      <c r="K852">
        <v>67</v>
      </c>
    </row>
    <row r="853" spans="1:11" x14ac:dyDescent="0.25">
      <c r="A853" t="s">
        <v>8</v>
      </c>
      <c r="B853" t="s">
        <v>18</v>
      </c>
      <c r="C853" t="s">
        <v>22</v>
      </c>
      <c r="D853" t="s">
        <v>11</v>
      </c>
      <c r="E853" t="s">
        <v>12</v>
      </c>
      <c r="F853">
        <v>61</v>
      </c>
      <c r="G853">
        <v>68</v>
      </c>
      <c r="H853" t="s">
        <v>34</v>
      </c>
      <c r="I853" t="s">
        <v>34</v>
      </c>
      <c r="J853" t="s">
        <v>34</v>
      </c>
      <c r="K853">
        <v>63</v>
      </c>
    </row>
    <row r="854" spans="1:11" hidden="1" x14ac:dyDescent="0.25">
      <c r="A854" t="s">
        <v>8</v>
      </c>
      <c r="B854" t="s">
        <v>24</v>
      </c>
      <c r="C854" t="s">
        <v>14</v>
      </c>
      <c r="D854" t="s">
        <v>11</v>
      </c>
      <c r="E854" t="s">
        <v>12</v>
      </c>
      <c r="F854">
        <v>87</v>
      </c>
      <c r="G854">
        <v>85</v>
      </c>
      <c r="H854" t="s">
        <v>34</v>
      </c>
      <c r="I854" t="s">
        <v>34</v>
      </c>
      <c r="J854" t="s">
        <v>34</v>
      </c>
      <c r="K854">
        <v>93</v>
      </c>
    </row>
    <row r="855" spans="1:11" hidden="1" x14ac:dyDescent="0.25">
      <c r="A855" t="s">
        <v>17</v>
      </c>
      <c r="B855" t="s">
        <v>24</v>
      </c>
      <c r="C855" t="s">
        <v>23</v>
      </c>
      <c r="D855" t="s">
        <v>11</v>
      </c>
      <c r="E855" t="s">
        <v>12</v>
      </c>
      <c r="F855">
        <v>82</v>
      </c>
      <c r="G855">
        <v>67</v>
      </c>
      <c r="H855" t="s">
        <v>34</v>
      </c>
      <c r="I855" t="s">
        <v>34</v>
      </c>
      <c r="J855" t="s">
        <v>34</v>
      </c>
      <c r="K855">
        <v>61</v>
      </c>
    </row>
    <row r="856" spans="1:11" hidden="1" x14ac:dyDescent="0.25">
      <c r="A856" t="s">
        <v>17</v>
      </c>
      <c r="B856" t="s">
        <v>13</v>
      </c>
      <c r="C856" t="s">
        <v>23</v>
      </c>
      <c r="D856" t="s">
        <v>11</v>
      </c>
      <c r="E856" t="s">
        <v>12</v>
      </c>
      <c r="F856">
        <v>62</v>
      </c>
      <c r="G856">
        <v>64</v>
      </c>
      <c r="H856" t="s">
        <v>34</v>
      </c>
      <c r="I856" t="s">
        <v>34</v>
      </c>
      <c r="J856" t="s">
        <v>34</v>
      </c>
      <c r="K856">
        <v>55</v>
      </c>
    </row>
    <row r="857" spans="1:11" hidden="1" x14ac:dyDescent="0.25">
      <c r="A857" t="s">
        <v>8</v>
      </c>
      <c r="B857" t="s">
        <v>9</v>
      </c>
      <c r="C857" t="s">
        <v>10</v>
      </c>
      <c r="D857" t="s">
        <v>11</v>
      </c>
      <c r="E857" t="s">
        <v>12</v>
      </c>
      <c r="F857">
        <v>97</v>
      </c>
      <c r="G857">
        <v>97</v>
      </c>
      <c r="H857" t="s">
        <v>34</v>
      </c>
      <c r="I857" t="s">
        <v>34</v>
      </c>
      <c r="J857" t="s">
        <v>34</v>
      </c>
      <c r="K857">
        <v>96</v>
      </c>
    </row>
    <row r="858" spans="1:11" hidden="1" x14ac:dyDescent="0.25">
      <c r="A858" t="s">
        <v>17</v>
      </c>
      <c r="B858" t="s">
        <v>9</v>
      </c>
      <c r="C858" t="s">
        <v>14</v>
      </c>
      <c r="D858" t="s">
        <v>20</v>
      </c>
      <c r="E858" t="s">
        <v>12</v>
      </c>
      <c r="F858">
        <v>75</v>
      </c>
      <c r="G858">
        <v>68</v>
      </c>
      <c r="H858" t="s">
        <v>34</v>
      </c>
      <c r="I858" t="s">
        <v>34</v>
      </c>
      <c r="J858" t="s">
        <v>34</v>
      </c>
      <c r="K858">
        <v>65</v>
      </c>
    </row>
    <row r="859" spans="1:11" hidden="1" x14ac:dyDescent="0.25">
      <c r="A859" t="s">
        <v>8</v>
      </c>
      <c r="B859" t="s">
        <v>13</v>
      </c>
      <c r="C859" t="s">
        <v>10</v>
      </c>
      <c r="D859" t="s">
        <v>11</v>
      </c>
      <c r="E859" t="s">
        <v>12</v>
      </c>
      <c r="F859">
        <v>65</v>
      </c>
      <c r="G859">
        <v>79</v>
      </c>
      <c r="H859" t="s">
        <v>34</v>
      </c>
      <c r="I859" t="s">
        <v>34</v>
      </c>
      <c r="J859" t="s">
        <v>34</v>
      </c>
      <c r="K859">
        <v>81</v>
      </c>
    </row>
    <row r="860" spans="1:11" x14ac:dyDescent="0.25">
      <c r="A860" t="s">
        <v>17</v>
      </c>
      <c r="B860" t="s">
        <v>9</v>
      </c>
      <c r="C860" t="s">
        <v>22</v>
      </c>
      <c r="D860" t="s">
        <v>11</v>
      </c>
      <c r="E860" t="s">
        <v>15</v>
      </c>
      <c r="F860">
        <v>52</v>
      </c>
      <c r="G860">
        <v>49</v>
      </c>
      <c r="H860" t="s">
        <v>34</v>
      </c>
      <c r="I860" t="s">
        <v>35</v>
      </c>
      <c r="J860" t="s">
        <v>35</v>
      </c>
      <c r="K860">
        <v>46</v>
      </c>
    </row>
    <row r="861" spans="1:11" hidden="1" x14ac:dyDescent="0.25">
      <c r="A861" t="s">
        <v>17</v>
      </c>
      <c r="B861" t="s">
        <v>13</v>
      </c>
      <c r="C861" t="s">
        <v>19</v>
      </c>
      <c r="D861" t="s">
        <v>20</v>
      </c>
      <c r="E861" t="s">
        <v>12</v>
      </c>
      <c r="F861">
        <v>87</v>
      </c>
      <c r="G861">
        <v>73</v>
      </c>
      <c r="H861" t="s">
        <v>34</v>
      </c>
      <c r="I861" t="s">
        <v>34</v>
      </c>
      <c r="J861" t="s">
        <v>34</v>
      </c>
      <c r="K861">
        <v>72</v>
      </c>
    </row>
    <row r="862" spans="1:11" hidden="1" x14ac:dyDescent="0.25">
      <c r="A862" t="s">
        <v>8</v>
      </c>
      <c r="B862" t="s">
        <v>13</v>
      </c>
      <c r="C862" t="s">
        <v>19</v>
      </c>
      <c r="D862" t="s">
        <v>11</v>
      </c>
      <c r="E862" t="s">
        <v>12</v>
      </c>
      <c r="F862">
        <v>53</v>
      </c>
      <c r="G862">
        <v>62</v>
      </c>
      <c r="H862" t="s">
        <v>34</v>
      </c>
      <c r="I862" t="s">
        <v>34</v>
      </c>
      <c r="J862" t="s">
        <v>34</v>
      </c>
      <c r="K862">
        <v>53</v>
      </c>
    </row>
    <row r="863" spans="1:11" hidden="1" x14ac:dyDescent="0.25">
      <c r="A863" t="s">
        <v>8</v>
      </c>
      <c r="B863" t="s">
        <v>24</v>
      </c>
      <c r="C863" t="s">
        <v>16</v>
      </c>
      <c r="D863" t="s">
        <v>20</v>
      </c>
      <c r="E863" t="s">
        <v>12</v>
      </c>
      <c r="F863">
        <v>81</v>
      </c>
      <c r="G863">
        <v>86</v>
      </c>
      <c r="H863" t="s">
        <v>34</v>
      </c>
      <c r="I863" t="s">
        <v>34</v>
      </c>
      <c r="J863" t="s">
        <v>34</v>
      </c>
      <c r="K863">
        <v>87</v>
      </c>
    </row>
    <row r="864" spans="1:11" hidden="1" x14ac:dyDescent="0.25">
      <c r="A864" t="s">
        <v>17</v>
      </c>
      <c r="B864" t="s">
        <v>21</v>
      </c>
      <c r="C864" t="s">
        <v>10</v>
      </c>
      <c r="D864" t="s">
        <v>20</v>
      </c>
      <c r="E864" t="s">
        <v>15</v>
      </c>
      <c r="F864">
        <v>39</v>
      </c>
      <c r="G864">
        <v>42</v>
      </c>
      <c r="H864" t="s">
        <v>35</v>
      </c>
      <c r="I864" t="s">
        <v>35</v>
      </c>
      <c r="J864" t="s">
        <v>35</v>
      </c>
      <c r="K864">
        <v>38</v>
      </c>
    </row>
    <row r="865" spans="1:11" hidden="1" x14ac:dyDescent="0.25">
      <c r="A865" t="s">
        <v>8</v>
      </c>
      <c r="B865" t="s">
        <v>13</v>
      </c>
      <c r="C865" t="s">
        <v>14</v>
      </c>
      <c r="D865" t="s">
        <v>11</v>
      </c>
      <c r="E865" t="s">
        <v>15</v>
      </c>
      <c r="F865">
        <v>71</v>
      </c>
      <c r="G865">
        <v>71</v>
      </c>
      <c r="H865" t="s">
        <v>34</v>
      </c>
      <c r="I865" t="s">
        <v>34</v>
      </c>
      <c r="J865" t="s">
        <v>34</v>
      </c>
      <c r="K865">
        <v>80</v>
      </c>
    </row>
    <row r="866" spans="1:11" hidden="1" x14ac:dyDescent="0.25">
      <c r="A866" t="s">
        <v>17</v>
      </c>
      <c r="B866" t="s">
        <v>13</v>
      </c>
      <c r="C866" t="s">
        <v>19</v>
      </c>
      <c r="D866" t="s">
        <v>11</v>
      </c>
      <c r="E866" t="s">
        <v>12</v>
      </c>
      <c r="F866">
        <v>97</v>
      </c>
      <c r="G866">
        <v>93</v>
      </c>
      <c r="H866" t="s">
        <v>34</v>
      </c>
      <c r="I866" t="s">
        <v>34</v>
      </c>
      <c r="J866" t="s">
        <v>34</v>
      </c>
      <c r="K866">
        <v>91</v>
      </c>
    </row>
    <row r="867" spans="1:11" hidden="1" x14ac:dyDescent="0.25">
      <c r="A867" t="s">
        <v>17</v>
      </c>
      <c r="B867" t="s">
        <v>21</v>
      </c>
      <c r="C867" t="s">
        <v>14</v>
      </c>
      <c r="D867" t="s">
        <v>11</v>
      </c>
      <c r="E867" t="s">
        <v>15</v>
      </c>
      <c r="F867">
        <v>82</v>
      </c>
      <c r="G867">
        <v>82</v>
      </c>
      <c r="H867" t="s">
        <v>34</v>
      </c>
      <c r="I867" t="s">
        <v>34</v>
      </c>
      <c r="J867" t="s">
        <v>34</v>
      </c>
      <c r="K867">
        <v>88</v>
      </c>
    </row>
    <row r="868" spans="1:11" x14ac:dyDescent="0.25">
      <c r="A868" t="s">
        <v>17</v>
      </c>
      <c r="B868" t="s">
        <v>13</v>
      </c>
      <c r="C868" t="s">
        <v>22</v>
      </c>
      <c r="D868" t="s">
        <v>20</v>
      </c>
      <c r="E868" t="s">
        <v>12</v>
      </c>
      <c r="F868">
        <v>59</v>
      </c>
      <c r="G868">
        <v>53</v>
      </c>
      <c r="H868" t="s">
        <v>34</v>
      </c>
      <c r="I868" t="s">
        <v>34</v>
      </c>
      <c r="J868" t="s">
        <v>34</v>
      </c>
      <c r="K868">
        <v>52</v>
      </c>
    </row>
    <row r="869" spans="1:11" hidden="1" x14ac:dyDescent="0.25">
      <c r="A869" t="s">
        <v>17</v>
      </c>
      <c r="B869" t="s">
        <v>9</v>
      </c>
      <c r="C869" t="s">
        <v>19</v>
      </c>
      <c r="D869" t="s">
        <v>11</v>
      </c>
      <c r="E869" t="s">
        <v>12</v>
      </c>
      <c r="F869">
        <v>61</v>
      </c>
      <c r="G869">
        <v>42</v>
      </c>
      <c r="H869" t="s">
        <v>34</v>
      </c>
      <c r="I869" t="s">
        <v>35</v>
      </c>
      <c r="J869" t="s">
        <v>35</v>
      </c>
      <c r="K869">
        <v>41</v>
      </c>
    </row>
    <row r="870" spans="1:11" hidden="1" x14ac:dyDescent="0.25">
      <c r="A870" t="s">
        <v>17</v>
      </c>
      <c r="B870" t="s">
        <v>24</v>
      </c>
      <c r="C870" t="s">
        <v>19</v>
      </c>
      <c r="D870" t="s">
        <v>20</v>
      </c>
      <c r="E870" t="s">
        <v>15</v>
      </c>
      <c r="F870">
        <v>78</v>
      </c>
      <c r="G870">
        <v>74</v>
      </c>
      <c r="H870" t="s">
        <v>34</v>
      </c>
      <c r="I870" t="s">
        <v>34</v>
      </c>
      <c r="J870" t="s">
        <v>34</v>
      </c>
      <c r="K870">
        <v>72</v>
      </c>
    </row>
    <row r="871" spans="1:11" hidden="1" x14ac:dyDescent="0.25">
      <c r="A871" t="s">
        <v>17</v>
      </c>
      <c r="B871" t="s">
        <v>13</v>
      </c>
      <c r="C871" t="s">
        <v>19</v>
      </c>
      <c r="D871" t="s">
        <v>20</v>
      </c>
      <c r="E871" t="s">
        <v>12</v>
      </c>
      <c r="F871">
        <v>49</v>
      </c>
      <c r="G871">
        <v>51</v>
      </c>
      <c r="H871" t="s">
        <v>35</v>
      </c>
      <c r="I871" t="s">
        <v>34</v>
      </c>
      <c r="J871" t="s">
        <v>34</v>
      </c>
      <c r="K871">
        <v>51</v>
      </c>
    </row>
    <row r="872" spans="1:11" x14ac:dyDescent="0.25">
      <c r="A872" t="s">
        <v>17</v>
      </c>
      <c r="B872" t="s">
        <v>9</v>
      </c>
      <c r="C872" t="s">
        <v>22</v>
      </c>
      <c r="D872" t="s">
        <v>11</v>
      </c>
      <c r="E872" t="s">
        <v>12</v>
      </c>
      <c r="F872">
        <v>59</v>
      </c>
      <c r="G872">
        <v>58</v>
      </c>
      <c r="H872" t="s">
        <v>34</v>
      </c>
      <c r="I872" t="s">
        <v>34</v>
      </c>
      <c r="J872" t="s">
        <v>35</v>
      </c>
      <c r="K872">
        <v>47</v>
      </c>
    </row>
    <row r="873" spans="1:11" hidden="1" x14ac:dyDescent="0.25">
      <c r="A873" t="s">
        <v>8</v>
      </c>
      <c r="B873" t="s">
        <v>13</v>
      </c>
      <c r="C873" t="s">
        <v>14</v>
      </c>
      <c r="D873" t="s">
        <v>11</v>
      </c>
      <c r="E873" t="s">
        <v>15</v>
      </c>
      <c r="F873">
        <v>70</v>
      </c>
      <c r="G873">
        <v>72</v>
      </c>
      <c r="H873" t="s">
        <v>34</v>
      </c>
      <c r="I873" t="s">
        <v>34</v>
      </c>
      <c r="J873" t="s">
        <v>34</v>
      </c>
      <c r="K873">
        <v>76</v>
      </c>
    </row>
    <row r="874" spans="1:11" hidden="1" x14ac:dyDescent="0.25">
      <c r="A874" t="s">
        <v>17</v>
      </c>
      <c r="B874" t="s">
        <v>9</v>
      </c>
      <c r="C874" t="s">
        <v>19</v>
      </c>
      <c r="D874" t="s">
        <v>11</v>
      </c>
      <c r="E874" t="s">
        <v>15</v>
      </c>
      <c r="F874">
        <v>82</v>
      </c>
      <c r="G874">
        <v>84</v>
      </c>
      <c r="H874" t="s">
        <v>34</v>
      </c>
      <c r="I874" t="s">
        <v>34</v>
      </c>
      <c r="J874" t="s">
        <v>34</v>
      </c>
      <c r="K874">
        <v>78</v>
      </c>
    </row>
    <row r="875" spans="1:11" hidden="1" x14ac:dyDescent="0.25">
      <c r="A875" t="s">
        <v>17</v>
      </c>
      <c r="B875" t="s">
        <v>24</v>
      </c>
      <c r="C875" t="s">
        <v>19</v>
      </c>
      <c r="D875" t="s">
        <v>20</v>
      </c>
      <c r="E875" t="s">
        <v>12</v>
      </c>
      <c r="F875">
        <v>90</v>
      </c>
      <c r="G875">
        <v>90</v>
      </c>
      <c r="H875" t="s">
        <v>34</v>
      </c>
      <c r="I875" t="s">
        <v>34</v>
      </c>
      <c r="J875" t="s">
        <v>34</v>
      </c>
      <c r="K875">
        <v>82</v>
      </c>
    </row>
    <row r="876" spans="1:11" hidden="1" x14ac:dyDescent="0.25">
      <c r="A876" t="s">
        <v>8</v>
      </c>
      <c r="B876" t="s">
        <v>13</v>
      </c>
      <c r="C876" t="s">
        <v>10</v>
      </c>
      <c r="D876" t="s">
        <v>20</v>
      </c>
      <c r="E876" t="s">
        <v>12</v>
      </c>
      <c r="F876">
        <v>43</v>
      </c>
      <c r="G876">
        <v>62</v>
      </c>
      <c r="H876" t="s">
        <v>35</v>
      </c>
      <c r="I876" t="s">
        <v>34</v>
      </c>
      <c r="J876" t="s">
        <v>34</v>
      </c>
      <c r="K876">
        <v>61</v>
      </c>
    </row>
    <row r="877" spans="1:11" hidden="1" x14ac:dyDescent="0.25">
      <c r="A877" t="s">
        <v>17</v>
      </c>
      <c r="B877" t="s">
        <v>13</v>
      </c>
      <c r="C877" t="s">
        <v>14</v>
      </c>
      <c r="D877" t="s">
        <v>20</v>
      </c>
      <c r="E877" t="s">
        <v>12</v>
      </c>
      <c r="F877">
        <v>80</v>
      </c>
      <c r="G877">
        <v>64</v>
      </c>
      <c r="H877" t="s">
        <v>34</v>
      </c>
      <c r="I877" t="s">
        <v>34</v>
      </c>
      <c r="J877" t="s">
        <v>34</v>
      </c>
      <c r="K877">
        <v>66</v>
      </c>
    </row>
    <row r="878" spans="1:11" hidden="1" x14ac:dyDescent="0.25">
      <c r="A878" t="s">
        <v>17</v>
      </c>
      <c r="B878" t="s">
        <v>21</v>
      </c>
      <c r="C878" t="s">
        <v>14</v>
      </c>
      <c r="D878" t="s">
        <v>11</v>
      </c>
      <c r="E878" t="s">
        <v>12</v>
      </c>
      <c r="F878">
        <v>81</v>
      </c>
      <c r="G878">
        <v>82</v>
      </c>
      <c r="H878" t="s">
        <v>34</v>
      </c>
      <c r="I878" t="s">
        <v>34</v>
      </c>
      <c r="J878" t="s">
        <v>34</v>
      </c>
      <c r="K878">
        <v>84</v>
      </c>
    </row>
    <row r="879" spans="1:11" hidden="1" x14ac:dyDescent="0.25">
      <c r="A879" t="s">
        <v>17</v>
      </c>
      <c r="B879" t="s">
        <v>13</v>
      </c>
      <c r="C879" t="s">
        <v>23</v>
      </c>
      <c r="D879" t="s">
        <v>11</v>
      </c>
      <c r="E879" t="s">
        <v>12</v>
      </c>
      <c r="F879">
        <v>57</v>
      </c>
      <c r="G879">
        <v>61</v>
      </c>
      <c r="H879" t="s">
        <v>34</v>
      </c>
      <c r="I879" t="s">
        <v>34</v>
      </c>
      <c r="J879" t="s">
        <v>34</v>
      </c>
      <c r="K879">
        <v>54</v>
      </c>
    </row>
    <row r="880" spans="1:11" hidden="1" x14ac:dyDescent="0.25">
      <c r="A880" t="s">
        <v>8</v>
      </c>
      <c r="B880" t="s">
        <v>21</v>
      </c>
      <c r="C880" t="s">
        <v>23</v>
      </c>
      <c r="D880" t="s">
        <v>11</v>
      </c>
      <c r="E880" t="s">
        <v>12</v>
      </c>
      <c r="F880">
        <v>59</v>
      </c>
      <c r="G880">
        <v>72</v>
      </c>
      <c r="H880" t="s">
        <v>34</v>
      </c>
      <c r="I880" t="s">
        <v>34</v>
      </c>
      <c r="J880" t="s">
        <v>34</v>
      </c>
      <c r="K880">
        <v>80</v>
      </c>
    </row>
    <row r="881" spans="1:11" hidden="1" x14ac:dyDescent="0.25">
      <c r="A881" t="s">
        <v>8</v>
      </c>
      <c r="B881" t="s">
        <v>21</v>
      </c>
      <c r="C881" t="s">
        <v>19</v>
      </c>
      <c r="D881" t="s">
        <v>11</v>
      </c>
      <c r="E881" t="s">
        <v>12</v>
      </c>
      <c r="F881">
        <v>64</v>
      </c>
      <c r="G881">
        <v>76</v>
      </c>
      <c r="H881" t="s">
        <v>34</v>
      </c>
      <c r="I881" t="s">
        <v>34</v>
      </c>
      <c r="J881" t="s">
        <v>34</v>
      </c>
      <c r="K881">
        <v>74</v>
      </c>
    </row>
    <row r="882" spans="1:11" hidden="1" x14ac:dyDescent="0.25">
      <c r="A882" t="s">
        <v>17</v>
      </c>
      <c r="B882" t="s">
        <v>13</v>
      </c>
      <c r="C882" t="s">
        <v>10</v>
      </c>
      <c r="D882" t="s">
        <v>11</v>
      </c>
      <c r="E882" t="s">
        <v>15</v>
      </c>
      <c r="F882">
        <v>63</v>
      </c>
      <c r="G882">
        <v>64</v>
      </c>
      <c r="H882" t="s">
        <v>34</v>
      </c>
      <c r="I882" t="s">
        <v>34</v>
      </c>
      <c r="J882" t="s">
        <v>34</v>
      </c>
      <c r="K882">
        <v>66</v>
      </c>
    </row>
    <row r="883" spans="1:11" hidden="1" x14ac:dyDescent="0.25">
      <c r="A883" t="s">
        <v>8</v>
      </c>
      <c r="B883" t="s">
        <v>24</v>
      </c>
      <c r="C883" t="s">
        <v>10</v>
      </c>
      <c r="D883" t="s">
        <v>11</v>
      </c>
      <c r="E883" t="s">
        <v>15</v>
      </c>
      <c r="F883">
        <v>71</v>
      </c>
      <c r="G883">
        <v>70</v>
      </c>
      <c r="H883" t="s">
        <v>34</v>
      </c>
      <c r="I883" t="s">
        <v>34</v>
      </c>
      <c r="J883" t="s">
        <v>34</v>
      </c>
      <c r="K883">
        <v>70</v>
      </c>
    </row>
    <row r="884" spans="1:11" x14ac:dyDescent="0.25">
      <c r="A884" t="s">
        <v>8</v>
      </c>
      <c r="B884" t="s">
        <v>9</v>
      </c>
      <c r="C884" t="s">
        <v>22</v>
      </c>
      <c r="D884" t="s">
        <v>20</v>
      </c>
      <c r="E884" t="s">
        <v>12</v>
      </c>
      <c r="F884">
        <v>64</v>
      </c>
      <c r="G884">
        <v>73</v>
      </c>
      <c r="H884" t="s">
        <v>34</v>
      </c>
      <c r="I884" t="s">
        <v>34</v>
      </c>
      <c r="J884" t="s">
        <v>34</v>
      </c>
      <c r="K884">
        <v>71</v>
      </c>
    </row>
    <row r="885" spans="1:11" hidden="1" x14ac:dyDescent="0.25">
      <c r="A885" t="s">
        <v>17</v>
      </c>
      <c r="B885" t="s">
        <v>21</v>
      </c>
      <c r="C885" t="s">
        <v>10</v>
      </c>
      <c r="D885" t="s">
        <v>20</v>
      </c>
      <c r="E885" t="s">
        <v>12</v>
      </c>
      <c r="F885">
        <v>55</v>
      </c>
      <c r="G885">
        <v>46</v>
      </c>
      <c r="H885" t="s">
        <v>34</v>
      </c>
      <c r="I885" t="s">
        <v>35</v>
      </c>
      <c r="J885" t="s">
        <v>35</v>
      </c>
      <c r="K885">
        <v>44</v>
      </c>
    </row>
    <row r="886" spans="1:11" hidden="1" x14ac:dyDescent="0.25">
      <c r="A886" t="s">
        <v>8</v>
      </c>
      <c r="B886" t="s">
        <v>24</v>
      </c>
      <c r="C886" t="s">
        <v>19</v>
      </c>
      <c r="D886" t="s">
        <v>11</v>
      </c>
      <c r="E886" t="s">
        <v>12</v>
      </c>
      <c r="F886">
        <v>51</v>
      </c>
      <c r="G886">
        <v>51</v>
      </c>
      <c r="H886" t="s">
        <v>34</v>
      </c>
      <c r="I886" t="s">
        <v>34</v>
      </c>
      <c r="J886" t="s">
        <v>34</v>
      </c>
      <c r="K886">
        <v>54</v>
      </c>
    </row>
    <row r="887" spans="1:11" hidden="1" x14ac:dyDescent="0.25">
      <c r="A887" t="s">
        <v>8</v>
      </c>
      <c r="B887" t="s">
        <v>13</v>
      </c>
      <c r="C887" t="s">
        <v>19</v>
      </c>
      <c r="D887" t="s">
        <v>11</v>
      </c>
      <c r="E887" t="s">
        <v>15</v>
      </c>
      <c r="F887">
        <v>62</v>
      </c>
      <c r="G887">
        <v>76</v>
      </c>
      <c r="H887" t="s">
        <v>34</v>
      </c>
      <c r="I887" t="s">
        <v>34</v>
      </c>
      <c r="J887" t="s">
        <v>34</v>
      </c>
      <c r="K887">
        <v>80</v>
      </c>
    </row>
    <row r="888" spans="1:11" hidden="1" x14ac:dyDescent="0.25">
      <c r="A888" t="s">
        <v>8</v>
      </c>
      <c r="B888" t="s">
        <v>24</v>
      </c>
      <c r="C888" t="s">
        <v>19</v>
      </c>
      <c r="D888" t="s">
        <v>11</v>
      </c>
      <c r="E888" t="s">
        <v>15</v>
      </c>
      <c r="F888">
        <v>93</v>
      </c>
      <c r="G888">
        <v>100</v>
      </c>
      <c r="H888" t="s">
        <v>34</v>
      </c>
      <c r="I888" t="s">
        <v>34</v>
      </c>
      <c r="J888" t="s">
        <v>34</v>
      </c>
      <c r="K888">
        <v>95</v>
      </c>
    </row>
    <row r="889" spans="1:11" x14ac:dyDescent="0.25">
      <c r="A889" t="s">
        <v>17</v>
      </c>
      <c r="B889" t="s">
        <v>13</v>
      </c>
      <c r="C889" t="s">
        <v>22</v>
      </c>
      <c r="D889" t="s">
        <v>20</v>
      </c>
      <c r="E889" t="s">
        <v>12</v>
      </c>
      <c r="F889">
        <v>54</v>
      </c>
      <c r="G889">
        <v>72</v>
      </c>
      <c r="H889" t="s">
        <v>34</v>
      </c>
      <c r="I889" t="s">
        <v>34</v>
      </c>
      <c r="J889" t="s">
        <v>34</v>
      </c>
      <c r="K889">
        <v>59</v>
      </c>
    </row>
    <row r="890" spans="1:11" hidden="1" x14ac:dyDescent="0.25">
      <c r="A890" t="s">
        <v>8</v>
      </c>
      <c r="B890" t="s">
        <v>21</v>
      </c>
      <c r="C890" t="s">
        <v>14</v>
      </c>
      <c r="D890" t="s">
        <v>20</v>
      </c>
      <c r="E890" t="s">
        <v>12</v>
      </c>
      <c r="F890">
        <v>69</v>
      </c>
      <c r="G890">
        <v>65</v>
      </c>
      <c r="H890" t="s">
        <v>34</v>
      </c>
      <c r="I890" t="s">
        <v>34</v>
      </c>
      <c r="J890" t="s">
        <v>34</v>
      </c>
      <c r="K890">
        <v>74</v>
      </c>
    </row>
    <row r="891" spans="1:11" x14ac:dyDescent="0.25">
      <c r="A891" t="s">
        <v>17</v>
      </c>
      <c r="B891" t="s">
        <v>21</v>
      </c>
      <c r="C891" t="s">
        <v>22</v>
      </c>
      <c r="D891" t="s">
        <v>20</v>
      </c>
      <c r="E891" t="s">
        <v>12</v>
      </c>
      <c r="F891">
        <v>44</v>
      </c>
      <c r="G891">
        <v>51</v>
      </c>
      <c r="H891" t="s">
        <v>35</v>
      </c>
      <c r="I891" t="s">
        <v>34</v>
      </c>
      <c r="J891" t="s">
        <v>35</v>
      </c>
      <c r="K891">
        <v>48</v>
      </c>
    </row>
    <row r="892" spans="1:11" hidden="1" x14ac:dyDescent="0.25">
      <c r="A892" t="s">
        <v>8</v>
      </c>
      <c r="B892" t="s">
        <v>24</v>
      </c>
      <c r="C892" t="s">
        <v>14</v>
      </c>
      <c r="D892" t="s">
        <v>11</v>
      </c>
      <c r="E892" t="s">
        <v>15</v>
      </c>
      <c r="F892">
        <v>86</v>
      </c>
      <c r="G892">
        <v>85</v>
      </c>
      <c r="H892" t="s">
        <v>34</v>
      </c>
      <c r="I892" t="s">
        <v>34</v>
      </c>
      <c r="J892" t="s">
        <v>34</v>
      </c>
      <c r="K892">
        <v>91</v>
      </c>
    </row>
    <row r="893" spans="1:11" hidden="1" x14ac:dyDescent="0.25">
      <c r="A893" t="s">
        <v>8</v>
      </c>
      <c r="B893" t="s">
        <v>24</v>
      </c>
      <c r="C893" t="s">
        <v>19</v>
      </c>
      <c r="D893" t="s">
        <v>11</v>
      </c>
      <c r="E893" t="s">
        <v>12</v>
      </c>
      <c r="F893">
        <v>85</v>
      </c>
      <c r="G893">
        <v>92</v>
      </c>
      <c r="H893" t="s">
        <v>34</v>
      </c>
      <c r="I893" t="s">
        <v>34</v>
      </c>
      <c r="J893" t="s">
        <v>34</v>
      </c>
      <c r="K893">
        <v>85</v>
      </c>
    </row>
    <row r="894" spans="1:11" hidden="1" x14ac:dyDescent="0.25">
      <c r="A894" t="s">
        <v>8</v>
      </c>
      <c r="B894" t="s">
        <v>18</v>
      </c>
      <c r="C894" t="s">
        <v>16</v>
      </c>
      <c r="D894" t="s">
        <v>20</v>
      </c>
      <c r="E894" t="s">
        <v>12</v>
      </c>
      <c r="F894">
        <v>50</v>
      </c>
      <c r="G894">
        <v>67</v>
      </c>
      <c r="H894" t="s">
        <v>34</v>
      </c>
      <c r="I894" t="s">
        <v>34</v>
      </c>
      <c r="J894" t="s">
        <v>34</v>
      </c>
      <c r="K894">
        <v>73</v>
      </c>
    </row>
    <row r="895" spans="1:11" hidden="1" x14ac:dyDescent="0.25">
      <c r="A895" t="s">
        <v>17</v>
      </c>
      <c r="B895" t="s">
        <v>21</v>
      </c>
      <c r="C895" t="s">
        <v>23</v>
      </c>
      <c r="D895" t="s">
        <v>11</v>
      </c>
      <c r="E895" t="s">
        <v>15</v>
      </c>
      <c r="F895">
        <v>88</v>
      </c>
      <c r="G895">
        <v>74</v>
      </c>
      <c r="H895" t="s">
        <v>34</v>
      </c>
      <c r="I895" t="s">
        <v>34</v>
      </c>
      <c r="J895" t="s">
        <v>34</v>
      </c>
      <c r="K895">
        <v>75</v>
      </c>
    </row>
    <row r="896" spans="1:11" hidden="1" x14ac:dyDescent="0.25">
      <c r="A896" t="s">
        <v>8</v>
      </c>
      <c r="B896" t="s">
        <v>24</v>
      </c>
      <c r="C896" t="s">
        <v>19</v>
      </c>
      <c r="D896" t="s">
        <v>11</v>
      </c>
      <c r="E896" t="s">
        <v>12</v>
      </c>
      <c r="F896">
        <v>59</v>
      </c>
      <c r="G896">
        <v>62</v>
      </c>
      <c r="H896" t="s">
        <v>34</v>
      </c>
      <c r="I896" t="s">
        <v>34</v>
      </c>
      <c r="J896" t="s">
        <v>34</v>
      </c>
      <c r="K896">
        <v>69</v>
      </c>
    </row>
    <row r="897" spans="1:11" hidden="1" x14ac:dyDescent="0.25">
      <c r="A897" t="s">
        <v>8</v>
      </c>
      <c r="B897" t="s">
        <v>24</v>
      </c>
      <c r="C897" t="s">
        <v>23</v>
      </c>
      <c r="D897" t="s">
        <v>20</v>
      </c>
      <c r="E897" t="s">
        <v>12</v>
      </c>
      <c r="F897">
        <v>32</v>
      </c>
      <c r="G897">
        <v>34</v>
      </c>
      <c r="H897" t="s">
        <v>35</v>
      </c>
      <c r="I897" t="s">
        <v>35</v>
      </c>
      <c r="J897" t="s">
        <v>35</v>
      </c>
      <c r="K897">
        <v>38</v>
      </c>
    </row>
    <row r="898" spans="1:11" x14ac:dyDescent="0.25">
      <c r="A898" t="s">
        <v>17</v>
      </c>
      <c r="B898" t="s">
        <v>9</v>
      </c>
      <c r="C898" t="s">
        <v>22</v>
      </c>
      <c r="D898" t="s">
        <v>20</v>
      </c>
      <c r="E898" t="s">
        <v>12</v>
      </c>
      <c r="F898">
        <v>36</v>
      </c>
      <c r="G898">
        <v>29</v>
      </c>
      <c r="H898" t="s">
        <v>35</v>
      </c>
      <c r="I898" t="s">
        <v>35</v>
      </c>
      <c r="J898" t="s">
        <v>35</v>
      </c>
      <c r="K898">
        <v>27</v>
      </c>
    </row>
    <row r="899" spans="1:11" hidden="1" x14ac:dyDescent="0.25">
      <c r="A899" t="s">
        <v>8</v>
      </c>
      <c r="B899" t="s">
        <v>9</v>
      </c>
      <c r="C899" t="s">
        <v>23</v>
      </c>
      <c r="D899" t="s">
        <v>20</v>
      </c>
      <c r="E899" t="s">
        <v>15</v>
      </c>
      <c r="F899">
        <v>63</v>
      </c>
      <c r="G899">
        <v>78</v>
      </c>
      <c r="H899" t="s">
        <v>34</v>
      </c>
      <c r="I899" t="s">
        <v>34</v>
      </c>
      <c r="J899" t="s">
        <v>34</v>
      </c>
      <c r="K899">
        <v>79</v>
      </c>
    </row>
    <row r="900" spans="1:11" hidden="1" x14ac:dyDescent="0.25">
      <c r="A900" t="s">
        <v>17</v>
      </c>
      <c r="B900" t="s">
        <v>21</v>
      </c>
      <c r="C900" t="s">
        <v>19</v>
      </c>
      <c r="D900" t="s">
        <v>11</v>
      </c>
      <c r="E900" t="s">
        <v>15</v>
      </c>
      <c r="F900">
        <v>67</v>
      </c>
      <c r="G900">
        <v>54</v>
      </c>
      <c r="H900" t="s">
        <v>34</v>
      </c>
      <c r="I900" t="s">
        <v>34</v>
      </c>
      <c r="J900" t="s">
        <v>34</v>
      </c>
      <c r="K900">
        <v>63</v>
      </c>
    </row>
    <row r="901" spans="1:11" hidden="1" x14ac:dyDescent="0.25">
      <c r="A901" t="s">
        <v>8</v>
      </c>
      <c r="B901" t="s">
        <v>21</v>
      </c>
      <c r="C901" t="s">
        <v>23</v>
      </c>
      <c r="D901" t="s">
        <v>11</v>
      </c>
      <c r="E901" t="s">
        <v>15</v>
      </c>
      <c r="F901">
        <v>65</v>
      </c>
      <c r="G901">
        <v>78</v>
      </c>
      <c r="H901" t="s">
        <v>34</v>
      </c>
      <c r="I901" t="s">
        <v>34</v>
      </c>
      <c r="J901" t="s">
        <v>34</v>
      </c>
      <c r="K901">
        <v>82</v>
      </c>
    </row>
    <row r="902" spans="1:11" hidden="1" x14ac:dyDescent="0.25">
      <c r="A902" t="s">
        <v>17</v>
      </c>
      <c r="B902" t="s">
        <v>21</v>
      </c>
      <c r="C902" t="s">
        <v>16</v>
      </c>
      <c r="D902" t="s">
        <v>11</v>
      </c>
      <c r="E902" t="s">
        <v>12</v>
      </c>
      <c r="F902">
        <v>85</v>
      </c>
      <c r="G902">
        <v>84</v>
      </c>
      <c r="H902" t="s">
        <v>34</v>
      </c>
      <c r="I902" t="s">
        <v>34</v>
      </c>
      <c r="J902" t="s">
        <v>34</v>
      </c>
      <c r="K902">
        <v>89</v>
      </c>
    </row>
    <row r="903" spans="1:11" hidden="1" x14ac:dyDescent="0.25">
      <c r="A903" t="s">
        <v>8</v>
      </c>
      <c r="B903" t="s">
        <v>13</v>
      </c>
      <c r="C903" t="s">
        <v>16</v>
      </c>
      <c r="D903" t="s">
        <v>11</v>
      </c>
      <c r="E903" t="s">
        <v>12</v>
      </c>
      <c r="F903">
        <v>73</v>
      </c>
      <c r="G903">
        <v>78</v>
      </c>
      <c r="H903" t="s">
        <v>34</v>
      </c>
      <c r="I903" t="s">
        <v>34</v>
      </c>
      <c r="J903" t="s">
        <v>34</v>
      </c>
      <c r="K903">
        <v>74</v>
      </c>
    </row>
    <row r="904" spans="1:11" x14ac:dyDescent="0.25">
      <c r="A904" t="s">
        <v>8</v>
      </c>
      <c r="B904" t="s">
        <v>18</v>
      </c>
      <c r="C904" t="s">
        <v>22</v>
      </c>
      <c r="D904" t="s">
        <v>20</v>
      </c>
      <c r="E904" t="s">
        <v>15</v>
      </c>
      <c r="F904">
        <v>34</v>
      </c>
      <c r="G904">
        <v>48</v>
      </c>
      <c r="H904" t="s">
        <v>35</v>
      </c>
      <c r="I904" t="s">
        <v>35</v>
      </c>
      <c r="J904" t="s">
        <v>35</v>
      </c>
      <c r="K904">
        <v>41</v>
      </c>
    </row>
    <row r="905" spans="1:11" hidden="1" x14ac:dyDescent="0.25">
      <c r="A905" t="s">
        <v>8</v>
      </c>
      <c r="B905" t="s">
        <v>21</v>
      </c>
      <c r="C905" t="s">
        <v>10</v>
      </c>
      <c r="D905" t="s">
        <v>20</v>
      </c>
      <c r="E905" t="s">
        <v>15</v>
      </c>
      <c r="F905">
        <v>93</v>
      </c>
      <c r="G905">
        <v>100</v>
      </c>
      <c r="H905" t="s">
        <v>34</v>
      </c>
      <c r="I905" t="s">
        <v>34</v>
      </c>
      <c r="J905" t="s">
        <v>34</v>
      </c>
      <c r="K905">
        <v>100</v>
      </c>
    </row>
    <row r="906" spans="1:11" hidden="1" x14ac:dyDescent="0.25">
      <c r="A906" t="s">
        <v>8</v>
      </c>
      <c r="B906" t="s">
        <v>21</v>
      </c>
      <c r="C906" t="s">
        <v>23</v>
      </c>
      <c r="D906" t="s">
        <v>20</v>
      </c>
      <c r="E906" t="s">
        <v>12</v>
      </c>
      <c r="F906">
        <v>67</v>
      </c>
      <c r="G906">
        <v>84</v>
      </c>
      <c r="H906" t="s">
        <v>34</v>
      </c>
      <c r="I906" t="s">
        <v>34</v>
      </c>
      <c r="J906" t="s">
        <v>34</v>
      </c>
      <c r="K906">
        <v>84</v>
      </c>
    </row>
    <row r="907" spans="1:11" hidden="1" x14ac:dyDescent="0.25">
      <c r="A907" t="s">
        <v>17</v>
      </c>
      <c r="B907" t="s">
        <v>21</v>
      </c>
      <c r="C907" t="s">
        <v>14</v>
      </c>
      <c r="D907" t="s">
        <v>11</v>
      </c>
      <c r="E907" t="s">
        <v>12</v>
      </c>
      <c r="F907">
        <v>88</v>
      </c>
      <c r="G907">
        <v>77</v>
      </c>
      <c r="H907" t="s">
        <v>34</v>
      </c>
      <c r="I907" t="s">
        <v>34</v>
      </c>
      <c r="J907" t="s">
        <v>34</v>
      </c>
      <c r="K907">
        <v>77</v>
      </c>
    </row>
    <row r="908" spans="1:11" x14ac:dyDescent="0.25">
      <c r="A908" t="s">
        <v>17</v>
      </c>
      <c r="B908" t="s">
        <v>9</v>
      </c>
      <c r="C908" t="s">
        <v>22</v>
      </c>
      <c r="D908" t="s">
        <v>11</v>
      </c>
      <c r="E908" t="s">
        <v>12</v>
      </c>
      <c r="F908">
        <v>57</v>
      </c>
      <c r="G908">
        <v>48</v>
      </c>
      <c r="H908" t="s">
        <v>34</v>
      </c>
      <c r="I908" t="s">
        <v>35</v>
      </c>
      <c r="J908" t="s">
        <v>34</v>
      </c>
      <c r="K908">
        <v>51</v>
      </c>
    </row>
    <row r="909" spans="1:11" hidden="1" x14ac:dyDescent="0.25">
      <c r="A909" t="s">
        <v>8</v>
      </c>
      <c r="B909" t="s">
        <v>21</v>
      </c>
      <c r="C909" t="s">
        <v>14</v>
      </c>
      <c r="D909" t="s">
        <v>11</v>
      </c>
      <c r="E909" t="s">
        <v>15</v>
      </c>
      <c r="F909">
        <v>79</v>
      </c>
      <c r="G909">
        <v>84</v>
      </c>
      <c r="H909" t="s">
        <v>34</v>
      </c>
      <c r="I909" t="s">
        <v>34</v>
      </c>
      <c r="J909" t="s">
        <v>34</v>
      </c>
      <c r="K909">
        <v>91</v>
      </c>
    </row>
    <row r="910" spans="1:11" hidden="1" x14ac:dyDescent="0.25">
      <c r="A910" t="s">
        <v>8</v>
      </c>
      <c r="B910" t="s">
        <v>13</v>
      </c>
      <c r="C910" t="s">
        <v>10</v>
      </c>
      <c r="D910" t="s">
        <v>20</v>
      </c>
      <c r="E910" t="s">
        <v>12</v>
      </c>
      <c r="F910">
        <v>67</v>
      </c>
      <c r="G910">
        <v>75</v>
      </c>
      <c r="H910" t="s">
        <v>34</v>
      </c>
      <c r="I910" t="s">
        <v>34</v>
      </c>
      <c r="J910" t="s">
        <v>34</v>
      </c>
      <c r="K910">
        <v>72</v>
      </c>
    </row>
    <row r="911" spans="1:11" hidden="1" x14ac:dyDescent="0.25">
      <c r="A911" t="s">
        <v>17</v>
      </c>
      <c r="B911" t="s">
        <v>24</v>
      </c>
      <c r="C911" t="s">
        <v>10</v>
      </c>
      <c r="D911" t="s">
        <v>11</v>
      </c>
      <c r="E911" t="s">
        <v>15</v>
      </c>
      <c r="F911">
        <v>70</v>
      </c>
      <c r="G911">
        <v>64</v>
      </c>
      <c r="H911" t="s">
        <v>34</v>
      </c>
      <c r="I911" t="s">
        <v>34</v>
      </c>
      <c r="J911" t="s">
        <v>34</v>
      </c>
      <c r="K911">
        <v>70</v>
      </c>
    </row>
    <row r="912" spans="1:11" hidden="1" x14ac:dyDescent="0.25">
      <c r="A912" t="s">
        <v>17</v>
      </c>
      <c r="B912" t="s">
        <v>21</v>
      </c>
      <c r="C912" t="s">
        <v>10</v>
      </c>
      <c r="D912" t="s">
        <v>20</v>
      </c>
      <c r="E912" t="s">
        <v>12</v>
      </c>
      <c r="F912">
        <v>50</v>
      </c>
      <c r="G912">
        <v>42</v>
      </c>
      <c r="H912" t="s">
        <v>34</v>
      </c>
      <c r="I912" t="s">
        <v>35</v>
      </c>
      <c r="J912" t="s">
        <v>35</v>
      </c>
      <c r="K912">
        <v>48</v>
      </c>
    </row>
    <row r="913" spans="1:11" hidden="1" x14ac:dyDescent="0.25">
      <c r="A913" t="s">
        <v>8</v>
      </c>
      <c r="B913" t="s">
        <v>18</v>
      </c>
      <c r="C913" t="s">
        <v>14</v>
      </c>
      <c r="D913" t="s">
        <v>11</v>
      </c>
      <c r="E913" t="s">
        <v>12</v>
      </c>
      <c r="F913">
        <v>69</v>
      </c>
      <c r="G913">
        <v>84</v>
      </c>
      <c r="H913" t="s">
        <v>34</v>
      </c>
      <c r="I913" t="s">
        <v>34</v>
      </c>
      <c r="J913" t="s">
        <v>34</v>
      </c>
      <c r="K913">
        <v>82</v>
      </c>
    </row>
    <row r="914" spans="1:11" hidden="1" x14ac:dyDescent="0.25">
      <c r="A914" t="s">
        <v>8</v>
      </c>
      <c r="B914" t="s">
        <v>13</v>
      </c>
      <c r="C914" t="s">
        <v>10</v>
      </c>
      <c r="D914" t="s">
        <v>11</v>
      </c>
      <c r="E914" t="s">
        <v>15</v>
      </c>
      <c r="F914">
        <v>52</v>
      </c>
      <c r="G914">
        <v>61</v>
      </c>
      <c r="H914" t="s">
        <v>34</v>
      </c>
      <c r="I914" t="s">
        <v>34</v>
      </c>
      <c r="J914" t="s">
        <v>34</v>
      </c>
      <c r="K914">
        <v>66</v>
      </c>
    </row>
    <row r="915" spans="1:11" hidden="1" x14ac:dyDescent="0.25">
      <c r="A915" t="s">
        <v>8</v>
      </c>
      <c r="B915" t="s">
        <v>13</v>
      </c>
      <c r="C915" t="s">
        <v>10</v>
      </c>
      <c r="D915" t="s">
        <v>20</v>
      </c>
      <c r="E915" t="s">
        <v>15</v>
      </c>
      <c r="F915">
        <v>47</v>
      </c>
      <c r="G915">
        <v>62</v>
      </c>
      <c r="H915" t="s">
        <v>35</v>
      </c>
      <c r="I915" t="s">
        <v>34</v>
      </c>
      <c r="J915" t="s">
        <v>34</v>
      </c>
      <c r="K915">
        <v>66</v>
      </c>
    </row>
    <row r="916" spans="1:11" hidden="1" x14ac:dyDescent="0.25">
      <c r="A916" t="s">
        <v>8</v>
      </c>
      <c r="B916" t="s">
        <v>9</v>
      </c>
      <c r="C916" t="s">
        <v>19</v>
      </c>
      <c r="D916" t="s">
        <v>20</v>
      </c>
      <c r="E916" t="s">
        <v>12</v>
      </c>
      <c r="F916">
        <v>46</v>
      </c>
      <c r="G916">
        <v>61</v>
      </c>
      <c r="H916" t="s">
        <v>35</v>
      </c>
      <c r="I916" t="s">
        <v>34</v>
      </c>
      <c r="J916" t="s">
        <v>34</v>
      </c>
      <c r="K916">
        <v>55</v>
      </c>
    </row>
    <row r="917" spans="1:11" hidden="1" x14ac:dyDescent="0.25">
      <c r="A917" t="s">
        <v>8</v>
      </c>
      <c r="B917" t="s">
        <v>24</v>
      </c>
      <c r="C917" t="s">
        <v>14</v>
      </c>
      <c r="D917" t="s">
        <v>11</v>
      </c>
      <c r="E917" t="s">
        <v>12</v>
      </c>
      <c r="F917">
        <v>68</v>
      </c>
      <c r="G917">
        <v>70</v>
      </c>
      <c r="H917" t="s">
        <v>34</v>
      </c>
      <c r="I917" t="s">
        <v>34</v>
      </c>
      <c r="J917" t="s">
        <v>34</v>
      </c>
      <c r="K917">
        <v>66</v>
      </c>
    </row>
    <row r="918" spans="1:11" hidden="1" x14ac:dyDescent="0.25">
      <c r="A918" t="s">
        <v>17</v>
      </c>
      <c r="B918" t="s">
        <v>24</v>
      </c>
      <c r="C918" t="s">
        <v>10</v>
      </c>
      <c r="D918" t="s">
        <v>11</v>
      </c>
      <c r="E918" t="s">
        <v>15</v>
      </c>
      <c r="F918">
        <v>100</v>
      </c>
      <c r="G918">
        <v>100</v>
      </c>
      <c r="H918" t="s">
        <v>34</v>
      </c>
      <c r="I918" t="s">
        <v>34</v>
      </c>
      <c r="J918" t="s">
        <v>34</v>
      </c>
      <c r="K918">
        <v>100</v>
      </c>
    </row>
    <row r="919" spans="1:11" x14ac:dyDescent="0.25">
      <c r="A919" t="s">
        <v>8</v>
      </c>
      <c r="B919" t="s">
        <v>13</v>
      </c>
      <c r="C919" t="s">
        <v>22</v>
      </c>
      <c r="D919" t="s">
        <v>11</v>
      </c>
      <c r="E919" t="s">
        <v>12</v>
      </c>
      <c r="F919">
        <v>44</v>
      </c>
      <c r="G919">
        <v>61</v>
      </c>
      <c r="H919" t="s">
        <v>35</v>
      </c>
      <c r="I919" t="s">
        <v>34</v>
      </c>
      <c r="J919" t="s">
        <v>34</v>
      </c>
      <c r="K919">
        <v>52</v>
      </c>
    </row>
    <row r="920" spans="1:11" hidden="1" x14ac:dyDescent="0.25">
      <c r="A920" t="s">
        <v>8</v>
      </c>
      <c r="B920" t="s">
        <v>13</v>
      </c>
      <c r="C920" t="s">
        <v>19</v>
      </c>
      <c r="D920" t="s">
        <v>11</v>
      </c>
      <c r="E920" t="s">
        <v>15</v>
      </c>
      <c r="F920">
        <v>57</v>
      </c>
      <c r="G920">
        <v>77</v>
      </c>
      <c r="H920" t="s">
        <v>34</v>
      </c>
      <c r="I920" t="s">
        <v>34</v>
      </c>
      <c r="J920" t="s">
        <v>34</v>
      </c>
      <c r="K920">
        <v>80</v>
      </c>
    </row>
    <row r="921" spans="1:11" hidden="1" x14ac:dyDescent="0.25">
      <c r="A921" t="s">
        <v>17</v>
      </c>
      <c r="B921" t="s">
        <v>9</v>
      </c>
      <c r="C921" t="s">
        <v>14</v>
      </c>
      <c r="D921" t="s">
        <v>11</v>
      </c>
      <c r="E921" t="s">
        <v>15</v>
      </c>
      <c r="F921">
        <v>91</v>
      </c>
      <c r="G921">
        <v>96</v>
      </c>
      <c r="H921" t="s">
        <v>34</v>
      </c>
      <c r="I921" t="s">
        <v>34</v>
      </c>
      <c r="J921" t="s">
        <v>34</v>
      </c>
      <c r="K921">
        <v>91</v>
      </c>
    </row>
    <row r="922" spans="1:11" x14ac:dyDescent="0.25">
      <c r="A922" t="s">
        <v>17</v>
      </c>
      <c r="B922" t="s">
        <v>21</v>
      </c>
      <c r="C922" t="s">
        <v>22</v>
      </c>
      <c r="D922" t="s">
        <v>20</v>
      </c>
      <c r="E922" t="s">
        <v>12</v>
      </c>
      <c r="F922">
        <v>69</v>
      </c>
      <c r="G922">
        <v>70</v>
      </c>
      <c r="H922" t="s">
        <v>34</v>
      </c>
      <c r="I922" t="s">
        <v>34</v>
      </c>
      <c r="J922" t="s">
        <v>34</v>
      </c>
      <c r="K922">
        <v>67</v>
      </c>
    </row>
    <row r="923" spans="1:11" x14ac:dyDescent="0.25">
      <c r="A923" t="s">
        <v>8</v>
      </c>
      <c r="B923" t="s">
        <v>13</v>
      </c>
      <c r="C923" t="s">
        <v>22</v>
      </c>
      <c r="D923" t="s">
        <v>20</v>
      </c>
      <c r="E923" t="s">
        <v>12</v>
      </c>
      <c r="F923">
        <v>35</v>
      </c>
      <c r="G923">
        <v>53</v>
      </c>
      <c r="H923" t="s">
        <v>35</v>
      </c>
      <c r="I923" t="s">
        <v>34</v>
      </c>
      <c r="J923" t="s">
        <v>35</v>
      </c>
      <c r="K923">
        <v>46</v>
      </c>
    </row>
    <row r="924" spans="1:11" x14ac:dyDescent="0.25">
      <c r="A924" t="s">
        <v>17</v>
      </c>
      <c r="B924" t="s">
        <v>21</v>
      </c>
      <c r="C924" t="s">
        <v>22</v>
      </c>
      <c r="D924" t="s">
        <v>11</v>
      </c>
      <c r="E924" t="s">
        <v>12</v>
      </c>
      <c r="F924">
        <v>72</v>
      </c>
      <c r="G924">
        <v>66</v>
      </c>
      <c r="H924" t="s">
        <v>34</v>
      </c>
      <c r="I924" t="s">
        <v>34</v>
      </c>
      <c r="J924" t="s">
        <v>34</v>
      </c>
      <c r="K924">
        <v>66</v>
      </c>
    </row>
    <row r="925" spans="1:11" hidden="1" x14ac:dyDescent="0.25">
      <c r="A925" t="s">
        <v>8</v>
      </c>
      <c r="B925" t="s">
        <v>9</v>
      </c>
      <c r="C925" t="s">
        <v>19</v>
      </c>
      <c r="D925" t="s">
        <v>20</v>
      </c>
      <c r="E925" t="s">
        <v>12</v>
      </c>
      <c r="F925">
        <v>54</v>
      </c>
      <c r="G925">
        <v>65</v>
      </c>
      <c r="H925" t="s">
        <v>34</v>
      </c>
      <c r="I925" t="s">
        <v>34</v>
      </c>
      <c r="J925" t="s">
        <v>34</v>
      </c>
      <c r="K925">
        <v>65</v>
      </c>
    </row>
    <row r="926" spans="1:11" x14ac:dyDescent="0.25">
      <c r="A926" t="s">
        <v>17</v>
      </c>
      <c r="B926" t="s">
        <v>21</v>
      </c>
      <c r="C926" t="s">
        <v>22</v>
      </c>
      <c r="D926" t="s">
        <v>20</v>
      </c>
      <c r="E926" t="s">
        <v>12</v>
      </c>
      <c r="F926">
        <v>74</v>
      </c>
      <c r="G926">
        <v>70</v>
      </c>
      <c r="H926" t="s">
        <v>34</v>
      </c>
      <c r="I926" t="s">
        <v>34</v>
      </c>
      <c r="J926" t="s">
        <v>34</v>
      </c>
      <c r="K926">
        <v>69</v>
      </c>
    </row>
    <row r="927" spans="1:11" hidden="1" x14ac:dyDescent="0.25">
      <c r="A927" t="s">
        <v>17</v>
      </c>
      <c r="B927" t="s">
        <v>24</v>
      </c>
      <c r="C927" t="s">
        <v>23</v>
      </c>
      <c r="D927" t="s">
        <v>11</v>
      </c>
      <c r="E927" t="s">
        <v>15</v>
      </c>
      <c r="F927">
        <v>74</v>
      </c>
      <c r="G927">
        <v>64</v>
      </c>
      <c r="H927" t="s">
        <v>34</v>
      </c>
      <c r="I927" t="s">
        <v>34</v>
      </c>
      <c r="J927" t="s">
        <v>34</v>
      </c>
      <c r="K927">
        <v>60</v>
      </c>
    </row>
    <row r="928" spans="1:11" hidden="1" x14ac:dyDescent="0.25">
      <c r="A928" t="s">
        <v>17</v>
      </c>
      <c r="B928" t="s">
        <v>24</v>
      </c>
      <c r="C928" t="s">
        <v>19</v>
      </c>
      <c r="D928" t="s">
        <v>20</v>
      </c>
      <c r="E928" t="s">
        <v>12</v>
      </c>
      <c r="F928">
        <v>64</v>
      </c>
      <c r="G928">
        <v>56</v>
      </c>
      <c r="H928" t="s">
        <v>34</v>
      </c>
      <c r="I928" t="s">
        <v>34</v>
      </c>
      <c r="J928" t="s">
        <v>34</v>
      </c>
      <c r="K928">
        <v>52</v>
      </c>
    </row>
    <row r="929" spans="1:11" x14ac:dyDescent="0.25">
      <c r="A929" t="s">
        <v>8</v>
      </c>
      <c r="B929" t="s">
        <v>21</v>
      </c>
      <c r="C929" t="s">
        <v>22</v>
      </c>
      <c r="D929" t="s">
        <v>20</v>
      </c>
      <c r="E929" t="s">
        <v>15</v>
      </c>
      <c r="F929">
        <v>65</v>
      </c>
      <c r="G929">
        <v>61</v>
      </c>
      <c r="H929" t="s">
        <v>34</v>
      </c>
      <c r="I929" t="s">
        <v>34</v>
      </c>
      <c r="J929" t="s">
        <v>34</v>
      </c>
      <c r="K929">
        <v>71</v>
      </c>
    </row>
    <row r="930" spans="1:11" hidden="1" x14ac:dyDescent="0.25">
      <c r="A930" t="s">
        <v>17</v>
      </c>
      <c r="B930" t="s">
        <v>24</v>
      </c>
      <c r="C930" t="s">
        <v>19</v>
      </c>
      <c r="D930" t="s">
        <v>20</v>
      </c>
      <c r="E930" t="s">
        <v>15</v>
      </c>
      <c r="F930">
        <v>46</v>
      </c>
      <c r="G930">
        <v>43</v>
      </c>
      <c r="H930" t="s">
        <v>35</v>
      </c>
      <c r="I930" t="s">
        <v>35</v>
      </c>
      <c r="J930" t="s">
        <v>35</v>
      </c>
      <c r="K930">
        <v>44</v>
      </c>
    </row>
    <row r="931" spans="1:11" hidden="1" x14ac:dyDescent="0.25">
      <c r="A931" t="s">
        <v>8</v>
      </c>
      <c r="B931" t="s">
        <v>13</v>
      </c>
      <c r="C931" t="s">
        <v>23</v>
      </c>
      <c r="D931" t="s">
        <v>20</v>
      </c>
      <c r="E931" t="s">
        <v>12</v>
      </c>
      <c r="F931">
        <v>48</v>
      </c>
      <c r="G931">
        <v>56</v>
      </c>
      <c r="H931" t="s">
        <v>35</v>
      </c>
      <c r="I931" t="s">
        <v>34</v>
      </c>
      <c r="J931" t="s">
        <v>34</v>
      </c>
      <c r="K931">
        <v>51</v>
      </c>
    </row>
    <row r="932" spans="1:11" hidden="1" x14ac:dyDescent="0.25">
      <c r="A932" t="s">
        <v>17</v>
      </c>
      <c r="B932" t="s">
        <v>13</v>
      </c>
      <c r="C932" t="s">
        <v>14</v>
      </c>
      <c r="D932" t="s">
        <v>20</v>
      </c>
      <c r="E932" t="s">
        <v>15</v>
      </c>
      <c r="F932">
        <v>67</v>
      </c>
      <c r="G932">
        <v>74</v>
      </c>
      <c r="H932" t="s">
        <v>34</v>
      </c>
      <c r="I932" t="s">
        <v>34</v>
      </c>
      <c r="J932" t="s">
        <v>34</v>
      </c>
      <c r="K932">
        <v>70</v>
      </c>
    </row>
    <row r="933" spans="1:11" hidden="1" x14ac:dyDescent="0.25">
      <c r="A933" t="s">
        <v>17</v>
      </c>
      <c r="B933" t="s">
        <v>21</v>
      </c>
      <c r="C933" t="s">
        <v>14</v>
      </c>
      <c r="D933" t="s">
        <v>20</v>
      </c>
      <c r="E933" t="s">
        <v>12</v>
      </c>
      <c r="F933">
        <v>62</v>
      </c>
      <c r="G933">
        <v>57</v>
      </c>
      <c r="H933" t="s">
        <v>34</v>
      </c>
      <c r="I933" t="s">
        <v>34</v>
      </c>
      <c r="J933" t="s">
        <v>34</v>
      </c>
      <c r="K933">
        <v>62</v>
      </c>
    </row>
    <row r="934" spans="1:11" hidden="1" x14ac:dyDescent="0.25">
      <c r="A934" t="s">
        <v>17</v>
      </c>
      <c r="B934" t="s">
        <v>21</v>
      </c>
      <c r="C934" t="s">
        <v>19</v>
      </c>
      <c r="D934" t="s">
        <v>20</v>
      </c>
      <c r="E934" t="s">
        <v>15</v>
      </c>
      <c r="F934">
        <v>61</v>
      </c>
      <c r="G934">
        <v>71</v>
      </c>
      <c r="H934" t="s">
        <v>34</v>
      </c>
      <c r="I934" t="s">
        <v>34</v>
      </c>
      <c r="J934" t="s">
        <v>34</v>
      </c>
      <c r="K934">
        <v>73</v>
      </c>
    </row>
    <row r="935" spans="1:11" hidden="1" x14ac:dyDescent="0.25">
      <c r="A935" t="s">
        <v>17</v>
      </c>
      <c r="B935" t="s">
        <v>13</v>
      </c>
      <c r="C935" t="s">
        <v>10</v>
      </c>
      <c r="D935" t="s">
        <v>20</v>
      </c>
      <c r="E935" t="s">
        <v>15</v>
      </c>
      <c r="F935">
        <v>70</v>
      </c>
      <c r="G935">
        <v>75</v>
      </c>
      <c r="H935" t="s">
        <v>34</v>
      </c>
      <c r="I935" t="s">
        <v>34</v>
      </c>
      <c r="J935" t="s">
        <v>34</v>
      </c>
      <c r="K935">
        <v>74</v>
      </c>
    </row>
    <row r="936" spans="1:11" hidden="1" x14ac:dyDescent="0.25">
      <c r="A936" t="s">
        <v>17</v>
      </c>
      <c r="B936" t="s">
        <v>13</v>
      </c>
      <c r="C936" t="s">
        <v>19</v>
      </c>
      <c r="D936" t="s">
        <v>11</v>
      </c>
      <c r="E936" t="s">
        <v>15</v>
      </c>
      <c r="F936">
        <v>98</v>
      </c>
      <c r="G936">
        <v>87</v>
      </c>
      <c r="H936" t="s">
        <v>34</v>
      </c>
      <c r="I936" t="s">
        <v>34</v>
      </c>
      <c r="J936" t="s">
        <v>34</v>
      </c>
      <c r="K936">
        <v>90</v>
      </c>
    </row>
    <row r="937" spans="1:11" hidden="1" x14ac:dyDescent="0.25">
      <c r="A937" t="s">
        <v>17</v>
      </c>
      <c r="B937" t="s">
        <v>21</v>
      </c>
      <c r="C937" t="s">
        <v>14</v>
      </c>
      <c r="D937" t="s">
        <v>20</v>
      </c>
      <c r="E937" t="s">
        <v>12</v>
      </c>
      <c r="F937">
        <v>70</v>
      </c>
      <c r="G937">
        <v>63</v>
      </c>
      <c r="H937" t="s">
        <v>34</v>
      </c>
      <c r="I937" t="s">
        <v>34</v>
      </c>
      <c r="J937" t="s">
        <v>34</v>
      </c>
      <c r="K937">
        <v>58</v>
      </c>
    </row>
    <row r="938" spans="1:11" hidden="1" x14ac:dyDescent="0.25">
      <c r="A938" t="s">
        <v>17</v>
      </c>
      <c r="B938" t="s">
        <v>18</v>
      </c>
      <c r="C938" t="s">
        <v>19</v>
      </c>
      <c r="D938" t="s">
        <v>11</v>
      </c>
      <c r="E938" t="s">
        <v>12</v>
      </c>
      <c r="F938">
        <v>67</v>
      </c>
      <c r="G938">
        <v>57</v>
      </c>
      <c r="H938" t="s">
        <v>34</v>
      </c>
      <c r="I938" t="s">
        <v>34</v>
      </c>
      <c r="J938" t="s">
        <v>34</v>
      </c>
      <c r="K938">
        <v>53</v>
      </c>
    </row>
    <row r="939" spans="1:11" x14ac:dyDescent="0.25">
      <c r="A939" t="s">
        <v>8</v>
      </c>
      <c r="B939" t="s">
        <v>24</v>
      </c>
      <c r="C939" t="s">
        <v>22</v>
      </c>
      <c r="D939" t="s">
        <v>20</v>
      </c>
      <c r="E939" t="s">
        <v>12</v>
      </c>
      <c r="F939">
        <v>57</v>
      </c>
      <c r="G939">
        <v>58</v>
      </c>
      <c r="H939" t="s">
        <v>34</v>
      </c>
      <c r="I939" t="s">
        <v>34</v>
      </c>
      <c r="J939" t="s">
        <v>34</v>
      </c>
      <c r="K939">
        <v>57</v>
      </c>
    </row>
    <row r="940" spans="1:11" hidden="1" x14ac:dyDescent="0.25">
      <c r="A940" t="s">
        <v>17</v>
      </c>
      <c r="B940" t="s">
        <v>21</v>
      </c>
      <c r="C940" t="s">
        <v>14</v>
      </c>
      <c r="D940" t="s">
        <v>11</v>
      </c>
      <c r="E940" t="s">
        <v>15</v>
      </c>
      <c r="F940">
        <v>85</v>
      </c>
      <c r="G940">
        <v>81</v>
      </c>
      <c r="H940" t="s">
        <v>34</v>
      </c>
      <c r="I940" t="s">
        <v>34</v>
      </c>
      <c r="J940" t="s">
        <v>34</v>
      </c>
      <c r="K940">
        <v>85</v>
      </c>
    </row>
    <row r="941" spans="1:11" hidden="1" x14ac:dyDescent="0.25">
      <c r="A941" t="s">
        <v>17</v>
      </c>
      <c r="B941" t="s">
        <v>21</v>
      </c>
      <c r="C941" t="s">
        <v>23</v>
      </c>
      <c r="D941" t="s">
        <v>11</v>
      </c>
      <c r="E941" t="s">
        <v>15</v>
      </c>
      <c r="F941">
        <v>77</v>
      </c>
      <c r="G941">
        <v>68</v>
      </c>
      <c r="H941" t="s">
        <v>34</v>
      </c>
      <c r="I941" t="s">
        <v>34</v>
      </c>
      <c r="J941" t="s">
        <v>34</v>
      </c>
      <c r="K941">
        <v>69</v>
      </c>
    </row>
    <row r="942" spans="1:11" hidden="1" x14ac:dyDescent="0.25">
      <c r="A942" t="s">
        <v>17</v>
      </c>
      <c r="B942" t="s">
        <v>13</v>
      </c>
      <c r="C942" t="s">
        <v>16</v>
      </c>
      <c r="D942" t="s">
        <v>20</v>
      </c>
      <c r="E942" t="s">
        <v>15</v>
      </c>
      <c r="F942">
        <v>72</v>
      </c>
      <c r="G942">
        <v>66</v>
      </c>
      <c r="H942" t="s">
        <v>34</v>
      </c>
      <c r="I942" t="s">
        <v>34</v>
      </c>
      <c r="J942" t="s">
        <v>34</v>
      </c>
      <c r="K942">
        <v>72</v>
      </c>
    </row>
    <row r="943" spans="1:11" hidden="1" x14ac:dyDescent="0.25">
      <c r="A943" t="s">
        <v>8</v>
      </c>
      <c r="B943" t="s">
        <v>21</v>
      </c>
      <c r="C943" t="s">
        <v>16</v>
      </c>
      <c r="D943" t="s">
        <v>11</v>
      </c>
      <c r="E943" t="s">
        <v>12</v>
      </c>
      <c r="F943">
        <v>78</v>
      </c>
      <c r="G943">
        <v>91</v>
      </c>
      <c r="H943" t="s">
        <v>34</v>
      </c>
      <c r="I943" t="s">
        <v>34</v>
      </c>
      <c r="J943" t="s">
        <v>34</v>
      </c>
      <c r="K943">
        <v>96</v>
      </c>
    </row>
    <row r="944" spans="1:11" x14ac:dyDescent="0.25">
      <c r="A944" t="s">
        <v>17</v>
      </c>
      <c r="B944" t="s">
        <v>13</v>
      </c>
      <c r="C944" t="s">
        <v>22</v>
      </c>
      <c r="D944" t="s">
        <v>11</v>
      </c>
      <c r="E944" t="s">
        <v>12</v>
      </c>
      <c r="F944">
        <v>81</v>
      </c>
      <c r="G944">
        <v>66</v>
      </c>
      <c r="H944" t="s">
        <v>34</v>
      </c>
      <c r="I944" t="s">
        <v>34</v>
      </c>
      <c r="J944" t="s">
        <v>34</v>
      </c>
      <c r="K944">
        <v>64</v>
      </c>
    </row>
    <row r="945" spans="1:11" hidden="1" x14ac:dyDescent="0.25">
      <c r="A945" t="s">
        <v>17</v>
      </c>
      <c r="B945" t="s">
        <v>18</v>
      </c>
      <c r="C945" t="s">
        <v>23</v>
      </c>
      <c r="D945" t="s">
        <v>20</v>
      </c>
      <c r="E945" t="s">
        <v>15</v>
      </c>
      <c r="F945">
        <v>61</v>
      </c>
      <c r="G945">
        <v>62</v>
      </c>
      <c r="H945" t="s">
        <v>34</v>
      </c>
      <c r="I945" t="s">
        <v>34</v>
      </c>
      <c r="J945" t="s">
        <v>34</v>
      </c>
      <c r="K945">
        <v>61</v>
      </c>
    </row>
    <row r="946" spans="1:11" x14ac:dyDescent="0.25">
      <c r="A946" t="s">
        <v>8</v>
      </c>
      <c r="B946" t="s">
        <v>9</v>
      </c>
      <c r="C946" t="s">
        <v>22</v>
      </c>
      <c r="D946" t="s">
        <v>11</v>
      </c>
      <c r="E946" t="s">
        <v>12</v>
      </c>
      <c r="F946">
        <v>58</v>
      </c>
      <c r="G946">
        <v>68</v>
      </c>
      <c r="H946" t="s">
        <v>34</v>
      </c>
      <c r="I946" t="s">
        <v>34</v>
      </c>
      <c r="J946" t="s">
        <v>34</v>
      </c>
      <c r="K946">
        <v>61</v>
      </c>
    </row>
    <row r="947" spans="1:11" hidden="1" x14ac:dyDescent="0.25">
      <c r="A947" t="s">
        <v>8</v>
      </c>
      <c r="B947" t="s">
        <v>13</v>
      </c>
      <c r="C947" t="s">
        <v>19</v>
      </c>
      <c r="D947" t="s">
        <v>11</v>
      </c>
      <c r="E947" t="s">
        <v>12</v>
      </c>
      <c r="F947">
        <v>54</v>
      </c>
      <c r="G947">
        <v>61</v>
      </c>
      <c r="H947" t="s">
        <v>34</v>
      </c>
      <c r="I947" t="s">
        <v>34</v>
      </c>
      <c r="J947" t="s">
        <v>34</v>
      </c>
      <c r="K947">
        <v>58</v>
      </c>
    </row>
    <row r="948" spans="1:11" x14ac:dyDescent="0.25">
      <c r="A948" t="s">
        <v>17</v>
      </c>
      <c r="B948" t="s">
        <v>9</v>
      </c>
      <c r="C948" t="s">
        <v>22</v>
      </c>
      <c r="D948" t="s">
        <v>11</v>
      </c>
      <c r="E948" t="s">
        <v>12</v>
      </c>
      <c r="F948">
        <v>82</v>
      </c>
      <c r="G948">
        <v>82</v>
      </c>
      <c r="H948" t="s">
        <v>34</v>
      </c>
      <c r="I948" t="s">
        <v>34</v>
      </c>
      <c r="J948" t="s">
        <v>34</v>
      </c>
      <c r="K948">
        <v>80</v>
      </c>
    </row>
    <row r="949" spans="1:11" hidden="1" x14ac:dyDescent="0.25">
      <c r="A949" t="s">
        <v>8</v>
      </c>
      <c r="B949" t="s">
        <v>21</v>
      </c>
      <c r="C949" t="s">
        <v>14</v>
      </c>
      <c r="D949" t="s">
        <v>20</v>
      </c>
      <c r="E949" t="s">
        <v>12</v>
      </c>
      <c r="F949">
        <v>49</v>
      </c>
      <c r="G949">
        <v>58</v>
      </c>
      <c r="H949" t="s">
        <v>35</v>
      </c>
      <c r="I949" t="s">
        <v>34</v>
      </c>
      <c r="J949" t="s">
        <v>34</v>
      </c>
      <c r="K949">
        <v>60</v>
      </c>
    </row>
    <row r="950" spans="1:11" hidden="1" x14ac:dyDescent="0.25">
      <c r="A950" t="s">
        <v>17</v>
      </c>
      <c r="B950" t="s">
        <v>9</v>
      </c>
      <c r="C950" t="s">
        <v>23</v>
      </c>
      <c r="D950" t="s">
        <v>20</v>
      </c>
      <c r="E950" t="s">
        <v>15</v>
      </c>
      <c r="F950">
        <v>49</v>
      </c>
      <c r="G950">
        <v>50</v>
      </c>
      <c r="H950" t="s">
        <v>35</v>
      </c>
      <c r="I950" t="s">
        <v>34</v>
      </c>
      <c r="J950" t="s">
        <v>34</v>
      </c>
      <c r="K950">
        <v>52</v>
      </c>
    </row>
    <row r="951" spans="1:11" x14ac:dyDescent="0.25">
      <c r="A951" t="s">
        <v>8</v>
      </c>
      <c r="B951" t="s">
        <v>24</v>
      </c>
      <c r="C951" t="s">
        <v>22</v>
      </c>
      <c r="D951" t="s">
        <v>20</v>
      </c>
      <c r="E951" t="s">
        <v>15</v>
      </c>
      <c r="F951">
        <v>57</v>
      </c>
      <c r="G951">
        <v>75</v>
      </c>
      <c r="H951" t="s">
        <v>34</v>
      </c>
      <c r="I951" t="s">
        <v>34</v>
      </c>
      <c r="J951" t="s">
        <v>34</v>
      </c>
      <c r="K951">
        <v>73</v>
      </c>
    </row>
    <row r="952" spans="1:11" x14ac:dyDescent="0.25">
      <c r="A952" t="s">
        <v>17</v>
      </c>
      <c r="B952" t="s">
        <v>24</v>
      </c>
      <c r="C952" t="s">
        <v>22</v>
      </c>
      <c r="D952" t="s">
        <v>11</v>
      </c>
      <c r="E952" t="s">
        <v>12</v>
      </c>
      <c r="F952">
        <v>94</v>
      </c>
      <c r="G952">
        <v>73</v>
      </c>
      <c r="H952" t="s">
        <v>34</v>
      </c>
      <c r="I952" t="s">
        <v>34</v>
      </c>
      <c r="J952" t="s">
        <v>34</v>
      </c>
      <c r="K952">
        <v>71</v>
      </c>
    </row>
    <row r="953" spans="1:11" hidden="1" x14ac:dyDescent="0.25">
      <c r="A953" t="s">
        <v>8</v>
      </c>
      <c r="B953" t="s">
        <v>21</v>
      </c>
      <c r="C953" t="s">
        <v>14</v>
      </c>
      <c r="D953" t="s">
        <v>11</v>
      </c>
      <c r="E953" t="s">
        <v>15</v>
      </c>
      <c r="F953">
        <v>75</v>
      </c>
      <c r="G953">
        <v>77</v>
      </c>
      <c r="H953" t="s">
        <v>34</v>
      </c>
      <c r="I953" t="s">
        <v>34</v>
      </c>
      <c r="J953" t="s">
        <v>34</v>
      </c>
      <c r="K953">
        <v>83</v>
      </c>
    </row>
    <row r="954" spans="1:11" hidden="1" x14ac:dyDescent="0.25">
      <c r="A954" t="s">
        <v>8</v>
      </c>
      <c r="B954" t="s">
        <v>24</v>
      </c>
      <c r="C954" t="s">
        <v>23</v>
      </c>
      <c r="D954" t="s">
        <v>20</v>
      </c>
      <c r="E954" t="s">
        <v>12</v>
      </c>
      <c r="F954">
        <v>74</v>
      </c>
      <c r="G954">
        <v>74</v>
      </c>
      <c r="H954" t="s">
        <v>34</v>
      </c>
      <c r="I954" t="s">
        <v>34</v>
      </c>
      <c r="J954" t="s">
        <v>34</v>
      </c>
      <c r="K954">
        <v>72</v>
      </c>
    </row>
    <row r="955" spans="1:11" x14ac:dyDescent="0.25">
      <c r="A955" t="s">
        <v>17</v>
      </c>
      <c r="B955" t="s">
        <v>13</v>
      </c>
      <c r="C955" t="s">
        <v>22</v>
      </c>
      <c r="D955" t="s">
        <v>11</v>
      </c>
      <c r="E955" t="s">
        <v>15</v>
      </c>
      <c r="F955">
        <v>58</v>
      </c>
      <c r="G955">
        <v>52</v>
      </c>
      <c r="H955" t="s">
        <v>34</v>
      </c>
      <c r="I955" t="s">
        <v>34</v>
      </c>
      <c r="J955" t="s">
        <v>34</v>
      </c>
      <c r="K955">
        <v>54</v>
      </c>
    </row>
    <row r="956" spans="1:11" hidden="1" x14ac:dyDescent="0.25">
      <c r="A956" t="s">
        <v>8</v>
      </c>
      <c r="B956" t="s">
        <v>13</v>
      </c>
      <c r="C956" t="s">
        <v>14</v>
      </c>
      <c r="D956" t="s">
        <v>11</v>
      </c>
      <c r="E956" t="s">
        <v>12</v>
      </c>
      <c r="F956">
        <v>62</v>
      </c>
      <c r="G956">
        <v>69</v>
      </c>
      <c r="H956" t="s">
        <v>34</v>
      </c>
      <c r="I956" t="s">
        <v>34</v>
      </c>
      <c r="J956" t="s">
        <v>34</v>
      </c>
      <c r="K956">
        <v>69</v>
      </c>
    </row>
    <row r="957" spans="1:11" hidden="1" x14ac:dyDescent="0.25">
      <c r="A957" t="s">
        <v>17</v>
      </c>
      <c r="B957" t="s">
        <v>24</v>
      </c>
      <c r="C957" t="s">
        <v>19</v>
      </c>
      <c r="D957" t="s">
        <v>11</v>
      </c>
      <c r="E957" t="s">
        <v>12</v>
      </c>
      <c r="F957">
        <v>72</v>
      </c>
      <c r="G957">
        <v>57</v>
      </c>
      <c r="H957" t="s">
        <v>34</v>
      </c>
      <c r="I957" t="s">
        <v>34</v>
      </c>
      <c r="J957" t="s">
        <v>34</v>
      </c>
      <c r="K957">
        <v>62</v>
      </c>
    </row>
    <row r="958" spans="1:11" hidden="1" x14ac:dyDescent="0.25">
      <c r="A958" t="s">
        <v>17</v>
      </c>
      <c r="B958" t="s">
        <v>13</v>
      </c>
      <c r="C958" t="s">
        <v>14</v>
      </c>
      <c r="D958" t="s">
        <v>11</v>
      </c>
      <c r="E958" t="s">
        <v>12</v>
      </c>
      <c r="F958">
        <v>84</v>
      </c>
      <c r="G958">
        <v>87</v>
      </c>
      <c r="H958" t="s">
        <v>34</v>
      </c>
      <c r="I958" t="s">
        <v>34</v>
      </c>
      <c r="J958" t="s">
        <v>34</v>
      </c>
      <c r="K958">
        <v>81</v>
      </c>
    </row>
    <row r="959" spans="1:11" hidden="1" x14ac:dyDescent="0.25">
      <c r="A959" t="s">
        <v>8</v>
      </c>
      <c r="B959" t="s">
        <v>21</v>
      </c>
      <c r="C959" t="s">
        <v>16</v>
      </c>
      <c r="D959" t="s">
        <v>11</v>
      </c>
      <c r="E959" t="s">
        <v>12</v>
      </c>
      <c r="F959">
        <v>92</v>
      </c>
      <c r="G959">
        <v>100</v>
      </c>
      <c r="H959" t="s">
        <v>34</v>
      </c>
      <c r="I959" t="s">
        <v>34</v>
      </c>
      <c r="J959" t="s">
        <v>34</v>
      </c>
      <c r="K959">
        <v>100</v>
      </c>
    </row>
    <row r="960" spans="1:11" x14ac:dyDescent="0.25">
      <c r="A960" t="s">
        <v>8</v>
      </c>
      <c r="B960" t="s">
        <v>21</v>
      </c>
      <c r="C960" t="s">
        <v>22</v>
      </c>
      <c r="D960" t="s">
        <v>11</v>
      </c>
      <c r="E960" t="s">
        <v>12</v>
      </c>
      <c r="F960">
        <v>45</v>
      </c>
      <c r="G960">
        <v>63</v>
      </c>
      <c r="H960" t="s">
        <v>35</v>
      </c>
      <c r="I960" t="s">
        <v>34</v>
      </c>
      <c r="J960" t="s">
        <v>34</v>
      </c>
      <c r="K960">
        <v>59</v>
      </c>
    </row>
    <row r="961" spans="1:11" x14ac:dyDescent="0.25">
      <c r="A961" t="s">
        <v>17</v>
      </c>
      <c r="B961" t="s">
        <v>13</v>
      </c>
      <c r="C961" t="s">
        <v>22</v>
      </c>
      <c r="D961" t="s">
        <v>11</v>
      </c>
      <c r="E961" t="s">
        <v>12</v>
      </c>
      <c r="F961">
        <v>75</v>
      </c>
      <c r="G961">
        <v>81</v>
      </c>
      <c r="H961" t="s">
        <v>34</v>
      </c>
      <c r="I961" t="s">
        <v>34</v>
      </c>
      <c r="J961" t="s">
        <v>34</v>
      </c>
      <c r="K961">
        <v>71</v>
      </c>
    </row>
    <row r="962" spans="1:11" hidden="1" x14ac:dyDescent="0.25">
      <c r="A962" t="s">
        <v>8</v>
      </c>
      <c r="B962" t="s">
        <v>18</v>
      </c>
      <c r="C962" t="s">
        <v>14</v>
      </c>
      <c r="D962" t="s">
        <v>11</v>
      </c>
      <c r="E962" t="s">
        <v>12</v>
      </c>
      <c r="F962">
        <v>56</v>
      </c>
      <c r="G962">
        <v>58</v>
      </c>
      <c r="H962" t="s">
        <v>34</v>
      </c>
      <c r="I962" t="s">
        <v>34</v>
      </c>
      <c r="J962" t="s">
        <v>34</v>
      </c>
      <c r="K962">
        <v>64</v>
      </c>
    </row>
    <row r="963" spans="1:11" hidden="1" x14ac:dyDescent="0.25">
      <c r="A963" t="s">
        <v>8</v>
      </c>
      <c r="B963" t="s">
        <v>21</v>
      </c>
      <c r="C963" t="s">
        <v>23</v>
      </c>
      <c r="D963" t="s">
        <v>20</v>
      </c>
      <c r="E963" t="s">
        <v>12</v>
      </c>
      <c r="F963">
        <v>48</v>
      </c>
      <c r="G963">
        <v>54</v>
      </c>
      <c r="H963" t="s">
        <v>35</v>
      </c>
      <c r="I963" t="s">
        <v>34</v>
      </c>
      <c r="J963" t="s">
        <v>34</v>
      </c>
      <c r="K963">
        <v>53</v>
      </c>
    </row>
    <row r="964" spans="1:11" hidden="1" x14ac:dyDescent="0.25">
      <c r="A964" t="s">
        <v>8</v>
      </c>
      <c r="B964" t="s">
        <v>24</v>
      </c>
      <c r="C964" t="s">
        <v>19</v>
      </c>
      <c r="D964" t="s">
        <v>11</v>
      </c>
      <c r="E964" t="s">
        <v>12</v>
      </c>
      <c r="F964">
        <v>100</v>
      </c>
      <c r="G964">
        <v>100</v>
      </c>
      <c r="H964" t="s">
        <v>34</v>
      </c>
      <c r="I964" t="s">
        <v>34</v>
      </c>
      <c r="J964" t="s">
        <v>34</v>
      </c>
      <c r="K964">
        <v>100</v>
      </c>
    </row>
    <row r="965" spans="1:11" hidden="1" x14ac:dyDescent="0.25">
      <c r="A965" t="s">
        <v>8</v>
      </c>
      <c r="B965" t="s">
        <v>13</v>
      </c>
      <c r="C965" t="s">
        <v>23</v>
      </c>
      <c r="D965" t="s">
        <v>20</v>
      </c>
      <c r="E965" t="s">
        <v>15</v>
      </c>
      <c r="F965">
        <v>65</v>
      </c>
      <c r="G965">
        <v>76</v>
      </c>
      <c r="H965" t="s">
        <v>34</v>
      </c>
      <c r="I965" t="s">
        <v>34</v>
      </c>
      <c r="J965" t="s">
        <v>34</v>
      </c>
      <c r="K965">
        <v>75</v>
      </c>
    </row>
    <row r="966" spans="1:11" hidden="1" x14ac:dyDescent="0.25">
      <c r="A966" t="s">
        <v>17</v>
      </c>
      <c r="B966" t="s">
        <v>21</v>
      </c>
      <c r="C966" t="s">
        <v>14</v>
      </c>
      <c r="D966" t="s">
        <v>11</v>
      </c>
      <c r="E966" t="s">
        <v>12</v>
      </c>
      <c r="F966">
        <v>72</v>
      </c>
      <c r="G966">
        <v>57</v>
      </c>
      <c r="H966" t="s">
        <v>34</v>
      </c>
      <c r="I966" t="s">
        <v>34</v>
      </c>
      <c r="J966" t="s">
        <v>34</v>
      </c>
      <c r="K966">
        <v>58</v>
      </c>
    </row>
    <row r="967" spans="1:11" hidden="1" x14ac:dyDescent="0.25">
      <c r="A967" t="s">
        <v>8</v>
      </c>
      <c r="B967" t="s">
        <v>21</v>
      </c>
      <c r="C967" t="s">
        <v>14</v>
      </c>
      <c r="D967" t="s">
        <v>11</v>
      </c>
      <c r="E967" t="s">
        <v>12</v>
      </c>
      <c r="F967">
        <v>62</v>
      </c>
      <c r="G967">
        <v>70</v>
      </c>
      <c r="H967" t="s">
        <v>34</v>
      </c>
      <c r="I967" t="s">
        <v>34</v>
      </c>
      <c r="J967" t="s">
        <v>34</v>
      </c>
      <c r="K967">
        <v>72</v>
      </c>
    </row>
    <row r="968" spans="1:11" hidden="1" x14ac:dyDescent="0.25">
      <c r="A968" t="s">
        <v>17</v>
      </c>
      <c r="B968" t="s">
        <v>18</v>
      </c>
      <c r="C968" t="s">
        <v>23</v>
      </c>
      <c r="D968" t="s">
        <v>11</v>
      </c>
      <c r="E968" t="s">
        <v>15</v>
      </c>
      <c r="F968">
        <v>66</v>
      </c>
      <c r="G968">
        <v>68</v>
      </c>
      <c r="H968" t="s">
        <v>34</v>
      </c>
      <c r="I968" t="s">
        <v>34</v>
      </c>
      <c r="J968" t="s">
        <v>34</v>
      </c>
      <c r="K968">
        <v>64</v>
      </c>
    </row>
    <row r="969" spans="1:11" hidden="1" x14ac:dyDescent="0.25">
      <c r="A969" t="s">
        <v>17</v>
      </c>
      <c r="B969" t="s">
        <v>13</v>
      </c>
      <c r="C969" t="s">
        <v>14</v>
      </c>
      <c r="D969" t="s">
        <v>11</v>
      </c>
      <c r="E969" t="s">
        <v>12</v>
      </c>
      <c r="F969">
        <v>63</v>
      </c>
      <c r="G969">
        <v>63</v>
      </c>
      <c r="H969" t="s">
        <v>34</v>
      </c>
      <c r="I969" t="s">
        <v>34</v>
      </c>
      <c r="J969" t="s">
        <v>34</v>
      </c>
      <c r="K969">
        <v>60</v>
      </c>
    </row>
    <row r="970" spans="1:11" hidden="1" x14ac:dyDescent="0.25">
      <c r="A970" t="s">
        <v>8</v>
      </c>
      <c r="B970" t="s">
        <v>24</v>
      </c>
      <c r="C970" t="s">
        <v>19</v>
      </c>
      <c r="D970" t="s">
        <v>11</v>
      </c>
      <c r="E970" t="s">
        <v>12</v>
      </c>
      <c r="F970">
        <v>68</v>
      </c>
      <c r="G970">
        <v>76</v>
      </c>
      <c r="H970" t="s">
        <v>34</v>
      </c>
      <c r="I970" t="s">
        <v>34</v>
      </c>
      <c r="J970" t="s">
        <v>34</v>
      </c>
      <c r="K970">
        <v>67</v>
      </c>
    </row>
    <row r="971" spans="1:11" hidden="1" x14ac:dyDescent="0.25">
      <c r="A971" t="s">
        <v>8</v>
      </c>
      <c r="B971" t="s">
        <v>9</v>
      </c>
      <c r="C971" t="s">
        <v>10</v>
      </c>
      <c r="D971" t="s">
        <v>11</v>
      </c>
      <c r="E971" t="s">
        <v>12</v>
      </c>
      <c r="F971">
        <v>75</v>
      </c>
      <c r="G971">
        <v>84</v>
      </c>
      <c r="H971" t="s">
        <v>34</v>
      </c>
      <c r="I971" t="s">
        <v>34</v>
      </c>
      <c r="J971" t="s">
        <v>34</v>
      </c>
      <c r="K971">
        <v>80</v>
      </c>
    </row>
    <row r="972" spans="1:11" hidden="1" x14ac:dyDescent="0.25">
      <c r="A972" t="s">
        <v>8</v>
      </c>
      <c r="B972" t="s">
        <v>21</v>
      </c>
      <c r="C972" t="s">
        <v>10</v>
      </c>
      <c r="D972" t="s">
        <v>11</v>
      </c>
      <c r="E972" t="s">
        <v>12</v>
      </c>
      <c r="F972">
        <v>89</v>
      </c>
      <c r="G972">
        <v>100</v>
      </c>
      <c r="H972" t="s">
        <v>34</v>
      </c>
      <c r="I972" t="s">
        <v>34</v>
      </c>
      <c r="J972" t="s">
        <v>34</v>
      </c>
      <c r="K972">
        <v>100</v>
      </c>
    </row>
    <row r="973" spans="1:11" hidden="1" x14ac:dyDescent="0.25">
      <c r="A973" t="s">
        <v>17</v>
      </c>
      <c r="B973" t="s">
        <v>13</v>
      </c>
      <c r="C973" t="s">
        <v>23</v>
      </c>
      <c r="D973" t="s">
        <v>11</v>
      </c>
      <c r="E973" t="s">
        <v>15</v>
      </c>
      <c r="F973">
        <v>78</v>
      </c>
      <c r="G973">
        <v>72</v>
      </c>
      <c r="H973" t="s">
        <v>34</v>
      </c>
      <c r="I973" t="s">
        <v>34</v>
      </c>
      <c r="J973" t="s">
        <v>34</v>
      </c>
      <c r="K973">
        <v>69</v>
      </c>
    </row>
    <row r="974" spans="1:11" x14ac:dyDescent="0.25">
      <c r="A974" t="s">
        <v>8</v>
      </c>
      <c r="B974" t="s">
        <v>18</v>
      </c>
      <c r="C974" t="s">
        <v>22</v>
      </c>
      <c r="D974" t="s">
        <v>20</v>
      </c>
      <c r="E974" t="s">
        <v>15</v>
      </c>
      <c r="F974">
        <v>53</v>
      </c>
      <c r="G974">
        <v>50</v>
      </c>
      <c r="H974" t="s">
        <v>34</v>
      </c>
      <c r="I974" t="s">
        <v>34</v>
      </c>
      <c r="J974" t="s">
        <v>34</v>
      </c>
      <c r="K974">
        <v>60</v>
      </c>
    </row>
    <row r="975" spans="1:11" hidden="1" x14ac:dyDescent="0.25">
      <c r="A975" t="s">
        <v>8</v>
      </c>
      <c r="B975" t="s">
        <v>21</v>
      </c>
      <c r="C975" t="s">
        <v>14</v>
      </c>
      <c r="D975" t="s">
        <v>20</v>
      </c>
      <c r="E975" t="s">
        <v>12</v>
      </c>
      <c r="F975">
        <v>49</v>
      </c>
      <c r="G975">
        <v>65</v>
      </c>
      <c r="H975" t="s">
        <v>35</v>
      </c>
      <c r="I975" t="s">
        <v>34</v>
      </c>
      <c r="J975" t="s">
        <v>34</v>
      </c>
      <c r="K975">
        <v>61</v>
      </c>
    </row>
    <row r="976" spans="1:11" hidden="1" x14ac:dyDescent="0.25">
      <c r="A976" t="s">
        <v>8</v>
      </c>
      <c r="B976" t="s">
        <v>18</v>
      </c>
      <c r="C976" t="s">
        <v>14</v>
      </c>
      <c r="D976" t="s">
        <v>11</v>
      </c>
      <c r="E976" t="s">
        <v>12</v>
      </c>
      <c r="F976">
        <v>54</v>
      </c>
      <c r="G976">
        <v>63</v>
      </c>
      <c r="H976" t="s">
        <v>34</v>
      </c>
      <c r="I976" t="s">
        <v>34</v>
      </c>
      <c r="J976" t="s">
        <v>34</v>
      </c>
      <c r="K976">
        <v>67</v>
      </c>
    </row>
    <row r="977" spans="1:17" hidden="1" x14ac:dyDescent="0.25">
      <c r="A977" t="s">
        <v>8</v>
      </c>
      <c r="B977" t="s">
        <v>13</v>
      </c>
      <c r="C977" t="s">
        <v>14</v>
      </c>
      <c r="D977" t="s">
        <v>11</v>
      </c>
      <c r="E977" t="s">
        <v>15</v>
      </c>
      <c r="F977">
        <v>64</v>
      </c>
      <c r="G977">
        <v>82</v>
      </c>
      <c r="H977" t="s">
        <v>34</v>
      </c>
      <c r="I977" t="s">
        <v>34</v>
      </c>
      <c r="J977" t="s">
        <v>34</v>
      </c>
      <c r="K977">
        <v>77</v>
      </c>
    </row>
    <row r="978" spans="1:17" hidden="1" x14ac:dyDescent="0.25">
      <c r="A978" t="s">
        <v>17</v>
      </c>
      <c r="B978" t="s">
        <v>9</v>
      </c>
      <c r="C978" t="s">
        <v>14</v>
      </c>
      <c r="D978" t="s">
        <v>20</v>
      </c>
      <c r="E978" t="s">
        <v>15</v>
      </c>
      <c r="F978">
        <v>60</v>
      </c>
      <c r="G978">
        <v>62</v>
      </c>
      <c r="H978" t="s">
        <v>34</v>
      </c>
      <c r="I978" t="s">
        <v>34</v>
      </c>
      <c r="J978" t="s">
        <v>34</v>
      </c>
      <c r="K978">
        <v>60</v>
      </c>
    </row>
    <row r="979" spans="1:17" hidden="1" x14ac:dyDescent="0.25">
      <c r="A979" t="s">
        <v>17</v>
      </c>
      <c r="B979" t="s">
        <v>13</v>
      </c>
      <c r="C979" t="s">
        <v>19</v>
      </c>
      <c r="D979" t="s">
        <v>11</v>
      </c>
      <c r="E979" t="s">
        <v>12</v>
      </c>
      <c r="F979">
        <v>62</v>
      </c>
      <c r="G979">
        <v>65</v>
      </c>
      <c r="H979" t="s">
        <v>34</v>
      </c>
      <c r="I979" t="s">
        <v>34</v>
      </c>
      <c r="J979" t="s">
        <v>34</v>
      </c>
      <c r="K979">
        <v>58</v>
      </c>
    </row>
    <row r="980" spans="1:17" x14ac:dyDescent="0.25">
      <c r="A980" t="s">
        <v>17</v>
      </c>
      <c r="B980" t="s">
        <v>21</v>
      </c>
      <c r="C980" t="s">
        <v>22</v>
      </c>
      <c r="D980" t="s">
        <v>11</v>
      </c>
      <c r="E980" t="s">
        <v>15</v>
      </c>
      <c r="F980">
        <v>55</v>
      </c>
      <c r="G980">
        <v>41</v>
      </c>
      <c r="H980" t="s">
        <v>34</v>
      </c>
      <c r="I980" t="s">
        <v>35</v>
      </c>
      <c r="J980" t="s">
        <v>35</v>
      </c>
      <c r="K980">
        <v>48</v>
      </c>
    </row>
    <row r="981" spans="1:17" hidden="1" x14ac:dyDescent="0.25">
      <c r="A981" t="s">
        <v>8</v>
      </c>
      <c r="B981" t="s">
        <v>13</v>
      </c>
      <c r="C981" t="s">
        <v>19</v>
      </c>
      <c r="D981" t="s">
        <v>11</v>
      </c>
      <c r="E981" t="s">
        <v>12</v>
      </c>
      <c r="F981">
        <v>91</v>
      </c>
      <c r="G981">
        <v>95</v>
      </c>
      <c r="H981" t="s">
        <v>34</v>
      </c>
      <c r="I981" t="s">
        <v>34</v>
      </c>
      <c r="J981" t="s">
        <v>34</v>
      </c>
      <c r="K981">
        <v>94</v>
      </c>
    </row>
    <row r="982" spans="1:17" x14ac:dyDescent="0.25">
      <c r="A982" t="s">
        <v>8</v>
      </c>
      <c r="B982" t="s">
        <v>9</v>
      </c>
      <c r="C982" t="s">
        <v>22</v>
      </c>
      <c r="D982" t="s">
        <v>20</v>
      </c>
      <c r="E982" t="s">
        <v>12</v>
      </c>
      <c r="F982">
        <v>8</v>
      </c>
      <c r="G982">
        <v>24</v>
      </c>
      <c r="H982" t="s">
        <v>35</v>
      </c>
      <c r="I982" t="s">
        <v>35</v>
      </c>
      <c r="J982" t="s">
        <v>35</v>
      </c>
      <c r="K982">
        <v>23</v>
      </c>
    </row>
    <row r="983" spans="1:17" hidden="1" x14ac:dyDescent="0.25">
      <c r="A983" t="s">
        <v>17</v>
      </c>
      <c r="B983" t="s">
        <v>21</v>
      </c>
      <c r="C983" t="s">
        <v>23</v>
      </c>
      <c r="D983" t="s">
        <v>11</v>
      </c>
      <c r="E983" t="s">
        <v>12</v>
      </c>
      <c r="F983">
        <v>81</v>
      </c>
      <c r="G983">
        <v>78</v>
      </c>
      <c r="H983" t="s">
        <v>34</v>
      </c>
      <c r="I983" t="s">
        <v>34</v>
      </c>
      <c r="J983" t="s">
        <v>34</v>
      </c>
      <c r="K983">
        <v>78</v>
      </c>
      <c r="P983" s="6" t="s">
        <v>0</v>
      </c>
      <c r="Q983" s="7" t="s">
        <v>36</v>
      </c>
    </row>
    <row r="984" spans="1:17" hidden="1" x14ac:dyDescent="0.25">
      <c r="A984" t="s">
        <v>17</v>
      </c>
      <c r="B984" t="s">
        <v>9</v>
      </c>
      <c r="C984" t="s">
        <v>23</v>
      </c>
      <c r="D984" t="s">
        <v>11</v>
      </c>
      <c r="E984" t="s">
        <v>15</v>
      </c>
      <c r="F984">
        <v>79</v>
      </c>
      <c r="G984">
        <v>85</v>
      </c>
      <c r="H984" t="s">
        <v>34</v>
      </c>
      <c r="I984" t="s">
        <v>34</v>
      </c>
      <c r="J984" t="s">
        <v>34</v>
      </c>
      <c r="K984">
        <v>86</v>
      </c>
      <c r="P984" s="10" t="s">
        <v>8</v>
      </c>
      <c r="Q984" s="9" t="str">
        <f>IF(StudentsPerformance34[[#This Row],[math score]]&lt;50,"Failed","Passed")</f>
        <v>Passed</v>
      </c>
    </row>
    <row r="985" spans="1:17" hidden="1" x14ac:dyDescent="0.25">
      <c r="A985" t="s">
        <v>8</v>
      </c>
      <c r="B985" t="s">
        <v>18</v>
      </c>
      <c r="C985" t="s">
        <v>14</v>
      </c>
      <c r="D985" t="s">
        <v>11</v>
      </c>
      <c r="E985" t="s">
        <v>15</v>
      </c>
      <c r="F985">
        <v>78</v>
      </c>
      <c r="G985">
        <v>87</v>
      </c>
      <c r="H985" t="s">
        <v>34</v>
      </c>
      <c r="I985" t="s">
        <v>34</v>
      </c>
      <c r="J985" t="s">
        <v>34</v>
      </c>
      <c r="K985">
        <v>91</v>
      </c>
      <c r="P985" s="11" t="s">
        <v>8</v>
      </c>
      <c r="Q985" s="8" t="str">
        <f>IF(StudentsPerformance34[[#This Row],[math score]]&lt;50,"Failed","Passed")</f>
        <v>Passed</v>
      </c>
    </row>
    <row r="986" spans="1:17" hidden="1" x14ac:dyDescent="0.25">
      <c r="A986" t="s">
        <v>8</v>
      </c>
      <c r="B986" t="s">
        <v>13</v>
      </c>
      <c r="C986" t="s">
        <v>23</v>
      </c>
      <c r="D986" t="s">
        <v>11</v>
      </c>
      <c r="E986" t="s">
        <v>12</v>
      </c>
      <c r="F986">
        <v>74</v>
      </c>
      <c r="G986">
        <v>75</v>
      </c>
      <c r="H986" t="s">
        <v>34</v>
      </c>
      <c r="I986" t="s">
        <v>34</v>
      </c>
      <c r="J986" t="s">
        <v>34</v>
      </c>
      <c r="K986">
        <v>82</v>
      </c>
      <c r="P986" s="10" t="s">
        <v>8</v>
      </c>
      <c r="Q986" s="9" t="str">
        <f>IF(StudentsPerformance34[[#This Row],[math score]]&lt;50,"Failed","Passed")</f>
        <v>Passed</v>
      </c>
    </row>
    <row r="987" spans="1:17" x14ac:dyDescent="0.25">
      <c r="A987" t="s">
        <v>17</v>
      </c>
      <c r="B987" t="s">
        <v>18</v>
      </c>
      <c r="C987" t="s">
        <v>22</v>
      </c>
      <c r="D987" t="s">
        <v>11</v>
      </c>
      <c r="E987" t="s">
        <v>12</v>
      </c>
      <c r="F987">
        <v>57</v>
      </c>
      <c r="G987">
        <v>51</v>
      </c>
      <c r="H987" t="s">
        <v>34</v>
      </c>
      <c r="I987" t="s">
        <v>34</v>
      </c>
      <c r="J987" t="s">
        <v>34</v>
      </c>
      <c r="K987">
        <v>54</v>
      </c>
      <c r="P987" s="11" t="s">
        <v>17</v>
      </c>
      <c r="Q987" s="8" t="str">
        <f>IF(StudentsPerformance34[[#This Row],[math score]]&lt;50,"Failed","Passed")</f>
        <v>Passed</v>
      </c>
    </row>
    <row r="988" spans="1:17" hidden="1" x14ac:dyDescent="0.25">
      <c r="A988" t="s">
        <v>8</v>
      </c>
      <c r="B988" t="s">
        <v>13</v>
      </c>
      <c r="C988" t="s">
        <v>19</v>
      </c>
      <c r="D988" t="s">
        <v>11</v>
      </c>
      <c r="E988" t="s">
        <v>12</v>
      </c>
      <c r="F988">
        <v>40</v>
      </c>
      <c r="G988">
        <v>59</v>
      </c>
      <c r="H988" t="s">
        <v>35</v>
      </c>
      <c r="I988" t="s">
        <v>34</v>
      </c>
      <c r="J988" t="s">
        <v>34</v>
      </c>
      <c r="K988">
        <v>51</v>
      </c>
      <c r="P988" s="10" t="s">
        <v>17</v>
      </c>
      <c r="Q988" s="9" t="str">
        <f>IF(StudentsPerformance34[[#This Row],[math score]]&lt;50,"Failed","Passed")</f>
        <v>Failed</v>
      </c>
    </row>
    <row r="989" spans="1:17" hidden="1" x14ac:dyDescent="0.25">
      <c r="A989" t="s">
        <v>17</v>
      </c>
      <c r="B989" t="s">
        <v>24</v>
      </c>
      <c r="C989" t="s">
        <v>23</v>
      </c>
      <c r="D989" t="s">
        <v>11</v>
      </c>
      <c r="E989" t="s">
        <v>15</v>
      </c>
      <c r="F989">
        <v>81</v>
      </c>
      <c r="G989">
        <v>75</v>
      </c>
      <c r="H989" t="s">
        <v>34</v>
      </c>
      <c r="I989" t="s">
        <v>34</v>
      </c>
      <c r="J989" t="s">
        <v>34</v>
      </c>
      <c r="K989">
        <v>76</v>
      </c>
      <c r="P989" s="11" t="s">
        <v>8</v>
      </c>
      <c r="Q989" s="8" t="str">
        <f>IF(StudentsPerformance34[[#This Row],[math score]]&lt;50,"Failed","Passed")</f>
        <v>Passed</v>
      </c>
    </row>
    <row r="990" spans="1:17" hidden="1" x14ac:dyDescent="0.25">
      <c r="A990" t="s">
        <v>8</v>
      </c>
      <c r="B990" t="s">
        <v>18</v>
      </c>
      <c r="C990" t="s">
        <v>23</v>
      </c>
      <c r="D990" t="s">
        <v>20</v>
      </c>
      <c r="E990" t="s">
        <v>12</v>
      </c>
      <c r="F990">
        <v>44</v>
      </c>
      <c r="G990">
        <v>45</v>
      </c>
      <c r="H990" t="s">
        <v>35</v>
      </c>
      <c r="I990" t="s">
        <v>35</v>
      </c>
      <c r="J990" t="s">
        <v>35</v>
      </c>
      <c r="K990">
        <v>45</v>
      </c>
      <c r="P990" s="10" t="s">
        <v>8</v>
      </c>
      <c r="Q990" s="9" t="str">
        <f>IF(StudentsPerformance34[[#This Row],[math score]]&lt;50,"Failed","Passed")</f>
        <v>Failed</v>
      </c>
    </row>
    <row r="991" spans="1:17" hidden="1" x14ac:dyDescent="0.25">
      <c r="A991" t="s">
        <v>8</v>
      </c>
      <c r="B991" t="s">
        <v>21</v>
      </c>
      <c r="C991" t="s">
        <v>14</v>
      </c>
      <c r="D991" t="s">
        <v>20</v>
      </c>
      <c r="E991" t="s">
        <v>15</v>
      </c>
      <c r="F991">
        <v>67</v>
      </c>
      <c r="G991">
        <v>86</v>
      </c>
      <c r="H991" t="s">
        <v>34</v>
      </c>
      <c r="I991" t="s">
        <v>34</v>
      </c>
      <c r="J991" t="s">
        <v>34</v>
      </c>
      <c r="K991">
        <v>83</v>
      </c>
      <c r="P991" s="11" t="s">
        <v>17</v>
      </c>
      <c r="Q991" s="8" t="str">
        <f>IF(StudentsPerformance34[[#This Row],[math score]]&lt;50,"Failed","Passed")</f>
        <v>Passed</v>
      </c>
    </row>
    <row r="992" spans="1:17" x14ac:dyDescent="0.25">
      <c r="A992" t="s">
        <v>17</v>
      </c>
      <c r="B992" t="s">
        <v>24</v>
      </c>
      <c r="C992" t="s">
        <v>22</v>
      </c>
      <c r="D992" t="s">
        <v>20</v>
      </c>
      <c r="E992" t="s">
        <v>15</v>
      </c>
      <c r="F992">
        <v>86</v>
      </c>
      <c r="G992">
        <v>81</v>
      </c>
      <c r="H992" t="s">
        <v>34</v>
      </c>
      <c r="I992" t="s">
        <v>34</v>
      </c>
      <c r="J992" t="s">
        <v>34</v>
      </c>
      <c r="K992">
        <v>75</v>
      </c>
      <c r="P992" s="10" t="s">
        <v>17</v>
      </c>
      <c r="Q992" s="9" t="str">
        <f>IF(StudentsPerformance34[[#This Row],[math score]]&lt;50,"Failed","Passed")</f>
        <v>Passed</v>
      </c>
    </row>
    <row r="993" spans="1:17" hidden="1" x14ac:dyDescent="0.25">
      <c r="A993" t="s">
        <v>8</v>
      </c>
      <c r="B993" t="s">
        <v>9</v>
      </c>
      <c r="C993" t="s">
        <v>23</v>
      </c>
      <c r="D993" t="s">
        <v>11</v>
      </c>
      <c r="E993" t="s">
        <v>15</v>
      </c>
      <c r="F993">
        <v>65</v>
      </c>
      <c r="G993">
        <v>82</v>
      </c>
      <c r="H993" t="s">
        <v>34</v>
      </c>
      <c r="I993" t="s">
        <v>34</v>
      </c>
      <c r="J993" t="s">
        <v>34</v>
      </c>
      <c r="K993">
        <v>78</v>
      </c>
      <c r="P993" s="11" t="s">
        <v>8</v>
      </c>
      <c r="Q993" s="8" t="str">
        <f>IF(StudentsPerformance34[[#This Row],[math score]]&lt;50,"Failed","Passed")</f>
        <v>Passed</v>
      </c>
    </row>
    <row r="994" spans="1:17" hidden="1" x14ac:dyDescent="0.25">
      <c r="A994" t="s">
        <v>8</v>
      </c>
      <c r="B994" t="s">
        <v>21</v>
      </c>
      <c r="C994" t="s">
        <v>19</v>
      </c>
      <c r="D994" t="s">
        <v>20</v>
      </c>
      <c r="E994" t="s">
        <v>12</v>
      </c>
      <c r="F994">
        <v>55</v>
      </c>
      <c r="G994">
        <v>76</v>
      </c>
      <c r="H994" t="s">
        <v>34</v>
      </c>
      <c r="I994" t="s">
        <v>34</v>
      </c>
      <c r="J994" t="s">
        <v>34</v>
      </c>
      <c r="K994">
        <v>76</v>
      </c>
      <c r="P994" s="10" t="s">
        <v>17</v>
      </c>
      <c r="Q994" s="9" t="str">
        <f>IF(StudentsPerformance34[[#This Row],[math score]]&lt;50,"Failed","Passed")</f>
        <v>Passed</v>
      </c>
    </row>
    <row r="995" spans="1:17" hidden="1" x14ac:dyDescent="0.25">
      <c r="A995" t="s">
        <v>8</v>
      </c>
      <c r="B995" t="s">
        <v>21</v>
      </c>
      <c r="C995" t="s">
        <v>10</v>
      </c>
      <c r="D995" t="s">
        <v>20</v>
      </c>
      <c r="E995" t="s">
        <v>12</v>
      </c>
      <c r="F995">
        <v>62</v>
      </c>
      <c r="G995">
        <v>72</v>
      </c>
      <c r="H995" t="s">
        <v>34</v>
      </c>
      <c r="I995" t="s">
        <v>34</v>
      </c>
      <c r="J995" t="s">
        <v>34</v>
      </c>
      <c r="K995">
        <v>74</v>
      </c>
      <c r="P995" s="11" t="s">
        <v>17</v>
      </c>
      <c r="Q995" s="8" t="str">
        <f>IF(StudentsPerformance34[[#This Row],[math score]]&lt;50,"Failed","Passed")</f>
        <v>Passed</v>
      </c>
    </row>
    <row r="996" spans="1:17" x14ac:dyDescent="0.25">
      <c r="A996" t="s">
        <v>17</v>
      </c>
      <c r="B996" t="s">
        <v>18</v>
      </c>
      <c r="C996" t="s">
        <v>22</v>
      </c>
      <c r="D996" t="s">
        <v>11</v>
      </c>
      <c r="E996" t="s">
        <v>12</v>
      </c>
      <c r="F996">
        <v>63</v>
      </c>
      <c r="G996">
        <v>63</v>
      </c>
      <c r="H996" t="s">
        <v>34</v>
      </c>
      <c r="I996" t="s">
        <v>34</v>
      </c>
      <c r="J996" t="s">
        <v>34</v>
      </c>
      <c r="K996">
        <v>62</v>
      </c>
      <c r="P996" s="10" t="s">
        <v>8</v>
      </c>
      <c r="Q996" s="9" t="str">
        <f>IF(StudentsPerformance34[[#This Row],[math score]]&lt;50,"Failed","Passed")</f>
        <v>Passed</v>
      </c>
    </row>
    <row r="997" spans="1:17" hidden="1" x14ac:dyDescent="0.25">
      <c r="A997" t="s">
        <v>8</v>
      </c>
      <c r="B997" t="s">
        <v>24</v>
      </c>
      <c r="C997" t="s">
        <v>16</v>
      </c>
      <c r="D997" t="s">
        <v>11</v>
      </c>
      <c r="E997" t="s">
        <v>15</v>
      </c>
      <c r="F997">
        <v>88</v>
      </c>
      <c r="G997">
        <v>99</v>
      </c>
      <c r="H997" t="s">
        <v>34</v>
      </c>
      <c r="I997" t="s">
        <v>34</v>
      </c>
      <c r="J997" t="s">
        <v>34</v>
      </c>
      <c r="K997">
        <v>95</v>
      </c>
      <c r="P997" s="11" t="s">
        <v>17</v>
      </c>
      <c r="Q997" s="8" t="str">
        <f>IF(StudentsPerformance34[[#This Row],[math score]]&lt;50,"Failed","Passed")</f>
        <v>Passed</v>
      </c>
    </row>
    <row r="998" spans="1:17" x14ac:dyDescent="0.25">
      <c r="A998" t="s">
        <v>17</v>
      </c>
      <c r="B998" t="s">
        <v>13</v>
      </c>
      <c r="C998" t="s">
        <v>22</v>
      </c>
      <c r="D998" t="s">
        <v>20</v>
      </c>
      <c r="E998" t="s">
        <v>12</v>
      </c>
      <c r="F998">
        <v>62</v>
      </c>
      <c r="G998">
        <v>55</v>
      </c>
      <c r="H998" t="s">
        <v>34</v>
      </c>
      <c r="I998" t="s">
        <v>34</v>
      </c>
      <c r="J998" t="s">
        <v>34</v>
      </c>
      <c r="K998">
        <v>55</v>
      </c>
      <c r="P998" s="10" t="s">
        <v>8</v>
      </c>
      <c r="Q998" s="9" t="str">
        <f>IF(StudentsPerformance34[[#This Row],[math score]]&lt;50,"Failed","Passed")</f>
        <v>Passed</v>
      </c>
    </row>
    <row r="999" spans="1:17" x14ac:dyDescent="0.25">
      <c r="A999" t="s">
        <v>8</v>
      </c>
      <c r="B999" t="s">
        <v>13</v>
      </c>
      <c r="C999" t="s">
        <v>22</v>
      </c>
      <c r="D999" t="s">
        <v>20</v>
      </c>
      <c r="E999" t="s">
        <v>15</v>
      </c>
      <c r="F999">
        <v>59</v>
      </c>
      <c r="G999">
        <v>71</v>
      </c>
      <c r="H999" t="s">
        <v>34</v>
      </c>
      <c r="I999" t="s">
        <v>34</v>
      </c>
      <c r="J999" t="s">
        <v>34</v>
      </c>
      <c r="K999">
        <v>65</v>
      </c>
      <c r="P999" s="11" t="s">
        <v>8</v>
      </c>
      <c r="Q999" s="8" t="str">
        <f>IF(StudentsPerformance34[[#This Row],[math score]]&lt;50,"Failed","Passed")</f>
        <v>Passed</v>
      </c>
    </row>
    <row r="1000" spans="1:17" hidden="1" x14ac:dyDescent="0.25">
      <c r="A1000" t="s">
        <v>8</v>
      </c>
      <c r="B1000" t="s">
        <v>21</v>
      </c>
      <c r="C1000" t="s">
        <v>14</v>
      </c>
      <c r="D1000" t="s">
        <v>11</v>
      </c>
      <c r="E1000" t="s">
        <v>15</v>
      </c>
      <c r="F1000">
        <v>68</v>
      </c>
      <c r="G1000">
        <v>78</v>
      </c>
      <c r="H1000" t="s">
        <v>34</v>
      </c>
      <c r="I1000" t="s">
        <v>34</v>
      </c>
      <c r="J1000" t="s">
        <v>34</v>
      </c>
      <c r="K1000">
        <v>77</v>
      </c>
      <c r="P1000" s="10" t="s">
        <v>17</v>
      </c>
      <c r="Q1000" s="9" t="str">
        <f>IF(StudentsPerformance34[[#This Row],[math score]]&lt;50,"Failed","Passed")</f>
        <v>Passed</v>
      </c>
    </row>
    <row r="1001" spans="1:17" hidden="1" x14ac:dyDescent="0.25">
      <c r="A1001" t="s">
        <v>8</v>
      </c>
      <c r="B1001" t="s">
        <v>21</v>
      </c>
      <c r="C1001" t="s">
        <v>14</v>
      </c>
      <c r="D1001" t="s">
        <v>20</v>
      </c>
      <c r="E1001" t="s">
        <v>12</v>
      </c>
      <c r="F1001">
        <v>77</v>
      </c>
      <c r="G1001">
        <v>86</v>
      </c>
      <c r="H1001" t="s">
        <v>34</v>
      </c>
      <c r="I1001" t="s">
        <v>34</v>
      </c>
      <c r="J1001" t="s">
        <v>34</v>
      </c>
      <c r="K1001">
        <v>86</v>
      </c>
      <c r="P1001" s="11" t="s">
        <v>8</v>
      </c>
      <c r="Q1001" s="8" t="str">
        <f>IF(StudentsPerformance34[[#This Row],[math score]]&lt;50,"Failed","Passed")</f>
        <v>Passed</v>
      </c>
    </row>
    <row r="1002" spans="1:17" x14ac:dyDescent="0.25">
      <c r="P1002" s="10" t="s">
        <v>17</v>
      </c>
      <c r="Q1002" s="9" t="e">
        <f>IF(StudentsPerformance34[[#This Row],[math score]]&lt;50,"Failed","Passed")</f>
        <v>#VALUE!</v>
      </c>
    </row>
    <row r="1003" spans="1:17" x14ac:dyDescent="0.25">
      <c r="P1003" s="11" t="s">
        <v>8</v>
      </c>
      <c r="Q1003" s="8" t="e">
        <f>IF(StudentsPerformance34[[#This Row],[math score]]&lt;50,"Failed","Passed")</f>
        <v>#VALUE!</v>
      </c>
    </row>
    <row r="1004" spans="1:17" x14ac:dyDescent="0.25">
      <c r="P1004" s="10" t="s">
        <v>17</v>
      </c>
      <c r="Q1004" s="9" t="e">
        <f>IF(StudentsPerformance34[[#This Row],[math score]]&lt;50,"Failed","Passed")</f>
        <v>#VALUE!</v>
      </c>
    </row>
    <row r="1005" spans="1:17" x14ac:dyDescent="0.25">
      <c r="P1005" s="11" t="s">
        <v>8</v>
      </c>
      <c r="Q1005" s="8" t="e">
        <f>IF(StudentsPerformance34[[#This Row],[math score]]&lt;50,"Failed","Passed")</f>
        <v>#VALUE!</v>
      </c>
    </row>
    <row r="1006" spans="1:17" x14ac:dyDescent="0.25">
      <c r="P1006" s="10" t="s">
        <v>17</v>
      </c>
      <c r="Q1006" s="9" t="e">
        <f>IF(StudentsPerformance34[[#This Row],[math score]]&lt;50,"Failed","Passed")</f>
        <v>#VALUE!</v>
      </c>
    </row>
    <row r="1007" spans="1:17" x14ac:dyDescent="0.25">
      <c r="P1007" s="11" t="s">
        <v>8</v>
      </c>
      <c r="Q1007" s="8" t="e">
        <f>IF(StudentsPerformance34[[#This Row],[math score]]&lt;50,"Failed","Passed")</f>
        <v>#VALUE!</v>
      </c>
    </row>
    <row r="1008" spans="1:17" x14ac:dyDescent="0.25">
      <c r="P1008" s="10" t="s">
        <v>17</v>
      </c>
      <c r="Q1008" s="9" t="e">
        <f>IF(StudentsPerformance34[[#This Row],[math score]]&lt;50,"Failed","Passed")</f>
        <v>#VALUE!</v>
      </c>
    </row>
    <row r="1009" spans="16:17" x14ac:dyDescent="0.25">
      <c r="P1009" s="11" t="s">
        <v>17</v>
      </c>
      <c r="Q1009" s="8" t="e">
        <f>IF(StudentsPerformance34[[#This Row],[math score]]&lt;50,"Failed","Passed")</f>
        <v>#VALUE!</v>
      </c>
    </row>
    <row r="1010" spans="16:17" x14ac:dyDescent="0.25">
      <c r="P1010" s="10" t="s">
        <v>17</v>
      </c>
      <c r="Q1010" s="9" t="e">
        <f>IF(StudentsPerformance34[[#This Row],[math score]]&lt;50,"Failed","Passed")</f>
        <v>#VALUE!</v>
      </c>
    </row>
    <row r="1011" spans="16:17" x14ac:dyDescent="0.25">
      <c r="P1011" s="11" t="s">
        <v>8</v>
      </c>
      <c r="Q1011" s="8" t="e">
        <f>IF(StudentsPerformance34[[#This Row],[math score]]&lt;50,"Failed","Passed")</f>
        <v>#VALUE!</v>
      </c>
    </row>
    <row r="1012" spans="16:17" x14ac:dyDescent="0.25">
      <c r="P1012" s="10" t="s">
        <v>17</v>
      </c>
      <c r="Q1012" s="9" t="e">
        <f>IF(StudentsPerformance34[[#This Row],[math score]]&lt;50,"Failed","Passed")</f>
        <v>#VALUE!</v>
      </c>
    </row>
    <row r="1013" spans="16:17" x14ac:dyDescent="0.25">
      <c r="P1013" s="11" t="s">
        <v>8</v>
      </c>
      <c r="Q1013" s="8" t="e">
        <f>IF(StudentsPerformance34[[#This Row],[math score]]&lt;50,"Failed","Passed")</f>
        <v>#VALUE!</v>
      </c>
    </row>
    <row r="1014" spans="16:17" x14ac:dyDescent="0.25">
      <c r="P1014" s="10" t="s">
        <v>8</v>
      </c>
      <c r="Q1014" s="9" t="e">
        <f>IF(StudentsPerformance34[[#This Row],[math score]]&lt;50,"Failed","Passed")</f>
        <v>#VALUE!</v>
      </c>
    </row>
    <row r="1015" spans="16:17" x14ac:dyDescent="0.25">
      <c r="P1015" s="11" t="s">
        <v>8</v>
      </c>
      <c r="Q1015" s="8" t="e">
        <f>IF(StudentsPerformance34[[#This Row],[math score]]&lt;50,"Failed","Passed")</f>
        <v>#VALUE!</v>
      </c>
    </row>
    <row r="1016" spans="16:17" x14ac:dyDescent="0.25">
      <c r="P1016" s="10" t="s">
        <v>8</v>
      </c>
      <c r="Q1016" s="9" t="e">
        <f>IF(StudentsPerformance34[[#This Row],[math score]]&lt;50,"Failed","Passed")</f>
        <v>#VALUE!</v>
      </c>
    </row>
    <row r="1017" spans="16:17" x14ac:dyDescent="0.25">
      <c r="P1017" s="11" t="s">
        <v>17</v>
      </c>
      <c r="Q1017" s="8" t="e">
        <f>IF(StudentsPerformance34[[#This Row],[math score]]&lt;50,"Failed","Passed")</f>
        <v>#VALUE!</v>
      </c>
    </row>
    <row r="1018" spans="16:17" x14ac:dyDescent="0.25">
      <c r="P1018" s="10" t="s">
        <v>17</v>
      </c>
      <c r="Q1018" s="9" t="e">
        <f>IF(StudentsPerformance34[[#This Row],[math score]]&lt;50,"Failed","Passed")</f>
        <v>#VALUE!</v>
      </c>
    </row>
    <row r="1019" spans="16:17" x14ac:dyDescent="0.25">
      <c r="P1019" s="11" t="s">
        <v>17</v>
      </c>
      <c r="Q1019" s="8" t="e">
        <f>IF(StudentsPerformance34[[#This Row],[math score]]&lt;50,"Failed","Passed")</f>
        <v>#VALUE!</v>
      </c>
    </row>
    <row r="1020" spans="16:17" x14ac:dyDescent="0.25">
      <c r="P1020" s="10" t="s">
        <v>8</v>
      </c>
      <c r="Q1020" s="9" t="e">
        <f>IF(StudentsPerformance34[[#This Row],[math score]]&lt;50,"Failed","Passed")</f>
        <v>#VALUE!</v>
      </c>
    </row>
    <row r="1021" spans="16:17" x14ac:dyDescent="0.25">
      <c r="P1021" s="11" t="s">
        <v>8</v>
      </c>
      <c r="Q1021" s="8" t="e">
        <f>IF(StudentsPerformance34[[#This Row],[math score]]&lt;50,"Failed","Passed")</f>
        <v>#VALUE!</v>
      </c>
    </row>
    <row r="1022" spans="16:17" x14ac:dyDescent="0.25">
      <c r="P1022" s="10" t="s">
        <v>8</v>
      </c>
      <c r="Q1022" s="9" t="e">
        <f>IF(StudentsPerformance34[[#This Row],[math score]]&lt;50,"Failed","Passed")</f>
        <v>#VALUE!</v>
      </c>
    </row>
    <row r="1023" spans="16:17" x14ac:dyDescent="0.25">
      <c r="P1023" s="11" t="s">
        <v>17</v>
      </c>
      <c r="Q1023" s="8" t="e">
        <f>IF(StudentsPerformance34[[#This Row],[math score]]&lt;50,"Failed","Passed")</f>
        <v>#VALUE!</v>
      </c>
    </row>
    <row r="1024" spans="16:17" x14ac:dyDescent="0.25">
      <c r="P1024" s="10" t="s">
        <v>17</v>
      </c>
      <c r="Q1024" s="9" t="e">
        <f>IF(StudentsPerformance34[[#This Row],[math score]]&lt;50,"Failed","Passed")</f>
        <v>#VALUE!</v>
      </c>
    </row>
    <row r="1025" spans="16:17" x14ac:dyDescent="0.25">
      <c r="P1025" s="11" t="s">
        <v>8</v>
      </c>
      <c r="Q1025" s="8" t="e">
        <f>IF(StudentsPerformance34[[#This Row],[math score]]&lt;50,"Failed","Passed")</f>
        <v>#VALUE!</v>
      </c>
    </row>
    <row r="1026" spans="16:17" x14ac:dyDescent="0.25">
      <c r="P1026" s="10" t="s">
        <v>8</v>
      </c>
      <c r="Q1026" s="9" t="e">
        <f>IF(StudentsPerformance34[[#This Row],[math score]]&lt;50,"Failed","Passed")</f>
        <v>#VALUE!</v>
      </c>
    </row>
    <row r="1027" spans="16:17" x14ac:dyDescent="0.25">
      <c r="P1027" s="11" t="s">
        <v>17</v>
      </c>
      <c r="Q1027" s="8" t="e">
        <f>IF(StudentsPerformance34[[#This Row],[math score]]&lt;50,"Failed","Passed")</f>
        <v>#VALUE!</v>
      </c>
    </row>
    <row r="1028" spans="16:17" x14ac:dyDescent="0.25">
      <c r="P1028" s="10" t="s">
        <v>8</v>
      </c>
      <c r="Q1028" s="9" t="e">
        <f>IF(StudentsPerformance34[[#This Row],[math score]]&lt;50,"Failed","Passed")</f>
        <v>#VALUE!</v>
      </c>
    </row>
    <row r="1029" spans="16:17" x14ac:dyDescent="0.25">
      <c r="P1029" s="11" t="s">
        <v>17</v>
      </c>
      <c r="Q1029" s="8" t="e">
        <f>IF(StudentsPerformance34[[#This Row],[math score]]&lt;50,"Failed","Passed")</f>
        <v>#VALUE!</v>
      </c>
    </row>
    <row r="1030" spans="16:17" x14ac:dyDescent="0.25">
      <c r="P1030" s="10" t="s">
        <v>8</v>
      </c>
      <c r="Q1030" s="9" t="e">
        <f>IF(StudentsPerformance34[[#This Row],[math score]]&lt;50,"Failed","Passed")</f>
        <v>#VALUE!</v>
      </c>
    </row>
    <row r="1031" spans="16:17" x14ac:dyDescent="0.25">
      <c r="P1031" s="11" t="s">
        <v>8</v>
      </c>
      <c r="Q1031" s="8" t="e">
        <f>IF(StudentsPerformance34[[#This Row],[math score]]&lt;50,"Failed","Passed")</f>
        <v>#VALUE!</v>
      </c>
    </row>
    <row r="1032" spans="16:17" x14ac:dyDescent="0.25">
      <c r="P1032" s="10" t="s">
        <v>8</v>
      </c>
      <c r="Q1032" s="9" t="e">
        <f>IF(StudentsPerformance34[[#This Row],[math score]]&lt;50,"Failed","Passed")</f>
        <v>#VALUE!</v>
      </c>
    </row>
    <row r="1033" spans="16:17" x14ac:dyDescent="0.25">
      <c r="P1033" s="11" t="s">
        <v>17</v>
      </c>
      <c r="Q1033" s="8" t="e">
        <f>IF(StudentsPerformance34[[#This Row],[math score]]&lt;50,"Failed","Passed")</f>
        <v>#VALUE!</v>
      </c>
    </row>
    <row r="1034" spans="16:17" x14ac:dyDescent="0.25">
      <c r="P1034" s="10" t="s">
        <v>17</v>
      </c>
      <c r="Q1034" s="9" t="e">
        <f>IF(StudentsPerformance34[[#This Row],[math score]]&lt;50,"Failed","Passed")</f>
        <v>#VALUE!</v>
      </c>
    </row>
    <row r="1035" spans="16:17" x14ac:dyDescent="0.25">
      <c r="P1035" s="11" t="s">
        <v>17</v>
      </c>
      <c r="Q1035" s="8" t="e">
        <f>IF(StudentsPerformance34[[#This Row],[math score]]&lt;50,"Failed","Passed")</f>
        <v>#VALUE!</v>
      </c>
    </row>
    <row r="1036" spans="16:17" x14ac:dyDescent="0.25">
      <c r="P1036" s="10" t="s">
        <v>17</v>
      </c>
      <c r="Q1036" s="9" t="e">
        <f>IF(StudentsPerformance34[[#This Row],[math score]]&lt;50,"Failed","Passed")</f>
        <v>#VALUE!</v>
      </c>
    </row>
    <row r="1037" spans="16:17" x14ac:dyDescent="0.25">
      <c r="P1037" s="11" t="s">
        <v>17</v>
      </c>
      <c r="Q1037" s="8" t="e">
        <f>IF(StudentsPerformance34[[#This Row],[math score]]&lt;50,"Failed","Passed")</f>
        <v>#VALUE!</v>
      </c>
    </row>
    <row r="1038" spans="16:17" x14ac:dyDescent="0.25">
      <c r="P1038" s="10" t="s">
        <v>8</v>
      </c>
      <c r="Q1038" s="9" t="e">
        <f>IF(StudentsPerformance34[[#This Row],[math score]]&lt;50,"Failed","Passed")</f>
        <v>#VALUE!</v>
      </c>
    </row>
    <row r="1039" spans="16:17" x14ac:dyDescent="0.25">
      <c r="P1039" s="11" t="s">
        <v>8</v>
      </c>
      <c r="Q1039" s="8" t="e">
        <f>IF(StudentsPerformance34[[#This Row],[math score]]&lt;50,"Failed","Passed")</f>
        <v>#VALUE!</v>
      </c>
    </row>
    <row r="1040" spans="16:17" x14ac:dyDescent="0.25">
      <c r="P1040" s="10" t="s">
        <v>8</v>
      </c>
      <c r="Q1040" s="9" t="e">
        <f>IF(StudentsPerformance34[[#This Row],[math score]]&lt;50,"Failed","Passed")</f>
        <v>#VALUE!</v>
      </c>
    </row>
    <row r="1041" spans="16:17" x14ac:dyDescent="0.25">
      <c r="P1041" s="11" t="s">
        <v>17</v>
      </c>
      <c r="Q1041" s="8" t="e">
        <f>IF(StudentsPerformance34[[#This Row],[math score]]&lt;50,"Failed","Passed")</f>
        <v>#VALUE!</v>
      </c>
    </row>
    <row r="1042" spans="16:17" x14ac:dyDescent="0.25">
      <c r="P1042" s="10" t="s">
        <v>17</v>
      </c>
      <c r="Q1042" s="9" t="e">
        <f>IF(StudentsPerformance34[[#This Row],[math score]]&lt;50,"Failed","Passed")</f>
        <v>#VALUE!</v>
      </c>
    </row>
    <row r="1043" spans="16:17" x14ac:dyDescent="0.25">
      <c r="P1043" s="11" t="s">
        <v>8</v>
      </c>
      <c r="Q1043" s="8" t="e">
        <f>IF(StudentsPerformance34[[#This Row],[math score]]&lt;50,"Failed","Passed")</f>
        <v>#VALUE!</v>
      </c>
    </row>
    <row r="1044" spans="16:17" x14ac:dyDescent="0.25">
      <c r="P1044" s="10" t="s">
        <v>17</v>
      </c>
      <c r="Q1044" s="9" t="e">
        <f>IF(StudentsPerformance34[[#This Row],[math score]]&lt;50,"Failed","Passed")</f>
        <v>#VALUE!</v>
      </c>
    </row>
    <row r="1045" spans="16:17" x14ac:dyDescent="0.25">
      <c r="P1045" s="11" t="s">
        <v>17</v>
      </c>
      <c r="Q1045" s="8" t="e">
        <f>IF(StudentsPerformance34[[#This Row],[math score]]&lt;50,"Failed","Passed")</f>
        <v>#VALUE!</v>
      </c>
    </row>
    <row r="1046" spans="16:17" x14ac:dyDescent="0.25">
      <c r="P1046" s="10" t="s">
        <v>17</v>
      </c>
      <c r="Q1046" s="9" t="e">
        <f>IF(StudentsPerformance34[[#This Row],[math score]]&lt;50,"Failed","Passed")</f>
        <v>#VALUE!</v>
      </c>
    </row>
    <row r="1047" spans="16:17" x14ac:dyDescent="0.25">
      <c r="P1047" s="11" t="s">
        <v>8</v>
      </c>
      <c r="Q1047" s="8" t="e">
        <f>IF(StudentsPerformance34[[#This Row],[math score]]&lt;50,"Failed","Passed")</f>
        <v>#VALUE!</v>
      </c>
    </row>
    <row r="1048" spans="16:17" x14ac:dyDescent="0.25">
      <c r="P1048" s="10" t="s">
        <v>8</v>
      </c>
      <c r="Q1048" s="9" t="e">
        <f>IF(StudentsPerformance34[[#This Row],[math score]]&lt;50,"Failed","Passed")</f>
        <v>#VALUE!</v>
      </c>
    </row>
    <row r="1049" spans="16:17" x14ac:dyDescent="0.25">
      <c r="P1049" s="11" t="s">
        <v>17</v>
      </c>
      <c r="Q1049" s="8" t="e">
        <f>IF(StudentsPerformance34[[#This Row],[math score]]&lt;50,"Failed","Passed")</f>
        <v>#VALUE!</v>
      </c>
    </row>
    <row r="1050" spans="16:17" x14ac:dyDescent="0.25">
      <c r="P1050" s="10" t="s">
        <v>17</v>
      </c>
      <c r="Q1050" s="9" t="e">
        <f>IF(StudentsPerformance34[[#This Row],[math score]]&lt;50,"Failed","Passed")</f>
        <v>#VALUE!</v>
      </c>
    </row>
    <row r="1051" spans="16:17" x14ac:dyDescent="0.25">
      <c r="P1051" s="11" t="s">
        <v>8</v>
      </c>
      <c r="Q1051" s="8" t="e">
        <f>IF(StudentsPerformance34[[#This Row],[math score]]&lt;50,"Failed","Passed")</f>
        <v>#VALUE!</v>
      </c>
    </row>
    <row r="1052" spans="16:17" x14ac:dyDescent="0.25">
      <c r="P1052" s="10" t="s">
        <v>17</v>
      </c>
      <c r="Q1052" s="9" t="e">
        <f>IF(StudentsPerformance34[[#This Row],[math score]]&lt;50,"Failed","Passed")</f>
        <v>#VALUE!</v>
      </c>
    </row>
    <row r="1053" spans="16:17" x14ac:dyDescent="0.25">
      <c r="P1053" s="11" t="s">
        <v>8</v>
      </c>
      <c r="Q1053" s="8" t="e">
        <f>IF(StudentsPerformance34[[#This Row],[math score]]&lt;50,"Failed","Passed")</f>
        <v>#VALUE!</v>
      </c>
    </row>
    <row r="1054" spans="16:17" x14ac:dyDescent="0.25">
      <c r="P1054" s="10" t="s">
        <v>8</v>
      </c>
      <c r="Q1054" s="9" t="e">
        <f>IF(StudentsPerformance34[[#This Row],[math score]]&lt;50,"Failed","Passed")</f>
        <v>#VALUE!</v>
      </c>
    </row>
    <row r="1055" spans="16:17" x14ac:dyDescent="0.25">
      <c r="P1055" s="11" t="s">
        <v>17</v>
      </c>
      <c r="Q1055" s="8" t="e">
        <f>IF(StudentsPerformance34[[#This Row],[math score]]&lt;50,"Failed","Passed")</f>
        <v>#VALUE!</v>
      </c>
    </row>
    <row r="1056" spans="16:17" x14ac:dyDescent="0.25">
      <c r="P1056" s="10" t="s">
        <v>8</v>
      </c>
      <c r="Q1056" s="9" t="e">
        <f>IF(StudentsPerformance34[[#This Row],[math score]]&lt;50,"Failed","Passed")</f>
        <v>#VALUE!</v>
      </c>
    </row>
    <row r="1057" spans="16:17" x14ac:dyDescent="0.25">
      <c r="P1057" s="11" t="s">
        <v>17</v>
      </c>
      <c r="Q1057" s="8" t="e">
        <f>IF(StudentsPerformance34[[#This Row],[math score]]&lt;50,"Failed","Passed")</f>
        <v>#VALUE!</v>
      </c>
    </row>
    <row r="1058" spans="16:17" x14ac:dyDescent="0.25">
      <c r="P1058" s="10" t="s">
        <v>17</v>
      </c>
      <c r="Q1058" s="9" t="e">
        <f>IF(StudentsPerformance34[[#This Row],[math score]]&lt;50,"Failed","Passed")</f>
        <v>#VALUE!</v>
      </c>
    </row>
    <row r="1059" spans="16:17" x14ac:dyDescent="0.25">
      <c r="P1059" s="11" t="s">
        <v>17</v>
      </c>
      <c r="Q1059" s="8" t="e">
        <f>IF(StudentsPerformance34[[#This Row],[math score]]&lt;50,"Failed","Passed")</f>
        <v>#VALUE!</v>
      </c>
    </row>
    <row r="1060" spans="16:17" x14ac:dyDescent="0.25">
      <c r="P1060" s="10" t="s">
        <v>17</v>
      </c>
      <c r="Q1060" s="9" t="e">
        <f>IF(StudentsPerformance34[[#This Row],[math score]]&lt;50,"Failed","Passed")</f>
        <v>#VALUE!</v>
      </c>
    </row>
    <row r="1061" spans="16:17" x14ac:dyDescent="0.25">
      <c r="P1061" s="11" t="s">
        <v>17</v>
      </c>
      <c r="Q1061" s="8" t="e">
        <f>IF(StudentsPerformance34[[#This Row],[math score]]&lt;50,"Failed","Passed")</f>
        <v>#VALUE!</v>
      </c>
    </row>
    <row r="1062" spans="16:17" x14ac:dyDescent="0.25">
      <c r="P1062" s="10" t="s">
        <v>8</v>
      </c>
      <c r="Q1062" s="9" t="e">
        <f>IF(StudentsPerformance34[[#This Row],[math score]]&lt;50,"Failed","Passed")</f>
        <v>#VALUE!</v>
      </c>
    </row>
    <row r="1063" spans="16:17" x14ac:dyDescent="0.25">
      <c r="P1063" s="11" t="s">
        <v>8</v>
      </c>
      <c r="Q1063" s="8" t="e">
        <f>IF(StudentsPerformance34[[#This Row],[math score]]&lt;50,"Failed","Passed")</f>
        <v>#VALUE!</v>
      </c>
    </row>
    <row r="1064" spans="16:17" x14ac:dyDescent="0.25">
      <c r="P1064" s="10" t="s">
        <v>8</v>
      </c>
      <c r="Q1064" s="9" t="e">
        <f>IF(StudentsPerformance34[[#This Row],[math score]]&lt;50,"Failed","Passed")</f>
        <v>#VALUE!</v>
      </c>
    </row>
    <row r="1065" spans="16:17" x14ac:dyDescent="0.25">
      <c r="P1065" s="11" t="s">
        <v>17</v>
      </c>
      <c r="Q1065" s="8" t="e">
        <f>IF(StudentsPerformance34[[#This Row],[math score]]&lt;50,"Failed","Passed")</f>
        <v>#VALUE!</v>
      </c>
    </row>
    <row r="1066" spans="16:17" x14ac:dyDescent="0.25">
      <c r="P1066" s="10" t="s">
        <v>17</v>
      </c>
      <c r="Q1066" s="9" t="e">
        <f>IF(StudentsPerformance34[[#This Row],[math score]]&lt;50,"Failed","Passed")</f>
        <v>#VALUE!</v>
      </c>
    </row>
    <row r="1067" spans="16:17" x14ac:dyDescent="0.25">
      <c r="P1067" s="11" t="s">
        <v>17</v>
      </c>
      <c r="Q1067" s="8" t="e">
        <f>IF(StudentsPerformance34[[#This Row],[math score]]&lt;50,"Failed","Passed")</f>
        <v>#VALUE!</v>
      </c>
    </row>
    <row r="1068" spans="16:17" x14ac:dyDescent="0.25">
      <c r="P1068" s="10" t="s">
        <v>17</v>
      </c>
      <c r="Q1068" s="9" t="e">
        <f>IF(StudentsPerformance34[[#This Row],[math score]]&lt;50,"Failed","Passed")</f>
        <v>#VALUE!</v>
      </c>
    </row>
    <row r="1069" spans="16:17" x14ac:dyDescent="0.25">
      <c r="P1069" s="11" t="s">
        <v>8</v>
      </c>
      <c r="Q1069" s="8" t="e">
        <f>IF(StudentsPerformance34[[#This Row],[math score]]&lt;50,"Failed","Passed")</f>
        <v>#VALUE!</v>
      </c>
    </row>
    <row r="1070" spans="16:17" x14ac:dyDescent="0.25">
      <c r="P1070" s="10" t="s">
        <v>8</v>
      </c>
      <c r="Q1070" s="9" t="e">
        <f>IF(StudentsPerformance34[[#This Row],[math score]]&lt;50,"Failed","Passed")</f>
        <v>#VALUE!</v>
      </c>
    </row>
    <row r="1071" spans="16:17" x14ac:dyDescent="0.25">
      <c r="P1071" s="11" t="s">
        <v>8</v>
      </c>
      <c r="Q1071" s="8" t="e">
        <f>IF(StudentsPerformance34[[#This Row],[math score]]&lt;50,"Failed","Passed")</f>
        <v>#VALUE!</v>
      </c>
    </row>
    <row r="1072" spans="16:17" x14ac:dyDescent="0.25">
      <c r="P1072" s="10" t="s">
        <v>8</v>
      </c>
      <c r="Q1072" s="9" t="e">
        <f>IF(StudentsPerformance34[[#This Row],[math score]]&lt;50,"Failed","Passed")</f>
        <v>#VALUE!</v>
      </c>
    </row>
    <row r="1073" spans="16:17" x14ac:dyDescent="0.25">
      <c r="P1073" s="11" t="s">
        <v>8</v>
      </c>
      <c r="Q1073" s="8" t="e">
        <f>IF(StudentsPerformance34[[#This Row],[math score]]&lt;50,"Failed","Passed")</f>
        <v>#VALUE!</v>
      </c>
    </row>
    <row r="1074" spans="16:17" x14ac:dyDescent="0.25">
      <c r="P1074" s="10" t="s">
        <v>8</v>
      </c>
      <c r="Q1074" s="9" t="e">
        <f>IF(StudentsPerformance34[[#This Row],[math score]]&lt;50,"Failed","Passed")</f>
        <v>#VALUE!</v>
      </c>
    </row>
    <row r="1075" spans="16:17" x14ac:dyDescent="0.25">
      <c r="P1075" s="11" t="s">
        <v>17</v>
      </c>
      <c r="Q1075" s="8" t="e">
        <f>IF(StudentsPerformance34[[#This Row],[math score]]&lt;50,"Failed","Passed")</f>
        <v>#VALUE!</v>
      </c>
    </row>
    <row r="1076" spans="16:17" x14ac:dyDescent="0.25">
      <c r="P1076" s="10" t="s">
        <v>17</v>
      </c>
      <c r="Q1076" s="9" t="e">
        <f>IF(StudentsPerformance34[[#This Row],[math score]]&lt;50,"Failed","Passed")</f>
        <v>#VALUE!</v>
      </c>
    </row>
    <row r="1077" spans="16:17" x14ac:dyDescent="0.25">
      <c r="P1077" s="11" t="s">
        <v>17</v>
      </c>
      <c r="Q1077" s="8" t="e">
        <f>IF(StudentsPerformance34[[#This Row],[math score]]&lt;50,"Failed","Passed")</f>
        <v>#VALUE!</v>
      </c>
    </row>
    <row r="1078" spans="16:17" x14ac:dyDescent="0.25">
      <c r="P1078" s="10" t="s">
        <v>8</v>
      </c>
      <c r="Q1078" s="9" t="e">
        <f>IF(StudentsPerformance34[[#This Row],[math score]]&lt;50,"Failed","Passed")</f>
        <v>#VALUE!</v>
      </c>
    </row>
    <row r="1079" spans="16:17" x14ac:dyDescent="0.25">
      <c r="P1079" s="11" t="s">
        <v>17</v>
      </c>
      <c r="Q1079" s="8" t="e">
        <f>IF(StudentsPerformance34[[#This Row],[math score]]&lt;50,"Failed","Passed")</f>
        <v>#VALUE!</v>
      </c>
    </row>
    <row r="1080" spans="16:17" x14ac:dyDescent="0.25">
      <c r="P1080" s="10" t="s">
        <v>17</v>
      </c>
      <c r="Q1080" s="9" t="e">
        <f>IF(StudentsPerformance34[[#This Row],[math score]]&lt;50,"Failed","Passed")</f>
        <v>#VALUE!</v>
      </c>
    </row>
    <row r="1081" spans="16:17" x14ac:dyDescent="0.25">
      <c r="P1081" s="11" t="s">
        <v>8</v>
      </c>
      <c r="Q1081" s="8" t="e">
        <f>IF(StudentsPerformance34[[#This Row],[math score]]&lt;50,"Failed","Passed")</f>
        <v>#VALUE!</v>
      </c>
    </row>
    <row r="1082" spans="16:17" x14ac:dyDescent="0.25">
      <c r="P1082" s="10" t="s">
        <v>8</v>
      </c>
      <c r="Q1082" s="9" t="e">
        <f>IF(StudentsPerformance34[[#This Row],[math score]]&lt;50,"Failed","Passed")</f>
        <v>#VALUE!</v>
      </c>
    </row>
    <row r="1083" spans="16:17" x14ac:dyDescent="0.25">
      <c r="P1083" s="11" t="s">
        <v>8</v>
      </c>
      <c r="Q1083" s="8" t="e">
        <f>IF(StudentsPerformance34[[#This Row],[math score]]&lt;50,"Failed","Passed")</f>
        <v>#VALUE!</v>
      </c>
    </row>
    <row r="1084" spans="16:17" x14ac:dyDescent="0.25">
      <c r="P1084" s="10" t="s">
        <v>17</v>
      </c>
      <c r="Q1084" s="9" t="e">
        <f>IF(StudentsPerformance34[[#This Row],[math score]]&lt;50,"Failed","Passed")</f>
        <v>#VALUE!</v>
      </c>
    </row>
    <row r="1085" spans="16:17" x14ac:dyDescent="0.25">
      <c r="P1085" s="11" t="s">
        <v>17</v>
      </c>
      <c r="Q1085" s="8" t="e">
        <f>IF(StudentsPerformance34[[#This Row],[math score]]&lt;50,"Failed","Passed")</f>
        <v>#VALUE!</v>
      </c>
    </row>
    <row r="1086" spans="16:17" x14ac:dyDescent="0.25">
      <c r="P1086" s="10" t="s">
        <v>8</v>
      </c>
      <c r="Q1086" s="9" t="e">
        <f>IF(StudentsPerformance34[[#This Row],[math score]]&lt;50,"Failed","Passed")</f>
        <v>#VALUE!</v>
      </c>
    </row>
    <row r="1087" spans="16:17" x14ac:dyDescent="0.25">
      <c r="P1087" s="11" t="s">
        <v>17</v>
      </c>
      <c r="Q1087" s="8" t="e">
        <f>IF(StudentsPerformance34[[#This Row],[math score]]&lt;50,"Failed","Passed")</f>
        <v>#VALUE!</v>
      </c>
    </row>
    <row r="1088" spans="16:17" x14ac:dyDescent="0.25">
      <c r="P1088" s="10" t="s">
        <v>17</v>
      </c>
      <c r="Q1088" s="9" t="e">
        <f>IF(StudentsPerformance34[[#This Row],[math score]]&lt;50,"Failed","Passed")</f>
        <v>#VALUE!</v>
      </c>
    </row>
    <row r="1089" spans="16:17" x14ac:dyDescent="0.25">
      <c r="P1089" s="11" t="s">
        <v>8</v>
      </c>
      <c r="Q1089" s="8" t="e">
        <f>IF(StudentsPerformance34[[#This Row],[math score]]&lt;50,"Failed","Passed")</f>
        <v>#VALUE!</v>
      </c>
    </row>
    <row r="1090" spans="16:17" x14ac:dyDescent="0.25">
      <c r="P1090" s="10" t="s">
        <v>8</v>
      </c>
      <c r="Q1090" s="9" t="e">
        <f>IF(StudentsPerformance34[[#This Row],[math score]]&lt;50,"Failed","Passed")</f>
        <v>#VALUE!</v>
      </c>
    </row>
    <row r="1091" spans="16:17" x14ac:dyDescent="0.25">
      <c r="P1091" s="11" t="s">
        <v>17</v>
      </c>
      <c r="Q1091" s="8" t="e">
        <f>IF(StudentsPerformance34[[#This Row],[math score]]&lt;50,"Failed","Passed")</f>
        <v>#VALUE!</v>
      </c>
    </row>
    <row r="1092" spans="16:17" x14ac:dyDescent="0.25">
      <c r="P1092" s="10" t="s">
        <v>8</v>
      </c>
      <c r="Q1092" s="9" t="e">
        <f>IF(StudentsPerformance34[[#This Row],[math score]]&lt;50,"Failed","Passed")</f>
        <v>#VALUE!</v>
      </c>
    </row>
    <row r="1093" spans="16:17" x14ac:dyDescent="0.25">
      <c r="P1093" s="11" t="s">
        <v>8</v>
      </c>
      <c r="Q1093" s="8" t="e">
        <f>IF(StudentsPerformance34[[#This Row],[math score]]&lt;50,"Failed","Passed")</f>
        <v>#VALUE!</v>
      </c>
    </row>
    <row r="1094" spans="16:17" x14ac:dyDescent="0.25">
      <c r="P1094" s="10" t="s">
        <v>8</v>
      </c>
      <c r="Q1094" s="9" t="e">
        <f>IF(StudentsPerformance34[[#This Row],[math score]]&lt;50,"Failed","Passed")</f>
        <v>#VALUE!</v>
      </c>
    </row>
    <row r="1095" spans="16:17" x14ac:dyDescent="0.25">
      <c r="P1095" s="11" t="s">
        <v>17</v>
      </c>
      <c r="Q1095" s="8" t="e">
        <f>IF(StudentsPerformance34[[#This Row],[math score]]&lt;50,"Failed","Passed")</f>
        <v>#VALUE!</v>
      </c>
    </row>
    <row r="1096" spans="16:17" x14ac:dyDescent="0.25">
      <c r="P1096" s="10" t="s">
        <v>17</v>
      </c>
      <c r="Q1096" s="9" t="e">
        <f>IF(StudentsPerformance34[[#This Row],[math score]]&lt;50,"Failed","Passed")</f>
        <v>#VALUE!</v>
      </c>
    </row>
    <row r="1097" spans="16:17" x14ac:dyDescent="0.25">
      <c r="P1097" s="11" t="s">
        <v>8</v>
      </c>
      <c r="Q1097" s="8" t="e">
        <f>IF(StudentsPerformance34[[#This Row],[math score]]&lt;50,"Failed","Passed")</f>
        <v>#VALUE!</v>
      </c>
    </row>
    <row r="1098" spans="16:17" x14ac:dyDescent="0.25">
      <c r="P1098" s="10" t="s">
        <v>8</v>
      </c>
      <c r="Q1098" s="9" t="e">
        <f>IF(StudentsPerformance34[[#This Row],[math score]]&lt;50,"Failed","Passed")</f>
        <v>#VALUE!</v>
      </c>
    </row>
    <row r="1099" spans="16:17" x14ac:dyDescent="0.25">
      <c r="P1099" s="11" t="s">
        <v>17</v>
      </c>
      <c r="Q1099" s="8" t="e">
        <f>IF(StudentsPerformance34[[#This Row],[math score]]&lt;50,"Failed","Passed")</f>
        <v>#VALUE!</v>
      </c>
    </row>
    <row r="1100" spans="16:17" x14ac:dyDescent="0.25">
      <c r="P1100" s="10" t="s">
        <v>8</v>
      </c>
      <c r="Q1100" s="9" t="e">
        <f>IF(StudentsPerformance34[[#This Row],[math score]]&lt;50,"Failed","Passed")</f>
        <v>#VALUE!</v>
      </c>
    </row>
    <row r="1101" spans="16:17" x14ac:dyDescent="0.25">
      <c r="P1101" s="11" t="s">
        <v>8</v>
      </c>
      <c r="Q1101" s="8" t="e">
        <f>IF(StudentsPerformance34[[#This Row],[math score]]&lt;50,"Failed","Passed")</f>
        <v>#VALUE!</v>
      </c>
    </row>
    <row r="1102" spans="16:17" x14ac:dyDescent="0.25">
      <c r="P1102" s="10" t="s">
        <v>8</v>
      </c>
      <c r="Q1102" s="9" t="e">
        <f>IF(StudentsPerformance34[[#This Row],[math score]]&lt;50,"Failed","Passed")</f>
        <v>#VALUE!</v>
      </c>
    </row>
    <row r="1103" spans="16:17" x14ac:dyDescent="0.25">
      <c r="P1103" s="11" t="s">
        <v>8</v>
      </c>
      <c r="Q1103" s="8" t="e">
        <f>IF(StudentsPerformance34[[#This Row],[math score]]&lt;50,"Failed","Passed")</f>
        <v>#VALUE!</v>
      </c>
    </row>
    <row r="1104" spans="16:17" x14ac:dyDescent="0.25">
      <c r="P1104" s="10" t="s">
        <v>8</v>
      </c>
      <c r="Q1104" s="9" t="e">
        <f>IF(StudentsPerformance34[[#This Row],[math score]]&lt;50,"Failed","Passed")</f>
        <v>#VALUE!</v>
      </c>
    </row>
    <row r="1105" spans="16:17" x14ac:dyDescent="0.25">
      <c r="P1105" s="11" t="s">
        <v>17</v>
      </c>
      <c r="Q1105" s="8" t="e">
        <f>IF(StudentsPerformance34[[#This Row],[math score]]&lt;50,"Failed","Passed")</f>
        <v>#VALUE!</v>
      </c>
    </row>
    <row r="1106" spans="16:17" x14ac:dyDescent="0.25">
      <c r="P1106" s="10" t="s">
        <v>8</v>
      </c>
      <c r="Q1106" s="9" t="e">
        <f>IF(StudentsPerformance34[[#This Row],[math score]]&lt;50,"Failed","Passed")</f>
        <v>#VALUE!</v>
      </c>
    </row>
    <row r="1107" spans="16:17" x14ac:dyDescent="0.25">
      <c r="P1107" s="11" t="s">
        <v>17</v>
      </c>
      <c r="Q1107" s="8" t="e">
        <f>IF(StudentsPerformance34[[#This Row],[math score]]&lt;50,"Failed","Passed")</f>
        <v>#VALUE!</v>
      </c>
    </row>
    <row r="1108" spans="16:17" x14ac:dyDescent="0.25">
      <c r="P1108" s="10" t="s">
        <v>17</v>
      </c>
      <c r="Q1108" s="9" t="e">
        <f>IF(StudentsPerformance34[[#This Row],[math score]]&lt;50,"Failed","Passed")</f>
        <v>#VALUE!</v>
      </c>
    </row>
    <row r="1109" spans="16:17" x14ac:dyDescent="0.25">
      <c r="P1109" s="11" t="s">
        <v>8</v>
      </c>
      <c r="Q1109" s="8" t="e">
        <f>IF(StudentsPerformance34[[#This Row],[math score]]&lt;50,"Failed","Passed")</f>
        <v>#VALUE!</v>
      </c>
    </row>
    <row r="1110" spans="16:17" x14ac:dyDescent="0.25">
      <c r="P1110" s="10" t="s">
        <v>17</v>
      </c>
      <c r="Q1110" s="9" t="e">
        <f>IF(StudentsPerformance34[[#This Row],[math score]]&lt;50,"Failed","Passed")</f>
        <v>#VALUE!</v>
      </c>
    </row>
    <row r="1111" spans="16:17" x14ac:dyDescent="0.25">
      <c r="P1111" s="11" t="s">
        <v>17</v>
      </c>
      <c r="Q1111" s="8" t="e">
        <f>IF(StudentsPerformance34[[#This Row],[math score]]&lt;50,"Failed","Passed")</f>
        <v>#VALUE!</v>
      </c>
    </row>
    <row r="1112" spans="16:17" x14ac:dyDescent="0.25">
      <c r="P1112" s="10" t="s">
        <v>17</v>
      </c>
      <c r="Q1112" s="9" t="e">
        <f>IF(StudentsPerformance34[[#This Row],[math score]]&lt;50,"Failed","Passed")</f>
        <v>#VALUE!</v>
      </c>
    </row>
    <row r="1113" spans="16:17" x14ac:dyDescent="0.25">
      <c r="P1113" s="11" t="s">
        <v>8</v>
      </c>
      <c r="Q1113" s="8" t="e">
        <f>IF(StudentsPerformance34[[#This Row],[math score]]&lt;50,"Failed","Passed")</f>
        <v>#VALUE!</v>
      </c>
    </row>
    <row r="1114" spans="16:17" x14ac:dyDescent="0.25">
      <c r="P1114" s="10" t="s">
        <v>17</v>
      </c>
      <c r="Q1114" s="9" t="e">
        <f>IF(StudentsPerformance34[[#This Row],[math score]]&lt;50,"Failed","Passed")</f>
        <v>#VALUE!</v>
      </c>
    </row>
    <row r="1115" spans="16:17" x14ac:dyDescent="0.25">
      <c r="P1115" s="11" t="s">
        <v>17</v>
      </c>
      <c r="Q1115" s="8" t="e">
        <f>IF(StudentsPerformance34[[#This Row],[math score]]&lt;50,"Failed","Passed")</f>
        <v>#VALUE!</v>
      </c>
    </row>
    <row r="1116" spans="16:17" x14ac:dyDescent="0.25">
      <c r="P1116" s="10" t="s">
        <v>17</v>
      </c>
      <c r="Q1116" s="9" t="e">
        <f>IF(StudentsPerformance34[[#This Row],[math score]]&lt;50,"Failed","Passed")</f>
        <v>#VALUE!</v>
      </c>
    </row>
    <row r="1117" spans="16:17" x14ac:dyDescent="0.25">
      <c r="P1117" s="11" t="s">
        <v>8</v>
      </c>
      <c r="Q1117" s="8" t="e">
        <f>IF(StudentsPerformance34[[#This Row],[math score]]&lt;50,"Failed","Passed")</f>
        <v>#VALUE!</v>
      </c>
    </row>
    <row r="1118" spans="16:17" x14ac:dyDescent="0.25">
      <c r="P1118" s="10" t="s">
        <v>17</v>
      </c>
      <c r="Q1118" s="9" t="e">
        <f>IF(StudentsPerformance34[[#This Row],[math score]]&lt;50,"Failed","Passed")</f>
        <v>#VALUE!</v>
      </c>
    </row>
    <row r="1119" spans="16:17" x14ac:dyDescent="0.25">
      <c r="P1119" s="11" t="s">
        <v>17</v>
      </c>
      <c r="Q1119" s="8" t="e">
        <f>IF(StudentsPerformance34[[#This Row],[math score]]&lt;50,"Failed","Passed")</f>
        <v>#VALUE!</v>
      </c>
    </row>
    <row r="1120" spans="16:17" x14ac:dyDescent="0.25">
      <c r="P1120" s="10" t="s">
        <v>17</v>
      </c>
      <c r="Q1120" s="9" t="e">
        <f>IF(StudentsPerformance34[[#This Row],[math score]]&lt;50,"Failed","Passed")</f>
        <v>#VALUE!</v>
      </c>
    </row>
    <row r="1121" spans="16:17" x14ac:dyDescent="0.25">
      <c r="P1121" s="11" t="s">
        <v>17</v>
      </c>
      <c r="Q1121" s="8" t="e">
        <f>IF(StudentsPerformance34[[#This Row],[math score]]&lt;50,"Failed","Passed")</f>
        <v>#VALUE!</v>
      </c>
    </row>
    <row r="1122" spans="16:17" x14ac:dyDescent="0.25">
      <c r="P1122" s="10" t="s">
        <v>8</v>
      </c>
      <c r="Q1122" s="9" t="e">
        <f>IF(StudentsPerformance34[[#This Row],[math score]]&lt;50,"Failed","Passed")</f>
        <v>#VALUE!</v>
      </c>
    </row>
    <row r="1123" spans="16:17" x14ac:dyDescent="0.25">
      <c r="P1123" s="11" t="s">
        <v>17</v>
      </c>
      <c r="Q1123" s="8" t="e">
        <f>IF(StudentsPerformance34[[#This Row],[math score]]&lt;50,"Failed","Passed")</f>
        <v>#VALUE!</v>
      </c>
    </row>
    <row r="1124" spans="16:17" x14ac:dyDescent="0.25">
      <c r="P1124" s="10" t="s">
        <v>8</v>
      </c>
      <c r="Q1124" s="9" t="e">
        <f>IF(StudentsPerformance34[[#This Row],[math score]]&lt;50,"Failed","Passed")</f>
        <v>#VALUE!</v>
      </c>
    </row>
    <row r="1125" spans="16:17" x14ac:dyDescent="0.25">
      <c r="P1125" s="11" t="s">
        <v>8</v>
      </c>
      <c r="Q1125" s="8" t="e">
        <f>IF(StudentsPerformance34[[#This Row],[math score]]&lt;50,"Failed","Passed")</f>
        <v>#VALUE!</v>
      </c>
    </row>
    <row r="1126" spans="16:17" x14ac:dyDescent="0.25">
      <c r="P1126" s="10" t="s">
        <v>8</v>
      </c>
      <c r="Q1126" s="9" t="e">
        <f>IF(StudentsPerformance34[[#This Row],[math score]]&lt;50,"Failed","Passed")</f>
        <v>#VALUE!</v>
      </c>
    </row>
    <row r="1127" spans="16:17" x14ac:dyDescent="0.25">
      <c r="P1127" s="11" t="s">
        <v>17</v>
      </c>
      <c r="Q1127" s="8" t="e">
        <f>IF(StudentsPerformance34[[#This Row],[math score]]&lt;50,"Failed","Passed")</f>
        <v>#VALUE!</v>
      </c>
    </row>
    <row r="1128" spans="16:17" x14ac:dyDescent="0.25">
      <c r="P1128" s="10" t="s">
        <v>17</v>
      </c>
      <c r="Q1128" s="9" t="e">
        <f>IF(StudentsPerformance34[[#This Row],[math score]]&lt;50,"Failed","Passed")</f>
        <v>#VALUE!</v>
      </c>
    </row>
    <row r="1129" spans="16:17" x14ac:dyDescent="0.25">
      <c r="P1129" s="11" t="s">
        <v>8</v>
      </c>
      <c r="Q1129" s="8" t="e">
        <f>IF(StudentsPerformance34[[#This Row],[math score]]&lt;50,"Failed","Passed")</f>
        <v>#VALUE!</v>
      </c>
    </row>
    <row r="1130" spans="16:17" x14ac:dyDescent="0.25">
      <c r="P1130" s="10" t="s">
        <v>17</v>
      </c>
      <c r="Q1130" s="9" t="e">
        <f>IF(StudentsPerformance34[[#This Row],[math score]]&lt;50,"Failed","Passed")</f>
        <v>#VALUE!</v>
      </c>
    </row>
    <row r="1131" spans="16:17" x14ac:dyDescent="0.25">
      <c r="P1131" s="11" t="s">
        <v>17</v>
      </c>
      <c r="Q1131" s="8" t="e">
        <f>IF(StudentsPerformance34[[#This Row],[math score]]&lt;50,"Failed","Passed")</f>
        <v>#VALUE!</v>
      </c>
    </row>
    <row r="1132" spans="16:17" x14ac:dyDescent="0.25">
      <c r="P1132" s="10" t="s">
        <v>8</v>
      </c>
      <c r="Q1132" s="9" t="e">
        <f>IF(StudentsPerformance34[[#This Row],[math score]]&lt;50,"Failed","Passed")</f>
        <v>#VALUE!</v>
      </c>
    </row>
    <row r="1133" spans="16:17" x14ac:dyDescent="0.25">
      <c r="P1133" s="11" t="s">
        <v>17</v>
      </c>
      <c r="Q1133" s="8" t="e">
        <f>IF(StudentsPerformance34[[#This Row],[math score]]&lt;50,"Failed","Passed")</f>
        <v>#VALUE!</v>
      </c>
    </row>
    <row r="1134" spans="16:17" x14ac:dyDescent="0.25">
      <c r="P1134" s="10" t="s">
        <v>17</v>
      </c>
      <c r="Q1134" s="9" t="e">
        <f>IF(StudentsPerformance34[[#This Row],[math score]]&lt;50,"Failed","Passed")</f>
        <v>#VALUE!</v>
      </c>
    </row>
    <row r="1135" spans="16:17" x14ac:dyDescent="0.25">
      <c r="P1135" s="11" t="s">
        <v>17</v>
      </c>
      <c r="Q1135" s="8" t="e">
        <f>IF(StudentsPerformance34[[#This Row],[math score]]&lt;50,"Failed","Passed")</f>
        <v>#VALUE!</v>
      </c>
    </row>
    <row r="1136" spans="16:17" x14ac:dyDescent="0.25">
      <c r="P1136" s="10" t="s">
        <v>8</v>
      </c>
      <c r="Q1136" s="9" t="e">
        <f>IF(StudentsPerformance34[[#This Row],[math score]]&lt;50,"Failed","Passed")</f>
        <v>#VALUE!</v>
      </c>
    </row>
    <row r="1137" spans="16:17" x14ac:dyDescent="0.25">
      <c r="P1137" s="11" t="s">
        <v>17</v>
      </c>
      <c r="Q1137" s="8" t="e">
        <f>IF(StudentsPerformance34[[#This Row],[math score]]&lt;50,"Failed","Passed")</f>
        <v>#VALUE!</v>
      </c>
    </row>
    <row r="1138" spans="16:17" x14ac:dyDescent="0.25">
      <c r="P1138" s="10" t="s">
        <v>17</v>
      </c>
      <c r="Q1138" s="9" t="e">
        <f>IF(StudentsPerformance34[[#This Row],[math score]]&lt;50,"Failed","Passed")</f>
        <v>#VALUE!</v>
      </c>
    </row>
    <row r="1139" spans="16:17" x14ac:dyDescent="0.25">
      <c r="P1139" s="11" t="s">
        <v>8</v>
      </c>
      <c r="Q1139" s="8" t="e">
        <f>IF(StudentsPerformance34[[#This Row],[math score]]&lt;50,"Failed","Passed")</f>
        <v>#VALUE!</v>
      </c>
    </row>
    <row r="1140" spans="16:17" x14ac:dyDescent="0.25">
      <c r="P1140" s="10" t="s">
        <v>8</v>
      </c>
      <c r="Q1140" s="9" t="e">
        <f>IF(StudentsPerformance34[[#This Row],[math score]]&lt;50,"Failed","Passed")</f>
        <v>#VALUE!</v>
      </c>
    </row>
    <row r="1141" spans="16:17" x14ac:dyDescent="0.25">
      <c r="P1141" s="11" t="s">
        <v>17</v>
      </c>
      <c r="Q1141" s="8" t="e">
        <f>IF(StudentsPerformance34[[#This Row],[math score]]&lt;50,"Failed","Passed")</f>
        <v>#VALUE!</v>
      </c>
    </row>
    <row r="1142" spans="16:17" x14ac:dyDescent="0.25">
      <c r="P1142" s="10" t="s">
        <v>8</v>
      </c>
      <c r="Q1142" s="9" t="e">
        <f>IF(StudentsPerformance34[[#This Row],[math score]]&lt;50,"Failed","Passed")</f>
        <v>#VALUE!</v>
      </c>
    </row>
    <row r="1143" spans="16:17" x14ac:dyDescent="0.25">
      <c r="P1143" s="11" t="s">
        <v>17</v>
      </c>
      <c r="Q1143" s="8" t="e">
        <f>IF(StudentsPerformance34[[#This Row],[math score]]&lt;50,"Failed","Passed")</f>
        <v>#VALUE!</v>
      </c>
    </row>
    <row r="1144" spans="16:17" x14ac:dyDescent="0.25">
      <c r="P1144" s="10" t="s">
        <v>17</v>
      </c>
      <c r="Q1144" s="9" t="e">
        <f>IF(StudentsPerformance34[[#This Row],[math score]]&lt;50,"Failed","Passed")</f>
        <v>#VALUE!</v>
      </c>
    </row>
    <row r="1145" spans="16:17" x14ac:dyDescent="0.25">
      <c r="P1145" s="11" t="s">
        <v>8</v>
      </c>
      <c r="Q1145" s="8" t="e">
        <f>IF(StudentsPerformance34[[#This Row],[math score]]&lt;50,"Failed","Passed")</f>
        <v>#VALUE!</v>
      </c>
    </row>
    <row r="1146" spans="16:17" x14ac:dyDescent="0.25">
      <c r="P1146" s="10" t="s">
        <v>17</v>
      </c>
      <c r="Q1146" s="9" t="e">
        <f>IF(StudentsPerformance34[[#This Row],[math score]]&lt;50,"Failed","Passed")</f>
        <v>#VALUE!</v>
      </c>
    </row>
    <row r="1147" spans="16:17" x14ac:dyDescent="0.25">
      <c r="P1147" s="11" t="s">
        <v>17</v>
      </c>
      <c r="Q1147" s="8" t="e">
        <f>IF(StudentsPerformance34[[#This Row],[math score]]&lt;50,"Failed","Passed")</f>
        <v>#VALUE!</v>
      </c>
    </row>
    <row r="1148" spans="16:17" x14ac:dyDescent="0.25">
      <c r="P1148" s="10" t="s">
        <v>8</v>
      </c>
      <c r="Q1148" s="9" t="e">
        <f>IF(StudentsPerformance34[[#This Row],[math score]]&lt;50,"Failed","Passed")</f>
        <v>#VALUE!</v>
      </c>
    </row>
    <row r="1149" spans="16:17" x14ac:dyDescent="0.25">
      <c r="P1149" s="11" t="s">
        <v>8</v>
      </c>
      <c r="Q1149" s="8" t="e">
        <f>IF(StudentsPerformance34[[#This Row],[math score]]&lt;50,"Failed","Passed")</f>
        <v>#VALUE!</v>
      </c>
    </row>
    <row r="1150" spans="16:17" x14ac:dyDescent="0.25">
      <c r="P1150" s="10" t="s">
        <v>17</v>
      </c>
      <c r="Q1150" s="9" t="e">
        <f>IF(StudentsPerformance34[[#This Row],[math score]]&lt;50,"Failed","Passed")</f>
        <v>#VALUE!</v>
      </c>
    </row>
    <row r="1151" spans="16:17" x14ac:dyDescent="0.25">
      <c r="P1151" s="11" t="s">
        <v>8</v>
      </c>
      <c r="Q1151" s="8" t="e">
        <f>IF(StudentsPerformance34[[#This Row],[math score]]&lt;50,"Failed","Passed")</f>
        <v>#VALUE!</v>
      </c>
    </row>
    <row r="1152" spans="16:17" x14ac:dyDescent="0.25">
      <c r="P1152" s="10" t="s">
        <v>8</v>
      </c>
      <c r="Q1152" s="9" t="e">
        <f>IF(StudentsPerformance34[[#This Row],[math score]]&lt;50,"Failed","Passed")</f>
        <v>#VALUE!</v>
      </c>
    </row>
    <row r="1153" spans="16:17" x14ac:dyDescent="0.25">
      <c r="P1153" s="11" t="s">
        <v>8</v>
      </c>
      <c r="Q1153" s="8" t="e">
        <f>IF(StudentsPerformance34[[#This Row],[math score]]&lt;50,"Failed","Passed")</f>
        <v>#VALUE!</v>
      </c>
    </row>
    <row r="1154" spans="16:17" x14ac:dyDescent="0.25">
      <c r="P1154" s="10" t="s">
        <v>17</v>
      </c>
      <c r="Q1154" s="9" t="e">
        <f>IF(StudentsPerformance34[[#This Row],[math score]]&lt;50,"Failed","Passed")</f>
        <v>#VALUE!</v>
      </c>
    </row>
    <row r="1155" spans="16:17" x14ac:dyDescent="0.25">
      <c r="P1155" s="11" t="s">
        <v>17</v>
      </c>
      <c r="Q1155" s="8" t="e">
        <f>IF(StudentsPerformance34[[#This Row],[math score]]&lt;50,"Failed","Passed")</f>
        <v>#VALUE!</v>
      </c>
    </row>
    <row r="1156" spans="16:17" x14ac:dyDescent="0.25">
      <c r="P1156" s="10" t="s">
        <v>8</v>
      </c>
      <c r="Q1156" s="9" t="e">
        <f>IF(StudentsPerformance34[[#This Row],[math score]]&lt;50,"Failed","Passed")</f>
        <v>#VALUE!</v>
      </c>
    </row>
    <row r="1157" spans="16:17" x14ac:dyDescent="0.25">
      <c r="P1157" s="11" t="s">
        <v>8</v>
      </c>
      <c r="Q1157" s="8" t="e">
        <f>IF(StudentsPerformance34[[#This Row],[math score]]&lt;50,"Failed","Passed")</f>
        <v>#VALUE!</v>
      </c>
    </row>
    <row r="1158" spans="16:17" x14ac:dyDescent="0.25">
      <c r="P1158" s="10" t="s">
        <v>8</v>
      </c>
      <c r="Q1158" s="9" t="e">
        <f>IF(StudentsPerformance34[[#This Row],[math score]]&lt;50,"Failed","Passed")</f>
        <v>#VALUE!</v>
      </c>
    </row>
    <row r="1159" spans="16:17" x14ac:dyDescent="0.25">
      <c r="P1159" s="11" t="s">
        <v>8</v>
      </c>
      <c r="Q1159" s="8" t="e">
        <f>IF(StudentsPerformance34[[#This Row],[math score]]&lt;50,"Failed","Passed")</f>
        <v>#VALUE!</v>
      </c>
    </row>
    <row r="1160" spans="16:17" x14ac:dyDescent="0.25">
      <c r="P1160" s="10" t="s">
        <v>8</v>
      </c>
      <c r="Q1160" s="9" t="e">
        <f>IF(StudentsPerformance34[[#This Row],[math score]]&lt;50,"Failed","Passed")</f>
        <v>#VALUE!</v>
      </c>
    </row>
    <row r="1161" spans="16:17" x14ac:dyDescent="0.25">
      <c r="P1161" s="11" t="s">
        <v>8</v>
      </c>
      <c r="Q1161" s="8" t="e">
        <f>IF(StudentsPerformance34[[#This Row],[math score]]&lt;50,"Failed","Passed")</f>
        <v>#VALUE!</v>
      </c>
    </row>
    <row r="1162" spans="16:17" x14ac:dyDescent="0.25">
      <c r="P1162" s="10" t="s">
        <v>8</v>
      </c>
      <c r="Q1162" s="9" t="e">
        <f>IF(StudentsPerformance34[[#This Row],[math score]]&lt;50,"Failed","Passed")</f>
        <v>#VALUE!</v>
      </c>
    </row>
    <row r="1163" spans="16:17" x14ac:dyDescent="0.25">
      <c r="P1163" s="11" t="s">
        <v>8</v>
      </c>
      <c r="Q1163" s="8" t="e">
        <f>IF(StudentsPerformance34[[#This Row],[math score]]&lt;50,"Failed","Passed")</f>
        <v>#VALUE!</v>
      </c>
    </row>
    <row r="1164" spans="16:17" x14ac:dyDescent="0.25">
      <c r="P1164" s="10" t="s">
        <v>17</v>
      </c>
      <c r="Q1164" s="9" t="e">
        <f>IF(StudentsPerformance34[[#This Row],[math score]]&lt;50,"Failed","Passed")</f>
        <v>#VALUE!</v>
      </c>
    </row>
    <row r="1165" spans="16:17" x14ac:dyDescent="0.25">
      <c r="P1165" s="11" t="s">
        <v>8</v>
      </c>
      <c r="Q1165" s="8" t="e">
        <f>IF(StudentsPerformance34[[#This Row],[math score]]&lt;50,"Failed","Passed")</f>
        <v>#VALUE!</v>
      </c>
    </row>
    <row r="1166" spans="16:17" x14ac:dyDescent="0.25">
      <c r="P1166" s="10" t="s">
        <v>8</v>
      </c>
      <c r="Q1166" s="9" t="e">
        <f>IF(StudentsPerformance34[[#This Row],[math score]]&lt;50,"Failed","Passed")</f>
        <v>#VALUE!</v>
      </c>
    </row>
    <row r="1167" spans="16:17" x14ac:dyDescent="0.25">
      <c r="P1167" s="11" t="s">
        <v>8</v>
      </c>
      <c r="Q1167" s="8" t="e">
        <f>IF(StudentsPerformance34[[#This Row],[math score]]&lt;50,"Failed","Passed")</f>
        <v>#VALUE!</v>
      </c>
    </row>
    <row r="1168" spans="16:17" x14ac:dyDescent="0.25">
      <c r="P1168" s="10" t="s">
        <v>17</v>
      </c>
      <c r="Q1168" s="9" t="e">
        <f>IF(StudentsPerformance34[[#This Row],[math score]]&lt;50,"Failed","Passed")</f>
        <v>#VALUE!</v>
      </c>
    </row>
    <row r="1169" spans="16:17" x14ac:dyDescent="0.25">
      <c r="P1169" s="11" t="s">
        <v>17</v>
      </c>
      <c r="Q1169" s="8" t="e">
        <f>IF(StudentsPerformance34[[#This Row],[math score]]&lt;50,"Failed","Passed")</f>
        <v>#VALUE!</v>
      </c>
    </row>
    <row r="1170" spans="16:17" x14ac:dyDescent="0.25">
      <c r="P1170" s="10" t="s">
        <v>17</v>
      </c>
      <c r="Q1170" s="9" t="e">
        <f>IF(StudentsPerformance34[[#This Row],[math score]]&lt;50,"Failed","Passed")</f>
        <v>#VALUE!</v>
      </c>
    </row>
    <row r="1171" spans="16:17" x14ac:dyDescent="0.25">
      <c r="P1171" s="11" t="s">
        <v>17</v>
      </c>
      <c r="Q1171" s="8" t="e">
        <f>IF(StudentsPerformance34[[#This Row],[math score]]&lt;50,"Failed","Passed")</f>
        <v>#VALUE!</v>
      </c>
    </row>
    <row r="1172" spans="16:17" x14ac:dyDescent="0.25">
      <c r="P1172" s="10" t="s">
        <v>17</v>
      </c>
      <c r="Q1172" s="9" t="e">
        <f>IF(StudentsPerformance34[[#This Row],[math score]]&lt;50,"Failed","Passed")</f>
        <v>#VALUE!</v>
      </c>
    </row>
    <row r="1173" spans="16:17" x14ac:dyDescent="0.25">
      <c r="P1173" s="11" t="s">
        <v>8</v>
      </c>
      <c r="Q1173" s="8" t="e">
        <f>IF(StudentsPerformance34[[#This Row],[math score]]&lt;50,"Failed","Passed")</f>
        <v>#VALUE!</v>
      </c>
    </row>
    <row r="1174" spans="16:17" x14ac:dyDescent="0.25">
      <c r="P1174" s="10" t="s">
        <v>8</v>
      </c>
      <c r="Q1174" s="9" t="e">
        <f>IF(StudentsPerformance34[[#This Row],[math score]]&lt;50,"Failed","Passed")</f>
        <v>#VALUE!</v>
      </c>
    </row>
    <row r="1175" spans="16:17" x14ac:dyDescent="0.25">
      <c r="P1175" s="11" t="s">
        <v>17</v>
      </c>
      <c r="Q1175" s="8" t="e">
        <f>IF(StudentsPerformance34[[#This Row],[math score]]&lt;50,"Failed","Passed")</f>
        <v>#VALUE!</v>
      </c>
    </row>
    <row r="1176" spans="16:17" x14ac:dyDescent="0.25">
      <c r="P1176" s="10" t="s">
        <v>8</v>
      </c>
      <c r="Q1176" s="9" t="e">
        <f>IF(StudentsPerformance34[[#This Row],[math score]]&lt;50,"Failed","Passed")</f>
        <v>#VALUE!</v>
      </c>
    </row>
    <row r="1177" spans="16:17" x14ac:dyDescent="0.25">
      <c r="P1177" s="11" t="s">
        <v>17</v>
      </c>
      <c r="Q1177" s="8" t="e">
        <f>IF(StudentsPerformance34[[#This Row],[math score]]&lt;50,"Failed","Passed")</f>
        <v>#VALUE!</v>
      </c>
    </row>
    <row r="1178" spans="16:17" x14ac:dyDescent="0.25">
      <c r="P1178" s="10" t="s">
        <v>8</v>
      </c>
      <c r="Q1178" s="9" t="e">
        <f>IF(StudentsPerformance34[[#This Row],[math score]]&lt;50,"Failed","Passed")</f>
        <v>#VALUE!</v>
      </c>
    </row>
    <row r="1179" spans="16:17" x14ac:dyDescent="0.25">
      <c r="P1179" s="11" t="s">
        <v>17</v>
      </c>
      <c r="Q1179" s="8" t="e">
        <f>IF(StudentsPerformance34[[#This Row],[math score]]&lt;50,"Failed","Passed")</f>
        <v>#VALUE!</v>
      </c>
    </row>
    <row r="1180" spans="16:17" x14ac:dyDescent="0.25">
      <c r="P1180" s="10" t="s">
        <v>17</v>
      </c>
      <c r="Q1180" s="9" t="e">
        <f>IF(StudentsPerformance34[[#This Row],[math score]]&lt;50,"Failed","Passed")</f>
        <v>#VALUE!</v>
      </c>
    </row>
    <row r="1181" spans="16:17" x14ac:dyDescent="0.25">
      <c r="P1181" s="11" t="s">
        <v>17</v>
      </c>
      <c r="Q1181" s="8" t="e">
        <f>IF(StudentsPerformance34[[#This Row],[math score]]&lt;50,"Failed","Passed")</f>
        <v>#VALUE!</v>
      </c>
    </row>
    <row r="1182" spans="16:17" x14ac:dyDescent="0.25">
      <c r="P1182" s="10" t="s">
        <v>8</v>
      </c>
      <c r="Q1182" s="9" t="e">
        <f>IF(StudentsPerformance34[[#This Row],[math score]]&lt;50,"Failed","Passed")</f>
        <v>#VALUE!</v>
      </c>
    </row>
    <row r="1183" spans="16:17" x14ac:dyDescent="0.25">
      <c r="P1183" s="11" t="s">
        <v>8</v>
      </c>
      <c r="Q1183" s="8" t="e">
        <f>IF(StudentsPerformance34[[#This Row],[math score]]&lt;50,"Failed","Passed")</f>
        <v>#VALUE!</v>
      </c>
    </row>
    <row r="1184" spans="16:17" x14ac:dyDescent="0.25">
      <c r="P1184" s="10" t="s">
        <v>8</v>
      </c>
      <c r="Q1184" s="9" t="e">
        <f>IF(StudentsPerformance34[[#This Row],[math score]]&lt;50,"Failed","Passed")</f>
        <v>#VALUE!</v>
      </c>
    </row>
    <row r="1185" spans="16:17" x14ac:dyDescent="0.25">
      <c r="P1185" s="11" t="s">
        <v>8</v>
      </c>
      <c r="Q1185" s="8" t="e">
        <f>IF(StudentsPerformance34[[#This Row],[math score]]&lt;50,"Failed","Passed")</f>
        <v>#VALUE!</v>
      </c>
    </row>
    <row r="1186" spans="16:17" x14ac:dyDescent="0.25">
      <c r="P1186" s="10" t="s">
        <v>17</v>
      </c>
      <c r="Q1186" s="9" t="e">
        <f>IF(StudentsPerformance34[[#This Row],[math score]]&lt;50,"Failed","Passed")</f>
        <v>#VALUE!</v>
      </c>
    </row>
    <row r="1187" spans="16:17" x14ac:dyDescent="0.25">
      <c r="P1187" s="11" t="s">
        <v>8</v>
      </c>
      <c r="Q1187" s="8" t="e">
        <f>IF(StudentsPerformance34[[#This Row],[math score]]&lt;50,"Failed","Passed")</f>
        <v>#VALUE!</v>
      </c>
    </row>
    <row r="1188" spans="16:17" x14ac:dyDescent="0.25">
      <c r="P1188" s="10" t="s">
        <v>17</v>
      </c>
      <c r="Q1188" s="9" t="e">
        <f>IF(StudentsPerformance34[[#This Row],[math score]]&lt;50,"Failed","Passed")</f>
        <v>#VALUE!</v>
      </c>
    </row>
    <row r="1189" spans="16:17" x14ac:dyDescent="0.25">
      <c r="P1189" s="11" t="s">
        <v>17</v>
      </c>
      <c r="Q1189" s="8" t="e">
        <f>IF(StudentsPerformance34[[#This Row],[math score]]&lt;50,"Failed","Passed")</f>
        <v>#VALUE!</v>
      </c>
    </row>
    <row r="1190" spans="16:17" x14ac:dyDescent="0.25">
      <c r="P1190" s="10" t="s">
        <v>17</v>
      </c>
      <c r="Q1190" s="9" t="e">
        <f>IF(StudentsPerformance34[[#This Row],[math score]]&lt;50,"Failed","Passed")</f>
        <v>#VALUE!</v>
      </c>
    </row>
    <row r="1191" spans="16:17" x14ac:dyDescent="0.25">
      <c r="P1191" s="11" t="s">
        <v>17</v>
      </c>
      <c r="Q1191" s="8" t="e">
        <f>IF(StudentsPerformance34[[#This Row],[math score]]&lt;50,"Failed","Passed")</f>
        <v>#VALUE!</v>
      </c>
    </row>
    <row r="1192" spans="16:17" x14ac:dyDescent="0.25">
      <c r="P1192" s="10" t="s">
        <v>8</v>
      </c>
      <c r="Q1192" s="9" t="e">
        <f>IF(StudentsPerformance34[[#This Row],[math score]]&lt;50,"Failed","Passed")</f>
        <v>#VALUE!</v>
      </c>
    </row>
    <row r="1193" spans="16:17" x14ac:dyDescent="0.25">
      <c r="P1193" s="11" t="s">
        <v>8</v>
      </c>
      <c r="Q1193" s="8" t="e">
        <f>IF(StudentsPerformance34[[#This Row],[math score]]&lt;50,"Failed","Passed")</f>
        <v>#VALUE!</v>
      </c>
    </row>
    <row r="1194" spans="16:17" x14ac:dyDescent="0.25">
      <c r="P1194" s="10" t="s">
        <v>17</v>
      </c>
      <c r="Q1194" s="9" t="e">
        <f>IF(StudentsPerformance34[[#This Row],[math score]]&lt;50,"Failed","Passed")</f>
        <v>#VALUE!</v>
      </c>
    </row>
    <row r="1195" spans="16:17" x14ac:dyDescent="0.25">
      <c r="P1195" s="11" t="s">
        <v>17</v>
      </c>
      <c r="Q1195" s="8" t="e">
        <f>IF(StudentsPerformance34[[#This Row],[math score]]&lt;50,"Failed","Passed")</f>
        <v>#VALUE!</v>
      </c>
    </row>
    <row r="1196" spans="16:17" x14ac:dyDescent="0.25">
      <c r="P1196" s="10" t="s">
        <v>8</v>
      </c>
      <c r="Q1196" s="9" t="e">
        <f>IF(StudentsPerformance34[[#This Row],[math score]]&lt;50,"Failed","Passed")</f>
        <v>#VALUE!</v>
      </c>
    </row>
    <row r="1197" spans="16:17" x14ac:dyDescent="0.25">
      <c r="P1197" s="11" t="s">
        <v>17</v>
      </c>
      <c r="Q1197" s="8" t="e">
        <f>IF(StudentsPerformance34[[#This Row],[math score]]&lt;50,"Failed","Passed")</f>
        <v>#VALUE!</v>
      </c>
    </row>
    <row r="1198" spans="16:17" x14ac:dyDescent="0.25">
      <c r="P1198" s="10" t="s">
        <v>17</v>
      </c>
      <c r="Q1198" s="9" t="e">
        <f>IF(StudentsPerformance34[[#This Row],[math score]]&lt;50,"Failed","Passed")</f>
        <v>#VALUE!</v>
      </c>
    </row>
    <row r="1199" spans="16:17" x14ac:dyDescent="0.25">
      <c r="P1199" s="11" t="s">
        <v>17</v>
      </c>
      <c r="Q1199" s="8" t="e">
        <f>IF(StudentsPerformance34[[#This Row],[math score]]&lt;50,"Failed","Passed")</f>
        <v>#VALUE!</v>
      </c>
    </row>
    <row r="1200" spans="16:17" x14ac:dyDescent="0.25">
      <c r="P1200" s="10" t="s">
        <v>8</v>
      </c>
      <c r="Q1200" s="9" t="e">
        <f>IF(StudentsPerformance34[[#This Row],[math score]]&lt;50,"Failed","Passed")</f>
        <v>#VALUE!</v>
      </c>
    </row>
    <row r="1201" spans="16:17" x14ac:dyDescent="0.25">
      <c r="P1201" s="11" t="s">
        <v>8</v>
      </c>
      <c r="Q1201" s="8" t="e">
        <f>IF(StudentsPerformance34[[#This Row],[math score]]&lt;50,"Failed","Passed")</f>
        <v>#VALUE!</v>
      </c>
    </row>
    <row r="1202" spans="16:17" x14ac:dyDescent="0.25">
      <c r="P1202" s="10" t="s">
        <v>17</v>
      </c>
      <c r="Q1202" s="9" t="e">
        <f>IF(StudentsPerformance34[[#This Row],[math score]]&lt;50,"Failed","Passed")</f>
        <v>#VALUE!</v>
      </c>
    </row>
    <row r="1203" spans="16:17" x14ac:dyDescent="0.25">
      <c r="P1203" s="11" t="s">
        <v>17</v>
      </c>
      <c r="Q1203" s="8" t="e">
        <f>IF(StudentsPerformance34[[#This Row],[math score]]&lt;50,"Failed","Passed")</f>
        <v>#VALUE!</v>
      </c>
    </row>
    <row r="1204" spans="16:17" x14ac:dyDescent="0.25">
      <c r="P1204" s="10" t="s">
        <v>8</v>
      </c>
      <c r="Q1204" s="9" t="e">
        <f>IF(StudentsPerformance34[[#This Row],[math score]]&lt;50,"Failed","Passed")</f>
        <v>#VALUE!</v>
      </c>
    </row>
    <row r="1205" spans="16:17" x14ac:dyDescent="0.25">
      <c r="P1205" s="11" t="s">
        <v>17</v>
      </c>
      <c r="Q1205" s="8" t="e">
        <f>IF(StudentsPerformance34[[#This Row],[math score]]&lt;50,"Failed","Passed")</f>
        <v>#VALUE!</v>
      </c>
    </row>
    <row r="1206" spans="16:17" x14ac:dyDescent="0.25">
      <c r="P1206" s="10" t="s">
        <v>8</v>
      </c>
      <c r="Q1206" s="9" t="e">
        <f>IF(StudentsPerformance34[[#This Row],[math score]]&lt;50,"Failed","Passed")</f>
        <v>#VALUE!</v>
      </c>
    </row>
    <row r="1207" spans="16:17" x14ac:dyDescent="0.25">
      <c r="P1207" s="11" t="s">
        <v>17</v>
      </c>
      <c r="Q1207" s="8" t="e">
        <f>IF(StudentsPerformance34[[#This Row],[math score]]&lt;50,"Failed","Passed")</f>
        <v>#VALUE!</v>
      </c>
    </row>
    <row r="1208" spans="16:17" x14ac:dyDescent="0.25">
      <c r="P1208" s="10" t="s">
        <v>8</v>
      </c>
      <c r="Q1208" s="9" t="e">
        <f>IF(StudentsPerformance34[[#This Row],[math score]]&lt;50,"Failed","Passed")</f>
        <v>#VALUE!</v>
      </c>
    </row>
    <row r="1209" spans="16:17" x14ac:dyDescent="0.25">
      <c r="P1209" s="11" t="s">
        <v>8</v>
      </c>
      <c r="Q1209" s="8" t="e">
        <f>IF(StudentsPerformance34[[#This Row],[math score]]&lt;50,"Failed","Passed")</f>
        <v>#VALUE!</v>
      </c>
    </row>
    <row r="1210" spans="16:17" x14ac:dyDescent="0.25">
      <c r="P1210" s="10" t="s">
        <v>8</v>
      </c>
      <c r="Q1210" s="9" t="e">
        <f>IF(StudentsPerformance34[[#This Row],[math score]]&lt;50,"Failed","Passed")</f>
        <v>#VALUE!</v>
      </c>
    </row>
    <row r="1211" spans="16:17" x14ac:dyDescent="0.25">
      <c r="P1211" s="11" t="s">
        <v>17</v>
      </c>
      <c r="Q1211" s="8" t="e">
        <f>IF(StudentsPerformance34[[#This Row],[math score]]&lt;50,"Failed","Passed")</f>
        <v>#VALUE!</v>
      </c>
    </row>
    <row r="1212" spans="16:17" x14ac:dyDescent="0.25">
      <c r="P1212" s="10" t="s">
        <v>17</v>
      </c>
      <c r="Q1212" s="9" t="e">
        <f>IF(StudentsPerformance34[[#This Row],[math score]]&lt;50,"Failed","Passed")</f>
        <v>#VALUE!</v>
      </c>
    </row>
    <row r="1213" spans="16:17" x14ac:dyDescent="0.25">
      <c r="P1213" s="11" t="s">
        <v>8</v>
      </c>
      <c r="Q1213" s="8" t="e">
        <f>IF(StudentsPerformance34[[#This Row],[math score]]&lt;50,"Failed","Passed")</f>
        <v>#VALUE!</v>
      </c>
    </row>
    <row r="1214" spans="16:17" x14ac:dyDescent="0.25">
      <c r="P1214" s="10" t="s">
        <v>17</v>
      </c>
      <c r="Q1214" s="9" t="e">
        <f>IF(StudentsPerformance34[[#This Row],[math score]]&lt;50,"Failed","Passed")</f>
        <v>#VALUE!</v>
      </c>
    </row>
    <row r="1215" spans="16:17" x14ac:dyDescent="0.25">
      <c r="P1215" s="11" t="s">
        <v>17</v>
      </c>
      <c r="Q1215" s="8" t="e">
        <f>IF(StudentsPerformance34[[#This Row],[math score]]&lt;50,"Failed","Passed")</f>
        <v>#VALUE!</v>
      </c>
    </row>
    <row r="1216" spans="16:17" x14ac:dyDescent="0.25">
      <c r="P1216" s="10" t="s">
        <v>8</v>
      </c>
      <c r="Q1216" s="9" t="e">
        <f>IF(StudentsPerformance34[[#This Row],[math score]]&lt;50,"Failed","Passed")</f>
        <v>#VALUE!</v>
      </c>
    </row>
    <row r="1217" spans="16:17" x14ac:dyDescent="0.25">
      <c r="P1217" s="11" t="s">
        <v>17</v>
      </c>
      <c r="Q1217" s="8" t="e">
        <f>IF(StudentsPerformance34[[#This Row],[math score]]&lt;50,"Failed","Passed")</f>
        <v>#VALUE!</v>
      </c>
    </row>
    <row r="1218" spans="16:17" x14ac:dyDescent="0.25">
      <c r="P1218" s="10" t="s">
        <v>17</v>
      </c>
      <c r="Q1218" s="9" t="e">
        <f>IF(StudentsPerformance34[[#This Row],[math score]]&lt;50,"Failed","Passed")</f>
        <v>#VALUE!</v>
      </c>
    </row>
    <row r="1219" spans="16:17" x14ac:dyDescent="0.25">
      <c r="P1219" s="11" t="s">
        <v>17</v>
      </c>
      <c r="Q1219" s="8" t="e">
        <f>IF(StudentsPerformance34[[#This Row],[math score]]&lt;50,"Failed","Passed")</f>
        <v>#VALUE!</v>
      </c>
    </row>
    <row r="1220" spans="16:17" x14ac:dyDescent="0.25">
      <c r="P1220" s="10" t="s">
        <v>17</v>
      </c>
      <c r="Q1220" s="9" t="e">
        <f>IF(StudentsPerformance34[[#This Row],[math score]]&lt;50,"Failed","Passed")</f>
        <v>#VALUE!</v>
      </c>
    </row>
    <row r="1221" spans="16:17" x14ac:dyDescent="0.25">
      <c r="P1221" s="11" t="s">
        <v>8</v>
      </c>
      <c r="Q1221" s="8" t="e">
        <f>IF(StudentsPerformance34[[#This Row],[math score]]&lt;50,"Failed","Passed")</f>
        <v>#VALUE!</v>
      </c>
    </row>
    <row r="1222" spans="16:17" x14ac:dyDescent="0.25">
      <c r="P1222" s="10" t="s">
        <v>17</v>
      </c>
      <c r="Q1222" s="9" t="e">
        <f>IF(StudentsPerformance34[[#This Row],[math score]]&lt;50,"Failed","Passed")</f>
        <v>#VALUE!</v>
      </c>
    </row>
    <row r="1223" spans="16:17" x14ac:dyDescent="0.25">
      <c r="P1223" s="11" t="s">
        <v>17</v>
      </c>
      <c r="Q1223" s="8" t="e">
        <f>IF(StudentsPerformance34[[#This Row],[math score]]&lt;50,"Failed","Passed")</f>
        <v>#VALUE!</v>
      </c>
    </row>
    <row r="1224" spans="16:17" x14ac:dyDescent="0.25">
      <c r="P1224" s="10" t="s">
        <v>17</v>
      </c>
      <c r="Q1224" s="9" t="e">
        <f>IF(StudentsPerformance34[[#This Row],[math score]]&lt;50,"Failed","Passed")</f>
        <v>#VALUE!</v>
      </c>
    </row>
    <row r="1225" spans="16:17" x14ac:dyDescent="0.25">
      <c r="P1225" s="11" t="s">
        <v>8</v>
      </c>
      <c r="Q1225" s="8" t="e">
        <f>IF(StudentsPerformance34[[#This Row],[math score]]&lt;50,"Failed","Passed")</f>
        <v>#VALUE!</v>
      </c>
    </row>
    <row r="1226" spans="16:17" x14ac:dyDescent="0.25">
      <c r="P1226" s="10" t="s">
        <v>8</v>
      </c>
      <c r="Q1226" s="9" t="e">
        <f>IF(StudentsPerformance34[[#This Row],[math score]]&lt;50,"Failed","Passed")</f>
        <v>#VALUE!</v>
      </c>
    </row>
    <row r="1227" spans="16:17" x14ac:dyDescent="0.25">
      <c r="P1227" s="11" t="s">
        <v>17</v>
      </c>
      <c r="Q1227" s="8" t="e">
        <f>IF(StudentsPerformance34[[#This Row],[math score]]&lt;50,"Failed","Passed")</f>
        <v>#VALUE!</v>
      </c>
    </row>
    <row r="1228" spans="16:17" x14ac:dyDescent="0.25">
      <c r="P1228" s="10" t="s">
        <v>17</v>
      </c>
      <c r="Q1228" s="9" t="e">
        <f>IF(StudentsPerformance34[[#This Row],[math score]]&lt;50,"Failed","Passed")</f>
        <v>#VALUE!</v>
      </c>
    </row>
    <row r="1229" spans="16:17" x14ac:dyDescent="0.25">
      <c r="P1229" s="11" t="s">
        <v>17</v>
      </c>
      <c r="Q1229" s="8" t="e">
        <f>IF(StudentsPerformance34[[#This Row],[math score]]&lt;50,"Failed","Passed")</f>
        <v>#VALUE!</v>
      </c>
    </row>
    <row r="1230" spans="16:17" x14ac:dyDescent="0.25">
      <c r="P1230" s="10" t="s">
        <v>17</v>
      </c>
      <c r="Q1230" s="9" t="e">
        <f>IF(StudentsPerformance34[[#This Row],[math score]]&lt;50,"Failed","Passed")</f>
        <v>#VALUE!</v>
      </c>
    </row>
    <row r="1231" spans="16:17" x14ac:dyDescent="0.25">
      <c r="P1231" s="11" t="s">
        <v>8</v>
      </c>
      <c r="Q1231" s="8" t="e">
        <f>IF(StudentsPerformance34[[#This Row],[math score]]&lt;50,"Failed","Passed")</f>
        <v>#VALUE!</v>
      </c>
    </row>
    <row r="1232" spans="16:17" x14ac:dyDescent="0.25">
      <c r="P1232" s="10" t="s">
        <v>8</v>
      </c>
      <c r="Q1232" s="9" t="e">
        <f>IF(StudentsPerformance34[[#This Row],[math score]]&lt;50,"Failed","Passed")</f>
        <v>#VALUE!</v>
      </c>
    </row>
    <row r="1233" spans="16:17" x14ac:dyDescent="0.25">
      <c r="P1233" s="11" t="s">
        <v>17</v>
      </c>
      <c r="Q1233" s="8" t="e">
        <f>IF(StudentsPerformance34[[#This Row],[math score]]&lt;50,"Failed","Passed")</f>
        <v>#VALUE!</v>
      </c>
    </row>
    <row r="1234" spans="16:17" x14ac:dyDescent="0.25">
      <c r="P1234" s="10" t="s">
        <v>17</v>
      </c>
      <c r="Q1234" s="9" t="e">
        <f>IF(StudentsPerformance34[[#This Row],[math score]]&lt;50,"Failed","Passed")</f>
        <v>#VALUE!</v>
      </c>
    </row>
    <row r="1235" spans="16:17" x14ac:dyDescent="0.25">
      <c r="P1235" s="11" t="s">
        <v>8</v>
      </c>
      <c r="Q1235" s="8" t="e">
        <f>IF(StudentsPerformance34[[#This Row],[math score]]&lt;50,"Failed","Passed")</f>
        <v>#VALUE!</v>
      </c>
    </row>
    <row r="1236" spans="16:17" x14ac:dyDescent="0.25">
      <c r="P1236" s="10" t="s">
        <v>8</v>
      </c>
      <c r="Q1236" s="9" t="e">
        <f>IF(StudentsPerformance34[[#This Row],[math score]]&lt;50,"Failed","Passed")</f>
        <v>#VALUE!</v>
      </c>
    </row>
    <row r="1237" spans="16:17" x14ac:dyDescent="0.25">
      <c r="P1237" s="11" t="s">
        <v>17</v>
      </c>
      <c r="Q1237" s="8" t="e">
        <f>IF(StudentsPerformance34[[#This Row],[math score]]&lt;50,"Failed","Passed")</f>
        <v>#VALUE!</v>
      </c>
    </row>
    <row r="1238" spans="16:17" x14ac:dyDescent="0.25">
      <c r="P1238" s="10" t="s">
        <v>17</v>
      </c>
      <c r="Q1238" s="9" t="e">
        <f>IF(StudentsPerformance34[[#This Row],[math score]]&lt;50,"Failed","Passed")</f>
        <v>#VALUE!</v>
      </c>
    </row>
    <row r="1239" spans="16:17" x14ac:dyDescent="0.25">
      <c r="P1239" s="11" t="s">
        <v>8</v>
      </c>
      <c r="Q1239" s="8" t="e">
        <f>IF(StudentsPerformance34[[#This Row],[math score]]&lt;50,"Failed","Passed")</f>
        <v>#VALUE!</v>
      </c>
    </row>
    <row r="1240" spans="16:17" x14ac:dyDescent="0.25">
      <c r="P1240" s="10" t="s">
        <v>8</v>
      </c>
      <c r="Q1240" s="9" t="e">
        <f>IF(StudentsPerformance34[[#This Row],[math score]]&lt;50,"Failed","Passed")</f>
        <v>#VALUE!</v>
      </c>
    </row>
    <row r="1241" spans="16:17" x14ac:dyDescent="0.25">
      <c r="P1241" s="11" t="s">
        <v>17</v>
      </c>
      <c r="Q1241" s="8" t="e">
        <f>IF(StudentsPerformance34[[#This Row],[math score]]&lt;50,"Failed","Passed")</f>
        <v>#VALUE!</v>
      </c>
    </row>
    <row r="1242" spans="16:17" x14ac:dyDescent="0.25">
      <c r="P1242" s="10" t="s">
        <v>8</v>
      </c>
      <c r="Q1242" s="9" t="e">
        <f>IF(StudentsPerformance34[[#This Row],[math score]]&lt;50,"Failed","Passed")</f>
        <v>#VALUE!</v>
      </c>
    </row>
    <row r="1243" spans="16:17" x14ac:dyDescent="0.25">
      <c r="P1243" s="11" t="s">
        <v>8</v>
      </c>
      <c r="Q1243" s="8" t="e">
        <f>IF(StudentsPerformance34[[#This Row],[math score]]&lt;50,"Failed","Passed")</f>
        <v>#VALUE!</v>
      </c>
    </row>
    <row r="1244" spans="16:17" x14ac:dyDescent="0.25">
      <c r="P1244" s="10" t="s">
        <v>8</v>
      </c>
      <c r="Q1244" s="9" t="e">
        <f>IF(StudentsPerformance34[[#This Row],[math score]]&lt;50,"Failed","Passed")</f>
        <v>#VALUE!</v>
      </c>
    </row>
    <row r="1245" spans="16:17" x14ac:dyDescent="0.25">
      <c r="P1245" s="11" t="s">
        <v>17</v>
      </c>
      <c r="Q1245" s="8" t="e">
        <f>IF(StudentsPerformance34[[#This Row],[math score]]&lt;50,"Failed","Passed")</f>
        <v>#VALUE!</v>
      </c>
    </row>
    <row r="1246" spans="16:17" x14ac:dyDescent="0.25">
      <c r="P1246" s="10" t="s">
        <v>8</v>
      </c>
      <c r="Q1246" s="9" t="e">
        <f>IF(StudentsPerformance34[[#This Row],[math score]]&lt;50,"Failed","Passed")</f>
        <v>#VALUE!</v>
      </c>
    </row>
    <row r="1247" spans="16:17" x14ac:dyDescent="0.25">
      <c r="P1247" s="11" t="s">
        <v>8</v>
      </c>
      <c r="Q1247" s="8" t="e">
        <f>IF(StudentsPerformance34[[#This Row],[math score]]&lt;50,"Failed","Passed")</f>
        <v>#VALUE!</v>
      </c>
    </row>
    <row r="1248" spans="16:17" x14ac:dyDescent="0.25">
      <c r="P1248" s="10" t="s">
        <v>17</v>
      </c>
      <c r="Q1248" s="9" t="e">
        <f>IF(StudentsPerformance34[[#This Row],[math score]]&lt;50,"Failed","Passed")</f>
        <v>#VALUE!</v>
      </c>
    </row>
    <row r="1249" spans="16:17" x14ac:dyDescent="0.25">
      <c r="P1249" s="11" t="s">
        <v>17</v>
      </c>
      <c r="Q1249" s="8" t="e">
        <f>IF(StudentsPerformance34[[#This Row],[math score]]&lt;50,"Failed","Passed")</f>
        <v>#VALUE!</v>
      </c>
    </row>
    <row r="1250" spans="16:17" x14ac:dyDescent="0.25">
      <c r="P1250" s="10" t="s">
        <v>8</v>
      </c>
      <c r="Q1250" s="9" t="e">
        <f>IF(StudentsPerformance34[[#This Row],[math score]]&lt;50,"Failed","Passed")</f>
        <v>#VALUE!</v>
      </c>
    </row>
    <row r="1251" spans="16:17" x14ac:dyDescent="0.25">
      <c r="P1251" s="11" t="s">
        <v>8</v>
      </c>
      <c r="Q1251" s="8" t="e">
        <f>IF(StudentsPerformance34[[#This Row],[math score]]&lt;50,"Failed","Passed")</f>
        <v>#VALUE!</v>
      </c>
    </row>
    <row r="1252" spans="16:17" x14ac:dyDescent="0.25">
      <c r="P1252" s="10" t="s">
        <v>8</v>
      </c>
      <c r="Q1252" s="9" t="e">
        <f>IF(StudentsPerformance34[[#This Row],[math score]]&lt;50,"Failed","Passed")</f>
        <v>#VALUE!</v>
      </c>
    </row>
    <row r="1253" spans="16:17" x14ac:dyDescent="0.25">
      <c r="P1253" s="11" t="s">
        <v>8</v>
      </c>
      <c r="Q1253" s="8" t="e">
        <f>IF(StudentsPerformance34[[#This Row],[math score]]&lt;50,"Failed","Passed")</f>
        <v>#VALUE!</v>
      </c>
    </row>
    <row r="1254" spans="16:17" x14ac:dyDescent="0.25">
      <c r="P1254" s="10" t="s">
        <v>17</v>
      </c>
      <c r="Q1254" s="9" t="e">
        <f>IF(StudentsPerformance34[[#This Row],[math score]]&lt;50,"Failed","Passed")</f>
        <v>#VALUE!</v>
      </c>
    </row>
    <row r="1255" spans="16:17" x14ac:dyDescent="0.25">
      <c r="P1255" s="11" t="s">
        <v>17</v>
      </c>
      <c r="Q1255" s="8" t="e">
        <f>IF(StudentsPerformance34[[#This Row],[math score]]&lt;50,"Failed","Passed")</f>
        <v>#VALUE!</v>
      </c>
    </row>
    <row r="1256" spans="16:17" x14ac:dyDescent="0.25">
      <c r="P1256" s="10" t="s">
        <v>8</v>
      </c>
      <c r="Q1256" s="9" t="e">
        <f>IF(StudentsPerformance34[[#This Row],[math score]]&lt;50,"Failed","Passed")</f>
        <v>#VALUE!</v>
      </c>
    </row>
    <row r="1257" spans="16:17" x14ac:dyDescent="0.25">
      <c r="P1257" s="11" t="s">
        <v>8</v>
      </c>
      <c r="Q1257" s="8" t="e">
        <f>IF(StudentsPerformance34[[#This Row],[math score]]&lt;50,"Failed","Passed")</f>
        <v>#VALUE!</v>
      </c>
    </row>
    <row r="1258" spans="16:17" x14ac:dyDescent="0.25">
      <c r="P1258" s="10" t="s">
        <v>17</v>
      </c>
      <c r="Q1258" s="9" t="e">
        <f>IF(StudentsPerformance34[[#This Row],[math score]]&lt;50,"Failed","Passed")</f>
        <v>#VALUE!</v>
      </c>
    </row>
    <row r="1259" spans="16:17" x14ac:dyDescent="0.25">
      <c r="P1259" s="11" t="s">
        <v>17</v>
      </c>
      <c r="Q1259" s="8" t="e">
        <f>IF(StudentsPerformance34[[#This Row],[math score]]&lt;50,"Failed","Passed")</f>
        <v>#VALUE!</v>
      </c>
    </row>
    <row r="1260" spans="16:17" x14ac:dyDescent="0.25">
      <c r="P1260" s="10" t="s">
        <v>8</v>
      </c>
      <c r="Q1260" s="9" t="e">
        <f>IF(StudentsPerformance34[[#This Row],[math score]]&lt;50,"Failed","Passed")</f>
        <v>#VALUE!</v>
      </c>
    </row>
    <row r="1261" spans="16:17" x14ac:dyDescent="0.25">
      <c r="P1261" s="11" t="s">
        <v>8</v>
      </c>
      <c r="Q1261" s="8" t="e">
        <f>IF(StudentsPerformance34[[#This Row],[math score]]&lt;50,"Failed","Passed")</f>
        <v>#VALUE!</v>
      </c>
    </row>
    <row r="1262" spans="16:17" x14ac:dyDescent="0.25">
      <c r="P1262" s="10" t="s">
        <v>8</v>
      </c>
      <c r="Q1262" s="9" t="e">
        <f>IF(StudentsPerformance34[[#This Row],[math score]]&lt;50,"Failed","Passed")</f>
        <v>#VALUE!</v>
      </c>
    </row>
    <row r="1263" spans="16:17" x14ac:dyDescent="0.25">
      <c r="P1263" s="11" t="s">
        <v>17</v>
      </c>
      <c r="Q1263" s="8" t="e">
        <f>IF(StudentsPerformance34[[#This Row],[math score]]&lt;50,"Failed","Passed")</f>
        <v>#VALUE!</v>
      </c>
    </row>
    <row r="1264" spans="16:17" x14ac:dyDescent="0.25">
      <c r="P1264" s="10" t="s">
        <v>17</v>
      </c>
      <c r="Q1264" s="9" t="e">
        <f>IF(StudentsPerformance34[[#This Row],[math score]]&lt;50,"Failed","Passed")</f>
        <v>#VALUE!</v>
      </c>
    </row>
    <row r="1265" spans="16:17" x14ac:dyDescent="0.25">
      <c r="P1265" s="11" t="s">
        <v>17</v>
      </c>
      <c r="Q1265" s="8" t="e">
        <f>IF(StudentsPerformance34[[#This Row],[math score]]&lt;50,"Failed","Passed")</f>
        <v>#VALUE!</v>
      </c>
    </row>
    <row r="1266" spans="16:17" x14ac:dyDescent="0.25">
      <c r="P1266" s="10" t="s">
        <v>8</v>
      </c>
      <c r="Q1266" s="9" t="e">
        <f>IF(StudentsPerformance34[[#This Row],[math score]]&lt;50,"Failed","Passed")</f>
        <v>#VALUE!</v>
      </c>
    </row>
    <row r="1267" spans="16:17" x14ac:dyDescent="0.25">
      <c r="P1267" s="11" t="s">
        <v>8</v>
      </c>
      <c r="Q1267" s="8" t="e">
        <f>IF(StudentsPerformance34[[#This Row],[math score]]&lt;50,"Failed","Passed")</f>
        <v>#VALUE!</v>
      </c>
    </row>
    <row r="1268" spans="16:17" x14ac:dyDescent="0.25">
      <c r="P1268" s="10" t="s">
        <v>8</v>
      </c>
      <c r="Q1268" s="9" t="e">
        <f>IF(StudentsPerformance34[[#This Row],[math score]]&lt;50,"Failed","Passed")</f>
        <v>#VALUE!</v>
      </c>
    </row>
    <row r="1269" spans="16:17" x14ac:dyDescent="0.25">
      <c r="P1269" s="11" t="s">
        <v>17</v>
      </c>
      <c r="Q1269" s="8" t="e">
        <f>IF(StudentsPerformance34[[#This Row],[math score]]&lt;50,"Failed","Passed")</f>
        <v>#VALUE!</v>
      </c>
    </row>
    <row r="1270" spans="16:17" x14ac:dyDescent="0.25">
      <c r="P1270" s="10" t="s">
        <v>17</v>
      </c>
      <c r="Q1270" s="9" t="e">
        <f>IF(StudentsPerformance34[[#This Row],[math score]]&lt;50,"Failed","Passed")</f>
        <v>#VALUE!</v>
      </c>
    </row>
    <row r="1271" spans="16:17" x14ac:dyDescent="0.25">
      <c r="P1271" s="11" t="s">
        <v>8</v>
      </c>
      <c r="Q1271" s="8" t="e">
        <f>IF(StudentsPerformance34[[#This Row],[math score]]&lt;50,"Failed","Passed")</f>
        <v>#VALUE!</v>
      </c>
    </row>
    <row r="1272" spans="16:17" x14ac:dyDescent="0.25">
      <c r="P1272" s="10" t="s">
        <v>17</v>
      </c>
      <c r="Q1272" s="9" t="e">
        <f>IF(StudentsPerformance34[[#This Row],[math score]]&lt;50,"Failed","Passed")</f>
        <v>#VALUE!</v>
      </c>
    </row>
    <row r="1273" spans="16:17" x14ac:dyDescent="0.25">
      <c r="P1273" s="11" t="s">
        <v>17</v>
      </c>
      <c r="Q1273" s="8" t="e">
        <f>IF(StudentsPerformance34[[#This Row],[math score]]&lt;50,"Failed","Passed")</f>
        <v>#VALUE!</v>
      </c>
    </row>
    <row r="1274" spans="16:17" x14ac:dyDescent="0.25">
      <c r="P1274" s="10" t="s">
        <v>17</v>
      </c>
      <c r="Q1274" s="9" t="e">
        <f>IF(StudentsPerformance34[[#This Row],[math score]]&lt;50,"Failed","Passed")</f>
        <v>#VALUE!</v>
      </c>
    </row>
    <row r="1275" spans="16:17" x14ac:dyDescent="0.25">
      <c r="P1275" s="11" t="s">
        <v>17</v>
      </c>
      <c r="Q1275" s="8" t="e">
        <f>IF(StudentsPerformance34[[#This Row],[math score]]&lt;50,"Failed","Passed")</f>
        <v>#VALUE!</v>
      </c>
    </row>
    <row r="1276" spans="16:17" x14ac:dyDescent="0.25">
      <c r="P1276" s="10" t="s">
        <v>17</v>
      </c>
      <c r="Q1276" s="9" t="e">
        <f>IF(StudentsPerformance34[[#This Row],[math score]]&lt;50,"Failed","Passed")</f>
        <v>#VALUE!</v>
      </c>
    </row>
    <row r="1277" spans="16:17" x14ac:dyDescent="0.25">
      <c r="P1277" s="11" t="s">
        <v>8</v>
      </c>
      <c r="Q1277" s="8" t="e">
        <f>IF(StudentsPerformance34[[#This Row],[math score]]&lt;50,"Failed","Passed")</f>
        <v>#VALUE!</v>
      </c>
    </row>
    <row r="1278" spans="16:17" x14ac:dyDescent="0.25">
      <c r="P1278" s="10" t="s">
        <v>17</v>
      </c>
      <c r="Q1278" s="9" t="e">
        <f>IF(StudentsPerformance34[[#This Row],[math score]]&lt;50,"Failed","Passed")</f>
        <v>#VALUE!</v>
      </c>
    </row>
    <row r="1279" spans="16:17" x14ac:dyDescent="0.25">
      <c r="P1279" s="11" t="s">
        <v>17</v>
      </c>
      <c r="Q1279" s="8" t="e">
        <f>IF(StudentsPerformance34[[#This Row],[math score]]&lt;50,"Failed","Passed")</f>
        <v>#VALUE!</v>
      </c>
    </row>
    <row r="1280" spans="16:17" x14ac:dyDescent="0.25">
      <c r="P1280" s="10" t="s">
        <v>17</v>
      </c>
      <c r="Q1280" s="9" t="e">
        <f>IF(StudentsPerformance34[[#This Row],[math score]]&lt;50,"Failed","Passed")</f>
        <v>#VALUE!</v>
      </c>
    </row>
    <row r="1281" spans="16:17" x14ac:dyDescent="0.25">
      <c r="P1281" s="11" t="s">
        <v>17</v>
      </c>
      <c r="Q1281" s="8" t="e">
        <f>IF(StudentsPerformance34[[#This Row],[math score]]&lt;50,"Failed","Passed")</f>
        <v>#VALUE!</v>
      </c>
    </row>
    <row r="1282" spans="16:17" x14ac:dyDescent="0.25">
      <c r="P1282" s="10" t="s">
        <v>17</v>
      </c>
      <c r="Q1282" s="9" t="e">
        <f>IF(StudentsPerformance34[[#This Row],[math score]]&lt;50,"Failed","Passed")</f>
        <v>#VALUE!</v>
      </c>
    </row>
    <row r="1283" spans="16:17" x14ac:dyDescent="0.25">
      <c r="P1283" s="11" t="s">
        <v>17</v>
      </c>
      <c r="Q1283" s="8" t="e">
        <f>IF(StudentsPerformance34[[#This Row],[math score]]&lt;50,"Failed","Passed")</f>
        <v>#VALUE!</v>
      </c>
    </row>
    <row r="1284" spans="16:17" x14ac:dyDescent="0.25">
      <c r="P1284" s="10" t="s">
        <v>17</v>
      </c>
      <c r="Q1284" s="9" t="e">
        <f>IF(StudentsPerformance34[[#This Row],[math score]]&lt;50,"Failed","Passed")</f>
        <v>#VALUE!</v>
      </c>
    </row>
    <row r="1285" spans="16:17" x14ac:dyDescent="0.25">
      <c r="P1285" s="11" t="s">
        <v>17</v>
      </c>
      <c r="Q1285" s="8" t="e">
        <f>IF(StudentsPerformance34[[#This Row],[math score]]&lt;50,"Failed","Passed")</f>
        <v>#VALUE!</v>
      </c>
    </row>
    <row r="1286" spans="16:17" x14ac:dyDescent="0.25">
      <c r="P1286" s="10" t="s">
        <v>8</v>
      </c>
      <c r="Q1286" s="9" t="e">
        <f>IF(StudentsPerformance34[[#This Row],[math score]]&lt;50,"Failed","Passed")</f>
        <v>#VALUE!</v>
      </c>
    </row>
    <row r="1287" spans="16:17" x14ac:dyDescent="0.25">
      <c r="P1287" s="11" t="s">
        <v>17</v>
      </c>
      <c r="Q1287" s="8" t="e">
        <f>IF(StudentsPerformance34[[#This Row],[math score]]&lt;50,"Failed","Passed")</f>
        <v>#VALUE!</v>
      </c>
    </row>
    <row r="1288" spans="16:17" x14ac:dyDescent="0.25">
      <c r="P1288" s="10" t="s">
        <v>8</v>
      </c>
      <c r="Q1288" s="9" t="e">
        <f>IF(StudentsPerformance34[[#This Row],[math score]]&lt;50,"Failed","Passed")</f>
        <v>#VALUE!</v>
      </c>
    </row>
    <row r="1289" spans="16:17" x14ac:dyDescent="0.25">
      <c r="P1289" s="11" t="s">
        <v>17</v>
      </c>
      <c r="Q1289" s="8" t="e">
        <f>IF(StudentsPerformance34[[#This Row],[math score]]&lt;50,"Failed","Passed")</f>
        <v>#VALUE!</v>
      </c>
    </row>
    <row r="1290" spans="16:17" x14ac:dyDescent="0.25">
      <c r="P1290" s="10" t="s">
        <v>17</v>
      </c>
      <c r="Q1290" s="9" t="e">
        <f>IF(StudentsPerformance34[[#This Row],[math score]]&lt;50,"Failed","Passed")</f>
        <v>#VALUE!</v>
      </c>
    </row>
    <row r="1291" spans="16:17" x14ac:dyDescent="0.25">
      <c r="P1291" s="11" t="s">
        <v>17</v>
      </c>
      <c r="Q1291" s="8" t="e">
        <f>IF(StudentsPerformance34[[#This Row],[math score]]&lt;50,"Failed","Passed")</f>
        <v>#VALUE!</v>
      </c>
    </row>
    <row r="1292" spans="16:17" x14ac:dyDescent="0.25">
      <c r="P1292" s="10" t="s">
        <v>8</v>
      </c>
      <c r="Q1292" s="9" t="e">
        <f>IF(StudentsPerformance34[[#This Row],[math score]]&lt;50,"Failed","Passed")</f>
        <v>#VALUE!</v>
      </c>
    </row>
    <row r="1293" spans="16:17" x14ac:dyDescent="0.25">
      <c r="P1293" s="11" t="s">
        <v>8</v>
      </c>
      <c r="Q1293" s="8" t="e">
        <f>IF(StudentsPerformance34[[#This Row],[math score]]&lt;50,"Failed","Passed")</f>
        <v>#VALUE!</v>
      </c>
    </row>
    <row r="1294" spans="16:17" x14ac:dyDescent="0.25">
      <c r="P1294" s="10" t="s">
        <v>8</v>
      </c>
      <c r="Q1294" s="9" t="e">
        <f>IF(StudentsPerformance34[[#This Row],[math score]]&lt;50,"Failed","Passed")</f>
        <v>#VALUE!</v>
      </c>
    </row>
    <row r="1295" spans="16:17" x14ac:dyDescent="0.25">
      <c r="P1295" s="11" t="s">
        <v>17</v>
      </c>
      <c r="Q1295" s="8" t="e">
        <f>IF(StudentsPerformance34[[#This Row],[math score]]&lt;50,"Failed","Passed")</f>
        <v>#VALUE!</v>
      </c>
    </row>
    <row r="1296" spans="16:17" x14ac:dyDescent="0.25">
      <c r="P1296" s="10" t="s">
        <v>17</v>
      </c>
      <c r="Q1296" s="9" t="e">
        <f>IF(StudentsPerformance34[[#This Row],[math score]]&lt;50,"Failed","Passed")</f>
        <v>#VALUE!</v>
      </c>
    </row>
    <row r="1297" spans="16:17" x14ac:dyDescent="0.25">
      <c r="P1297" s="11" t="s">
        <v>8</v>
      </c>
      <c r="Q1297" s="8" t="e">
        <f>IF(StudentsPerformance34[[#This Row],[math score]]&lt;50,"Failed","Passed")</f>
        <v>#VALUE!</v>
      </c>
    </row>
    <row r="1298" spans="16:17" x14ac:dyDescent="0.25">
      <c r="P1298" s="10" t="s">
        <v>8</v>
      </c>
      <c r="Q1298" s="9" t="e">
        <f>IF(StudentsPerformance34[[#This Row],[math score]]&lt;50,"Failed","Passed")</f>
        <v>#VALUE!</v>
      </c>
    </row>
    <row r="1299" spans="16:17" x14ac:dyDescent="0.25">
      <c r="P1299" s="11" t="s">
        <v>17</v>
      </c>
      <c r="Q1299" s="8" t="e">
        <f>IF(StudentsPerformance34[[#This Row],[math score]]&lt;50,"Failed","Passed")</f>
        <v>#VALUE!</v>
      </c>
    </row>
    <row r="1300" spans="16:17" x14ac:dyDescent="0.25">
      <c r="P1300" s="10" t="s">
        <v>8</v>
      </c>
      <c r="Q1300" s="9" t="e">
        <f>IF(StudentsPerformance34[[#This Row],[math score]]&lt;50,"Failed","Passed")</f>
        <v>#VALUE!</v>
      </c>
    </row>
    <row r="1301" spans="16:17" x14ac:dyDescent="0.25">
      <c r="P1301" s="11" t="s">
        <v>17</v>
      </c>
      <c r="Q1301" s="8" t="e">
        <f>IF(StudentsPerformance34[[#This Row],[math score]]&lt;50,"Failed","Passed")</f>
        <v>#VALUE!</v>
      </c>
    </row>
    <row r="1302" spans="16:17" x14ac:dyDescent="0.25">
      <c r="P1302" s="10" t="s">
        <v>17</v>
      </c>
      <c r="Q1302" s="9" t="e">
        <f>IF(StudentsPerformance34[[#This Row],[math score]]&lt;50,"Failed","Passed")</f>
        <v>#VALUE!</v>
      </c>
    </row>
    <row r="1303" spans="16:17" x14ac:dyDescent="0.25">
      <c r="P1303" s="11" t="s">
        <v>8</v>
      </c>
      <c r="Q1303" s="8" t="e">
        <f>IF(StudentsPerformance34[[#This Row],[math score]]&lt;50,"Failed","Passed")</f>
        <v>#VALUE!</v>
      </c>
    </row>
    <row r="1304" spans="16:17" x14ac:dyDescent="0.25">
      <c r="P1304" s="10" t="s">
        <v>8</v>
      </c>
      <c r="Q1304" s="9" t="e">
        <f>IF(StudentsPerformance34[[#This Row],[math score]]&lt;50,"Failed","Passed")</f>
        <v>#VALUE!</v>
      </c>
    </row>
    <row r="1305" spans="16:17" x14ac:dyDescent="0.25">
      <c r="P1305" s="11" t="s">
        <v>8</v>
      </c>
      <c r="Q1305" s="8" t="e">
        <f>IF(StudentsPerformance34[[#This Row],[math score]]&lt;50,"Failed","Passed")</f>
        <v>#VALUE!</v>
      </c>
    </row>
    <row r="1306" spans="16:17" x14ac:dyDescent="0.25">
      <c r="P1306" s="10" t="s">
        <v>8</v>
      </c>
      <c r="Q1306" s="9" t="e">
        <f>IF(StudentsPerformance34[[#This Row],[math score]]&lt;50,"Failed","Passed")</f>
        <v>#VALUE!</v>
      </c>
    </row>
    <row r="1307" spans="16:17" x14ac:dyDescent="0.25">
      <c r="P1307" s="11" t="s">
        <v>8</v>
      </c>
      <c r="Q1307" s="8" t="e">
        <f>IF(StudentsPerformance34[[#This Row],[math score]]&lt;50,"Failed","Passed")</f>
        <v>#VALUE!</v>
      </c>
    </row>
    <row r="1308" spans="16:17" x14ac:dyDescent="0.25">
      <c r="P1308" s="10" t="s">
        <v>8</v>
      </c>
      <c r="Q1308" s="9" t="e">
        <f>IF(StudentsPerformance34[[#This Row],[math score]]&lt;50,"Failed","Passed")</f>
        <v>#VALUE!</v>
      </c>
    </row>
    <row r="1309" spans="16:17" x14ac:dyDescent="0.25">
      <c r="P1309" s="11" t="s">
        <v>8</v>
      </c>
      <c r="Q1309" s="8" t="e">
        <f>IF(StudentsPerformance34[[#This Row],[math score]]&lt;50,"Failed","Passed")</f>
        <v>#VALUE!</v>
      </c>
    </row>
    <row r="1310" spans="16:17" x14ac:dyDescent="0.25">
      <c r="P1310" s="10" t="s">
        <v>17</v>
      </c>
      <c r="Q1310" s="9" t="e">
        <f>IF(StudentsPerformance34[[#This Row],[math score]]&lt;50,"Failed","Passed")</f>
        <v>#VALUE!</v>
      </c>
    </row>
    <row r="1311" spans="16:17" x14ac:dyDescent="0.25">
      <c r="P1311" s="11" t="s">
        <v>17</v>
      </c>
      <c r="Q1311" s="8" t="e">
        <f>IF(StudentsPerformance34[[#This Row],[math score]]&lt;50,"Failed","Passed")</f>
        <v>#VALUE!</v>
      </c>
    </row>
    <row r="1312" spans="16:17" x14ac:dyDescent="0.25">
      <c r="P1312" s="10" t="s">
        <v>17</v>
      </c>
      <c r="Q1312" s="9" t="e">
        <f>IF(StudentsPerformance34[[#This Row],[math score]]&lt;50,"Failed","Passed")</f>
        <v>#VALUE!</v>
      </c>
    </row>
    <row r="1313" spans="16:17" x14ac:dyDescent="0.25">
      <c r="P1313" s="11" t="s">
        <v>8</v>
      </c>
      <c r="Q1313" s="8" t="e">
        <f>IF(StudentsPerformance34[[#This Row],[math score]]&lt;50,"Failed","Passed")</f>
        <v>#VALUE!</v>
      </c>
    </row>
    <row r="1314" spans="16:17" x14ac:dyDescent="0.25">
      <c r="P1314" s="10" t="s">
        <v>17</v>
      </c>
      <c r="Q1314" s="9" t="e">
        <f>IF(StudentsPerformance34[[#This Row],[math score]]&lt;50,"Failed","Passed")</f>
        <v>#VALUE!</v>
      </c>
    </row>
    <row r="1315" spans="16:17" x14ac:dyDescent="0.25">
      <c r="P1315" s="11" t="s">
        <v>17</v>
      </c>
      <c r="Q1315" s="8" t="e">
        <f>IF(StudentsPerformance34[[#This Row],[math score]]&lt;50,"Failed","Passed")</f>
        <v>#VALUE!</v>
      </c>
    </row>
    <row r="1316" spans="16:17" x14ac:dyDescent="0.25">
      <c r="P1316" s="10" t="s">
        <v>17</v>
      </c>
      <c r="Q1316" s="9" t="e">
        <f>IF(StudentsPerformance34[[#This Row],[math score]]&lt;50,"Failed","Passed")</f>
        <v>#VALUE!</v>
      </c>
    </row>
    <row r="1317" spans="16:17" x14ac:dyDescent="0.25">
      <c r="P1317" s="11" t="s">
        <v>17</v>
      </c>
      <c r="Q1317" s="8" t="e">
        <f>IF(StudentsPerformance34[[#This Row],[math score]]&lt;50,"Failed","Passed")</f>
        <v>#VALUE!</v>
      </c>
    </row>
    <row r="1318" spans="16:17" x14ac:dyDescent="0.25">
      <c r="P1318" s="10" t="s">
        <v>8</v>
      </c>
      <c r="Q1318" s="9" t="e">
        <f>IF(StudentsPerformance34[[#This Row],[math score]]&lt;50,"Failed","Passed")</f>
        <v>#VALUE!</v>
      </c>
    </row>
    <row r="1319" spans="16:17" x14ac:dyDescent="0.25">
      <c r="P1319" s="11" t="s">
        <v>8</v>
      </c>
      <c r="Q1319" s="8" t="e">
        <f>IF(StudentsPerformance34[[#This Row],[math score]]&lt;50,"Failed","Passed")</f>
        <v>#VALUE!</v>
      </c>
    </row>
    <row r="1320" spans="16:17" x14ac:dyDescent="0.25">
      <c r="P1320" s="10" t="s">
        <v>17</v>
      </c>
      <c r="Q1320" s="9" t="e">
        <f>IF(StudentsPerformance34[[#This Row],[math score]]&lt;50,"Failed","Passed")</f>
        <v>#VALUE!</v>
      </c>
    </row>
    <row r="1321" spans="16:17" x14ac:dyDescent="0.25">
      <c r="P1321" s="11" t="s">
        <v>17</v>
      </c>
      <c r="Q1321" s="8" t="e">
        <f>IF(StudentsPerformance34[[#This Row],[math score]]&lt;50,"Failed","Passed")</f>
        <v>#VALUE!</v>
      </c>
    </row>
    <row r="1322" spans="16:17" x14ac:dyDescent="0.25">
      <c r="P1322" s="10" t="s">
        <v>8</v>
      </c>
      <c r="Q1322" s="9" t="e">
        <f>IF(StudentsPerformance34[[#This Row],[math score]]&lt;50,"Failed","Passed")</f>
        <v>#VALUE!</v>
      </c>
    </row>
    <row r="1323" spans="16:17" x14ac:dyDescent="0.25">
      <c r="P1323" s="11" t="s">
        <v>8</v>
      </c>
      <c r="Q1323" s="8" t="e">
        <f>IF(StudentsPerformance34[[#This Row],[math score]]&lt;50,"Failed","Passed")</f>
        <v>#VALUE!</v>
      </c>
    </row>
    <row r="1324" spans="16:17" x14ac:dyDescent="0.25">
      <c r="P1324" s="10" t="s">
        <v>17</v>
      </c>
      <c r="Q1324" s="9" t="e">
        <f>IF(StudentsPerformance34[[#This Row],[math score]]&lt;50,"Failed","Passed")</f>
        <v>#VALUE!</v>
      </c>
    </row>
    <row r="1325" spans="16:17" x14ac:dyDescent="0.25">
      <c r="P1325" s="11" t="s">
        <v>8</v>
      </c>
      <c r="Q1325" s="8" t="e">
        <f>IF(StudentsPerformance34[[#This Row],[math score]]&lt;50,"Failed","Passed")</f>
        <v>#VALUE!</v>
      </c>
    </row>
    <row r="1326" spans="16:17" x14ac:dyDescent="0.25">
      <c r="P1326" s="10" t="s">
        <v>8</v>
      </c>
      <c r="Q1326" s="9" t="e">
        <f>IF(StudentsPerformance34[[#This Row],[math score]]&lt;50,"Failed","Passed")</f>
        <v>#VALUE!</v>
      </c>
    </row>
    <row r="1327" spans="16:17" x14ac:dyDescent="0.25">
      <c r="P1327" s="11" t="s">
        <v>17</v>
      </c>
      <c r="Q1327" s="8" t="e">
        <f>IF(StudentsPerformance34[[#This Row],[math score]]&lt;50,"Failed","Passed")</f>
        <v>#VALUE!</v>
      </c>
    </row>
    <row r="1328" spans="16:17" x14ac:dyDescent="0.25">
      <c r="P1328" s="10" t="s">
        <v>17</v>
      </c>
      <c r="Q1328" s="9" t="e">
        <f>IF(StudentsPerformance34[[#This Row],[math score]]&lt;50,"Failed","Passed")</f>
        <v>#VALUE!</v>
      </c>
    </row>
    <row r="1329" spans="16:17" x14ac:dyDescent="0.25">
      <c r="P1329" s="11" t="s">
        <v>8</v>
      </c>
      <c r="Q1329" s="8" t="e">
        <f>IF(StudentsPerformance34[[#This Row],[math score]]&lt;50,"Failed","Passed")</f>
        <v>#VALUE!</v>
      </c>
    </row>
    <row r="1330" spans="16:17" x14ac:dyDescent="0.25">
      <c r="P1330" s="10" t="s">
        <v>17</v>
      </c>
      <c r="Q1330" s="9" t="e">
        <f>IF(StudentsPerformance34[[#This Row],[math score]]&lt;50,"Failed","Passed")</f>
        <v>#VALUE!</v>
      </c>
    </row>
    <row r="1331" spans="16:17" x14ac:dyDescent="0.25">
      <c r="P1331" s="11" t="s">
        <v>8</v>
      </c>
      <c r="Q1331" s="8" t="e">
        <f>IF(StudentsPerformance34[[#This Row],[math score]]&lt;50,"Failed","Passed")</f>
        <v>#VALUE!</v>
      </c>
    </row>
    <row r="1332" spans="16:17" x14ac:dyDescent="0.25">
      <c r="P1332" s="10" t="s">
        <v>17</v>
      </c>
      <c r="Q1332" s="9" t="e">
        <f>IF(StudentsPerformance34[[#This Row],[math score]]&lt;50,"Failed","Passed")</f>
        <v>#VALUE!</v>
      </c>
    </row>
    <row r="1333" spans="16:17" x14ac:dyDescent="0.25">
      <c r="P1333" s="11" t="s">
        <v>17</v>
      </c>
      <c r="Q1333" s="8" t="e">
        <f>IF(StudentsPerformance34[[#This Row],[math score]]&lt;50,"Failed","Passed")</f>
        <v>#VALUE!</v>
      </c>
    </row>
    <row r="1334" spans="16:17" x14ac:dyDescent="0.25">
      <c r="P1334" s="10" t="s">
        <v>8</v>
      </c>
      <c r="Q1334" s="9" t="e">
        <f>IF(StudentsPerformance34[[#This Row],[math score]]&lt;50,"Failed","Passed")</f>
        <v>#VALUE!</v>
      </c>
    </row>
    <row r="1335" spans="16:17" x14ac:dyDescent="0.25">
      <c r="P1335" s="11" t="s">
        <v>17</v>
      </c>
      <c r="Q1335" s="8" t="e">
        <f>IF(StudentsPerformance34[[#This Row],[math score]]&lt;50,"Failed","Passed")</f>
        <v>#VALUE!</v>
      </c>
    </row>
    <row r="1336" spans="16:17" x14ac:dyDescent="0.25">
      <c r="P1336" s="10" t="s">
        <v>8</v>
      </c>
      <c r="Q1336" s="9" t="e">
        <f>IF(StudentsPerformance34[[#This Row],[math score]]&lt;50,"Failed","Passed")</f>
        <v>#VALUE!</v>
      </c>
    </row>
    <row r="1337" spans="16:17" x14ac:dyDescent="0.25">
      <c r="P1337" s="11" t="s">
        <v>8</v>
      </c>
      <c r="Q1337" s="8" t="e">
        <f>IF(StudentsPerformance34[[#This Row],[math score]]&lt;50,"Failed","Passed")</f>
        <v>#VALUE!</v>
      </c>
    </row>
    <row r="1338" spans="16:17" x14ac:dyDescent="0.25">
      <c r="P1338" s="10" t="s">
        <v>8</v>
      </c>
      <c r="Q1338" s="9" t="e">
        <f>IF(StudentsPerformance34[[#This Row],[math score]]&lt;50,"Failed","Passed")</f>
        <v>#VALUE!</v>
      </c>
    </row>
    <row r="1339" spans="16:17" x14ac:dyDescent="0.25">
      <c r="P1339" s="11" t="s">
        <v>8</v>
      </c>
      <c r="Q1339" s="8" t="e">
        <f>IF(StudentsPerformance34[[#This Row],[math score]]&lt;50,"Failed","Passed")</f>
        <v>#VALUE!</v>
      </c>
    </row>
    <row r="1340" spans="16:17" x14ac:dyDescent="0.25">
      <c r="P1340" s="10" t="s">
        <v>17</v>
      </c>
      <c r="Q1340" s="9" t="e">
        <f>IF(StudentsPerformance34[[#This Row],[math score]]&lt;50,"Failed","Passed")</f>
        <v>#VALUE!</v>
      </c>
    </row>
    <row r="1341" spans="16:17" x14ac:dyDescent="0.25">
      <c r="P1341" s="11" t="s">
        <v>8</v>
      </c>
      <c r="Q1341" s="8" t="e">
        <f>IF(StudentsPerformance34[[#This Row],[math score]]&lt;50,"Failed","Passed")</f>
        <v>#VALUE!</v>
      </c>
    </row>
    <row r="1342" spans="16:17" x14ac:dyDescent="0.25">
      <c r="P1342" s="10" t="s">
        <v>17</v>
      </c>
      <c r="Q1342" s="9" t="e">
        <f>IF(StudentsPerformance34[[#This Row],[math score]]&lt;50,"Failed","Passed")</f>
        <v>#VALUE!</v>
      </c>
    </row>
    <row r="1343" spans="16:17" x14ac:dyDescent="0.25">
      <c r="P1343" s="11" t="s">
        <v>8</v>
      </c>
      <c r="Q1343" s="8" t="e">
        <f>IF(StudentsPerformance34[[#This Row],[math score]]&lt;50,"Failed","Passed")</f>
        <v>#VALUE!</v>
      </c>
    </row>
    <row r="1344" spans="16:17" x14ac:dyDescent="0.25">
      <c r="P1344" s="10" t="s">
        <v>8</v>
      </c>
      <c r="Q1344" s="9" t="e">
        <f>IF(StudentsPerformance34[[#This Row],[math score]]&lt;50,"Failed","Passed")</f>
        <v>#VALUE!</v>
      </c>
    </row>
    <row r="1345" spans="16:17" x14ac:dyDescent="0.25">
      <c r="P1345" s="11" t="s">
        <v>17</v>
      </c>
      <c r="Q1345" s="8" t="e">
        <f>IF(StudentsPerformance34[[#This Row],[math score]]&lt;50,"Failed","Passed")</f>
        <v>#VALUE!</v>
      </c>
    </row>
    <row r="1346" spans="16:17" x14ac:dyDescent="0.25">
      <c r="P1346" s="10" t="s">
        <v>8</v>
      </c>
      <c r="Q1346" s="9" t="e">
        <f>IF(StudentsPerformance34[[#This Row],[math score]]&lt;50,"Failed","Passed")</f>
        <v>#VALUE!</v>
      </c>
    </row>
    <row r="1347" spans="16:17" x14ac:dyDescent="0.25">
      <c r="P1347" s="11" t="s">
        <v>8</v>
      </c>
      <c r="Q1347" s="8" t="e">
        <f>IF(StudentsPerformance34[[#This Row],[math score]]&lt;50,"Failed","Passed")</f>
        <v>#VALUE!</v>
      </c>
    </row>
    <row r="1348" spans="16:17" x14ac:dyDescent="0.25">
      <c r="P1348" s="10" t="s">
        <v>17</v>
      </c>
      <c r="Q1348" s="9" t="e">
        <f>IF(StudentsPerformance34[[#This Row],[math score]]&lt;50,"Failed","Passed")</f>
        <v>#VALUE!</v>
      </c>
    </row>
    <row r="1349" spans="16:17" x14ac:dyDescent="0.25">
      <c r="P1349" s="11" t="s">
        <v>17</v>
      </c>
      <c r="Q1349" s="8" t="e">
        <f>IF(StudentsPerformance34[[#This Row],[math score]]&lt;50,"Failed","Passed")</f>
        <v>#VALUE!</v>
      </c>
    </row>
    <row r="1350" spans="16:17" x14ac:dyDescent="0.25">
      <c r="P1350" s="10" t="s">
        <v>17</v>
      </c>
      <c r="Q1350" s="9" t="e">
        <f>IF(StudentsPerformance34[[#This Row],[math score]]&lt;50,"Failed","Passed")</f>
        <v>#VALUE!</v>
      </c>
    </row>
    <row r="1351" spans="16:17" x14ac:dyDescent="0.25">
      <c r="P1351" s="11" t="s">
        <v>17</v>
      </c>
      <c r="Q1351" s="8" t="e">
        <f>IF(StudentsPerformance34[[#This Row],[math score]]&lt;50,"Failed","Passed")</f>
        <v>#VALUE!</v>
      </c>
    </row>
    <row r="1352" spans="16:17" x14ac:dyDescent="0.25">
      <c r="P1352" s="10" t="s">
        <v>8</v>
      </c>
      <c r="Q1352" s="9" t="e">
        <f>IF(StudentsPerformance34[[#This Row],[math score]]&lt;50,"Failed","Passed")</f>
        <v>#VALUE!</v>
      </c>
    </row>
    <row r="1353" spans="16:17" x14ac:dyDescent="0.25">
      <c r="P1353" s="11" t="s">
        <v>8</v>
      </c>
      <c r="Q1353" s="8" t="e">
        <f>IF(StudentsPerformance34[[#This Row],[math score]]&lt;50,"Failed","Passed")</f>
        <v>#VALUE!</v>
      </c>
    </row>
    <row r="1354" spans="16:17" x14ac:dyDescent="0.25">
      <c r="P1354" s="10" t="s">
        <v>17</v>
      </c>
      <c r="Q1354" s="9" t="e">
        <f>IF(StudentsPerformance34[[#This Row],[math score]]&lt;50,"Failed","Passed")</f>
        <v>#VALUE!</v>
      </c>
    </row>
    <row r="1355" spans="16:17" x14ac:dyDescent="0.25">
      <c r="P1355" s="11" t="s">
        <v>8</v>
      </c>
      <c r="Q1355" s="8" t="e">
        <f>IF(StudentsPerformance34[[#This Row],[math score]]&lt;50,"Failed","Passed")</f>
        <v>#VALUE!</v>
      </c>
    </row>
    <row r="1356" spans="16:17" x14ac:dyDescent="0.25">
      <c r="P1356" s="10" t="s">
        <v>17</v>
      </c>
      <c r="Q1356" s="9" t="e">
        <f>IF(StudentsPerformance34[[#This Row],[math score]]&lt;50,"Failed","Passed")</f>
        <v>#VALUE!</v>
      </c>
    </row>
    <row r="1357" spans="16:17" x14ac:dyDescent="0.25">
      <c r="P1357" s="11" t="s">
        <v>8</v>
      </c>
      <c r="Q1357" s="8" t="e">
        <f>IF(StudentsPerformance34[[#This Row],[math score]]&lt;50,"Failed","Passed")</f>
        <v>#VALUE!</v>
      </c>
    </row>
    <row r="1358" spans="16:17" x14ac:dyDescent="0.25">
      <c r="P1358" s="10" t="s">
        <v>8</v>
      </c>
      <c r="Q1358" s="9" t="e">
        <f>IF(StudentsPerformance34[[#This Row],[math score]]&lt;50,"Failed","Passed")</f>
        <v>#VALUE!</v>
      </c>
    </row>
    <row r="1359" spans="16:17" x14ac:dyDescent="0.25">
      <c r="P1359" s="11" t="s">
        <v>17</v>
      </c>
      <c r="Q1359" s="8" t="e">
        <f>IF(StudentsPerformance34[[#This Row],[math score]]&lt;50,"Failed","Passed")</f>
        <v>#VALUE!</v>
      </c>
    </row>
    <row r="1360" spans="16:17" x14ac:dyDescent="0.25">
      <c r="P1360" s="10" t="s">
        <v>8</v>
      </c>
      <c r="Q1360" s="9" t="e">
        <f>IF(StudentsPerformance34[[#This Row],[math score]]&lt;50,"Failed","Passed")</f>
        <v>#VALUE!</v>
      </c>
    </row>
    <row r="1361" spans="16:17" x14ac:dyDescent="0.25">
      <c r="P1361" s="11" t="s">
        <v>8</v>
      </c>
      <c r="Q1361" s="8" t="e">
        <f>IF(StudentsPerformance34[[#This Row],[math score]]&lt;50,"Failed","Passed")</f>
        <v>#VALUE!</v>
      </c>
    </row>
    <row r="1362" spans="16:17" x14ac:dyDescent="0.25">
      <c r="P1362" s="10" t="s">
        <v>8</v>
      </c>
      <c r="Q1362" s="9" t="e">
        <f>IF(StudentsPerformance34[[#This Row],[math score]]&lt;50,"Failed","Passed")</f>
        <v>#VALUE!</v>
      </c>
    </row>
    <row r="1363" spans="16:17" x14ac:dyDescent="0.25">
      <c r="P1363" s="11" t="s">
        <v>17</v>
      </c>
      <c r="Q1363" s="8" t="e">
        <f>IF(StudentsPerformance34[[#This Row],[math score]]&lt;50,"Failed","Passed")</f>
        <v>#VALUE!</v>
      </c>
    </row>
    <row r="1364" spans="16:17" x14ac:dyDescent="0.25">
      <c r="P1364" s="10" t="s">
        <v>8</v>
      </c>
      <c r="Q1364" s="9" t="e">
        <f>IF(StudentsPerformance34[[#This Row],[math score]]&lt;50,"Failed","Passed")</f>
        <v>#VALUE!</v>
      </c>
    </row>
    <row r="1365" spans="16:17" x14ac:dyDescent="0.25">
      <c r="P1365" s="11" t="s">
        <v>17</v>
      </c>
      <c r="Q1365" s="8" t="e">
        <f>IF(StudentsPerformance34[[#This Row],[math score]]&lt;50,"Failed","Passed")</f>
        <v>#VALUE!</v>
      </c>
    </row>
    <row r="1366" spans="16:17" x14ac:dyDescent="0.25">
      <c r="P1366" s="10" t="s">
        <v>17</v>
      </c>
      <c r="Q1366" s="9" t="e">
        <f>IF(StudentsPerformance34[[#This Row],[math score]]&lt;50,"Failed","Passed")</f>
        <v>#VALUE!</v>
      </c>
    </row>
    <row r="1367" spans="16:17" x14ac:dyDescent="0.25">
      <c r="P1367" s="11" t="s">
        <v>8</v>
      </c>
      <c r="Q1367" s="8" t="e">
        <f>IF(StudentsPerformance34[[#This Row],[math score]]&lt;50,"Failed","Passed")</f>
        <v>#VALUE!</v>
      </c>
    </row>
    <row r="1368" spans="16:17" x14ac:dyDescent="0.25">
      <c r="P1368" s="10" t="s">
        <v>8</v>
      </c>
      <c r="Q1368" s="9" t="e">
        <f>IF(StudentsPerformance34[[#This Row],[math score]]&lt;50,"Failed","Passed")</f>
        <v>#VALUE!</v>
      </c>
    </row>
    <row r="1369" spans="16:17" x14ac:dyDescent="0.25">
      <c r="P1369" s="11" t="s">
        <v>8</v>
      </c>
      <c r="Q1369" s="8" t="e">
        <f>IF(StudentsPerformance34[[#This Row],[math score]]&lt;50,"Failed","Passed")</f>
        <v>#VALUE!</v>
      </c>
    </row>
    <row r="1370" spans="16:17" x14ac:dyDescent="0.25">
      <c r="P1370" s="10" t="s">
        <v>8</v>
      </c>
      <c r="Q1370" s="9" t="e">
        <f>IF(StudentsPerformance34[[#This Row],[math score]]&lt;50,"Failed","Passed")</f>
        <v>#VALUE!</v>
      </c>
    </row>
    <row r="1371" spans="16:17" x14ac:dyDescent="0.25">
      <c r="P1371" s="11" t="s">
        <v>8</v>
      </c>
      <c r="Q1371" s="8" t="e">
        <f>IF(StudentsPerformance34[[#This Row],[math score]]&lt;50,"Failed","Passed")</f>
        <v>#VALUE!</v>
      </c>
    </row>
    <row r="1372" spans="16:17" x14ac:dyDescent="0.25">
      <c r="P1372" s="10" t="s">
        <v>8</v>
      </c>
      <c r="Q1372" s="9" t="e">
        <f>IF(StudentsPerformance34[[#This Row],[math score]]&lt;50,"Failed","Passed")</f>
        <v>#VALUE!</v>
      </c>
    </row>
    <row r="1373" spans="16:17" x14ac:dyDescent="0.25">
      <c r="P1373" s="11" t="s">
        <v>17</v>
      </c>
      <c r="Q1373" s="8" t="e">
        <f>IF(StudentsPerformance34[[#This Row],[math score]]&lt;50,"Failed","Passed")</f>
        <v>#VALUE!</v>
      </c>
    </row>
    <row r="1374" spans="16:17" x14ac:dyDescent="0.25">
      <c r="P1374" s="10" t="s">
        <v>17</v>
      </c>
      <c r="Q1374" s="9" t="e">
        <f>IF(StudentsPerformance34[[#This Row],[math score]]&lt;50,"Failed","Passed")</f>
        <v>#VALUE!</v>
      </c>
    </row>
    <row r="1375" spans="16:17" x14ac:dyDescent="0.25">
      <c r="P1375" s="11" t="s">
        <v>8</v>
      </c>
      <c r="Q1375" s="8" t="e">
        <f>IF(StudentsPerformance34[[#This Row],[math score]]&lt;50,"Failed","Passed")</f>
        <v>#VALUE!</v>
      </c>
    </row>
    <row r="1376" spans="16:17" x14ac:dyDescent="0.25">
      <c r="P1376" s="10" t="s">
        <v>17</v>
      </c>
      <c r="Q1376" s="9" t="e">
        <f>IF(StudentsPerformance34[[#This Row],[math score]]&lt;50,"Failed","Passed")</f>
        <v>#VALUE!</v>
      </c>
    </row>
    <row r="1377" spans="16:17" x14ac:dyDescent="0.25">
      <c r="P1377" s="11" t="s">
        <v>17</v>
      </c>
      <c r="Q1377" s="8" t="e">
        <f>IF(StudentsPerformance34[[#This Row],[math score]]&lt;50,"Failed","Passed")</f>
        <v>#VALUE!</v>
      </c>
    </row>
    <row r="1378" spans="16:17" x14ac:dyDescent="0.25">
      <c r="P1378" s="10" t="s">
        <v>8</v>
      </c>
      <c r="Q1378" s="9" t="e">
        <f>IF(StudentsPerformance34[[#This Row],[math score]]&lt;50,"Failed","Passed")</f>
        <v>#VALUE!</v>
      </c>
    </row>
    <row r="1379" spans="16:17" x14ac:dyDescent="0.25">
      <c r="P1379" s="11" t="s">
        <v>17</v>
      </c>
      <c r="Q1379" s="8" t="e">
        <f>IF(StudentsPerformance34[[#This Row],[math score]]&lt;50,"Failed","Passed")</f>
        <v>#VALUE!</v>
      </c>
    </row>
    <row r="1380" spans="16:17" x14ac:dyDescent="0.25">
      <c r="P1380" s="10" t="s">
        <v>8</v>
      </c>
      <c r="Q1380" s="9" t="e">
        <f>IF(StudentsPerformance34[[#This Row],[math score]]&lt;50,"Failed","Passed")</f>
        <v>#VALUE!</v>
      </c>
    </row>
    <row r="1381" spans="16:17" x14ac:dyDescent="0.25">
      <c r="P1381" s="11" t="s">
        <v>8</v>
      </c>
      <c r="Q1381" s="8" t="e">
        <f>IF(StudentsPerformance34[[#This Row],[math score]]&lt;50,"Failed","Passed")</f>
        <v>#VALUE!</v>
      </c>
    </row>
    <row r="1382" spans="16:17" x14ac:dyDescent="0.25">
      <c r="P1382" s="10" t="s">
        <v>17</v>
      </c>
      <c r="Q1382" s="9" t="e">
        <f>IF(StudentsPerformance34[[#This Row],[math score]]&lt;50,"Failed","Passed")</f>
        <v>#VALUE!</v>
      </c>
    </row>
    <row r="1383" spans="16:17" x14ac:dyDescent="0.25">
      <c r="P1383" s="11" t="s">
        <v>17</v>
      </c>
      <c r="Q1383" s="8" t="e">
        <f>IF(StudentsPerformance34[[#This Row],[math score]]&lt;50,"Failed","Passed")</f>
        <v>#VALUE!</v>
      </c>
    </row>
    <row r="1384" spans="16:17" x14ac:dyDescent="0.25">
      <c r="P1384" s="10" t="s">
        <v>8</v>
      </c>
      <c r="Q1384" s="9" t="e">
        <f>IF(StudentsPerformance34[[#This Row],[math score]]&lt;50,"Failed","Passed")</f>
        <v>#VALUE!</v>
      </c>
    </row>
    <row r="1385" spans="16:17" x14ac:dyDescent="0.25">
      <c r="P1385" s="11" t="s">
        <v>17</v>
      </c>
      <c r="Q1385" s="8" t="e">
        <f>IF(StudentsPerformance34[[#This Row],[math score]]&lt;50,"Failed","Passed")</f>
        <v>#VALUE!</v>
      </c>
    </row>
    <row r="1386" spans="16:17" x14ac:dyDescent="0.25">
      <c r="P1386" s="10" t="s">
        <v>8</v>
      </c>
      <c r="Q1386" s="9" t="e">
        <f>IF(StudentsPerformance34[[#This Row],[math score]]&lt;50,"Failed","Passed")</f>
        <v>#VALUE!</v>
      </c>
    </row>
    <row r="1387" spans="16:17" x14ac:dyDescent="0.25">
      <c r="P1387" s="11" t="s">
        <v>8</v>
      </c>
      <c r="Q1387" s="8" t="e">
        <f>IF(StudentsPerformance34[[#This Row],[math score]]&lt;50,"Failed","Passed")</f>
        <v>#VALUE!</v>
      </c>
    </row>
    <row r="1388" spans="16:17" x14ac:dyDescent="0.25">
      <c r="P1388" s="10" t="s">
        <v>8</v>
      </c>
      <c r="Q1388" s="9" t="e">
        <f>IF(StudentsPerformance34[[#This Row],[math score]]&lt;50,"Failed","Passed")</f>
        <v>#VALUE!</v>
      </c>
    </row>
    <row r="1389" spans="16:17" x14ac:dyDescent="0.25">
      <c r="P1389" s="11" t="s">
        <v>8</v>
      </c>
      <c r="Q1389" s="8" t="e">
        <f>IF(StudentsPerformance34[[#This Row],[math score]]&lt;50,"Failed","Passed")</f>
        <v>#VALUE!</v>
      </c>
    </row>
    <row r="1390" spans="16:17" x14ac:dyDescent="0.25">
      <c r="P1390" s="10" t="s">
        <v>17</v>
      </c>
      <c r="Q1390" s="9" t="e">
        <f>IF(StudentsPerformance34[[#This Row],[math score]]&lt;50,"Failed","Passed")</f>
        <v>#VALUE!</v>
      </c>
    </row>
    <row r="1391" spans="16:17" x14ac:dyDescent="0.25">
      <c r="P1391" s="11" t="s">
        <v>8</v>
      </c>
      <c r="Q1391" s="8" t="e">
        <f>IF(StudentsPerformance34[[#This Row],[math score]]&lt;50,"Failed","Passed")</f>
        <v>#VALUE!</v>
      </c>
    </row>
    <row r="1392" spans="16:17" x14ac:dyDescent="0.25">
      <c r="P1392" s="10" t="s">
        <v>8</v>
      </c>
      <c r="Q1392" s="9" t="e">
        <f>IF(StudentsPerformance34[[#This Row],[math score]]&lt;50,"Failed","Passed")</f>
        <v>#VALUE!</v>
      </c>
    </row>
    <row r="1393" spans="16:17" x14ac:dyDescent="0.25">
      <c r="P1393" s="11" t="s">
        <v>17</v>
      </c>
      <c r="Q1393" s="8" t="e">
        <f>IF(StudentsPerformance34[[#This Row],[math score]]&lt;50,"Failed","Passed")</f>
        <v>#VALUE!</v>
      </c>
    </row>
    <row r="1394" spans="16:17" x14ac:dyDescent="0.25">
      <c r="P1394" s="10" t="s">
        <v>8</v>
      </c>
      <c r="Q1394" s="9" t="e">
        <f>IF(StudentsPerformance34[[#This Row],[math score]]&lt;50,"Failed","Passed")</f>
        <v>#VALUE!</v>
      </c>
    </row>
    <row r="1395" spans="16:17" x14ac:dyDescent="0.25">
      <c r="P1395" s="11" t="s">
        <v>17</v>
      </c>
      <c r="Q1395" s="8" t="e">
        <f>IF(StudentsPerformance34[[#This Row],[math score]]&lt;50,"Failed","Passed")</f>
        <v>#VALUE!</v>
      </c>
    </row>
    <row r="1396" spans="16:17" x14ac:dyDescent="0.25">
      <c r="P1396" s="10" t="s">
        <v>17</v>
      </c>
      <c r="Q1396" s="9" t="e">
        <f>IF(StudentsPerformance34[[#This Row],[math score]]&lt;50,"Failed","Passed")</f>
        <v>#VALUE!</v>
      </c>
    </row>
    <row r="1397" spans="16:17" x14ac:dyDescent="0.25">
      <c r="P1397" s="11" t="s">
        <v>17</v>
      </c>
      <c r="Q1397" s="8" t="e">
        <f>IF(StudentsPerformance34[[#This Row],[math score]]&lt;50,"Failed","Passed")</f>
        <v>#VALUE!</v>
      </c>
    </row>
    <row r="1398" spans="16:17" x14ac:dyDescent="0.25">
      <c r="P1398" s="10" t="s">
        <v>8</v>
      </c>
      <c r="Q1398" s="9" t="e">
        <f>IF(StudentsPerformance34[[#This Row],[math score]]&lt;50,"Failed","Passed")</f>
        <v>#VALUE!</v>
      </c>
    </row>
    <row r="1399" spans="16:17" x14ac:dyDescent="0.25">
      <c r="P1399" s="11" t="s">
        <v>17</v>
      </c>
      <c r="Q1399" s="8" t="e">
        <f>IF(StudentsPerformance34[[#This Row],[math score]]&lt;50,"Failed","Passed")</f>
        <v>#VALUE!</v>
      </c>
    </row>
    <row r="1400" spans="16:17" x14ac:dyDescent="0.25">
      <c r="P1400" s="10" t="s">
        <v>17</v>
      </c>
      <c r="Q1400" s="9" t="e">
        <f>IF(StudentsPerformance34[[#This Row],[math score]]&lt;50,"Failed","Passed")</f>
        <v>#VALUE!</v>
      </c>
    </row>
    <row r="1401" spans="16:17" x14ac:dyDescent="0.25">
      <c r="P1401" s="11" t="s">
        <v>17</v>
      </c>
      <c r="Q1401" s="8" t="e">
        <f>IF(StudentsPerformance34[[#This Row],[math score]]&lt;50,"Failed","Passed")</f>
        <v>#VALUE!</v>
      </c>
    </row>
    <row r="1402" spans="16:17" x14ac:dyDescent="0.25">
      <c r="P1402" s="10" t="s">
        <v>17</v>
      </c>
      <c r="Q1402" s="9" t="e">
        <f>IF(StudentsPerformance34[[#This Row],[math score]]&lt;50,"Failed","Passed")</f>
        <v>#VALUE!</v>
      </c>
    </row>
    <row r="1403" spans="16:17" x14ac:dyDescent="0.25">
      <c r="P1403" s="11" t="s">
        <v>17</v>
      </c>
      <c r="Q1403" s="8" t="e">
        <f>IF(StudentsPerformance34[[#This Row],[math score]]&lt;50,"Failed","Passed")</f>
        <v>#VALUE!</v>
      </c>
    </row>
    <row r="1404" spans="16:17" x14ac:dyDescent="0.25">
      <c r="P1404" s="10" t="s">
        <v>8</v>
      </c>
      <c r="Q1404" s="9" t="e">
        <f>IF(StudentsPerformance34[[#This Row],[math score]]&lt;50,"Failed","Passed")</f>
        <v>#VALUE!</v>
      </c>
    </row>
    <row r="1405" spans="16:17" x14ac:dyDescent="0.25">
      <c r="P1405" s="11" t="s">
        <v>8</v>
      </c>
      <c r="Q1405" s="8" t="e">
        <f>IF(StudentsPerformance34[[#This Row],[math score]]&lt;50,"Failed","Passed")</f>
        <v>#VALUE!</v>
      </c>
    </row>
    <row r="1406" spans="16:17" x14ac:dyDescent="0.25">
      <c r="P1406" s="10" t="s">
        <v>8</v>
      </c>
      <c r="Q1406" s="9" t="e">
        <f>IF(StudentsPerformance34[[#This Row],[math score]]&lt;50,"Failed","Passed")</f>
        <v>#VALUE!</v>
      </c>
    </row>
    <row r="1407" spans="16:17" x14ac:dyDescent="0.25">
      <c r="P1407" s="11" t="s">
        <v>8</v>
      </c>
      <c r="Q1407" s="8" t="e">
        <f>IF(StudentsPerformance34[[#This Row],[math score]]&lt;50,"Failed","Passed")</f>
        <v>#VALUE!</v>
      </c>
    </row>
    <row r="1408" spans="16:17" x14ac:dyDescent="0.25">
      <c r="P1408" s="10" t="s">
        <v>17</v>
      </c>
      <c r="Q1408" s="9" t="e">
        <f>IF(StudentsPerformance34[[#This Row],[math score]]&lt;50,"Failed","Passed")</f>
        <v>#VALUE!</v>
      </c>
    </row>
    <row r="1409" spans="16:17" x14ac:dyDescent="0.25">
      <c r="P1409" s="11" t="s">
        <v>8</v>
      </c>
      <c r="Q1409" s="8" t="e">
        <f>IF(StudentsPerformance34[[#This Row],[math score]]&lt;50,"Failed","Passed")</f>
        <v>#VALUE!</v>
      </c>
    </row>
    <row r="1410" spans="16:17" x14ac:dyDescent="0.25">
      <c r="P1410" s="10" t="s">
        <v>17</v>
      </c>
      <c r="Q1410" s="9" t="e">
        <f>IF(StudentsPerformance34[[#This Row],[math score]]&lt;50,"Failed","Passed")</f>
        <v>#VALUE!</v>
      </c>
    </row>
    <row r="1411" spans="16:17" x14ac:dyDescent="0.25">
      <c r="P1411" s="11" t="s">
        <v>17</v>
      </c>
      <c r="Q1411" s="8" t="e">
        <f>IF(StudentsPerformance34[[#This Row],[math score]]&lt;50,"Failed","Passed")</f>
        <v>#VALUE!</v>
      </c>
    </row>
    <row r="1412" spans="16:17" x14ac:dyDescent="0.25">
      <c r="P1412" s="10" t="s">
        <v>17</v>
      </c>
      <c r="Q1412" s="9" t="e">
        <f>IF(StudentsPerformance34[[#This Row],[math score]]&lt;50,"Failed","Passed")</f>
        <v>#VALUE!</v>
      </c>
    </row>
    <row r="1413" spans="16:17" x14ac:dyDescent="0.25">
      <c r="P1413" s="11" t="s">
        <v>17</v>
      </c>
      <c r="Q1413" s="8" t="e">
        <f>IF(StudentsPerformance34[[#This Row],[math score]]&lt;50,"Failed","Passed")</f>
        <v>#VALUE!</v>
      </c>
    </row>
    <row r="1414" spans="16:17" x14ac:dyDescent="0.25">
      <c r="P1414" s="10" t="s">
        <v>17</v>
      </c>
      <c r="Q1414" s="9" t="e">
        <f>IF(StudentsPerformance34[[#This Row],[math score]]&lt;50,"Failed","Passed")</f>
        <v>#VALUE!</v>
      </c>
    </row>
    <row r="1415" spans="16:17" x14ac:dyDescent="0.25">
      <c r="P1415" s="11" t="s">
        <v>8</v>
      </c>
      <c r="Q1415" s="8" t="e">
        <f>IF(StudentsPerformance34[[#This Row],[math score]]&lt;50,"Failed","Passed")</f>
        <v>#VALUE!</v>
      </c>
    </row>
    <row r="1416" spans="16:17" x14ac:dyDescent="0.25">
      <c r="P1416" s="10" t="s">
        <v>17</v>
      </c>
      <c r="Q1416" s="9" t="e">
        <f>IF(StudentsPerformance34[[#This Row],[math score]]&lt;50,"Failed","Passed")</f>
        <v>#VALUE!</v>
      </c>
    </row>
    <row r="1417" spans="16:17" x14ac:dyDescent="0.25">
      <c r="P1417" s="11" t="s">
        <v>8</v>
      </c>
      <c r="Q1417" s="8" t="e">
        <f>IF(StudentsPerformance34[[#This Row],[math score]]&lt;50,"Failed","Passed")</f>
        <v>#VALUE!</v>
      </c>
    </row>
    <row r="1418" spans="16:17" x14ac:dyDescent="0.25">
      <c r="P1418" s="10" t="s">
        <v>17</v>
      </c>
      <c r="Q1418" s="9" t="e">
        <f>IF(StudentsPerformance34[[#This Row],[math score]]&lt;50,"Failed","Passed")</f>
        <v>#VALUE!</v>
      </c>
    </row>
    <row r="1419" spans="16:17" x14ac:dyDescent="0.25">
      <c r="P1419" s="11" t="s">
        <v>17</v>
      </c>
      <c r="Q1419" s="8" t="e">
        <f>IF(StudentsPerformance34[[#This Row],[math score]]&lt;50,"Failed","Passed")</f>
        <v>#VALUE!</v>
      </c>
    </row>
    <row r="1420" spans="16:17" x14ac:dyDescent="0.25">
      <c r="P1420" s="10" t="s">
        <v>17</v>
      </c>
      <c r="Q1420" s="9" t="e">
        <f>IF(StudentsPerformance34[[#This Row],[math score]]&lt;50,"Failed","Passed")</f>
        <v>#VALUE!</v>
      </c>
    </row>
    <row r="1421" spans="16:17" x14ac:dyDescent="0.25">
      <c r="P1421" s="11" t="s">
        <v>17</v>
      </c>
      <c r="Q1421" s="8" t="e">
        <f>IF(StudentsPerformance34[[#This Row],[math score]]&lt;50,"Failed","Passed")</f>
        <v>#VALUE!</v>
      </c>
    </row>
    <row r="1422" spans="16:17" x14ac:dyDescent="0.25">
      <c r="P1422" s="10" t="s">
        <v>17</v>
      </c>
      <c r="Q1422" s="9" t="e">
        <f>IF(StudentsPerformance34[[#This Row],[math score]]&lt;50,"Failed","Passed")</f>
        <v>#VALUE!</v>
      </c>
    </row>
    <row r="1423" spans="16:17" x14ac:dyDescent="0.25">
      <c r="P1423" s="11" t="s">
        <v>17</v>
      </c>
      <c r="Q1423" s="8" t="e">
        <f>IF(StudentsPerformance34[[#This Row],[math score]]&lt;50,"Failed","Passed")</f>
        <v>#VALUE!</v>
      </c>
    </row>
    <row r="1424" spans="16:17" x14ac:dyDescent="0.25">
      <c r="P1424" s="10" t="s">
        <v>8</v>
      </c>
      <c r="Q1424" s="9" t="e">
        <f>IF(StudentsPerformance34[[#This Row],[math score]]&lt;50,"Failed","Passed")</f>
        <v>#VALUE!</v>
      </c>
    </row>
    <row r="1425" spans="16:17" x14ac:dyDescent="0.25">
      <c r="P1425" s="11" t="s">
        <v>8</v>
      </c>
      <c r="Q1425" s="8" t="e">
        <f>IF(StudentsPerformance34[[#This Row],[math score]]&lt;50,"Failed","Passed")</f>
        <v>#VALUE!</v>
      </c>
    </row>
    <row r="1426" spans="16:17" x14ac:dyDescent="0.25">
      <c r="P1426" s="10" t="s">
        <v>8</v>
      </c>
      <c r="Q1426" s="9" t="e">
        <f>IF(StudentsPerformance34[[#This Row],[math score]]&lt;50,"Failed","Passed")</f>
        <v>#VALUE!</v>
      </c>
    </row>
    <row r="1427" spans="16:17" x14ac:dyDescent="0.25">
      <c r="P1427" s="11" t="s">
        <v>8</v>
      </c>
      <c r="Q1427" s="8" t="e">
        <f>IF(StudentsPerformance34[[#This Row],[math score]]&lt;50,"Failed","Passed")</f>
        <v>#VALUE!</v>
      </c>
    </row>
    <row r="1428" spans="16:17" x14ac:dyDescent="0.25">
      <c r="P1428" s="10" t="s">
        <v>17</v>
      </c>
      <c r="Q1428" s="9" t="e">
        <f>IF(StudentsPerformance34[[#This Row],[math score]]&lt;50,"Failed","Passed")</f>
        <v>#VALUE!</v>
      </c>
    </row>
    <row r="1429" spans="16:17" x14ac:dyDescent="0.25">
      <c r="P1429" s="11" t="s">
        <v>8</v>
      </c>
      <c r="Q1429" s="8" t="e">
        <f>IF(StudentsPerformance34[[#This Row],[math score]]&lt;50,"Failed","Passed")</f>
        <v>#VALUE!</v>
      </c>
    </row>
    <row r="1430" spans="16:17" x14ac:dyDescent="0.25">
      <c r="P1430" s="10" t="s">
        <v>17</v>
      </c>
      <c r="Q1430" s="9" t="e">
        <f>IF(StudentsPerformance34[[#This Row],[math score]]&lt;50,"Failed","Passed")</f>
        <v>#VALUE!</v>
      </c>
    </row>
    <row r="1431" spans="16:17" x14ac:dyDescent="0.25">
      <c r="P1431" s="11" t="s">
        <v>17</v>
      </c>
      <c r="Q1431" s="8" t="e">
        <f>IF(StudentsPerformance34[[#This Row],[math score]]&lt;50,"Failed","Passed")</f>
        <v>#VALUE!</v>
      </c>
    </row>
    <row r="1432" spans="16:17" x14ac:dyDescent="0.25">
      <c r="P1432" s="10" t="s">
        <v>17</v>
      </c>
      <c r="Q1432" s="9" t="e">
        <f>IF(StudentsPerformance34[[#This Row],[math score]]&lt;50,"Failed","Passed")</f>
        <v>#VALUE!</v>
      </c>
    </row>
    <row r="1433" spans="16:17" x14ac:dyDescent="0.25">
      <c r="P1433" s="11" t="s">
        <v>17</v>
      </c>
      <c r="Q1433" s="8" t="e">
        <f>IF(StudentsPerformance34[[#This Row],[math score]]&lt;50,"Failed","Passed")</f>
        <v>#VALUE!</v>
      </c>
    </row>
    <row r="1434" spans="16:17" x14ac:dyDescent="0.25">
      <c r="P1434" s="10" t="s">
        <v>8</v>
      </c>
      <c r="Q1434" s="9" t="e">
        <f>IF(StudentsPerformance34[[#This Row],[math score]]&lt;50,"Failed","Passed")</f>
        <v>#VALUE!</v>
      </c>
    </row>
    <row r="1435" spans="16:17" x14ac:dyDescent="0.25">
      <c r="P1435" s="11" t="s">
        <v>8</v>
      </c>
      <c r="Q1435" s="8" t="e">
        <f>IF(StudentsPerformance34[[#This Row],[math score]]&lt;50,"Failed","Passed")</f>
        <v>#VALUE!</v>
      </c>
    </row>
    <row r="1436" spans="16:17" x14ac:dyDescent="0.25">
      <c r="P1436" s="10" t="s">
        <v>8</v>
      </c>
      <c r="Q1436" s="9" t="e">
        <f>IF(StudentsPerformance34[[#This Row],[math score]]&lt;50,"Failed","Passed")</f>
        <v>#VALUE!</v>
      </c>
    </row>
    <row r="1437" spans="16:17" x14ac:dyDescent="0.25">
      <c r="P1437" s="11" t="s">
        <v>17</v>
      </c>
      <c r="Q1437" s="8" t="e">
        <f>IF(StudentsPerformance34[[#This Row],[math score]]&lt;50,"Failed","Passed")</f>
        <v>#VALUE!</v>
      </c>
    </row>
    <row r="1438" spans="16:17" x14ac:dyDescent="0.25">
      <c r="P1438" s="10" t="s">
        <v>8</v>
      </c>
      <c r="Q1438" s="9" t="e">
        <f>IF(StudentsPerformance34[[#This Row],[math score]]&lt;50,"Failed","Passed")</f>
        <v>#VALUE!</v>
      </c>
    </row>
    <row r="1439" spans="16:17" x14ac:dyDescent="0.25">
      <c r="P1439" s="11" t="s">
        <v>17</v>
      </c>
      <c r="Q1439" s="8" t="e">
        <f>IF(StudentsPerformance34[[#This Row],[math score]]&lt;50,"Failed","Passed")</f>
        <v>#VALUE!</v>
      </c>
    </row>
    <row r="1440" spans="16:17" x14ac:dyDescent="0.25">
      <c r="P1440" s="10" t="s">
        <v>8</v>
      </c>
      <c r="Q1440" s="9" t="e">
        <f>IF(StudentsPerformance34[[#This Row],[math score]]&lt;50,"Failed","Passed")</f>
        <v>#VALUE!</v>
      </c>
    </row>
    <row r="1441" spans="16:17" x14ac:dyDescent="0.25">
      <c r="P1441" s="11" t="s">
        <v>17</v>
      </c>
      <c r="Q1441" s="8" t="e">
        <f>IF(StudentsPerformance34[[#This Row],[math score]]&lt;50,"Failed","Passed")</f>
        <v>#VALUE!</v>
      </c>
    </row>
    <row r="1442" spans="16:17" x14ac:dyDescent="0.25">
      <c r="P1442" s="10" t="s">
        <v>8</v>
      </c>
      <c r="Q1442" s="9" t="e">
        <f>IF(StudentsPerformance34[[#This Row],[math score]]&lt;50,"Failed","Passed")</f>
        <v>#VALUE!</v>
      </c>
    </row>
    <row r="1443" spans="16:17" x14ac:dyDescent="0.25">
      <c r="P1443" s="11" t="s">
        <v>17</v>
      </c>
      <c r="Q1443" s="8" t="e">
        <f>IF(StudentsPerformance34[[#This Row],[math score]]&lt;50,"Failed","Passed")</f>
        <v>#VALUE!</v>
      </c>
    </row>
    <row r="1444" spans="16:17" x14ac:dyDescent="0.25">
      <c r="P1444" s="10" t="s">
        <v>17</v>
      </c>
      <c r="Q1444" s="9" t="e">
        <f>IF(StudentsPerformance34[[#This Row],[math score]]&lt;50,"Failed","Passed")</f>
        <v>#VALUE!</v>
      </c>
    </row>
    <row r="1445" spans="16:17" x14ac:dyDescent="0.25">
      <c r="P1445" s="11" t="s">
        <v>17</v>
      </c>
      <c r="Q1445" s="8" t="e">
        <f>IF(StudentsPerformance34[[#This Row],[math score]]&lt;50,"Failed","Passed")</f>
        <v>#VALUE!</v>
      </c>
    </row>
    <row r="1446" spans="16:17" x14ac:dyDescent="0.25">
      <c r="P1446" s="10" t="s">
        <v>8</v>
      </c>
      <c r="Q1446" s="9" t="e">
        <f>IF(StudentsPerformance34[[#This Row],[math score]]&lt;50,"Failed","Passed")</f>
        <v>#VALUE!</v>
      </c>
    </row>
    <row r="1447" spans="16:17" x14ac:dyDescent="0.25">
      <c r="P1447" s="11" t="s">
        <v>8</v>
      </c>
      <c r="Q1447" s="8" t="e">
        <f>IF(StudentsPerformance34[[#This Row],[math score]]&lt;50,"Failed","Passed")</f>
        <v>#VALUE!</v>
      </c>
    </row>
    <row r="1448" spans="16:17" x14ac:dyDescent="0.25">
      <c r="P1448" s="10" t="s">
        <v>17</v>
      </c>
      <c r="Q1448" s="9" t="e">
        <f>IF(StudentsPerformance34[[#This Row],[math score]]&lt;50,"Failed","Passed")</f>
        <v>#VALUE!</v>
      </c>
    </row>
    <row r="1449" spans="16:17" x14ac:dyDescent="0.25">
      <c r="P1449" s="11" t="s">
        <v>8</v>
      </c>
      <c r="Q1449" s="8" t="e">
        <f>IF(StudentsPerformance34[[#This Row],[math score]]&lt;50,"Failed","Passed")</f>
        <v>#VALUE!</v>
      </c>
    </row>
    <row r="1450" spans="16:17" x14ac:dyDescent="0.25">
      <c r="P1450" s="10" t="s">
        <v>8</v>
      </c>
      <c r="Q1450" s="9" t="e">
        <f>IF(StudentsPerformance34[[#This Row],[math score]]&lt;50,"Failed","Passed")</f>
        <v>#VALUE!</v>
      </c>
    </row>
    <row r="1451" spans="16:17" x14ac:dyDescent="0.25">
      <c r="P1451" s="11" t="s">
        <v>17</v>
      </c>
      <c r="Q1451" s="8" t="e">
        <f>IF(StudentsPerformance34[[#This Row],[math score]]&lt;50,"Failed","Passed")</f>
        <v>#VALUE!</v>
      </c>
    </row>
    <row r="1452" spans="16:17" x14ac:dyDescent="0.25">
      <c r="P1452" s="10" t="s">
        <v>8</v>
      </c>
      <c r="Q1452" s="9" t="e">
        <f>IF(StudentsPerformance34[[#This Row],[math score]]&lt;50,"Failed","Passed")</f>
        <v>#VALUE!</v>
      </c>
    </row>
    <row r="1453" spans="16:17" x14ac:dyDescent="0.25">
      <c r="P1453" s="11" t="s">
        <v>17</v>
      </c>
      <c r="Q1453" s="8" t="e">
        <f>IF(StudentsPerformance34[[#This Row],[math score]]&lt;50,"Failed","Passed")</f>
        <v>#VALUE!</v>
      </c>
    </row>
    <row r="1454" spans="16:17" x14ac:dyDescent="0.25">
      <c r="P1454" s="10" t="s">
        <v>8</v>
      </c>
      <c r="Q1454" s="9" t="e">
        <f>IF(StudentsPerformance34[[#This Row],[math score]]&lt;50,"Failed","Passed")</f>
        <v>#VALUE!</v>
      </c>
    </row>
    <row r="1455" spans="16:17" x14ac:dyDescent="0.25">
      <c r="P1455" s="11" t="s">
        <v>8</v>
      </c>
      <c r="Q1455" s="8" t="e">
        <f>IF(StudentsPerformance34[[#This Row],[math score]]&lt;50,"Failed","Passed")</f>
        <v>#VALUE!</v>
      </c>
    </row>
    <row r="1456" spans="16:17" x14ac:dyDescent="0.25">
      <c r="P1456" s="10" t="s">
        <v>8</v>
      </c>
      <c r="Q1456" s="9" t="e">
        <f>IF(StudentsPerformance34[[#This Row],[math score]]&lt;50,"Failed","Passed")</f>
        <v>#VALUE!</v>
      </c>
    </row>
    <row r="1457" spans="16:17" x14ac:dyDescent="0.25">
      <c r="P1457" s="11" t="s">
        <v>8</v>
      </c>
      <c r="Q1457" s="8" t="e">
        <f>IF(StudentsPerformance34[[#This Row],[math score]]&lt;50,"Failed","Passed")</f>
        <v>#VALUE!</v>
      </c>
    </row>
    <row r="1458" spans="16:17" x14ac:dyDescent="0.25">
      <c r="P1458" s="10" t="s">
        <v>8</v>
      </c>
      <c r="Q1458" s="9" t="e">
        <f>IF(StudentsPerformance34[[#This Row],[math score]]&lt;50,"Failed","Passed")</f>
        <v>#VALUE!</v>
      </c>
    </row>
    <row r="1459" spans="16:17" x14ac:dyDescent="0.25">
      <c r="P1459" s="11" t="s">
        <v>8</v>
      </c>
      <c r="Q1459" s="8" t="e">
        <f>IF(StudentsPerformance34[[#This Row],[math score]]&lt;50,"Failed","Passed")</f>
        <v>#VALUE!</v>
      </c>
    </row>
    <row r="1460" spans="16:17" x14ac:dyDescent="0.25">
      <c r="P1460" s="10" t="s">
        <v>17</v>
      </c>
      <c r="Q1460" s="9" t="e">
        <f>IF(StudentsPerformance34[[#This Row],[math score]]&lt;50,"Failed","Passed")</f>
        <v>#VALUE!</v>
      </c>
    </row>
    <row r="1461" spans="16:17" x14ac:dyDescent="0.25">
      <c r="P1461" s="11" t="s">
        <v>17</v>
      </c>
      <c r="Q1461" s="8" t="e">
        <f>IF(StudentsPerformance34[[#This Row],[math score]]&lt;50,"Failed","Passed")</f>
        <v>#VALUE!</v>
      </c>
    </row>
    <row r="1462" spans="16:17" x14ac:dyDescent="0.25">
      <c r="P1462" s="10" t="s">
        <v>8</v>
      </c>
      <c r="Q1462" s="9" t="e">
        <f>IF(StudentsPerformance34[[#This Row],[math score]]&lt;50,"Failed","Passed")</f>
        <v>#VALUE!</v>
      </c>
    </row>
    <row r="1463" spans="16:17" x14ac:dyDescent="0.25">
      <c r="P1463" s="11" t="s">
        <v>17</v>
      </c>
      <c r="Q1463" s="8" t="e">
        <f>IF(StudentsPerformance34[[#This Row],[math score]]&lt;50,"Failed","Passed")</f>
        <v>#VALUE!</v>
      </c>
    </row>
    <row r="1464" spans="16:17" x14ac:dyDescent="0.25">
      <c r="P1464" s="10" t="s">
        <v>17</v>
      </c>
      <c r="Q1464" s="9" t="e">
        <f>IF(StudentsPerformance34[[#This Row],[math score]]&lt;50,"Failed","Passed")</f>
        <v>#VALUE!</v>
      </c>
    </row>
    <row r="1465" spans="16:17" x14ac:dyDescent="0.25">
      <c r="P1465" s="11" t="s">
        <v>8</v>
      </c>
      <c r="Q1465" s="8" t="e">
        <f>IF(StudentsPerformance34[[#This Row],[math score]]&lt;50,"Failed","Passed")</f>
        <v>#VALUE!</v>
      </c>
    </row>
    <row r="1466" spans="16:17" x14ac:dyDescent="0.25">
      <c r="P1466" s="10" t="s">
        <v>17</v>
      </c>
      <c r="Q1466" s="9" t="e">
        <f>IF(StudentsPerformance34[[#This Row],[math score]]&lt;50,"Failed","Passed")</f>
        <v>#VALUE!</v>
      </c>
    </row>
    <row r="1467" spans="16:17" x14ac:dyDescent="0.25">
      <c r="P1467" s="11" t="s">
        <v>17</v>
      </c>
      <c r="Q1467" s="8" t="e">
        <f>IF(StudentsPerformance34[[#This Row],[math score]]&lt;50,"Failed","Passed")</f>
        <v>#VALUE!</v>
      </c>
    </row>
    <row r="1468" spans="16:17" x14ac:dyDescent="0.25">
      <c r="P1468" s="10" t="s">
        <v>8</v>
      </c>
      <c r="Q1468" s="9" t="e">
        <f>IF(StudentsPerformance34[[#This Row],[math score]]&lt;50,"Failed","Passed")</f>
        <v>#VALUE!</v>
      </c>
    </row>
    <row r="1469" spans="16:17" x14ac:dyDescent="0.25">
      <c r="P1469" s="11" t="s">
        <v>17</v>
      </c>
      <c r="Q1469" s="8" t="e">
        <f>IF(StudentsPerformance34[[#This Row],[math score]]&lt;50,"Failed","Passed")</f>
        <v>#VALUE!</v>
      </c>
    </row>
    <row r="1470" spans="16:17" x14ac:dyDescent="0.25">
      <c r="P1470" s="10" t="s">
        <v>17</v>
      </c>
      <c r="Q1470" s="9" t="e">
        <f>IF(StudentsPerformance34[[#This Row],[math score]]&lt;50,"Failed","Passed")</f>
        <v>#VALUE!</v>
      </c>
    </row>
    <row r="1471" spans="16:17" x14ac:dyDescent="0.25">
      <c r="P1471" s="11" t="s">
        <v>8</v>
      </c>
      <c r="Q1471" s="8" t="e">
        <f>IF(StudentsPerformance34[[#This Row],[math score]]&lt;50,"Failed","Passed")</f>
        <v>#VALUE!</v>
      </c>
    </row>
    <row r="1472" spans="16:17" x14ac:dyDescent="0.25">
      <c r="P1472" s="10" t="s">
        <v>17</v>
      </c>
      <c r="Q1472" s="9" t="e">
        <f>IF(StudentsPerformance34[[#This Row],[math score]]&lt;50,"Failed","Passed")</f>
        <v>#VALUE!</v>
      </c>
    </row>
    <row r="1473" spans="16:17" x14ac:dyDescent="0.25">
      <c r="P1473" s="11" t="s">
        <v>17</v>
      </c>
      <c r="Q1473" s="8" t="e">
        <f>IF(StudentsPerformance34[[#This Row],[math score]]&lt;50,"Failed","Passed")</f>
        <v>#VALUE!</v>
      </c>
    </row>
    <row r="1474" spans="16:17" x14ac:dyDescent="0.25">
      <c r="P1474" s="10" t="s">
        <v>8</v>
      </c>
      <c r="Q1474" s="9" t="e">
        <f>IF(StudentsPerformance34[[#This Row],[math score]]&lt;50,"Failed","Passed")</f>
        <v>#VALUE!</v>
      </c>
    </row>
    <row r="1475" spans="16:17" x14ac:dyDescent="0.25">
      <c r="P1475" s="11" t="s">
        <v>8</v>
      </c>
      <c r="Q1475" s="8" t="e">
        <f>IF(StudentsPerformance34[[#This Row],[math score]]&lt;50,"Failed","Passed")</f>
        <v>#VALUE!</v>
      </c>
    </row>
    <row r="1476" spans="16:17" x14ac:dyDescent="0.25">
      <c r="P1476" s="10" t="s">
        <v>8</v>
      </c>
      <c r="Q1476" s="9" t="e">
        <f>IF(StudentsPerformance34[[#This Row],[math score]]&lt;50,"Failed","Passed")</f>
        <v>#VALUE!</v>
      </c>
    </row>
    <row r="1477" spans="16:17" x14ac:dyDescent="0.25">
      <c r="P1477" s="11" t="s">
        <v>8</v>
      </c>
      <c r="Q1477" s="8" t="e">
        <f>IF(StudentsPerformance34[[#This Row],[math score]]&lt;50,"Failed","Passed")</f>
        <v>#VALUE!</v>
      </c>
    </row>
    <row r="1478" spans="16:17" x14ac:dyDescent="0.25">
      <c r="P1478" s="10" t="s">
        <v>8</v>
      </c>
      <c r="Q1478" s="9" t="e">
        <f>IF(StudentsPerformance34[[#This Row],[math score]]&lt;50,"Failed","Passed")</f>
        <v>#VALUE!</v>
      </c>
    </row>
    <row r="1479" spans="16:17" x14ac:dyDescent="0.25">
      <c r="P1479" s="11" t="s">
        <v>17</v>
      </c>
      <c r="Q1479" s="8" t="e">
        <f>IF(StudentsPerformance34[[#This Row],[math score]]&lt;50,"Failed","Passed")</f>
        <v>#VALUE!</v>
      </c>
    </row>
    <row r="1480" spans="16:17" x14ac:dyDescent="0.25">
      <c r="P1480" s="10" t="s">
        <v>8</v>
      </c>
      <c r="Q1480" s="9" t="e">
        <f>IF(StudentsPerformance34[[#This Row],[math score]]&lt;50,"Failed","Passed")</f>
        <v>#VALUE!</v>
      </c>
    </row>
    <row r="1481" spans="16:17" x14ac:dyDescent="0.25">
      <c r="P1481" s="11" t="s">
        <v>8</v>
      </c>
      <c r="Q1481" s="8" t="e">
        <f>IF(StudentsPerformance34[[#This Row],[math score]]&lt;50,"Failed","Passed")</f>
        <v>#VALUE!</v>
      </c>
    </row>
    <row r="1482" spans="16:17" x14ac:dyDescent="0.25">
      <c r="P1482" s="10" t="s">
        <v>8</v>
      </c>
      <c r="Q1482" s="9" t="e">
        <f>IF(StudentsPerformance34[[#This Row],[math score]]&lt;50,"Failed","Passed")</f>
        <v>#VALUE!</v>
      </c>
    </row>
    <row r="1483" spans="16:17" x14ac:dyDescent="0.25">
      <c r="P1483" s="11" t="s">
        <v>17</v>
      </c>
      <c r="Q1483" s="8" t="e">
        <f>IF(StudentsPerformance34[[#This Row],[math score]]&lt;50,"Failed","Passed")</f>
        <v>#VALUE!</v>
      </c>
    </row>
    <row r="1484" spans="16:17" x14ac:dyDescent="0.25">
      <c r="P1484" s="10" t="s">
        <v>8</v>
      </c>
      <c r="Q1484" s="9" t="e">
        <f>IF(StudentsPerformance34[[#This Row],[math score]]&lt;50,"Failed","Passed")</f>
        <v>#VALUE!</v>
      </c>
    </row>
    <row r="1485" spans="16:17" x14ac:dyDescent="0.25">
      <c r="P1485" s="11" t="s">
        <v>8</v>
      </c>
      <c r="Q1485" s="8" t="e">
        <f>IF(StudentsPerformance34[[#This Row],[math score]]&lt;50,"Failed","Passed")</f>
        <v>#VALUE!</v>
      </c>
    </row>
    <row r="1486" spans="16:17" x14ac:dyDescent="0.25">
      <c r="P1486" s="10" t="s">
        <v>17</v>
      </c>
      <c r="Q1486" s="9" t="e">
        <f>IF(StudentsPerformance34[[#This Row],[math score]]&lt;50,"Failed","Passed")</f>
        <v>#VALUE!</v>
      </c>
    </row>
    <row r="1487" spans="16:17" x14ac:dyDescent="0.25">
      <c r="P1487" s="11" t="s">
        <v>8</v>
      </c>
      <c r="Q1487" s="8" t="e">
        <f>IF(StudentsPerformance34[[#This Row],[math score]]&lt;50,"Failed","Passed")</f>
        <v>#VALUE!</v>
      </c>
    </row>
    <row r="1488" spans="16:17" x14ac:dyDescent="0.25">
      <c r="P1488" s="10" t="s">
        <v>8</v>
      </c>
      <c r="Q1488" s="9" t="e">
        <f>IF(StudentsPerformance34[[#This Row],[math score]]&lt;50,"Failed","Passed")</f>
        <v>#VALUE!</v>
      </c>
    </row>
    <row r="1489" spans="16:17" x14ac:dyDescent="0.25">
      <c r="P1489" s="11" t="s">
        <v>8</v>
      </c>
      <c r="Q1489" s="8" t="e">
        <f>IF(StudentsPerformance34[[#This Row],[math score]]&lt;50,"Failed","Passed")</f>
        <v>#VALUE!</v>
      </c>
    </row>
    <row r="1490" spans="16:17" x14ac:dyDescent="0.25">
      <c r="P1490" s="10" t="s">
        <v>17</v>
      </c>
      <c r="Q1490" s="9" t="e">
        <f>IF(StudentsPerformance34[[#This Row],[math score]]&lt;50,"Failed","Passed")</f>
        <v>#VALUE!</v>
      </c>
    </row>
    <row r="1491" spans="16:17" x14ac:dyDescent="0.25">
      <c r="P1491" s="11" t="s">
        <v>17</v>
      </c>
      <c r="Q1491" s="8" t="e">
        <f>IF(StudentsPerformance34[[#This Row],[math score]]&lt;50,"Failed","Passed")</f>
        <v>#VALUE!</v>
      </c>
    </row>
    <row r="1492" spans="16:17" x14ac:dyDescent="0.25">
      <c r="P1492" s="10" t="s">
        <v>17</v>
      </c>
      <c r="Q1492" s="9" t="e">
        <f>IF(StudentsPerformance34[[#This Row],[math score]]&lt;50,"Failed","Passed")</f>
        <v>#VALUE!</v>
      </c>
    </row>
    <row r="1493" spans="16:17" x14ac:dyDescent="0.25">
      <c r="P1493" s="11" t="s">
        <v>8</v>
      </c>
      <c r="Q1493" s="8" t="e">
        <f>IF(StudentsPerformance34[[#This Row],[math score]]&lt;50,"Failed","Passed")</f>
        <v>#VALUE!</v>
      </c>
    </row>
    <row r="1494" spans="16:17" x14ac:dyDescent="0.25">
      <c r="P1494" s="10" t="s">
        <v>17</v>
      </c>
      <c r="Q1494" s="9" t="e">
        <f>IF(StudentsPerformance34[[#This Row],[math score]]&lt;50,"Failed","Passed")</f>
        <v>#VALUE!</v>
      </c>
    </row>
    <row r="1495" spans="16:17" x14ac:dyDescent="0.25">
      <c r="P1495" s="11" t="s">
        <v>17</v>
      </c>
      <c r="Q1495" s="8" t="e">
        <f>IF(StudentsPerformance34[[#This Row],[math score]]&lt;50,"Failed","Passed")</f>
        <v>#VALUE!</v>
      </c>
    </row>
    <row r="1496" spans="16:17" x14ac:dyDescent="0.25">
      <c r="P1496" s="10" t="s">
        <v>17</v>
      </c>
      <c r="Q1496" s="9" t="e">
        <f>IF(StudentsPerformance34[[#This Row],[math score]]&lt;50,"Failed","Passed")</f>
        <v>#VALUE!</v>
      </c>
    </row>
    <row r="1497" spans="16:17" x14ac:dyDescent="0.25">
      <c r="P1497" s="11" t="s">
        <v>8</v>
      </c>
      <c r="Q1497" s="8" t="e">
        <f>IF(StudentsPerformance34[[#This Row],[math score]]&lt;50,"Failed","Passed")</f>
        <v>#VALUE!</v>
      </c>
    </row>
    <row r="1498" spans="16:17" x14ac:dyDescent="0.25">
      <c r="P1498" s="10" t="s">
        <v>8</v>
      </c>
      <c r="Q1498" s="9" t="e">
        <f>IF(StudentsPerformance34[[#This Row],[math score]]&lt;50,"Failed","Passed")</f>
        <v>#VALUE!</v>
      </c>
    </row>
    <row r="1499" spans="16:17" x14ac:dyDescent="0.25">
      <c r="P1499" s="11" t="s">
        <v>8</v>
      </c>
      <c r="Q1499" s="8" t="e">
        <f>IF(StudentsPerformance34[[#This Row],[math score]]&lt;50,"Failed","Passed")</f>
        <v>#VALUE!</v>
      </c>
    </row>
    <row r="1500" spans="16:17" x14ac:dyDescent="0.25">
      <c r="P1500" s="10" t="s">
        <v>8</v>
      </c>
      <c r="Q1500" s="9" t="e">
        <f>IF(StudentsPerformance34[[#This Row],[math score]]&lt;50,"Failed","Passed")</f>
        <v>#VALUE!</v>
      </c>
    </row>
    <row r="1501" spans="16:17" x14ac:dyDescent="0.25">
      <c r="P1501" s="11" t="s">
        <v>8</v>
      </c>
      <c r="Q1501" s="8" t="e">
        <f>IF(StudentsPerformance34[[#This Row],[math score]]&lt;50,"Failed","Passed")</f>
        <v>#VALUE!</v>
      </c>
    </row>
    <row r="1502" spans="16:17" x14ac:dyDescent="0.25">
      <c r="P1502" s="10" t="s">
        <v>8</v>
      </c>
      <c r="Q1502" s="9" t="e">
        <f>IF(StudentsPerformance34[[#This Row],[math score]]&lt;50,"Failed","Passed")</f>
        <v>#VALUE!</v>
      </c>
    </row>
    <row r="1503" spans="16:17" x14ac:dyDescent="0.25">
      <c r="P1503" s="11" t="s">
        <v>8</v>
      </c>
      <c r="Q1503" s="8" t="e">
        <f>IF(StudentsPerformance34[[#This Row],[math score]]&lt;50,"Failed","Passed")</f>
        <v>#VALUE!</v>
      </c>
    </row>
    <row r="1504" spans="16:17" x14ac:dyDescent="0.25">
      <c r="P1504" s="10" t="s">
        <v>17</v>
      </c>
      <c r="Q1504" s="9" t="e">
        <f>IF(StudentsPerformance34[[#This Row],[math score]]&lt;50,"Failed","Passed")</f>
        <v>#VALUE!</v>
      </c>
    </row>
    <row r="1505" spans="16:17" x14ac:dyDescent="0.25">
      <c r="P1505" s="11" t="s">
        <v>8</v>
      </c>
      <c r="Q1505" s="8" t="e">
        <f>IF(StudentsPerformance34[[#This Row],[math score]]&lt;50,"Failed","Passed")</f>
        <v>#VALUE!</v>
      </c>
    </row>
    <row r="1506" spans="16:17" x14ac:dyDescent="0.25">
      <c r="P1506" s="10" t="s">
        <v>17</v>
      </c>
      <c r="Q1506" s="9" t="e">
        <f>IF(StudentsPerformance34[[#This Row],[math score]]&lt;50,"Failed","Passed")</f>
        <v>#VALUE!</v>
      </c>
    </row>
    <row r="1507" spans="16:17" x14ac:dyDescent="0.25">
      <c r="P1507" s="11" t="s">
        <v>17</v>
      </c>
      <c r="Q1507" s="8" t="e">
        <f>IF(StudentsPerformance34[[#This Row],[math score]]&lt;50,"Failed","Passed")</f>
        <v>#VALUE!</v>
      </c>
    </row>
    <row r="1508" spans="16:17" x14ac:dyDescent="0.25">
      <c r="P1508" s="10" t="s">
        <v>17</v>
      </c>
      <c r="Q1508" s="9" t="e">
        <f>IF(StudentsPerformance34[[#This Row],[math score]]&lt;50,"Failed","Passed")</f>
        <v>#VALUE!</v>
      </c>
    </row>
    <row r="1509" spans="16:17" x14ac:dyDescent="0.25">
      <c r="P1509" s="11" t="s">
        <v>17</v>
      </c>
      <c r="Q1509" s="8" t="e">
        <f>IF(StudentsPerformance34[[#This Row],[math score]]&lt;50,"Failed","Passed")</f>
        <v>#VALUE!</v>
      </c>
    </row>
    <row r="1510" spans="16:17" x14ac:dyDescent="0.25">
      <c r="P1510" s="10" t="s">
        <v>17</v>
      </c>
      <c r="Q1510" s="9" t="e">
        <f>IF(StudentsPerformance34[[#This Row],[math score]]&lt;50,"Failed","Passed")</f>
        <v>#VALUE!</v>
      </c>
    </row>
    <row r="1511" spans="16:17" x14ac:dyDescent="0.25">
      <c r="P1511" s="11" t="s">
        <v>8</v>
      </c>
      <c r="Q1511" s="8" t="e">
        <f>IF(StudentsPerformance34[[#This Row],[math score]]&lt;50,"Failed","Passed")</f>
        <v>#VALUE!</v>
      </c>
    </row>
    <row r="1512" spans="16:17" x14ac:dyDescent="0.25">
      <c r="P1512" s="10" t="s">
        <v>8</v>
      </c>
      <c r="Q1512" s="9" t="e">
        <f>IF(StudentsPerformance34[[#This Row],[math score]]&lt;50,"Failed","Passed")</f>
        <v>#VALUE!</v>
      </c>
    </row>
    <row r="1513" spans="16:17" x14ac:dyDescent="0.25">
      <c r="P1513" s="11" t="s">
        <v>8</v>
      </c>
      <c r="Q1513" s="8" t="e">
        <f>IF(StudentsPerformance34[[#This Row],[math score]]&lt;50,"Failed","Passed")</f>
        <v>#VALUE!</v>
      </c>
    </row>
    <row r="1514" spans="16:17" x14ac:dyDescent="0.25">
      <c r="P1514" s="10" t="s">
        <v>8</v>
      </c>
      <c r="Q1514" s="9" t="e">
        <f>IF(StudentsPerformance34[[#This Row],[math score]]&lt;50,"Failed","Passed")</f>
        <v>#VALUE!</v>
      </c>
    </row>
    <row r="1515" spans="16:17" x14ac:dyDescent="0.25">
      <c r="P1515" s="11" t="s">
        <v>8</v>
      </c>
      <c r="Q1515" s="8" t="e">
        <f>IF(StudentsPerformance34[[#This Row],[math score]]&lt;50,"Failed","Passed")</f>
        <v>#VALUE!</v>
      </c>
    </row>
    <row r="1516" spans="16:17" x14ac:dyDescent="0.25">
      <c r="P1516" s="10" t="s">
        <v>17</v>
      </c>
      <c r="Q1516" s="9" t="e">
        <f>IF(StudentsPerformance34[[#This Row],[math score]]&lt;50,"Failed","Passed")</f>
        <v>#VALUE!</v>
      </c>
    </row>
    <row r="1517" spans="16:17" x14ac:dyDescent="0.25">
      <c r="P1517" s="11" t="s">
        <v>8</v>
      </c>
      <c r="Q1517" s="8" t="e">
        <f>IF(StudentsPerformance34[[#This Row],[math score]]&lt;50,"Failed","Passed")</f>
        <v>#VALUE!</v>
      </c>
    </row>
    <row r="1518" spans="16:17" x14ac:dyDescent="0.25">
      <c r="P1518" s="10" t="s">
        <v>17</v>
      </c>
      <c r="Q1518" s="9" t="e">
        <f>IF(StudentsPerformance34[[#This Row],[math score]]&lt;50,"Failed","Passed")</f>
        <v>#VALUE!</v>
      </c>
    </row>
    <row r="1519" spans="16:17" x14ac:dyDescent="0.25">
      <c r="P1519" s="11" t="s">
        <v>8</v>
      </c>
      <c r="Q1519" s="8" t="e">
        <f>IF(StudentsPerformance34[[#This Row],[math score]]&lt;50,"Failed","Passed")</f>
        <v>#VALUE!</v>
      </c>
    </row>
    <row r="1520" spans="16:17" x14ac:dyDescent="0.25">
      <c r="P1520" s="10" t="s">
        <v>17</v>
      </c>
      <c r="Q1520" s="9" t="e">
        <f>IF(StudentsPerformance34[[#This Row],[math score]]&lt;50,"Failed","Passed")</f>
        <v>#VALUE!</v>
      </c>
    </row>
    <row r="1521" spans="16:17" x14ac:dyDescent="0.25">
      <c r="P1521" s="11" t="s">
        <v>8</v>
      </c>
      <c r="Q1521" s="8" t="e">
        <f>IF(StudentsPerformance34[[#This Row],[math score]]&lt;50,"Failed","Passed")</f>
        <v>#VALUE!</v>
      </c>
    </row>
    <row r="1522" spans="16:17" x14ac:dyDescent="0.25">
      <c r="P1522" s="10" t="s">
        <v>17</v>
      </c>
      <c r="Q1522" s="9" t="e">
        <f>IF(StudentsPerformance34[[#This Row],[math score]]&lt;50,"Failed","Passed")</f>
        <v>#VALUE!</v>
      </c>
    </row>
    <row r="1523" spans="16:17" x14ac:dyDescent="0.25">
      <c r="P1523" s="11" t="s">
        <v>17</v>
      </c>
      <c r="Q1523" s="8" t="e">
        <f>IF(StudentsPerformance34[[#This Row],[math score]]&lt;50,"Failed","Passed")</f>
        <v>#VALUE!</v>
      </c>
    </row>
    <row r="1524" spans="16:17" x14ac:dyDescent="0.25">
      <c r="P1524" s="10" t="s">
        <v>17</v>
      </c>
      <c r="Q1524" s="9" t="e">
        <f>IF(StudentsPerformance34[[#This Row],[math score]]&lt;50,"Failed","Passed")</f>
        <v>#VALUE!</v>
      </c>
    </row>
    <row r="1525" spans="16:17" x14ac:dyDescent="0.25">
      <c r="P1525" s="11" t="s">
        <v>17</v>
      </c>
      <c r="Q1525" s="8" t="e">
        <f>IF(StudentsPerformance34[[#This Row],[math score]]&lt;50,"Failed","Passed")</f>
        <v>#VALUE!</v>
      </c>
    </row>
    <row r="1526" spans="16:17" x14ac:dyDescent="0.25">
      <c r="P1526" s="10" t="s">
        <v>8</v>
      </c>
      <c r="Q1526" s="9" t="e">
        <f>IF(StudentsPerformance34[[#This Row],[math score]]&lt;50,"Failed","Passed")</f>
        <v>#VALUE!</v>
      </c>
    </row>
    <row r="1527" spans="16:17" x14ac:dyDescent="0.25">
      <c r="P1527" s="11" t="s">
        <v>8</v>
      </c>
      <c r="Q1527" s="8" t="e">
        <f>IF(StudentsPerformance34[[#This Row],[math score]]&lt;50,"Failed","Passed")</f>
        <v>#VALUE!</v>
      </c>
    </row>
    <row r="1528" spans="16:17" x14ac:dyDescent="0.25">
      <c r="P1528" s="10" t="s">
        <v>8</v>
      </c>
      <c r="Q1528" s="9" t="e">
        <f>IF(StudentsPerformance34[[#This Row],[math score]]&lt;50,"Failed","Passed")</f>
        <v>#VALUE!</v>
      </c>
    </row>
    <row r="1529" spans="16:17" x14ac:dyDescent="0.25">
      <c r="P1529" s="11" t="s">
        <v>17</v>
      </c>
      <c r="Q1529" s="8" t="e">
        <f>IF(StudentsPerformance34[[#This Row],[math score]]&lt;50,"Failed","Passed")</f>
        <v>#VALUE!</v>
      </c>
    </row>
    <row r="1530" spans="16:17" x14ac:dyDescent="0.25">
      <c r="P1530" s="10" t="s">
        <v>8</v>
      </c>
      <c r="Q1530" s="9" t="e">
        <f>IF(StudentsPerformance34[[#This Row],[math score]]&lt;50,"Failed","Passed")</f>
        <v>#VALUE!</v>
      </c>
    </row>
    <row r="1531" spans="16:17" x14ac:dyDescent="0.25">
      <c r="P1531" s="11" t="s">
        <v>17</v>
      </c>
      <c r="Q1531" s="8" t="e">
        <f>IF(StudentsPerformance34[[#This Row],[math score]]&lt;50,"Failed","Passed")</f>
        <v>#VALUE!</v>
      </c>
    </row>
    <row r="1532" spans="16:17" x14ac:dyDescent="0.25">
      <c r="P1532" s="10" t="s">
        <v>8</v>
      </c>
      <c r="Q1532" s="9" t="e">
        <f>IF(StudentsPerformance34[[#This Row],[math score]]&lt;50,"Failed","Passed")</f>
        <v>#VALUE!</v>
      </c>
    </row>
    <row r="1533" spans="16:17" x14ac:dyDescent="0.25">
      <c r="P1533" s="11" t="s">
        <v>17</v>
      </c>
      <c r="Q1533" s="8" t="e">
        <f>IF(StudentsPerformance34[[#This Row],[math score]]&lt;50,"Failed","Passed")</f>
        <v>#VALUE!</v>
      </c>
    </row>
    <row r="1534" spans="16:17" x14ac:dyDescent="0.25">
      <c r="P1534" s="10" t="s">
        <v>17</v>
      </c>
      <c r="Q1534" s="9" t="e">
        <f>IF(StudentsPerformance34[[#This Row],[math score]]&lt;50,"Failed","Passed")</f>
        <v>#VALUE!</v>
      </c>
    </row>
    <row r="1535" spans="16:17" x14ac:dyDescent="0.25">
      <c r="P1535" s="11" t="s">
        <v>17</v>
      </c>
      <c r="Q1535" s="8" t="e">
        <f>IF(StudentsPerformance34[[#This Row],[math score]]&lt;50,"Failed","Passed")</f>
        <v>#VALUE!</v>
      </c>
    </row>
    <row r="1536" spans="16:17" x14ac:dyDescent="0.25">
      <c r="P1536" s="10" t="s">
        <v>8</v>
      </c>
      <c r="Q1536" s="9" t="e">
        <f>IF(StudentsPerformance34[[#This Row],[math score]]&lt;50,"Failed","Passed")</f>
        <v>#VALUE!</v>
      </c>
    </row>
    <row r="1537" spans="16:17" x14ac:dyDescent="0.25">
      <c r="P1537" s="11" t="s">
        <v>17</v>
      </c>
      <c r="Q1537" s="8" t="e">
        <f>IF(StudentsPerformance34[[#This Row],[math score]]&lt;50,"Failed","Passed")</f>
        <v>#VALUE!</v>
      </c>
    </row>
    <row r="1538" spans="16:17" x14ac:dyDescent="0.25">
      <c r="P1538" s="10" t="s">
        <v>17</v>
      </c>
      <c r="Q1538" s="9" t="e">
        <f>IF(StudentsPerformance34[[#This Row],[math score]]&lt;50,"Failed","Passed")</f>
        <v>#VALUE!</v>
      </c>
    </row>
    <row r="1539" spans="16:17" x14ac:dyDescent="0.25">
      <c r="P1539" s="11" t="s">
        <v>8</v>
      </c>
      <c r="Q1539" s="8" t="e">
        <f>IF(StudentsPerformance34[[#This Row],[math score]]&lt;50,"Failed","Passed")</f>
        <v>#VALUE!</v>
      </c>
    </row>
    <row r="1540" spans="16:17" x14ac:dyDescent="0.25">
      <c r="P1540" s="10" t="s">
        <v>8</v>
      </c>
      <c r="Q1540" s="9" t="e">
        <f>IF(StudentsPerformance34[[#This Row],[math score]]&lt;50,"Failed","Passed")</f>
        <v>#VALUE!</v>
      </c>
    </row>
    <row r="1541" spans="16:17" x14ac:dyDescent="0.25">
      <c r="P1541" s="11" t="s">
        <v>17</v>
      </c>
      <c r="Q1541" s="8" t="e">
        <f>IF(StudentsPerformance34[[#This Row],[math score]]&lt;50,"Failed","Passed")</f>
        <v>#VALUE!</v>
      </c>
    </row>
    <row r="1542" spans="16:17" x14ac:dyDescent="0.25">
      <c r="P1542" s="10" t="s">
        <v>8</v>
      </c>
      <c r="Q1542" s="9" t="e">
        <f>IF(StudentsPerformance34[[#This Row],[math score]]&lt;50,"Failed","Passed")</f>
        <v>#VALUE!</v>
      </c>
    </row>
    <row r="1543" spans="16:17" x14ac:dyDescent="0.25">
      <c r="P1543" s="11" t="s">
        <v>17</v>
      </c>
      <c r="Q1543" s="8" t="e">
        <f>IF(StudentsPerformance34[[#This Row],[math score]]&lt;50,"Failed","Passed")</f>
        <v>#VALUE!</v>
      </c>
    </row>
    <row r="1544" spans="16:17" x14ac:dyDescent="0.25">
      <c r="P1544" s="10" t="s">
        <v>8</v>
      </c>
      <c r="Q1544" s="9" t="e">
        <f>IF(StudentsPerformance34[[#This Row],[math score]]&lt;50,"Failed","Passed")</f>
        <v>#VALUE!</v>
      </c>
    </row>
    <row r="1545" spans="16:17" x14ac:dyDescent="0.25">
      <c r="P1545" s="11" t="s">
        <v>8</v>
      </c>
      <c r="Q1545" s="8" t="e">
        <f>IF(StudentsPerformance34[[#This Row],[math score]]&lt;50,"Failed","Passed")</f>
        <v>#VALUE!</v>
      </c>
    </row>
    <row r="1546" spans="16:17" x14ac:dyDescent="0.25">
      <c r="P1546" s="10" t="s">
        <v>17</v>
      </c>
      <c r="Q1546" s="9" t="e">
        <f>IF(StudentsPerformance34[[#This Row],[math score]]&lt;50,"Failed","Passed")</f>
        <v>#VALUE!</v>
      </c>
    </row>
    <row r="1547" spans="16:17" x14ac:dyDescent="0.25">
      <c r="P1547" s="11" t="s">
        <v>8</v>
      </c>
      <c r="Q1547" s="8" t="e">
        <f>IF(StudentsPerformance34[[#This Row],[math score]]&lt;50,"Failed","Passed")</f>
        <v>#VALUE!</v>
      </c>
    </row>
    <row r="1548" spans="16:17" x14ac:dyDescent="0.25">
      <c r="P1548" s="10" t="s">
        <v>17</v>
      </c>
      <c r="Q1548" s="9" t="e">
        <f>IF(StudentsPerformance34[[#This Row],[math score]]&lt;50,"Failed","Passed")</f>
        <v>#VALUE!</v>
      </c>
    </row>
    <row r="1549" spans="16:17" x14ac:dyDescent="0.25">
      <c r="P1549" s="11" t="s">
        <v>17</v>
      </c>
      <c r="Q1549" s="8" t="e">
        <f>IF(StudentsPerformance34[[#This Row],[math score]]&lt;50,"Failed","Passed")</f>
        <v>#VALUE!</v>
      </c>
    </row>
    <row r="1550" spans="16:17" x14ac:dyDescent="0.25">
      <c r="P1550" s="10" t="s">
        <v>8</v>
      </c>
      <c r="Q1550" s="9" t="e">
        <f>IF(StudentsPerformance34[[#This Row],[math score]]&lt;50,"Failed","Passed")</f>
        <v>#VALUE!</v>
      </c>
    </row>
    <row r="1551" spans="16:17" x14ac:dyDescent="0.25">
      <c r="P1551" s="11" t="s">
        <v>8</v>
      </c>
      <c r="Q1551" s="8" t="e">
        <f>IF(StudentsPerformance34[[#This Row],[math score]]&lt;50,"Failed","Passed")</f>
        <v>#VALUE!</v>
      </c>
    </row>
    <row r="1552" spans="16:17" x14ac:dyDescent="0.25">
      <c r="P1552" s="10" t="s">
        <v>17</v>
      </c>
      <c r="Q1552" s="9" t="e">
        <f>IF(StudentsPerformance34[[#This Row],[math score]]&lt;50,"Failed","Passed")</f>
        <v>#VALUE!</v>
      </c>
    </row>
    <row r="1553" spans="16:17" x14ac:dyDescent="0.25">
      <c r="P1553" s="11" t="s">
        <v>17</v>
      </c>
      <c r="Q1553" s="8" t="e">
        <f>IF(StudentsPerformance34[[#This Row],[math score]]&lt;50,"Failed","Passed")</f>
        <v>#VALUE!</v>
      </c>
    </row>
    <row r="1554" spans="16:17" x14ac:dyDescent="0.25">
      <c r="P1554" s="10" t="s">
        <v>17</v>
      </c>
      <c r="Q1554" s="9" t="e">
        <f>IF(StudentsPerformance34[[#This Row],[math score]]&lt;50,"Failed","Passed")</f>
        <v>#VALUE!</v>
      </c>
    </row>
    <row r="1555" spans="16:17" x14ac:dyDescent="0.25">
      <c r="P1555" s="11" t="s">
        <v>17</v>
      </c>
      <c r="Q1555" s="8" t="e">
        <f>IF(StudentsPerformance34[[#This Row],[math score]]&lt;50,"Failed","Passed")</f>
        <v>#VALUE!</v>
      </c>
    </row>
    <row r="1556" spans="16:17" x14ac:dyDescent="0.25">
      <c r="P1556" s="10" t="s">
        <v>8</v>
      </c>
      <c r="Q1556" s="9" t="e">
        <f>IF(StudentsPerformance34[[#This Row],[math score]]&lt;50,"Failed","Passed")</f>
        <v>#VALUE!</v>
      </c>
    </row>
    <row r="1557" spans="16:17" x14ac:dyDescent="0.25">
      <c r="P1557" s="11" t="s">
        <v>8</v>
      </c>
      <c r="Q1557" s="8" t="e">
        <f>IF(StudentsPerformance34[[#This Row],[math score]]&lt;50,"Failed","Passed")</f>
        <v>#VALUE!</v>
      </c>
    </row>
    <row r="1558" spans="16:17" x14ac:dyDescent="0.25">
      <c r="P1558" s="10" t="s">
        <v>8</v>
      </c>
      <c r="Q1558" s="9" t="e">
        <f>IF(StudentsPerformance34[[#This Row],[math score]]&lt;50,"Failed","Passed")</f>
        <v>#VALUE!</v>
      </c>
    </row>
    <row r="1559" spans="16:17" x14ac:dyDescent="0.25">
      <c r="P1559" s="11" t="s">
        <v>17</v>
      </c>
      <c r="Q1559" s="8" t="e">
        <f>IF(StudentsPerformance34[[#This Row],[math score]]&lt;50,"Failed","Passed")</f>
        <v>#VALUE!</v>
      </c>
    </row>
    <row r="1560" spans="16:17" x14ac:dyDescent="0.25">
      <c r="P1560" s="10" t="s">
        <v>17</v>
      </c>
      <c r="Q1560" s="9" t="e">
        <f>IF(StudentsPerformance34[[#This Row],[math score]]&lt;50,"Failed","Passed")</f>
        <v>#VALUE!</v>
      </c>
    </row>
    <row r="1561" spans="16:17" x14ac:dyDescent="0.25">
      <c r="P1561" s="11" t="s">
        <v>8</v>
      </c>
      <c r="Q1561" s="8" t="e">
        <f>IF(StudentsPerformance34[[#This Row],[math score]]&lt;50,"Failed","Passed")</f>
        <v>#VALUE!</v>
      </c>
    </row>
    <row r="1562" spans="16:17" x14ac:dyDescent="0.25">
      <c r="P1562" s="10" t="s">
        <v>8</v>
      </c>
      <c r="Q1562" s="9" t="e">
        <f>IF(StudentsPerformance34[[#This Row],[math score]]&lt;50,"Failed","Passed")</f>
        <v>#VALUE!</v>
      </c>
    </row>
    <row r="1563" spans="16:17" x14ac:dyDescent="0.25">
      <c r="P1563" s="11" t="s">
        <v>8</v>
      </c>
      <c r="Q1563" s="8" t="e">
        <f>IF(StudentsPerformance34[[#This Row],[math score]]&lt;50,"Failed","Passed")</f>
        <v>#VALUE!</v>
      </c>
    </row>
    <row r="1564" spans="16:17" x14ac:dyDescent="0.25">
      <c r="P1564" s="10" t="s">
        <v>8</v>
      </c>
      <c r="Q1564" s="9" t="e">
        <f>IF(StudentsPerformance34[[#This Row],[math score]]&lt;50,"Failed","Passed")</f>
        <v>#VALUE!</v>
      </c>
    </row>
    <row r="1565" spans="16:17" x14ac:dyDescent="0.25">
      <c r="P1565" s="11" t="s">
        <v>8</v>
      </c>
      <c r="Q1565" s="8" t="e">
        <f>IF(StudentsPerformance34[[#This Row],[math score]]&lt;50,"Failed","Passed")</f>
        <v>#VALUE!</v>
      </c>
    </row>
    <row r="1566" spans="16:17" x14ac:dyDescent="0.25">
      <c r="P1566" s="10" t="s">
        <v>8</v>
      </c>
      <c r="Q1566" s="9" t="e">
        <f>IF(StudentsPerformance34[[#This Row],[math score]]&lt;50,"Failed","Passed")</f>
        <v>#VALUE!</v>
      </c>
    </row>
    <row r="1567" spans="16:17" x14ac:dyDescent="0.25">
      <c r="P1567" s="11" t="s">
        <v>8</v>
      </c>
      <c r="Q1567" s="8" t="e">
        <f>IF(StudentsPerformance34[[#This Row],[math score]]&lt;50,"Failed","Passed")</f>
        <v>#VALUE!</v>
      </c>
    </row>
    <row r="1568" spans="16:17" x14ac:dyDescent="0.25">
      <c r="P1568" s="10" t="s">
        <v>8</v>
      </c>
      <c r="Q1568" s="9" t="e">
        <f>IF(StudentsPerformance34[[#This Row],[math score]]&lt;50,"Failed","Passed")</f>
        <v>#VALUE!</v>
      </c>
    </row>
    <row r="1569" spans="16:17" x14ac:dyDescent="0.25">
      <c r="P1569" s="11" t="s">
        <v>8</v>
      </c>
      <c r="Q1569" s="8" t="e">
        <f>IF(StudentsPerformance34[[#This Row],[math score]]&lt;50,"Failed","Passed")</f>
        <v>#VALUE!</v>
      </c>
    </row>
    <row r="1570" spans="16:17" x14ac:dyDescent="0.25">
      <c r="P1570" s="10" t="s">
        <v>8</v>
      </c>
      <c r="Q1570" s="9" t="e">
        <f>IF(StudentsPerformance34[[#This Row],[math score]]&lt;50,"Failed","Passed")</f>
        <v>#VALUE!</v>
      </c>
    </row>
    <row r="1571" spans="16:17" x14ac:dyDescent="0.25">
      <c r="P1571" s="11" t="s">
        <v>8</v>
      </c>
      <c r="Q1571" s="8" t="e">
        <f>IF(StudentsPerformance34[[#This Row],[math score]]&lt;50,"Failed","Passed")</f>
        <v>#VALUE!</v>
      </c>
    </row>
    <row r="1572" spans="16:17" x14ac:dyDescent="0.25">
      <c r="P1572" s="10" t="s">
        <v>8</v>
      </c>
      <c r="Q1572" s="9" t="e">
        <f>IF(StudentsPerformance34[[#This Row],[math score]]&lt;50,"Failed","Passed")</f>
        <v>#VALUE!</v>
      </c>
    </row>
    <row r="1573" spans="16:17" x14ac:dyDescent="0.25">
      <c r="P1573" s="11" t="s">
        <v>8</v>
      </c>
      <c r="Q1573" s="8" t="e">
        <f>IF(StudentsPerformance34[[#This Row],[math score]]&lt;50,"Failed","Passed")</f>
        <v>#VALUE!</v>
      </c>
    </row>
    <row r="1574" spans="16:17" x14ac:dyDescent="0.25">
      <c r="P1574" s="10" t="s">
        <v>17</v>
      </c>
      <c r="Q1574" s="9" t="e">
        <f>IF(StudentsPerformance34[[#This Row],[math score]]&lt;50,"Failed","Passed")</f>
        <v>#VALUE!</v>
      </c>
    </row>
    <row r="1575" spans="16:17" x14ac:dyDescent="0.25">
      <c r="P1575" s="11" t="s">
        <v>17</v>
      </c>
      <c r="Q1575" s="8" t="e">
        <f>IF(StudentsPerformance34[[#This Row],[math score]]&lt;50,"Failed","Passed")</f>
        <v>#VALUE!</v>
      </c>
    </row>
    <row r="1576" spans="16:17" x14ac:dyDescent="0.25">
      <c r="P1576" s="10" t="s">
        <v>17</v>
      </c>
      <c r="Q1576" s="9" t="e">
        <f>IF(StudentsPerformance34[[#This Row],[math score]]&lt;50,"Failed","Passed")</f>
        <v>#VALUE!</v>
      </c>
    </row>
    <row r="1577" spans="16:17" x14ac:dyDescent="0.25">
      <c r="P1577" s="11" t="s">
        <v>8</v>
      </c>
      <c r="Q1577" s="8" t="e">
        <f>IF(StudentsPerformance34[[#This Row],[math score]]&lt;50,"Failed","Passed")</f>
        <v>#VALUE!</v>
      </c>
    </row>
    <row r="1578" spans="16:17" x14ac:dyDescent="0.25">
      <c r="P1578" s="10" t="s">
        <v>8</v>
      </c>
      <c r="Q1578" s="9" t="e">
        <f>IF(StudentsPerformance34[[#This Row],[math score]]&lt;50,"Failed","Passed")</f>
        <v>#VALUE!</v>
      </c>
    </row>
    <row r="1579" spans="16:17" x14ac:dyDescent="0.25">
      <c r="P1579" s="11" t="s">
        <v>8</v>
      </c>
      <c r="Q1579" s="8" t="e">
        <f>IF(StudentsPerformance34[[#This Row],[math score]]&lt;50,"Failed","Passed")</f>
        <v>#VALUE!</v>
      </c>
    </row>
    <row r="1580" spans="16:17" x14ac:dyDescent="0.25">
      <c r="P1580" s="10" t="s">
        <v>17</v>
      </c>
      <c r="Q1580" s="9" t="e">
        <f>IF(StudentsPerformance34[[#This Row],[math score]]&lt;50,"Failed","Passed")</f>
        <v>#VALUE!</v>
      </c>
    </row>
    <row r="1581" spans="16:17" x14ac:dyDescent="0.25">
      <c r="P1581" s="11" t="s">
        <v>17</v>
      </c>
      <c r="Q1581" s="8" t="e">
        <f>IF(StudentsPerformance34[[#This Row],[math score]]&lt;50,"Failed","Passed")</f>
        <v>#VALUE!</v>
      </c>
    </row>
    <row r="1582" spans="16:17" x14ac:dyDescent="0.25">
      <c r="P1582" s="10" t="s">
        <v>8</v>
      </c>
      <c r="Q1582" s="9" t="e">
        <f>IF(StudentsPerformance34[[#This Row],[math score]]&lt;50,"Failed","Passed")</f>
        <v>#VALUE!</v>
      </c>
    </row>
    <row r="1583" spans="16:17" x14ac:dyDescent="0.25">
      <c r="P1583" s="11" t="s">
        <v>8</v>
      </c>
      <c r="Q1583" s="8" t="e">
        <f>IF(StudentsPerformance34[[#This Row],[math score]]&lt;50,"Failed","Passed")</f>
        <v>#VALUE!</v>
      </c>
    </row>
    <row r="1584" spans="16:17" x14ac:dyDescent="0.25">
      <c r="P1584" s="10" t="s">
        <v>8</v>
      </c>
      <c r="Q1584" s="9" t="e">
        <f>IF(StudentsPerformance34[[#This Row],[math score]]&lt;50,"Failed","Passed")</f>
        <v>#VALUE!</v>
      </c>
    </row>
    <row r="1585" spans="16:17" x14ac:dyDescent="0.25">
      <c r="P1585" s="11" t="s">
        <v>8</v>
      </c>
      <c r="Q1585" s="8" t="e">
        <f>IF(StudentsPerformance34[[#This Row],[math score]]&lt;50,"Failed","Passed")</f>
        <v>#VALUE!</v>
      </c>
    </row>
    <row r="1586" spans="16:17" x14ac:dyDescent="0.25">
      <c r="P1586" s="10" t="s">
        <v>8</v>
      </c>
      <c r="Q1586" s="9" t="e">
        <f>IF(StudentsPerformance34[[#This Row],[math score]]&lt;50,"Failed","Passed")</f>
        <v>#VALUE!</v>
      </c>
    </row>
    <row r="1587" spans="16:17" x14ac:dyDescent="0.25">
      <c r="P1587" s="11" t="s">
        <v>17</v>
      </c>
      <c r="Q1587" s="8" t="e">
        <f>IF(StudentsPerformance34[[#This Row],[math score]]&lt;50,"Failed","Passed")</f>
        <v>#VALUE!</v>
      </c>
    </row>
    <row r="1588" spans="16:17" x14ac:dyDescent="0.25">
      <c r="P1588" s="10" t="s">
        <v>17</v>
      </c>
      <c r="Q1588" s="9" t="e">
        <f>IF(StudentsPerformance34[[#This Row],[math score]]&lt;50,"Failed","Passed")</f>
        <v>#VALUE!</v>
      </c>
    </row>
    <row r="1589" spans="16:17" x14ac:dyDescent="0.25">
      <c r="P1589" s="11" t="s">
        <v>17</v>
      </c>
      <c r="Q1589" s="8" t="e">
        <f>IF(StudentsPerformance34[[#This Row],[math score]]&lt;50,"Failed","Passed")</f>
        <v>#VALUE!</v>
      </c>
    </row>
    <row r="1590" spans="16:17" x14ac:dyDescent="0.25">
      <c r="P1590" s="10" t="s">
        <v>8</v>
      </c>
      <c r="Q1590" s="9" t="e">
        <f>IF(StudentsPerformance34[[#This Row],[math score]]&lt;50,"Failed","Passed")</f>
        <v>#VALUE!</v>
      </c>
    </row>
    <row r="1591" spans="16:17" x14ac:dyDescent="0.25">
      <c r="P1591" s="11" t="s">
        <v>8</v>
      </c>
      <c r="Q1591" s="8" t="e">
        <f>IF(StudentsPerformance34[[#This Row],[math score]]&lt;50,"Failed","Passed")</f>
        <v>#VALUE!</v>
      </c>
    </row>
    <row r="1592" spans="16:17" x14ac:dyDescent="0.25">
      <c r="P1592" s="10" t="s">
        <v>8</v>
      </c>
      <c r="Q1592" s="9" t="e">
        <f>IF(StudentsPerformance34[[#This Row],[math score]]&lt;50,"Failed","Passed")</f>
        <v>#VALUE!</v>
      </c>
    </row>
    <row r="1593" spans="16:17" x14ac:dyDescent="0.25">
      <c r="P1593" s="11" t="s">
        <v>8</v>
      </c>
      <c r="Q1593" s="8" t="e">
        <f>IF(StudentsPerformance34[[#This Row],[math score]]&lt;50,"Failed","Passed")</f>
        <v>#VALUE!</v>
      </c>
    </row>
    <row r="1594" spans="16:17" x14ac:dyDescent="0.25">
      <c r="P1594" s="10" t="s">
        <v>17</v>
      </c>
      <c r="Q1594" s="9" t="e">
        <f>IF(StudentsPerformance34[[#This Row],[math score]]&lt;50,"Failed","Passed")</f>
        <v>#VALUE!</v>
      </c>
    </row>
    <row r="1595" spans="16:17" x14ac:dyDescent="0.25">
      <c r="P1595" s="11" t="s">
        <v>8</v>
      </c>
      <c r="Q1595" s="8" t="e">
        <f>IF(StudentsPerformance34[[#This Row],[math score]]&lt;50,"Failed","Passed")</f>
        <v>#VALUE!</v>
      </c>
    </row>
    <row r="1596" spans="16:17" x14ac:dyDescent="0.25">
      <c r="P1596" s="10" t="s">
        <v>17</v>
      </c>
      <c r="Q1596" s="9" t="e">
        <f>IF(StudentsPerformance34[[#This Row],[math score]]&lt;50,"Failed","Passed")</f>
        <v>#VALUE!</v>
      </c>
    </row>
    <row r="1597" spans="16:17" x14ac:dyDescent="0.25">
      <c r="P1597" s="11" t="s">
        <v>8</v>
      </c>
      <c r="Q1597" s="8" t="e">
        <f>IF(StudentsPerformance34[[#This Row],[math score]]&lt;50,"Failed","Passed")</f>
        <v>#VALUE!</v>
      </c>
    </row>
    <row r="1598" spans="16:17" x14ac:dyDescent="0.25">
      <c r="P1598" s="10" t="s">
        <v>8</v>
      </c>
      <c r="Q1598" s="9" t="e">
        <f>IF(StudentsPerformance34[[#This Row],[math score]]&lt;50,"Failed","Passed")</f>
        <v>#VALUE!</v>
      </c>
    </row>
    <row r="1599" spans="16:17" x14ac:dyDescent="0.25">
      <c r="P1599" s="11" t="s">
        <v>8</v>
      </c>
      <c r="Q1599" s="8" t="e">
        <f>IF(StudentsPerformance34[[#This Row],[math score]]&lt;50,"Failed","Passed")</f>
        <v>#VALUE!</v>
      </c>
    </row>
    <row r="1600" spans="16:17" x14ac:dyDescent="0.25">
      <c r="P1600" s="10" t="s">
        <v>8</v>
      </c>
      <c r="Q1600" s="9" t="e">
        <f>IF(StudentsPerformance34[[#This Row],[math score]]&lt;50,"Failed","Passed")</f>
        <v>#VALUE!</v>
      </c>
    </row>
    <row r="1601" spans="16:17" x14ac:dyDescent="0.25">
      <c r="P1601" s="11" t="s">
        <v>17</v>
      </c>
      <c r="Q1601" s="8" t="e">
        <f>IF(StudentsPerformance34[[#This Row],[math score]]&lt;50,"Failed","Passed")</f>
        <v>#VALUE!</v>
      </c>
    </row>
    <row r="1602" spans="16:17" x14ac:dyDescent="0.25">
      <c r="P1602" s="10" t="s">
        <v>17</v>
      </c>
      <c r="Q1602" s="9" t="e">
        <f>IF(StudentsPerformance34[[#This Row],[math score]]&lt;50,"Failed","Passed")</f>
        <v>#VALUE!</v>
      </c>
    </row>
    <row r="1603" spans="16:17" x14ac:dyDescent="0.25">
      <c r="P1603" s="11" t="s">
        <v>17</v>
      </c>
      <c r="Q1603" s="8" t="e">
        <f>IF(StudentsPerformance34[[#This Row],[math score]]&lt;50,"Failed","Passed")</f>
        <v>#VALUE!</v>
      </c>
    </row>
    <row r="1604" spans="16:17" x14ac:dyDescent="0.25">
      <c r="P1604" s="10" t="s">
        <v>8</v>
      </c>
      <c r="Q1604" s="9" t="e">
        <f>IF(StudentsPerformance34[[#This Row],[math score]]&lt;50,"Failed","Passed")</f>
        <v>#VALUE!</v>
      </c>
    </row>
    <row r="1605" spans="16:17" x14ac:dyDescent="0.25">
      <c r="P1605" s="11" t="s">
        <v>17</v>
      </c>
      <c r="Q1605" s="8" t="e">
        <f>IF(StudentsPerformance34[[#This Row],[math score]]&lt;50,"Failed","Passed")</f>
        <v>#VALUE!</v>
      </c>
    </row>
    <row r="1606" spans="16:17" x14ac:dyDescent="0.25">
      <c r="P1606" s="10" t="s">
        <v>17</v>
      </c>
      <c r="Q1606" s="9" t="e">
        <f>IF(StudentsPerformance34[[#This Row],[math score]]&lt;50,"Failed","Passed")</f>
        <v>#VALUE!</v>
      </c>
    </row>
    <row r="1607" spans="16:17" x14ac:dyDescent="0.25">
      <c r="P1607" s="11" t="s">
        <v>17</v>
      </c>
      <c r="Q1607" s="8" t="e">
        <f>IF(StudentsPerformance34[[#This Row],[math score]]&lt;50,"Failed","Passed")</f>
        <v>#VALUE!</v>
      </c>
    </row>
    <row r="1608" spans="16:17" x14ac:dyDescent="0.25">
      <c r="P1608" s="10" t="s">
        <v>8</v>
      </c>
      <c r="Q1608" s="9" t="e">
        <f>IF(StudentsPerformance34[[#This Row],[math score]]&lt;50,"Failed","Passed")</f>
        <v>#VALUE!</v>
      </c>
    </row>
    <row r="1609" spans="16:17" x14ac:dyDescent="0.25">
      <c r="P1609" s="11" t="s">
        <v>17</v>
      </c>
      <c r="Q1609" s="8" t="e">
        <f>IF(StudentsPerformance34[[#This Row],[math score]]&lt;50,"Failed","Passed")</f>
        <v>#VALUE!</v>
      </c>
    </row>
    <row r="1610" spans="16:17" x14ac:dyDescent="0.25">
      <c r="P1610" s="10" t="s">
        <v>17</v>
      </c>
      <c r="Q1610" s="9" t="e">
        <f>IF(StudentsPerformance34[[#This Row],[math score]]&lt;50,"Failed","Passed")</f>
        <v>#VALUE!</v>
      </c>
    </row>
    <row r="1611" spans="16:17" x14ac:dyDescent="0.25">
      <c r="P1611" s="11" t="s">
        <v>17</v>
      </c>
      <c r="Q1611" s="8" t="e">
        <f>IF(StudentsPerformance34[[#This Row],[math score]]&lt;50,"Failed","Passed")</f>
        <v>#VALUE!</v>
      </c>
    </row>
    <row r="1612" spans="16:17" x14ac:dyDescent="0.25">
      <c r="P1612" s="10" t="s">
        <v>17</v>
      </c>
      <c r="Q1612" s="9" t="e">
        <f>IF(StudentsPerformance34[[#This Row],[math score]]&lt;50,"Failed","Passed")</f>
        <v>#VALUE!</v>
      </c>
    </row>
    <row r="1613" spans="16:17" x14ac:dyDescent="0.25">
      <c r="P1613" s="11" t="s">
        <v>8</v>
      </c>
      <c r="Q1613" s="8" t="e">
        <f>IF(StudentsPerformance34[[#This Row],[math score]]&lt;50,"Failed","Passed")</f>
        <v>#VALUE!</v>
      </c>
    </row>
    <row r="1614" spans="16:17" x14ac:dyDescent="0.25">
      <c r="P1614" s="10" t="s">
        <v>17</v>
      </c>
      <c r="Q1614" s="9" t="e">
        <f>IF(StudentsPerformance34[[#This Row],[math score]]&lt;50,"Failed","Passed")</f>
        <v>#VALUE!</v>
      </c>
    </row>
    <row r="1615" spans="16:17" x14ac:dyDescent="0.25">
      <c r="P1615" s="11" t="s">
        <v>17</v>
      </c>
      <c r="Q1615" s="8" t="e">
        <f>IF(StudentsPerformance34[[#This Row],[math score]]&lt;50,"Failed","Passed")</f>
        <v>#VALUE!</v>
      </c>
    </row>
    <row r="1616" spans="16:17" x14ac:dyDescent="0.25">
      <c r="P1616" s="10" t="s">
        <v>8</v>
      </c>
      <c r="Q1616" s="9" t="e">
        <f>IF(StudentsPerformance34[[#This Row],[math score]]&lt;50,"Failed","Passed")</f>
        <v>#VALUE!</v>
      </c>
    </row>
    <row r="1617" spans="16:17" x14ac:dyDescent="0.25">
      <c r="P1617" s="11" t="s">
        <v>8</v>
      </c>
      <c r="Q1617" s="8" t="e">
        <f>IF(StudentsPerformance34[[#This Row],[math score]]&lt;50,"Failed","Passed")</f>
        <v>#VALUE!</v>
      </c>
    </row>
    <row r="1618" spans="16:17" x14ac:dyDescent="0.25">
      <c r="P1618" s="10" t="s">
        <v>17</v>
      </c>
      <c r="Q1618" s="9" t="e">
        <f>IF(StudentsPerformance34[[#This Row],[math score]]&lt;50,"Failed","Passed")</f>
        <v>#VALUE!</v>
      </c>
    </row>
    <row r="1619" spans="16:17" x14ac:dyDescent="0.25">
      <c r="P1619" s="11" t="s">
        <v>17</v>
      </c>
      <c r="Q1619" s="8" t="e">
        <f>IF(StudentsPerformance34[[#This Row],[math score]]&lt;50,"Failed","Passed")</f>
        <v>#VALUE!</v>
      </c>
    </row>
    <row r="1620" spans="16:17" x14ac:dyDescent="0.25">
      <c r="P1620" s="10" t="s">
        <v>8</v>
      </c>
      <c r="Q1620" s="9" t="e">
        <f>IF(StudentsPerformance34[[#This Row],[math score]]&lt;50,"Failed","Passed")</f>
        <v>#VALUE!</v>
      </c>
    </row>
    <row r="1621" spans="16:17" x14ac:dyDescent="0.25">
      <c r="P1621" s="11" t="s">
        <v>8</v>
      </c>
      <c r="Q1621" s="8" t="e">
        <f>IF(StudentsPerformance34[[#This Row],[math score]]&lt;50,"Failed","Passed")</f>
        <v>#VALUE!</v>
      </c>
    </row>
    <row r="1622" spans="16:17" x14ac:dyDescent="0.25">
      <c r="P1622" s="10" t="s">
        <v>17</v>
      </c>
      <c r="Q1622" s="9" t="e">
        <f>IF(StudentsPerformance34[[#This Row],[math score]]&lt;50,"Failed","Passed")</f>
        <v>#VALUE!</v>
      </c>
    </row>
    <row r="1623" spans="16:17" x14ac:dyDescent="0.25">
      <c r="P1623" s="11" t="s">
        <v>8</v>
      </c>
      <c r="Q1623" s="8" t="e">
        <f>IF(StudentsPerformance34[[#This Row],[math score]]&lt;50,"Failed","Passed")</f>
        <v>#VALUE!</v>
      </c>
    </row>
    <row r="1624" spans="16:17" x14ac:dyDescent="0.25">
      <c r="P1624" s="10" t="s">
        <v>17</v>
      </c>
      <c r="Q1624" s="9" t="e">
        <f>IF(StudentsPerformance34[[#This Row],[math score]]&lt;50,"Failed","Passed")</f>
        <v>#VALUE!</v>
      </c>
    </row>
    <row r="1625" spans="16:17" x14ac:dyDescent="0.25">
      <c r="P1625" s="11" t="s">
        <v>8</v>
      </c>
      <c r="Q1625" s="8" t="e">
        <f>IF(StudentsPerformance34[[#This Row],[math score]]&lt;50,"Failed","Passed")</f>
        <v>#VALUE!</v>
      </c>
    </row>
    <row r="1626" spans="16:17" x14ac:dyDescent="0.25">
      <c r="P1626" s="10" t="s">
        <v>8</v>
      </c>
      <c r="Q1626" s="9" t="e">
        <f>IF(StudentsPerformance34[[#This Row],[math score]]&lt;50,"Failed","Passed")</f>
        <v>#VALUE!</v>
      </c>
    </row>
    <row r="1627" spans="16:17" x14ac:dyDescent="0.25">
      <c r="P1627" s="11" t="s">
        <v>8</v>
      </c>
      <c r="Q1627" s="8" t="e">
        <f>IF(StudentsPerformance34[[#This Row],[math score]]&lt;50,"Failed","Passed")</f>
        <v>#VALUE!</v>
      </c>
    </row>
    <row r="1628" spans="16:17" x14ac:dyDescent="0.25">
      <c r="P1628" s="10" t="s">
        <v>17</v>
      </c>
      <c r="Q1628" s="9" t="e">
        <f>IF(StudentsPerformance34[[#This Row],[math score]]&lt;50,"Failed","Passed")</f>
        <v>#VALUE!</v>
      </c>
    </row>
    <row r="1629" spans="16:17" x14ac:dyDescent="0.25">
      <c r="P1629" s="11" t="s">
        <v>8</v>
      </c>
      <c r="Q1629" s="8" t="e">
        <f>IF(StudentsPerformance34[[#This Row],[math score]]&lt;50,"Failed","Passed")</f>
        <v>#VALUE!</v>
      </c>
    </row>
    <row r="1630" spans="16:17" x14ac:dyDescent="0.25">
      <c r="P1630" s="10" t="s">
        <v>8</v>
      </c>
      <c r="Q1630" s="9" t="e">
        <f>IF(StudentsPerformance34[[#This Row],[math score]]&lt;50,"Failed","Passed")</f>
        <v>#VALUE!</v>
      </c>
    </row>
    <row r="1631" spans="16:17" x14ac:dyDescent="0.25">
      <c r="P1631" s="11" t="s">
        <v>8</v>
      </c>
      <c r="Q1631" s="8" t="e">
        <f>IF(StudentsPerformance34[[#This Row],[math score]]&lt;50,"Failed","Passed")</f>
        <v>#VALUE!</v>
      </c>
    </row>
    <row r="1632" spans="16:17" x14ac:dyDescent="0.25">
      <c r="P1632" s="10" t="s">
        <v>8</v>
      </c>
      <c r="Q1632" s="9" t="e">
        <f>IF(StudentsPerformance34[[#This Row],[math score]]&lt;50,"Failed","Passed")</f>
        <v>#VALUE!</v>
      </c>
    </row>
    <row r="1633" spans="16:17" x14ac:dyDescent="0.25">
      <c r="P1633" s="11" t="s">
        <v>8</v>
      </c>
      <c r="Q1633" s="8" t="e">
        <f>IF(StudentsPerformance34[[#This Row],[math score]]&lt;50,"Failed","Passed")</f>
        <v>#VALUE!</v>
      </c>
    </row>
    <row r="1634" spans="16:17" x14ac:dyDescent="0.25">
      <c r="P1634" s="10" t="s">
        <v>17</v>
      </c>
      <c r="Q1634" s="9" t="e">
        <f>IF(StudentsPerformance34[[#This Row],[math score]]&lt;50,"Failed","Passed")</f>
        <v>#VALUE!</v>
      </c>
    </row>
    <row r="1635" spans="16:17" x14ac:dyDescent="0.25">
      <c r="P1635" s="11" t="s">
        <v>8</v>
      </c>
      <c r="Q1635" s="8" t="e">
        <f>IF(StudentsPerformance34[[#This Row],[math score]]&lt;50,"Failed","Passed")</f>
        <v>#VALUE!</v>
      </c>
    </row>
    <row r="1636" spans="16:17" x14ac:dyDescent="0.25">
      <c r="P1636" s="10" t="s">
        <v>8</v>
      </c>
      <c r="Q1636" s="9" t="e">
        <f>IF(StudentsPerformance34[[#This Row],[math score]]&lt;50,"Failed","Passed")</f>
        <v>#VALUE!</v>
      </c>
    </row>
    <row r="1637" spans="16:17" x14ac:dyDescent="0.25">
      <c r="P1637" s="11" t="s">
        <v>8</v>
      </c>
      <c r="Q1637" s="8" t="e">
        <f>IF(StudentsPerformance34[[#This Row],[math score]]&lt;50,"Failed","Passed")</f>
        <v>#VALUE!</v>
      </c>
    </row>
    <row r="1638" spans="16:17" x14ac:dyDescent="0.25">
      <c r="P1638" s="10" t="s">
        <v>8</v>
      </c>
      <c r="Q1638" s="9" t="e">
        <f>IF(StudentsPerformance34[[#This Row],[math score]]&lt;50,"Failed","Passed")</f>
        <v>#VALUE!</v>
      </c>
    </row>
    <row r="1639" spans="16:17" x14ac:dyDescent="0.25">
      <c r="P1639" s="11" t="s">
        <v>8</v>
      </c>
      <c r="Q1639" s="8" t="e">
        <f>IF(StudentsPerformance34[[#This Row],[math score]]&lt;50,"Failed","Passed")</f>
        <v>#VALUE!</v>
      </c>
    </row>
    <row r="1640" spans="16:17" x14ac:dyDescent="0.25">
      <c r="P1640" s="10" t="s">
        <v>17</v>
      </c>
      <c r="Q1640" s="9" t="e">
        <f>IF(StudentsPerformance34[[#This Row],[math score]]&lt;50,"Failed","Passed")</f>
        <v>#VALUE!</v>
      </c>
    </row>
    <row r="1641" spans="16:17" x14ac:dyDescent="0.25">
      <c r="P1641" s="11" t="s">
        <v>17</v>
      </c>
      <c r="Q1641" s="8" t="e">
        <f>IF(StudentsPerformance34[[#This Row],[math score]]&lt;50,"Failed","Passed")</f>
        <v>#VALUE!</v>
      </c>
    </row>
    <row r="1642" spans="16:17" x14ac:dyDescent="0.25">
      <c r="P1642" s="10" t="s">
        <v>8</v>
      </c>
      <c r="Q1642" s="9" t="e">
        <f>IF(StudentsPerformance34[[#This Row],[math score]]&lt;50,"Failed","Passed")</f>
        <v>#VALUE!</v>
      </c>
    </row>
    <row r="1643" spans="16:17" x14ac:dyDescent="0.25">
      <c r="P1643" s="11" t="s">
        <v>17</v>
      </c>
      <c r="Q1643" s="8" t="e">
        <f>IF(StudentsPerformance34[[#This Row],[math score]]&lt;50,"Failed","Passed")</f>
        <v>#VALUE!</v>
      </c>
    </row>
    <row r="1644" spans="16:17" x14ac:dyDescent="0.25">
      <c r="P1644" s="10" t="s">
        <v>17</v>
      </c>
      <c r="Q1644" s="9" t="e">
        <f>IF(StudentsPerformance34[[#This Row],[math score]]&lt;50,"Failed","Passed")</f>
        <v>#VALUE!</v>
      </c>
    </row>
    <row r="1645" spans="16:17" x14ac:dyDescent="0.25">
      <c r="P1645" s="11" t="s">
        <v>17</v>
      </c>
      <c r="Q1645" s="8" t="e">
        <f>IF(StudentsPerformance34[[#This Row],[math score]]&lt;50,"Failed","Passed")</f>
        <v>#VALUE!</v>
      </c>
    </row>
    <row r="1646" spans="16:17" x14ac:dyDescent="0.25">
      <c r="P1646" s="10" t="s">
        <v>8</v>
      </c>
      <c r="Q1646" s="9" t="e">
        <f>IF(StudentsPerformance34[[#This Row],[math score]]&lt;50,"Failed","Passed")</f>
        <v>#VALUE!</v>
      </c>
    </row>
    <row r="1647" spans="16:17" x14ac:dyDescent="0.25">
      <c r="P1647" s="11" t="s">
        <v>8</v>
      </c>
      <c r="Q1647" s="8" t="e">
        <f>IF(StudentsPerformance34[[#This Row],[math score]]&lt;50,"Failed","Passed")</f>
        <v>#VALUE!</v>
      </c>
    </row>
    <row r="1648" spans="16:17" x14ac:dyDescent="0.25">
      <c r="P1648" s="10" t="s">
        <v>17</v>
      </c>
      <c r="Q1648" s="9" t="e">
        <f>IF(StudentsPerformance34[[#This Row],[math score]]&lt;50,"Failed","Passed")</f>
        <v>#VALUE!</v>
      </c>
    </row>
    <row r="1649" spans="16:17" x14ac:dyDescent="0.25">
      <c r="P1649" s="11" t="s">
        <v>8</v>
      </c>
      <c r="Q1649" s="8" t="e">
        <f>IF(StudentsPerformance34[[#This Row],[math score]]&lt;50,"Failed","Passed")</f>
        <v>#VALUE!</v>
      </c>
    </row>
    <row r="1650" spans="16:17" x14ac:dyDescent="0.25">
      <c r="P1650" s="10" t="s">
        <v>8</v>
      </c>
      <c r="Q1650" s="9" t="e">
        <f>IF(StudentsPerformance34[[#This Row],[math score]]&lt;50,"Failed","Passed")</f>
        <v>#VALUE!</v>
      </c>
    </row>
    <row r="1651" spans="16:17" x14ac:dyDescent="0.25">
      <c r="P1651" s="11" t="s">
        <v>8</v>
      </c>
      <c r="Q1651" s="8" t="e">
        <f>IF(StudentsPerformance34[[#This Row],[math score]]&lt;50,"Failed","Passed")</f>
        <v>#VALUE!</v>
      </c>
    </row>
    <row r="1652" spans="16:17" x14ac:dyDescent="0.25">
      <c r="P1652" s="10" t="s">
        <v>17</v>
      </c>
      <c r="Q1652" s="9" t="e">
        <f>IF(StudentsPerformance34[[#This Row],[math score]]&lt;50,"Failed","Passed")</f>
        <v>#VALUE!</v>
      </c>
    </row>
    <row r="1653" spans="16:17" x14ac:dyDescent="0.25">
      <c r="P1653" s="11" t="s">
        <v>17</v>
      </c>
      <c r="Q1653" s="8" t="e">
        <f>IF(StudentsPerformance34[[#This Row],[math score]]&lt;50,"Failed","Passed")</f>
        <v>#VALUE!</v>
      </c>
    </row>
    <row r="1654" spans="16:17" x14ac:dyDescent="0.25">
      <c r="P1654" s="10" t="s">
        <v>8</v>
      </c>
      <c r="Q1654" s="9" t="e">
        <f>IF(StudentsPerformance34[[#This Row],[math score]]&lt;50,"Failed","Passed")</f>
        <v>#VALUE!</v>
      </c>
    </row>
    <row r="1655" spans="16:17" x14ac:dyDescent="0.25">
      <c r="P1655" s="11" t="s">
        <v>17</v>
      </c>
      <c r="Q1655" s="8" t="e">
        <f>IF(StudentsPerformance34[[#This Row],[math score]]&lt;50,"Failed","Passed")</f>
        <v>#VALUE!</v>
      </c>
    </row>
    <row r="1656" spans="16:17" x14ac:dyDescent="0.25">
      <c r="P1656" s="10" t="s">
        <v>8</v>
      </c>
      <c r="Q1656" s="9" t="e">
        <f>IF(StudentsPerformance34[[#This Row],[math score]]&lt;50,"Failed","Passed")</f>
        <v>#VALUE!</v>
      </c>
    </row>
    <row r="1657" spans="16:17" x14ac:dyDescent="0.25">
      <c r="P1657" s="11" t="s">
        <v>8</v>
      </c>
      <c r="Q1657" s="8" t="e">
        <f>IF(StudentsPerformance34[[#This Row],[math score]]&lt;50,"Failed","Passed")</f>
        <v>#VALUE!</v>
      </c>
    </row>
    <row r="1658" spans="16:17" x14ac:dyDescent="0.25">
      <c r="P1658" s="10" t="s">
        <v>8</v>
      </c>
      <c r="Q1658" s="9" t="e">
        <f>IF(StudentsPerformance34[[#This Row],[math score]]&lt;50,"Failed","Passed")</f>
        <v>#VALUE!</v>
      </c>
    </row>
    <row r="1659" spans="16:17" x14ac:dyDescent="0.25">
      <c r="P1659" s="11" t="s">
        <v>8</v>
      </c>
      <c r="Q1659" s="8" t="e">
        <f>IF(StudentsPerformance34[[#This Row],[math score]]&lt;50,"Failed","Passed")</f>
        <v>#VALUE!</v>
      </c>
    </row>
    <row r="1660" spans="16:17" x14ac:dyDescent="0.25">
      <c r="P1660" s="10" t="s">
        <v>8</v>
      </c>
      <c r="Q1660" s="9" t="e">
        <f>IF(StudentsPerformance34[[#This Row],[math score]]&lt;50,"Failed","Passed")</f>
        <v>#VALUE!</v>
      </c>
    </row>
    <row r="1661" spans="16:17" x14ac:dyDescent="0.25">
      <c r="P1661" s="11" t="s">
        <v>8</v>
      </c>
      <c r="Q1661" s="8" t="e">
        <f>IF(StudentsPerformance34[[#This Row],[math score]]&lt;50,"Failed","Passed")</f>
        <v>#VALUE!</v>
      </c>
    </row>
    <row r="1662" spans="16:17" x14ac:dyDescent="0.25">
      <c r="P1662" s="10" t="s">
        <v>17</v>
      </c>
      <c r="Q1662" s="9" t="e">
        <f>IF(StudentsPerformance34[[#This Row],[math score]]&lt;50,"Failed","Passed")</f>
        <v>#VALUE!</v>
      </c>
    </row>
    <row r="1663" spans="16:17" x14ac:dyDescent="0.25">
      <c r="P1663" s="11" t="s">
        <v>17</v>
      </c>
      <c r="Q1663" s="8" t="e">
        <f>IF(StudentsPerformance34[[#This Row],[math score]]&lt;50,"Failed","Passed")</f>
        <v>#VALUE!</v>
      </c>
    </row>
    <row r="1664" spans="16:17" x14ac:dyDescent="0.25">
      <c r="P1664" s="10" t="s">
        <v>8</v>
      </c>
      <c r="Q1664" s="9" t="e">
        <f>IF(StudentsPerformance34[[#This Row],[math score]]&lt;50,"Failed","Passed")</f>
        <v>#VALUE!</v>
      </c>
    </row>
    <row r="1665" spans="16:17" x14ac:dyDescent="0.25">
      <c r="P1665" s="11" t="s">
        <v>17</v>
      </c>
      <c r="Q1665" s="8" t="e">
        <f>IF(StudentsPerformance34[[#This Row],[math score]]&lt;50,"Failed","Passed")</f>
        <v>#VALUE!</v>
      </c>
    </row>
    <row r="1666" spans="16:17" x14ac:dyDescent="0.25">
      <c r="P1666" s="10" t="s">
        <v>17</v>
      </c>
      <c r="Q1666" s="9" t="e">
        <f>IF(StudentsPerformance34[[#This Row],[math score]]&lt;50,"Failed","Passed")</f>
        <v>#VALUE!</v>
      </c>
    </row>
    <row r="1667" spans="16:17" x14ac:dyDescent="0.25">
      <c r="P1667" s="11" t="s">
        <v>8</v>
      </c>
      <c r="Q1667" s="8" t="e">
        <f>IF(StudentsPerformance34[[#This Row],[math score]]&lt;50,"Failed","Passed")</f>
        <v>#VALUE!</v>
      </c>
    </row>
    <row r="1668" spans="16:17" x14ac:dyDescent="0.25">
      <c r="P1668" s="10" t="s">
        <v>17</v>
      </c>
      <c r="Q1668" s="9" t="e">
        <f>IF(StudentsPerformance34[[#This Row],[math score]]&lt;50,"Failed","Passed")</f>
        <v>#VALUE!</v>
      </c>
    </row>
    <row r="1669" spans="16:17" x14ac:dyDescent="0.25">
      <c r="P1669" s="11" t="s">
        <v>8</v>
      </c>
      <c r="Q1669" s="8" t="e">
        <f>IF(StudentsPerformance34[[#This Row],[math score]]&lt;50,"Failed","Passed")</f>
        <v>#VALUE!</v>
      </c>
    </row>
    <row r="1670" spans="16:17" x14ac:dyDescent="0.25">
      <c r="P1670" s="10" t="s">
        <v>17</v>
      </c>
      <c r="Q1670" s="9" t="e">
        <f>IF(StudentsPerformance34[[#This Row],[math score]]&lt;50,"Failed","Passed")</f>
        <v>#VALUE!</v>
      </c>
    </row>
    <row r="1671" spans="16:17" x14ac:dyDescent="0.25">
      <c r="P1671" s="11" t="s">
        <v>17</v>
      </c>
      <c r="Q1671" s="8" t="e">
        <f>IF(StudentsPerformance34[[#This Row],[math score]]&lt;50,"Failed","Passed")</f>
        <v>#VALUE!</v>
      </c>
    </row>
    <row r="1672" spans="16:17" x14ac:dyDescent="0.25">
      <c r="P1672" s="10" t="s">
        <v>17</v>
      </c>
      <c r="Q1672" s="9" t="e">
        <f>IF(StudentsPerformance34[[#This Row],[math score]]&lt;50,"Failed","Passed")</f>
        <v>#VALUE!</v>
      </c>
    </row>
    <row r="1673" spans="16:17" x14ac:dyDescent="0.25">
      <c r="P1673" s="11" t="s">
        <v>17</v>
      </c>
      <c r="Q1673" s="8" t="e">
        <f>IF(StudentsPerformance34[[#This Row],[math score]]&lt;50,"Failed","Passed")</f>
        <v>#VALUE!</v>
      </c>
    </row>
    <row r="1674" spans="16:17" x14ac:dyDescent="0.25">
      <c r="P1674" s="10" t="s">
        <v>8</v>
      </c>
      <c r="Q1674" s="9" t="e">
        <f>IF(StudentsPerformance34[[#This Row],[math score]]&lt;50,"Failed","Passed")</f>
        <v>#VALUE!</v>
      </c>
    </row>
    <row r="1675" spans="16:17" x14ac:dyDescent="0.25">
      <c r="P1675" s="11" t="s">
        <v>8</v>
      </c>
      <c r="Q1675" s="8" t="e">
        <f>IF(StudentsPerformance34[[#This Row],[math score]]&lt;50,"Failed","Passed")</f>
        <v>#VALUE!</v>
      </c>
    </row>
    <row r="1676" spans="16:17" x14ac:dyDescent="0.25">
      <c r="P1676" s="10" t="s">
        <v>8</v>
      </c>
      <c r="Q1676" s="9" t="e">
        <f>IF(StudentsPerformance34[[#This Row],[math score]]&lt;50,"Failed","Passed")</f>
        <v>#VALUE!</v>
      </c>
    </row>
    <row r="1677" spans="16:17" x14ac:dyDescent="0.25">
      <c r="P1677" s="11" t="s">
        <v>8</v>
      </c>
      <c r="Q1677" s="8" t="e">
        <f>IF(StudentsPerformance34[[#This Row],[math score]]&lt;50,"Failed","Passed")</f>
        <v>#VALUE!</v>
      </c>
    </row>
    <row r="1678" spans="16:17" x14ac:dyDescent="0.25">
      <c r="P1678" s="10" t="s">
        <v>8</v>
      </c>
      <c r="Q1678" s="9" t="e">
        <f>IF(StudentsPerformance34[[#This Row],[math score]]&lt;50,"Failed","Passed")</f>
        <v>#VALUE!</v>
      </c>
    </row>
    <row r="1679" spans="16:17" x14ac:dyDescent="0.25">
      <c r="P1679" s="11" t="s">
        <v>8</v>
      </c>
      <c r="Q1679" s="8" t="e">
        <f>IF(StudentsPerformance34[[#This Row],[math score]]&lt;50,"Failed","Passed")</f>
        <v>#VALUE!</v>
      </c>
    </row>
    <row r="1680" spans="16:17" x14ac:dyDescent="0.25">
      <c r="P1680" s="10" t="s">
        <v>8</v>
      </c>
      <c r="Q1680" s="9" t="e">
        <f>IF(StudentsPerformance34[[#This Row],[math score]]&lt;50,"Failed","Passed")</f>
        <v>#VALUE!</v>
      </c>
    </row>
    <row r="1681" spans="16:17" x14ac:dyDescent="0.25">
      <c r="P1681" s="11" t="s">
        <v>8</v>
      </c>
      <c r="Q1681" s="8" t="e">
        <f>IF(StudentsPerformance34[[#This Row],[math score]]&lt;50,"Failed","Passed")</f>
        <v>#VALUE!</v>
      </c>
    </row>
    <row r="1682" spans="16:17" x14ac:dyDescent="0.25">
      <c r="P1682" s="10" t="s">
        <v>8</v>
      </c>
      <c r="Q1682" s="9" t="e">
        <f>IF(StudentsPerformance34[[#This Row],[math score]]&lt;50,"Failed","Passed")</f>
        <v>#VALUE!</v>
      </c>
    </row>
    <row r="1683" spans="16:17" x14ac:dyDescent="0.25">
      <c r="P1683" s="11" t="s">
        <v>17</v>
      </c>
      <c r="Q1683" s="8" t="e">
        <f>IF(StudentsPerformance34[[#This Row],[math score]]&lt;50,"Failed","Passed")</f>
        <v>#VALUE!</v>
      </c>
    </row>
    <row r="1684" spans="16:17" x14ac:dyDescent="0.25">
      <c r="P1684" s="10" t="s">
        <v>8</v>
      </c>
      <c r="Q1684" s="9" t="e">
        <f>IF(StudentsPerformance34[[#This Row],[math score]]&lt;50,"Failed","Passed")</f>
        <v>#VALUE!</v>
      </c>
    </row>
    <row r="1685" spans="16:17" x14ac:dyDescent="0.25">
      <c r="P1685" s="11" t="s">
        <v>8</v>
      </c>
      <c r="Q1685" s="8" t="e">
        <f>IF(StudentsPerformance34[[#This Row],[math score]]&lt;50,"Failed","Passed")</f>
        <v>#VALUE!</v>
      </c>
    </row>
    <row r="1686" spans="16:17" x14ac:dyDescent="0.25">
      <c r="P1686" s="10" t="s">
        <v>17</v>
      </c>
      <c r="Q1686" s="9" t="e">
        <f>IF(StudentsPerformance34[[#This Row],[math score]]&lt;50,"Failed","Passed")</f>
        <v>#VALUE!</v>
      </c>
    </row>
    <row r="1687" spans="16:17" x14ac:dyDescent="0.25">
      <c r="P1687" s="11" t="s">
        <v>8</v>
      </c>
      <c r="Q1687" s="8" t="e">
        <f>IF(StudentsPerformance34[[#This Row],[math score]]&lt;50,"Failed","Passed")</f>
        <v>#VALUE!</v>
      </c>
    </row>
    <row r="1688" spans="16:17" x14ac:dyDescent="0.25">
      <c r="P1688" s="10" t="s">
        <v>8</v>
      </c>
      <c r="Q1688" s="9" t="e">
        <f>IF(StudentsPerformance34[[#This Row],[math score]]&lt;50,"Failed","Passed")</f>
        <v>#VALUE!</v>
      </c>
    </row>
    <row r="1689" spans="16:17" x14ac:dyDescent="0.25">
      <c r="P1689" s="11" t="s">
        <v>17</v>
      </c>
      <c r="Q1689" s="8" t="e">
        <f>IF(StudentsPerformance34[[#This Row],[math score]]&lt;50,"Failed","Passed")</f>
        <v>#VALUE!</v>
      </c>
    </row>
    <row r="1690" spans="16:17" x14ac:dyDescent="0.25">
      <c r="P1690" s="10" t="s">
        <v>17</v>
      </c>
      <c r="Q1690" s="9" t="e">
        <f>IF(StudentsPerformance34[[#This Row],[math score]]&lt;50,"Failed","Passed")</f>
        <v>#VALUE!</v>
      </c>
    </row>
    <row r="1691" spans="16:17" x14ac:dyDescent="0.25">
      <c r="P1691" s="11" t="s">
        <v>17</v>
      </c>
      <c r="Q1691" s="8" t="e">
        <f>IF(StudentsPerformance34[[#This Row],[math score]]&lt;50,"Failed","Passed")</f>
        <v>#VALUE!</v>
      </c>
    </row>
    <row r="1692" spans="16:17" x14ac:dyDescent="0.25">
      <c r="P1692" s="10" t="s">
        <v>17</v>
      </c>
      <c r="Q1692" s="9" t="e">
        <f>IF(StudentsPerformance34[[#This Row],[math score]]&lt;50,"Failed","Passed")</f>
        <v>#VALUE!</v>
      </c>
    </row>
    <row r="1693" spans="16:17" x14ac:dyDescent="0.25">
      <c r="P1693" s="11" t="s">
        <v>8</v>
      </c>
      <c r="Q1693" s="8" t="e">
        <f>IF(StudentsPerformance34[[#This Row],[math score]]&lt;50,"Failed","Passed")</f>
        <v>#VALUE!</v>
      </c>
    </row>
    <row r="1694" spans="16:17" x14ac:dyDescent="0.25">
      <c r="P1694" s="10" t="s">
        <v>17</v>
      </c>
      <c r="Q1694" s="9" t="e">
        <f>IF(StudentsPerformance34[[#This Row],[math score]]&lt;50,"Failed","Passed")</f>
        <v>#VALUE!</v>
      </c>
    </row>
    <row r="1695" spans="16:17" x14ac:dyDescent="0.25">
      <c r="P1695" s="11" t="s">
        <v>8</v>
      </c>
      <c r="Q1695" s="8" t="e">
        <f>IF(StudentsPerformance34[[#This Row],[math score]]&lt;50,"Failed","Passed")</f>
        <v>#VALUE!</v>
      </c>
    </row>
    <row r="1696" spans="16:17" x14ac:dyDescent="0.25">
      <c r="P1696" s="10" t="s">
        <v>8</v>
      </c>
      <c r="Q1696" s="9" t="e">
        <f>IF(StudentsPerformance34[[#This Row],[math score]]&lt;50,"Failed","Passed")</f>
        <v>#VALUE!</v>
      </c>
    </row>
    <row r="1697" spans="16:17" x14ac:dyDescent="0.25">
      <c r="P1697" s="11" t="s">
        <v>17</v>
      </c>
      <c r="Q1697" s="8" t="e">
        <f>IF(StudentsPerformance34[[#This Row],[math score]]&lt;50,"Failed","Passed")</f>
        <v>#VALUE!</v>
      </c>
    </row>
    <row r="1698" spans="16:17" x14ac:dyDescent="0.25">
      <c r="P1698" s="10" t="s">
        <v>8</v>
      </c>
      <c r="Q1698" s="9" t="e">
        <f>IF(StudentsPerformance34[[#This Row],[math score]]&lt;50,"Failed","Passed")</f>
        <v>#VALUE!</v>
      </c>
    </row>
    <row r="1699" spans="16:17" x14ac:dyDescent="0.25">
      <c r="P1699" s="11" t="s">
        <v>8</v>
      </c>
      <c r="Q1699" s="8" t="e">
        <f>IF(StudentsPerformance34[[#This Row],[math score]]&lt;50,"Failed","Passed")</f>
        <v>#VALUE!</v>
      </c>
    </row>
    <row r="1700" spans="16:17" x14ac:dyDescent="0.25">
      <c r="P1700" s="10" t="s">
        <v>17</v>
      </c>
      <c r="Q1700" s="9" t="e">
        <f>IF(StudentsPerformance34[[#This Row],[math score]]&lt;50,"Failed","Passed")</f>
        <v>#VALUE!</v>
      </c>
    </row>
    <row r="1701" spans="16:17" x14ac:dyDescent="0.25">
      <c r="P1701" s="11" t="s">
        <v>8</v>
      </c>
      <c r="Q1701" s="8" t="e">
        <f>IF(StudentsPerformance34[[#This Row],[math score]]&lt;50,"Failed","Passed")</f>
        <v>#VALUE!</v>
      </c>
    </row>
    <row r="1702" spans="16:17" x14ac:dyDescent="0.25">
      <c r="P1702" s="10" t="s">
        <v>8</v>
      </c>
      <c r="Q1702" s="9" t="e">
        <f>IF(StudentsPerformance34[[#This Row],[math score]]&lt;50,"Failed","Passed")</f>
        <v>#VALUE!</v>
      </c>
    </row>
    <row r="1703" spans="16:17" x14ac:dyDescent="0.25">
      <c r="P1703" s="11" t="s">
        <v>17</v>
      </c>
      <c r="Q1703" s="8" t="e">
        <f>IF(StudentsPerformance34[[#This Row],[math score]]&lt;50,"Failed","Passed")</f>
        <v>#VALUE!</v>
      </c>
    </row>
    <row r="1704" spans="16:17" x14ac:dyDescent="0.25">
      <c r="P1704" s="10" t="s">
        <v>8</v>
      </c>
      <c r="Q1704" s="9" t="e">
        <f>IF(StudentsPerformance34[[#This Row],[math score]]&lt;50,"Failed","Passed")</f>
        <v>#VALUE!</v>
      </c>
    </row>
    <row r="1705" spans="16:17" x14ac:dyDescent="0.25">
      <c r="P1705" s="11" t="s">
        <v>17</v>
      </c>
      <c r="Q1705" s="8" t="e">
        <f>IF(StudentsPerformance34[[#This Row],[math score]]&lt;50,"Failed","Passed")</f>
        <v>#VALUE!</v>
      </c>
    </row>
    <row r="1706" spans="16:17" x14ac:dyDescent="0.25">
      <c r="P1706" s="10" t="s">
        <v>8</v>
      </c>
      <c r="Q1706" s="9" t="e">
        <f>IF(StudentsPerformance34[[#This Row],[math score]]&lt;50,"Failed","Passed")</f>
        <v>#VALUE!</v>
      </c>
    </row>
    <row r="1707" spans="16:17" x14ac:dyDescent="0.25">
      <c r="P1707" s="11" t="s">
        <v>17</v>
      </c>
      <c r="Q1707" s="8" t="e">
        <f>IF(StudentsPerformance34[[#This Row],[math score]]&lt;50,"Failed","Passed")</f>
        <v>#VALUE!</v>
      </c>
    </row>
    <row r="1708" spans="16:17" x14ac:dyDescent="0.25">
      <c r="P1708" s="10" t="s">
        <v>17</v>
      </c>
      <c r="Q1708" s="9" t="e">
        <f>IF(StudentsPerformance34[[#This Row],[math score]]&lt;50,"Failed","Passed")</f>
        <v>#VALUE!</v>
      </c>
    </row>
    <row r="1709" spans="16:17" x14ac:dyDescent="0.25">
      <c r="P1709" s="11" t="s">
        <v>17</v>
      </c>
      <c r="Q1709" s="8" t="e">
        <f>IF(StudentsPerformance34[[#This Row],[math score]]&lt;50,"Failed","Passed")</f>
        <v>#VALUE!</v>
      </c>
    </row>
    <row r="1710" spans="16:17" x14ac:dyDescent="0.25">
      <c r="P1710" s="10" t="s">
        <v>8</v>
      </c>
      <c r="Q1710" s="9" t="e">
        <f>IF(StudentsPerformance34[[#This Row],[math score]]&lt;50,"Failed","Passed")</f>
        <v>#VALUE!</v>
      </c>
    </row>
    <row r="1711" spans="16:17" x14ac:dyDescent="0.25">
      <c r="P1711" s="11" t="s">
        <v>17</v>
      </c>
      <c r="Q1711" s="8" t="e">
        <f>IF(StudentsPerformance34[[#This Row],[math score]]&lt;50,"Failed","Passed")</f>
        <v>#VALUE!</v>
      </c>
    </row>
    <row r="1712" spans="16:17" x14ac:dyDescent="0.25">
      <c r="P1712" s="10" t="s">
        <v>8</v>
      </c>
      <c r="Q1712" s="9" t="e">
        <f>IF(StudentsPerformance34[[#This Row],[math score]]&lt;50,"Failed","Passed")</f>
        <v>#VALUE!</v>
      </c>
    </row>
    <row r="1713" spans="16:17" x14ac:dyDescent="0.25">
      <c r="P1713" s="11" t="s">
        <v>17</v>
      </c>
      <c r="Q1713" s="8" t="e">
        <f>IF(StudentsPerformance34[[#This Row],[math score]]&lt;50,"Failed","Passed")</f>
        <v>#VALUE!</v>
      </c>
    </row>
    <row r="1714" spans="16:17" x14ac:dyDescent="0.25">
      <c r="P1714" s="10" t="s">
        <v>8</v>
      </c>
      <c r="Q1714" s="9" t="e">
        <f>IF(StudentsPerformance34[[#This Row],[math score]]&lt;50,"Failed","Passed")</f>
        <v>#VALUE!</v>
      </c>
    </row>
    <row r="1715" spans="16:17" x14ac:dyDescent="0.25">
      <c r="P1715" s="11" t="s">
        <v>17</v>
      </c>
      <c r="Q1715" s="8" t="e">
        <f>IF(StudentsPerformance34[[#This Row],[math score]]&lt;50,"Failed","Passed")</f>
        <v>#VALUE!</v>
      </c>
    </row>
    <row r="1716" spans="16:17" x14ac:dyDescent="0.25">
      <c r="P1716" s="10" t="s">
        <v>8</v>
      </c>
      <c r="Q1716" s="9" t="e">
        <f>IF(StudentsPerformance34[[#This Row],[math score]]&lt;50,"Failed","Passed")</f>
        <v>#VALUE!</v>
      </c>
    </row>
    <row r="1717" spans="16:17" x14ac:dyDescent="0.25">
      <c r="P1717" s="11" t="s">
        <v>17</v>
      </c>
      <c r="Q1717" s="8" t="e">
        <f>IF(StudentsPerformance34[[#This Row],[math score]]&lt;50,"Failed","Passed")</f>
        <v>#VALUE!</v>
      </c>
    </row>
    <row r="1718" spans="16:17" x14ac:dyDescent="0.25">
      <c r="P1718" s="10" t="s">
        <v>8</v>
      </c>
      <c r="Q1718" s="9" t="e">
        <f>IF(StudentsPerformance34[[#This Row],[math score]]&lt;50,"Failed","Passed")</f>
        <v>#VALUE!</v>
      </c>
    </row>
    <row r="1719" spans="16:17" x14ac:dyDescent="0.25">
      <c r="P1719" s="11" t="s">
        <v>17</v>
      </c>
      <c r="Q1719" s="8" t="e">
        <f>IF(StudentsPerformance34[[#This Row],[math score]]&lt;50,"Failed","Passed")</f>
        <v>#VALUE!</v>
      </c>
    </row>
    <row r="1720" spans="16:17" x14ac:dyDescent="0.25">
      <c r="P1720" s="10" t="s">
        <v>17</v>
      </c>
      <c r="Q1720" s="9" t="e">
        <f>IF(StudentsPerformance34[[#This Row],[math score]]&lt;50,"Failed","Passed")</f>
        <v>#VALUE!</v>
      </c>
    </row>
    <row r="1721" spans="16:17" x14ac:dyDescent="0.25">
      <c r="P1721" s="11" t="s">
        <v>8</v>
      </c>
      <c r="Q1721" s="8" t="e">
        <f>IF(StudentsPerformance34[[#This Row],[math score]]&lt;50,"Failed","Passed")</f>
        <v>#VALUE!</v>
      </c>
    </row>
    <row r="1722" spans="16:17" x14ac:dyDescent="0.25">
      <c r="P1722" s="10" t="s">
        <v>17</v>
      </c>
      <c r="Q1722" s="9" t="e">
        <f>IF(StudentsPerformance34[[#This Row],[math score]]&lt;50,"Failed","Passed")</f>
        <v>#VALUE!</v>
      </c>
    </row>
    <row r="1723" spans="16:17" x14ac:dyDescent="0.25">
      <c r="P1723" s="11" t="s">
        <v>17</v>
      </c>
      <c r="Q1723" s="8" t="e">
        <f>IF(StudentsPerformance34[[#This Row],[math score]]&lt;50,"Failed","Passed")</f>
        <v>#VALUE!</v>
      </c>
    </row>
    <row r="1724" spans="16:17" x14ac:dyDescent="0.25">
      <c r="P1724" s="10" t="s">
        <v>17</v>
      </c>
      <c r="Q1724" s="9" t="e">
        <f>IF(StudentsPerformance34[[#This Row],[math score]]&lt;50,"Failed","Passed")</f>
        <v>#VALUE!</v>
      </c>
    </row>
    <row r="1725" spans="16:17" x14ac:dyDescent="0.25">
      <c r="P1725" s="11" t="s">
        <v>8</v>
      </c>
      <c r="Q1725" s="8" t="e">
        <f>IF(StudentsPerformance34[[#This Row],[math score]]&lt;50,"Failed","Passed")</f>
        <v>#VALUE!</v>
      </c>
    </row>
    <row r="1726" spans="16:17" x14ac:dyDescent="0.25">
      <c r="P1726" s="10" t="s">
        <v>8</v>
      </c>
      <c r="Q1726" s="9" t="e">
        <f>IF(StudentsPerformance34[[#This Row],[math score]]&lt;50,"Failed","Passed")</f>
        <v>#VALUE!</v>
      </c>
    </row>
    <row r="1727" spans="16:17" x14ac:dyDescent="0.25">
      <c r="P1727" s="11" t="s">
        <v>8</v>
      </c>
      <c r="Q1727" s="8" t="e">
        <f>IF(StudentsPerformance34[[#This Row],[math score]]&lt;50,"Failed","Passed")</f>
        <v>#VALUE!</v>
      </c>
    </row>
    <row r="1728" spans="16:17" x14ac:dyDescent="0.25">
      <c r="P1728" s="10" t="s">
        <v>17</v>
      </c>
      <c r="Q1728" s="9" t="e">
        <f>IF(StudentsPerformance34[[#This Row],[math score]]&lt;50,"Failed","Passed")</f>
        <v>#VALUE!</v>
      </c>
    </row>
    <row r="1729" spans="16:17" x14ac:dyDescent="0.25">
      <c r="P1729" s="11" t="s">
        <v>17</v>
      </c>
      <c r="Q1729" s="8" t="e">
        <f>IF(StudentsPerformance34[[#This Row],[math score]]&lt;50,"Failed","Passed")</f>
        <v>#VALUE!</v>
      </c>
    </row>
    <row r="1730" spans="16:17" x14ac:dyDescent="0.25">
      <c r="P1730" s="10" t="s">
        <v>17</v>
      </c>
      <c r="Q1730" s="9" t="e">
        <f>IF(StudentsPerformance34[[#This Row],[math score]]&lt;50,"Failed","Passed")</f>
        <v>#VALUE!</v>
      </c>
    </row>
    <row r="1731" spans="16:17" x14ac:dyDescent="0.25">
      <c r="P1731" s="11" t="s">
        <v>17</v>
      </c>
      <c r="Q1731" s="8" t="e">
        <f>IF(StudentsPerformance34[[#This Row],[math score]]&lt;50,"Failed","Passed")</f>
        <v>#VALUE!</v>
      </c>
    </row>
    <row r="1732" spans="16:17" x14ac:dyDescent="0.25">
      <c r="P1732" s="10" t="s">
        <v>8</v>
      </c>
      <c r="Q1732" s="9" t="e">
        <f>IF(StudentsPerformance34[[#This Row],[math score]]&lt;50,"Failed","Passed")</f>
        <v>#VALUE!</v>
      </c>
    </row>
    <row r="1733" spans="16:17" x14ac:dyDescent="0.25">
      <c r="P1733" s="11" t="s">
        <v>17</v>
      </c>
      <c r="Q1733" s="8" t="e">
        <f>IF(StudentsPerformance34[[#This Row],[math score]]&lt;50,"Failed","Passed")</f>
        <v>#VALUE!</v>
      </c>
    </row>
    <row r="1734" spans="16:17" x14ac:dyDescent="0.25">
      <c r="P1734" s="10" t="s">
        <v>17</v>
      </c>
      <c r="Q1734" s="9" t="e">
        <f>IF(StudentsPerformance34[[#This Row],[math score]]&lt;50,"Failed","Passed")</f>
        <v>#VALUE!</v>
      </c>
    </row>
    <row r="1735" spans="16:17" x14ac:dyDescent="0.25">
      <c r="P1735" s="11" t="s">
        <v>17</v>
      </c>
      <c r="Q1735" s="8" t="e">
        <f>IF(StudentsPerformance34[[#This Row],[math score]]&lt;50,"Failed","Passed")</f>
        <v>#VALUE!</v>
      </c>
    </row>
    <row r="1736" spans="16:17" x14ac:dyDescent="0.25">
      <c r="P1736" s="10" t="s">
        <v>17</v>
      </c>
      <c r="Q1736" s="9" t="e">
        <f>IF(StudentsPerformance34[[#This Row],[math score]]&lt;50,"Failed","Passed")</f>
        <v>#VALUE!</v>
      </c>
    </row>
    <row r="1737" spans="16:17" x14ac:dyDescent="0.25">
      <c r="P1737" s="11" t="s">
        <v>8</v>
      </c>
      <c r="Q1737" s="8" t="e">
        <f>IF(StudentsPerformance34[[#This Row],[math score]]&lt;50,"Failed","Passed")</f>
        <v>#VALUE!</v>
      </c>
    </row>
    <row r="1738" spans="16:17" x14ac:dyDescent="0.25">
      <c r="P1738" s="10" t="s">
        <v>17</v>
      </c>
      <c r="Q1738" s="9" t="e">
        <f>IF(StudentsPerformance34[[#This Row],[math score]]&lt;50,"Failed","Passed")</f>
        <v>#VALUE!</v>
      </c>
    </row>
    <row r="1739" spans="16:17" x14ac:dyDescent="0.25">
      <c r="P1739" s="11" t="s">
        <v>8</v>
      </c>
      <c r="Q1739" s="8" t="e">
        <f>IF(StudentsPerformance34[[#This Row],[math score]]&lt;50,"Failed","Passed")</f>
        <v>#VALUE!</v>
      </c>
    </row>
    <row r="1740" spans="16:17" x14ac:dyDescent="0.25">
      <c r="P1740" s="10" t="s">
        <v>17</v>
      </c>
      <c r="Q1740" s="9" t="e">
        <f>IF(StudentsPerformance34[[#This Row],[math score]]&lt;50,"Failed","Passed")</f>
        <v>#VALUE!</v>
      </c>
    </row>
    <row r="1741" spans="16:17" x14ac:dyDescent="0.25">
      <c r="P1741" s="11" t="s">
        <v>17</v>
      </c>
      <c r="Q1741" s="8" t="e">
        <f>IF(StudentsPerformance34[[#This Row],[math score]]&lt;50,"Failed","Passed")</f>
        <v>#VALUE!</v>
      </c>
    </row>
    <row r="1742" spans="16:17" x14ac:dyDescent="0.25">
      <c r="P1742" s="10" t="s">
        <v>8</v>
      </c>
      <c r="Q1742" s="9" t="e">
        <f>IF(StudentsPerformance34[[#This Row],[math score]]&lt;50,"Failed","Passed")</f>
        <v>#VALUE!</v>
      </c>
    </row>
    <row r="1743" spans="16:17" x14ac:dyDescent="0.25">
      <c r="P1743" s="11" t="s">
        <v>17</v>
      </c>
      <c r="Q1743" s="8" t="e">
        <f>IF(StudentsPerformance34[[#This Row],[math score]]&lt;50,"Failed","Passed")</f>
        <v>#VALUE!</v>
      </c>
    </row>
    <row r="1744" spans="16:17" x14ac:dyDescent="0.25">
      <c r="P1744" s="10" t="s">
        <v>8</v>
      </c>
      <c r="Q1744" s="9" t="e">
        <f>IF(StudentsPerformance34[[#This Row],[math score]]&lt;50,"Failed","Passed")</f>
        <v>#VALUE!</v>
      </c>
    </row>
    <row r="1745" spans="16:17" x14ac:dyDescent="0.25">
      <c r="P1745" s="11" t="s">
        <v>8</v>
      </c>
      <c r="Q1745" s="8" t="e">
        <f>IF(StudentsPerformance34[[#This Row],[math score]]&lt;50,"Failed","Passed")</f>
        <v>#VALUE!</v>
      </c>
    </row>
    <row r="1746" spans="16:17" x14ac:dyDescent="0.25">
      <c r="P1746" s="10" t="s">
        <v>17</v>
      </c>
      <c r="Q1746" s="9" t="e">
        <f>IF(StudentsPerformance34[[#This Row],[math score]]&lt;50,"Failed","Passed")</f>
        <v>#VALUE!</v>
      </c>
    </row>
    <row r="1747" spans="16:17" x14ac:dyDescent="0.25">
      <c r="P1747" s="11" t="s">
        <v>8</v>
      </c>
      <c r="Q1747" s="8" t="e">
        <f>IF(StudentsPerformance34[[#This Row],[math score]]&lt;50,"Failed","Passed")</f>
        <v>#VALUE!</v>
      </c>
    </row>
    <row r="1748" spans="16:17" x14ac:dyDescent="0.25">
      <c r="P1748" s="10" t="s">
        <v>17</v>
      </c>
      <c r="Q1748" s="9" t="e">
        <f>IF(StudentsPerformance34[[#This Row],[math score]]&lt;50,"Failed","Passed")</f>
        <v>#VALUE!</v>
      </c>
    </row>
    <row r="1749" spans="16:17" x14ac:dyDescent="0.25">
      <c r="P1749" s="11" t="s">
        <v>8</v>
      </c>
      <c r="Q1749" s="8" t="e">
        <f>IF(StudentsPerformance34[[#This Row],[math score]]&lt;50,"Failed","Passed")</f>
        <v>#VALUE!</v>
      </c>
    </row>
    <row r="1750" spans="16:17" x14ac:dyDescent="0.25">
      <c r="P1750" s="10" t="s">
        <v>8</v>
      </c>
      <c r="Q1750" s="9" t="e">
        <f>IF(StudentsPerformance34[[#This Row],[math score]]&lt;50,"Failed","Passed")</f>
        <v>#VALUE!</v>
      </c>
    </row>
    <row r="1751" spans="16:17" x14ac:dyDescent="0.25">
      <c r="P1751" s="11" t="s">
        <v>17</v>
      </c>
      <c r="Q1751" s="8" t="e">
        <f>IF(StudentsPerformance34[[#This Row],[math score]]&lt;50,"Failed","Passed")</f>
        <v>#VALUE!</v>
      </c>
    </row>
    <row r="1752" spans="16:17" x14ac:dyDescent="0.25">
      <c r="P1752" s="10" t="s">
        <v>8</v>
      </c>
      <c r="Q1752" s="9" t="e">
        <f>IF(StudentsPerformance34[[#This Row],[math score]]&lt;50,"Failed","Passed")</f>
        <v>#VALUE!</v>
      </c>
    </row>
    <row r="1753" spans="16:17" x14ac:dyDescent="0.25">
      <c r="P1753" s="11" t="s">
        <v>17</v>
      </c>
      <c r="Q1753" s="8" t="e">
        <f>IF(StudentsPerformance34[[#This Row],[math score]]&lt;50,"Failed","Passed")</f>
        <v>#VALUE!</v>
      </c>
    </row>
    <row r="1754" spans="16:17" x14ac:dyDescent="0.25">
      <c r="P1754" s="10" t="s">
        <v>17</v>
      </c>
      <c r="Q1754" s="9" t="e">
        <f>IF(StudentsPerformance34[[#This Row],[math score]]&lt;50,"Failed","Passed")</f>
        <v>#VALUE!</v>
      </c>
    </row>
    <row r="1755" spans="16:17" x14ac:dyDescent="0.25">
      <c r="P1755" s="11" t="s">
        <v>17</v>
      </c>
      <c r="Q1755" s="8" t="e">
        <f>IF(StudentsPerformance34[[#This Row],[math score]]&lt;50,"Failed","Passed")</f>
        <v>#VALUE!</v>
      </c>
    </row>
    <row r="1756" spans="16:17" x14ac:dyDescent="0.25">
      <c r="P1756" s="10" t="s">
        <v>8</v>
      </c>
      <c r="Q1756" s="9" t="e">
        <f>IF(StudentsPerformance34[[#This Row],[math score]]&lt;50,"Failed","Passed")</f>
        <v>#VALUE!</v>
      </c>
    </row>
    <row r="1757" spans="16:17" x14ac:dyDescent="0.25">
      <c r="P1757" s="11" t="s">
        <v>8</v>
      </c>
      <c r="Q1757" s="8" t="e">
        <f>IF(StudentsPerformance34[[#This Row],[math score]]&lt;50,"Failed","Passed")</f>
        <v>#VALUE!</v>
      </c>
    </row>
    <row r="1758" spans="16:17" x14ac:dyDescent="0.25">
      <c r="P1758" s="10" t="s">
        <v>17</v>
      </c>
      <c r="Q1758" s="9" t="e">
        <f>IF(StudentsPerformance34[[#This Row],[math score]]&lt;50,"Failed","Passed")</f>
        <v>#VALUE!</v>
      </c>
    </row>
    <row r="1759" spans="16:17" x14ac:dyDescent="0.25">
      <c r="P1759" s="11" t="s">
        <v>8</v>
      </c>
      <c r="Q1759" s="8" t="e">
        <f>IF(StudentsPerformance34[[#This Row],[math score]]&lt;50,"Failed","Passed")</f>
        <v>#VALUE!</v>
      </c>
    </row>
    <row r="1760" spans="16:17" x14ac:dyDescent="0.25">
      <c r="P1760" s="10" t="s">
        <v>8</v>
      </c>
      <c r="Q1760" s="9" t="e">
        <f>IF(StudentsPerformance34[[#This Row],[math score]]&lt;50,"Failed","Passed")</f>
        <v>#VALUE!</v>
      </c>
    </row>
    <row r="1761" spans="16:17" x14ac:dyDescent="0.25">
      <c r="P1761" s="11" t="s">
        <v>8</v>
      </c>
      <c r="Q1761" s="8" t="e">
        <f>IF(StudentsPerformance34[[#This Row],[math score]]&lt;50,"Failed","Passed")</f>
        <v>#VALUE!</v>
      </c>
    </row>
    <row r="1762" spans="16:17" x14ac:dyDescent="0.25">
      <c r="P1762" s="10" t="s">
        <v>8</v>
      </c>
      <c r="Q1762" s="9" t="e">
        <f>IF(StudentsPerformance34[[#This Row],[math score]]&lt;50,"Failed","Passed")</f>
        <v>#VALUE!</v>
      </c>
    </row>
    <row r="1763" spans="16:17" x14ac:dyDescent="0.25">
      <c r="P1763" s="11" t="s">
        <v>17</v>
      </c>
      <c r="Q1763" s="8" t="e">
        <f>IF(StudentsPerformance34[[#This Row],[math score]]&lt;50,"Failed","Passed")</f>
        <v>#VALUE!</v>
      </c>
    </row>
    <row r="1764" spans="16:17" x14ac:dyDescent="0.25">
      <c r="P1764" s="10" t="s">
        <v>8</v>
      </c>
      <c r="Q1764" s="9" t="e">
        <f>IF(StudentsPerformance34[[#This Row],[math score]]&lt;50,"Failed","Passed")</f>
        <v>#VALUE!</v>
      </c>
    </row>
    <row r="1765" spans="16:17" x14ac:dyDescent="0.25">
      <c r="P1765" s="11" t="s">
        <v>8</v>
      </c>
      <c r="Q1765" s="8" t="e">
        <f>IF(StudentsPerformance34[[#This Row],[math score]]&lt;50,"Failed","Passed")</f>
        <v>#VALUE!</v>
      </c>
    </row>
    <row r="1766" spans="16:17" x14ac:dyDescent="0.25">
      <c r="P1766" s="10" t="s">
        <v>8</v>
      </c>
      <c r="Q1766" s="9" t="e">
        <f>IF(StudentsPerformance34[[#This Row],[math score]]&lt;50,"Failed","Passed")</f>
        <v>#VALUE!</v>
      </c>
    </row>
    <row r="1767" spans="16:17" x14ac:dyDescent="0.25">
      <c r="P1767" s="11" t="s">
        <v>8</v>
      </c>
      <c r="Q1767" s="8" t="e">
        <f>IF(StudentsPerformance34[[#This Row],[math score]]&lt;50,"Failed","Passed")</f>
        <v>#VALUE!</v>
      </c>
    </row>
    <row r="1768" spans="16:17" x14ac:dyDescent="0.25">
      <c r="P1768" s="10" t="s">
        <v>17</v>
      </c>
      <c r="Q1768" s="9" t="e">
        <f>IF(StudentsPerformance34[[#This Row],[math score]]&lt;50,"Failed","Passed")</f>
        <v>#VALUE!</v>
      </c>
    </row>
    <row r="1769" spans="16:17" x14ac:dyDescent="0.25">
      <c r="P1769" s="11" t="s">
        <v>8</v>
      </c>
      <c r="Q1769" s="8" t="e">
        <f>IF(StudentsPerformance34[[#This Row],[math score]]&lt;50,"Failed","Passed")</f>
        <v>#VALUE!</v>
      </c>
    </row>
    <row r="1770" spans="16:17" x14ac:dyDescent="0.25">
      <c r="P1770" s="10" t="s">
        <v>8</v>
      </c>
      <c r="Q1770" s="9" t="e">
        <f>IF(StudentsPerformance34[[#This Row],[math score]]&lt;50,"Failed","Passed")</f>
        <v>#VALUE!</v>
      </c>
    </row>
    <row r="1771" spans="16:17" x14ac:dyDescent="0.25">
      <c r="P1771" s="11" t="s">
        <v>8</v>
      </c>
      <c r="Q1771" s="8" t="e">
        <f>IF(StudentsPerformance34[[#This Row],[math score]]&lt;50,"Failed","Passed")</f>
        <v>#VALUE!</v>
      </c>
    </row>
    <row r="1772" spans="16:17" x14ac:dyDescent="0.25">
      <c r="P1772" s="10" t="s">
        <v>17</v>
      </c>
      <c r="Q1772" s="9" t="e">
        <f>IF(StudentsPerformance34[[#This Row],[math score]]&lt;50,"Failed","Passed")</f>
        <v>#VALUE!</v>
      </c>
    </row>
    <row r="1773" spans="16:17" x14ac:dyDescent="0.25">
      <c r="P1773" s="11" t="s">
        <v>8</v>
      </c>
      <c r="Q1773" s="8" t="e">
        <f>IF(StudentsPerformance34[[#This Row],[math score]]&lt;50,"Failed","Passed")</f>
        <v>#VALUE!</v>
      </c>
    </row>
    <row r="1774" spans="16:17" x14ac:dyDescent="0.25">
      <c r="P1774" s="10" t="s">
        <v>8</v>
      </c>
      <c r="Q1774" s="9" t="e">
        <f>IF(StudentsPerformance34[[#This Row],[math score]]&lt;50,"Failed","Passed")</f>
        <v>#VALUE!</v>
      </c>
    </row>
    <row r="1775" spans="16:17" x14ac:dyDescent="0.25">
      <c r="P1775" s="11" t="s">
        <v>8</v>
      </c>
      <c r="Q1775" s="8" t="e">
        <f>IF(StudentsPerformance34[[#This Row],[math score]]&lt;50,"Failed","Passed")</f>
        <v>#VALUE!</v>
      </c>
    </row>
    <row r="1776" spans="16:17" x14ac:dyDescent="0.25">
      <c r="P1776" s="10" t="s">
        <v>17</v>
      </c>
      <c r="Q1776" s="9" t="e">
        <f>IF(StudentsPerformance34[[#This Row],[math score]]&lt;50,"Failed","Passed")</f>
        <v>#VALUE!</v>
      </c>
    </row>
    <row r="1777" spans="16:17" x14ac:dyDescent="0.25">
      <c r="P1777" s="11" t="s">
        <v>17</v>
      </c>
      <c r="Q1777" s="8" t="e">
        <f>IF(StudentsPerformance34[[#This Row],[math score]]&lt;50,"Failed","Passed")</f>
        <v>#VALUE!</v>
      </c>
    </row>
    <row r="1778" spans="16:17" x14ac:dyDescent="0.25">
      <c r="P1778" s="10" t="s">
        <v>8</v>
      </c>
      <c r="Q1778" s="9" t="e">
        <f>IF(StudentsPerformance34[[#This Row],[math score]]&lt;50,"Failed","Passed")</f>
        <v>#VALUE!</v>
      </c>
    </row>
    <row r="1779" spans="16:17" x14ac:dyDescent="0.25">
      <c r="P1779" s="11" t="s">
        <v>8</v>
      </c>
      <c r="Q1779" s="8" t="e">
        <f>IF(StudentsPerformance34[[#This Row],[math score]]&lt;50,"Failed","Passed")</f>
        <v>#VALUE!</v>
      </c>
    </row>
    <row r="1780" spans="16:17" x14ac:dyDescent="0.25">
      <c r="P1780" s="10" t="s">
        <v>17</v>
      </c>
      <c r="Q1780" s="9" t="e">
        <f>IF(StudentsPerformance34[[#This Row],[math score]]&lt;50,"Failed","Passed")</f>
        <v>#VALUE!</v>
      </c>
    </row>
    <row r="1781" spans="16:17" x14ac:dyDescent="0.25">
      <c r="P1781" s="11" t="s">
        <v>8</v>
      </c>
      <c r="Q1781" s="8" t="e">
        <f>IF(StudentsPerformance34[[#This Row],[math score]]&lt;50,"Failed","Passed")</f>
        <v>#VALUE!</v>
      </c>
    </row>
    <row r="1782" spans="16:17" x14ac:dyDescent="0.25">
      <c r="P1782" s="10" t="s">
        <v>17</v>
      </c>
      <c r="Q1782" s="9" t="e">
        <f>IF(StudentsPerformance34[[#This Row],[math score]]&lt;50,"Failed","Passed")</f>
        <v>#VALUE!</v>
      </c>
    </row>
    <row r="1783" spans="16:17" x14ac:dyDescent="0.25">
      <c r="P1783" s="11" t="s">
        <v>8</v>
      </c>
      <c r="Q1783" s="8" t="e">
        <f>IF(StudentsPerformance34[[#This Row],[math score]]&lt;50,"Failed","Passed")</f>
        <v>#VALUE!</v>
      </c>
    </row>
    <row r="1784" spans="16:17" x14ac:dyDescent="0.25">
      <c r="P1784" s="10" t="s">
        <v>17</v>
      </c>
      <c r="Q1784" s="9" t="e">
        <f>IF(StudentsPerformance34[[#This Row],[math score]]&lt;50,"Failed","Passed")</f>
        <v>#VALUE!</v>
      </c>
    </row>
    <row r="1785" spans="16:17" x14ac:dyDescent="0.25">
      <c r="P1785" s="11" t="s">
        <v>17</v>
      </c>
      <c r="Q1785" s="8" t="e">
        <f>IF(StudentsPerformance34[[#This Row],[math score]]&lt;50,"Failed","Passed")</f>
        <v>#VALUE!</v>
      </c>
    </row>
    <row r="1786" spans="16:17" x14ac:dyDescent="0.25">
      <c r="P1786" s="10" t="s">
        <v>8</v>
      </c>
      <c r="Q1786" s="9" t="e">
        <f>IF(StudentsPerformance34[[#This Row],[math score]]&lt;50,"Failed","Passed")</f>
        <v>#VALUE!</v>
      </c>
    </row>
    <row r="1787" spans="16:17" x14ac:dyDescent="0.25">
      <c r="P1787" s="11" t="s">
        <v>8</v>
      </c>
      <c r="Q1787" s="8" t="e">
        <f>IF(StudentsPerformance34[[#This Row],[math score]]&lt;50,"Failed","Passed")</f>
        <v>#VALUE!</v>
      </c>
    </row>
    <row r="1788" spans="16:17" x14ac:dyDescent="0.25">
      <c r="P1788" s="10" t="s">
        <v>8</v>
      </c>
      <c r="Q1788" s="9" t="e">
        <f>IF(StudentsPerformance34[[#This Row],[math score]]&lt;50,"Failed","Passed")</f>
        <v>#VALUE!</v>
      </c>
    </row>
    <row r="1789" spans="16:17" x14ac:dyDescent="0.25">
      <c r="P1789" s="11" t="s">
        <v>17</v>
      </c>
      <c r="Q1789" s="8" t="e">
        <f>IF(StudentsPerformance34[[#This Row],[math score]]&lt;50,"Failed","Passed")</f>
        <v>#VALUE!</v>
      </c>
    </row>
    <row r="1790" spans="16:17" x14ac:dyDescent="0.25">
      <c r="P1790" s="10" t="s">
        <v>8</v>
      </c>
      <c r="Q1790" s="9" t="e">
        <f>IF(StudentsPerformance34[[#This Row],[math score]]&lt;50,"Failed","Passed")</f>
        <v>#VALUE!</v>
      </c>
    </row>
    <row r="1791" spans="16:17" x14ac:dyDescent="0.25">
      <c r="P1791" s="11" t="s">
        <v>8</v>
      </c>
      <c r="Q1791" s="8" t="e">
        <f>IF(StudentsPerformance34[[#This Row],[math score]]&lt;50,"Failed","Passed")</f>
        <v>#VALUE!</v>
      </c>
    </row>
    <row r="1792" spans="16:17" x14ac:dyDescent="0.25">
      <c r="P1792" s="10" t="s">
        <v>17</v>
      </c>
      <c r="Q1792" s="9" t="e">
        <f>IF(StudentsPerformance34[[#This Row],[math score]]&lt;50,"Failed","Passed")</f>
        <v>#VALUE!</v>
      </c>
    </row>
    <row r="1793" spans="16:17" x14ac:dyDescent="0.25">
      <c r="P1793" s="11" t="s">
        <v>17</v>
      </c>
      <c r="Q1793" s="8" t="e">
        <f>IF(StudentsPerformance34[[#This Row],[math score]]&lt;50,"Failed","Passed")</f>
        <v>#VALUE!</v>
      </c>
    </row>
    <row r="1794" spans="16:17" x14ac:dyDescent="0.25">
      <c r="P1794" s="10" t="s">
        <v>17</v>
      </c>
      <c r="Q1794" s="9" t="e">
        <f>IF(StudentsPerformance34[[#This Row],[math score]]&lt;50,"Failed","Passed")</f>
        <v>#VALUE!</v>
      </c>
    </row>
    <row r="1795" spans="16:17" x14ac:dyDescent="0.25">
      <c r="P1795" s="11" t="s">
        <v>17</v>
      </c>
      <c r="Q1795" s="8" t="e">
        <f>IF(StudentsPerformance34[[#This Row],[math score]]&lt;50,"Failed","Passed")</f>
        <v>#VALUE!</v>
      </c>
    </row>
    <row r="1796" spans="16:17" x14ac:dyDescent="0.25">
      <c r="P1796" s="10" t="s">
        <v>8</v>
      </c>
      <c r="Q1796" s="9" t="e">
        <f>IF(StudentsPerformance34[[#This Row],[math score]]&lt;50,"Failed","Passed")</f>
        <v>#VALUE!</v>
      </c>
    </row>
    <row r="1797" spans="16:17" x14ac:dyDescent="0.25">
      <c r="P1797" s="11" t="s">
        <v>17</v>
      </c>
      <c r="Q1797" s="8" t="e">
        <f>IF(StudentsPerformance34[[#This Row],[math score]]&lt;50,"Failed","Passed")</f>
        <v>#VALUE!</v>
      </c>
    </row>
    <row r="1798" spans="16:17" x14ac:dyDescent="0.25">
      <c r="P1798" s="10" t="s">
        <v>8</v>
      </c>
      <c r="Q1798" s="9" t="e">
        <f>IF(StudentsPerformance34[[#This Row],[math score]]&lt;50,"Failed","Passed")</f>
        <v>#VALUE!</v>
      </c>
    </row>
    <row r="1799" spans="16:17" x14ac:dyDescent="0.25">
      <c r="P1799" s="11" t="s">
        <v>17</v>
      </c>
      <c r="Q1799" s="8" t="e">
        <f>IF(StudentsPerformance34[[#This Row],[math score]]&lt;50,"Failed","Passed")</f>
        <v>#VALUE!</v>
      </c>
    </row>
    <row r="1800" spans="16:17" x14ac:dyDescent="0.25">
      <c r="P1800" s="10" t="s">
        <v>8</v>
      </c>
      <c r="Q1800" s="9" t="e">
        <f>IF(StudentsPerformance34[[#This Row],[math score]]&lt;50,"Failed","Passed")</f>
        <v>#VALUE!</v>
      </c>
    </row>
    <row r="1801" spans="16:17" x14ac:dyDescent="0.25">
      <c r="P1801" s="11" t="s">
        <v>17</v>
      </c>
      <c r="Q1801" s="8" t="e">
        <f>IF(StudentsPerformance34[[#This Row],[math score]]&lt;50,"Failed","Passed")</f>
        <v>#VALUE!</v>
      </c>
    </row>
    <row r="1802" spans="16:17" x14ac:dyDescent="0.25">
      <c r="P1802" s="10" t="s">
        <v>8</v>
      </c>
      <c r="Q1802" s="9" t="e">
        <f>IF(StudentsPerformance34[[#This Row],[math score]]&lt;50,"Failed","Passed")</f>
        <v>#VALUE!</v>
      </c>
    </row>
    <row r="1803" spans="16:17" x14ac:dyDescent="0.25">
      <c r="P1803" s="11" t="s">
        <v>8</v>
      </c>
      <c r="Q1803" s="8" t="e">
        <f>IF(StudentsPerformance34[[#This Row],[math score]]&lt;50,"Failed","Passed")</f>
        <v>#VALUE!</v>
      </c>
    </row>
    <row r="1804" spans="16:17" x14ac:dyDescent="0.25">
      <c r="P1804" s="10" t="s">
        <v>8</v>
      </c>
      <c r="Q1804" s="9" t="e">
        <f>IF(StudentsPerformance34[[#This Row],[math score]]&lt;50,"Failed","Passed")</f>
        <v>#VALUE!</v>
      </c>
    </row>
    <row r="1805" spans="16:17" x14ac:dyDescent="0.25">
      <c r="P1805" s="11" t="s">
        <v>8</v>
      </c>
      <c r="Q1805" s="8" t="e">
        <f>IF(StudentsPerformance34[[#This Row],[math score]]&lt;50,"Failed","Passed")</f>
        <v>#VALUE!</v>
      </c>
    </row>
    <row r="1806" spans="16:17" x14ac:dyDescent="0.25">
      <c r="P1806" s="10" t="s">
        <v>17</v>
      </c>
      <c r="Q1806" s="9" t="e">
        <f>IF(StudentsPerformance34[[#This Row],[math score]]&lt;50,"Failed","Passed")</f>
        <v>#VALUE!</v>
      </c>
    </row>
    <row r="1807" spans="16:17" x14ac:dyDescent="0.25">
      <c r="P1807" s="11" t="s">
        <v>8</v>
      </c>
      <c r="Q1807" s="8" t="e">
        <f>IF(StudentsPerformance34[[#This Row],[math score]]&lt;50,"Failed","Passed")</f>
        <v>#VALUE!</v>
      </c>
    </row>
    <row r="1808" spans="16:17" x14ac:dyDescent="0.25">
      <c r="P1808" s="10" t="s">
        <v>8</v>
      </c>
      <c r="Q1808" s="9" t="e">
        <f>IF(StudentsPerformance34[[#This Row],[math score]]&lt;50,"Failed","Passed")</f>
        <v>#VALUE!</v>
      </c>
    </row>
    <row r="1809" spans="16:17" x14ac:dyDescent="0.25">
      <c r="P1809" s="11" t="s">
        <v>17</v>
      </c>
      <c r="Q1809" s="8" t="e">
        <f>IF(StudentsPerformance34[[#This Row],[math score]]&lt;50,"Failed","Passed")</f>
        <v>#VALUE!</v>
      </c>
    </row>
    <row r="1810" spans="16:17" x14ac:dyDescent="0.25">
      <c r="P1810" s="10" t="s">
        <v>8</v>
      </c>
      <c r="Q1810" s="9" t="e">
        <f>IF(StudentsPerformance34[[#This Row],[math score]]&lt;50,"Failed","Passed")</f>
        <v>#VALUE!</v>
      </c>
    </row>
    <row r="1811" spans="16:17" x14ac:dyDescent="0.25">
      <c r="P1811" s="11" t="s">
        <v>8</v>
      </c>
      <c r="Q1811" s="8" t="e">
        <f>IF(StudentsPerformance34[[#This Row],[math score]]&lt;50,"Failed","Passed")</f>
        <v>#VALUE!</v>
      </c>
    </row>
    <row r="1812" spans="16:17" x14ac:dyDescent="0.25">
      <c r="P1812" s="10" t="s">
        <v>8</v>
      </c>
      <c r="Q1812" s="9" t="e">
        <f>IF(StudentsPerformance34[[#This Row],[math score]]&lt;50,"Failed","Passed")</f>
        <v>#VALUE!</v>
      </c>
    </row>
    <row r="1813" spans="16:17" x14ac:dyDescent="0.25">
      <c r="P1813" s="11" t="s">
        <v>17</v>
      </c>
      <c r="Q1813" s="8" t="e">
        <f>IF(StudentsPerformance34[[#This Row],[math score]]&lt;50,"Failed","Passed")</f>
        <v>#VALUE!</v>
      </c>
    </row>
    <row r="1814" spans="16:17" x14ac:dyDescent="0.25">
      <c r="P1814" s="10" t="s">
        <v>8</v>
      </c>
      <c r="Q1814" s="9" t="e">
        <f>IF(StudentsPerformance34[[#This Row],[math score]]&lt;50,"Failed","Passed")</f>
        <v>#VALUE!</v>
      </c>
    </row>
    <row r="1815" spans="16:17" x14ac:dyDescent="0.25">
      <c r="P1815" s="11" t="s">
        <v>8</v>
      </c>
      <c r="Q1815" s="8" t="e">
        <f>IF(StudentsPerformance34[[#This Row],[math score]]&lt;50,"Failed","Passed")</f>
        <v>#VALUE!</v>
      </c>
    </row>
    <row r="1816" spans="16:17" x14ac:dyDescent="0.25">
      <c r="P1816" s="10" t="s">
        <v>17</v>
      </c>
      <c r="Q1816" s="9" t="e">
        <f>IF(StudentsPerformance34[[#This Row],[math score]]&lt;50,"Failed","Passed")</f>
        <v>#VALUE!</v>
      </c>
    </row>
    <row r="1817" spans="16:17" x14ac:dyDescent="0.25">
      <c r="P1817" s="11" t="s">
        <v>8</v>
      </c>
      <c r="Q1817" s="8" t="e">
        <f>IF(StudentsPerformance34[[#This Row],[math score]]&lt;50,"Failed","Passed")</f>
        <v>#VALUE!</v>
      </c>
    </row>
    <row r="1818" spans="16:17" x14ac:dyDescent="0.25">
      <c r="P1818" s="10" t="s">
        <v>17</v>
      </c>
      <c r="Q1818" s="9" t="e">
        <f>IF(StudentsPerformance34[[#This Row],[math score]]&lt;50,"Failed","Passed")</f>
        <v>#VALUE!</v>
      </c>
    </row>
    <row r="1819" spans="16:17" x14ac:dyDescent="0.25">
      <c r="P1819" s="11" t="s">
        <v>8</v>
      </c>
      <c r="Q1819" s="8" t="e">
        <f>IF(StudentsPerformance34[[#This Row],[math score]]&lt;50,"Failed","Passed")</f>
        <v>#VALUE!</v>
      </c>
    </row>
    <row r="1820" spans="16:17" x14ac:dyDescent="0.25">
      <c r="P1820" s="10" t="s">
        <v>17</v>
      </c>
      <c r="Q1820" s="9" t="e">
        <f>IF(StudentsPerformance34[[#This Row],[math score]]&lt;50,"Failed","Passed")</f>
        <v>#VALUE!</v>
      </c>
    </row>
    <row r="1821" spans="16:17" x14ac:dyDescent="0.25">
      <c r="P1821" s="11" t="s">
        <v>8</v>
      </c>
      <c r="Q1821" s="8" t="e">
        <f>IF(StudentsPerformance34[[#This Row],[math score]]&lt;50,"Failed","Passed")</f>
        <v>#VALUE!</v>
      </c>
    </row>
    <row r="1822" spans="16:17" x14ac:dyDescent="0.25">
      <c r="P1822" s="10" t="s">
        <v>17</v>
      </c>
      <c r="Q1822" s="9" t="e">
        <f>IF(StudentsPerformance34[[#This Row],[math score]]&lt;50,"Failed","Passed")</f>
        <v>#VALUE!</v>
      </c>
    </row>
    <row r="1823" spans="16:17" x14ac:dyDescent="0.25">
      <c r="P1823" s="11" t="s">
        <v>8</v>
      </c>
      <c r="Q1823" s="8" t="e">
        <f>IF(StudentsPerformance34[[#This Row],[math score]]&lt;50,"Failed","Passed")</f>
        <v>#VALUE!</v>
      </c>
    </row>
    <row r="1824" spans="16:17" x14ac:dyDescent="0.25">
      <c r="P1824" s="10" t="s">
        <v>8</v>
      </c>
      <c r="Q1824" s="9" t="e">
        <f>IF(StudentsPerformance34[[#This Row],[math score]]&lt;50,"Failed","Passed")</f>
        <v>#VALUE!</v>
      </c>
    </row>
    <row r="1825" spans="16:17" x14ac:dyDescent="0.25">
      <c r="P1825" s="11" t="s">
        <v>17</v>
      </c>
      <c r="Q1825" s="8" t="e">
        <f>IF(StudentsPerformance34[[#This Row],[math score]]&lt;50,"Failed","Passed")</f>
        <v>#VALUE!</v>
      </c>
    </row>
    <row r="1826" spans="16:17" x14ac:dyDescent="0.25">
      <c r="P1826" s="10" t="s">
        <v>8</v>
      </c>
      <c r="Q1826" s="9" t="e">
        <f>IF(StudentsPerformance34[[#This Row],[math score]]&lt;50,"Failed","Passed")</f>
        <v>#VALUE!</v>
      </c>
    </row>
    <row r="1827" spans="16:17" x14ac:dyDescent="0.25">
      <c r="P1827" s="11" t="s">
        <v>17</v>
      </c>
      <c r="Q1827" s="8" t="e">
        <f>IF(StudentsPerformance34[[#This Row],[math score]]&lt;50,"Failed","Passed")</f>
        <v>#VALUE!</v>
      </c>
    </row>
    <row r="1828" spans="16:17" x14ac:dyDescent="0.25">
      <c r="P1828" s="10" t="s">
        <v>8</v>
      </c>
      <c r="Q1828" s="9" t="e">
        <f>IF(StudentsPerformance34[[#This Row],[math score]]&lt;50,"Failed","Passed")</f>
        <v>#VALUE!</v>
      </c>
    </row>
    <row r="1829" spans="16:17" x14ac:dyDescent="0.25">
      <c r="P1829" s="11" t="s">
        <v>17</v>
      </c>
      <c r="Q1829" s="8" t="e">
        <f>IF(StudentsPerformance34[[#This Row],[math score]]&lt;50,"Failed","Passed")</f>
        <v>#VALUE!</v>
      </c>
    </row>
    <row r="1830" spans="16:17" x14ac:dyDescent="0.25">
      <c r="P1830" s="10" t="s">
        <v>17</v>
      </c>
      <c r="Q1830" s="9" t="e">
        <f>IF(StudentsPerformance34[[#This Row],[math score]]&lt;50,"Failed","Passed")</f>
        <v>#VALUE!</v>
      </c>
    </row>
    <row r="1831" spans="16:17" x14ac:dyDescent="0.25">
      <c r="P1831" s="11" t="s">
        <v>17</v>
      </c>
      <c r="Q1831" s="8" t="e">
        <f>IF(StudentsPerformance34[[#This Row],[math score]]&lt;50,"Failed","Passed")</f>
        <v>#VALUE!</v>
      </c>
    </row>
    <row r="1832" spans="16:17" x14ac:dyDescent="0.25">
      <c r="P1832" s="10" t="s">
        <v>8</v>
      </c>
      <c r="Q1832" s="9" t="e">
        <f>IF(StudentsPerformance34[[#This Row],[math score]]&lt;50,"Failed","Passed")</f>
        <v>#VALUE!</v>
      </c>
    </row>
    <row r="1833" spans="16:17" x14ac:dyDescent="0.25">
      <c r="P1833" s="11" t="s">
        <v>17</v>
      </c>
      <c r="Q1833" s="8" t="e">
        <f>IF(StudentsPerformance34[[#This Row],[math score]]&lt;50,"Failed","Passed")</f>
        <v>#VALUE!</v>
      </c>
    </row>
    <row r="1834" spans="16:17" x14ac:dyDescent="0.25">
      <c r="P1834" s="10" t="s">
        <v>17</v>
      </c>
      <c r="Q1834" s="9" t="e">
        <f>IF(StudentsPerformance34[[#This Row],[math score]]&lt;50,"Failed","Passed")</f>
        <v>#VALUE!</v>
      </c>
    </row>
    <row r="1835" spans="16:17" x14ac:dyDescent="0.25">
      <c r="P1835" s="11" t="s">
        <v>8</v>
      </c>
      <c r="Q1835" s="8" t="e">
        <f>IF(StudentsPerformance34[[#This Row],[math score]]&lt;50,"Failed","Passed")</f>
        <v>#VALUE!</v>
      </c>
    </row>
    <row r="1836" spans="16:17" x14ac:dyDescent="0.25">
      <c r="P1836" s="10" t="s">
        <v>8</v>
      </c>
      <c r="Q1836" s="9" t="e">
        <f>IF(StudentsPerformance34[[#This Row],[math score]]&lt;50,"Failed","Passed")</f>
        <v>#VALUE!</v>
      </c>
    </row>
    <row r="1837" spans="16:17" x14ac:dyDescent="0.25">
      <c r="P1837" s="11" t="s">
        <v>17</v>
      </c>
      <c r="Q1837" s="8" t="e">
        <f>IF(StudentsPerformance34[[#This Row],[math score]]&lt;50,"Failed","Passed")</f>
        <v>#VALUE!</v>
      </c>
    </row>
    <row r="1838" spans="16:17" x14ac:dyDescent="0.25">
      <c r="P1838" s="10" t="s">
        <v>17</v>
      </c>
      <c r="Q1838" s="9" t="e">
        <f>IF(StudentsPerformance34[[#This Row],[math score]]&lt;50,"Failed","Passed")</f>
        <v>#VALUE!</v>
      </c>
    </row>
    <row r="1839" spans="16:17" x14ac:dyDescent="0.25">
      <c r="P1839" s="11" t="s">
        <v>8</v>
      </c>
      <c r="Q1839" s="8" t="e">
        <f>IF(StudentsPerformance34[[#This Row],[math score]]&lt;50,"Failed","Passed")</f>
        <v>#VALUE!</v>
      </c>
    </row>
    <row r="1840" spans="16:17" x14ac:dyDescent="0.25">
      <c r="P1840" s="10" t="s">
        <v>17</v>
      </c>
      <c r="Q1840" s="9" t="e">
        <f>IF(StudentsPerformance34[[#This Row],[math score]]&lt;50,"Failed","Passed")</f>
        <v>#VALUE!</v>
      </c>
    </row>
    <row r="1841" spans="16:17" x14ac:dyDescent="0.25">
      <c r="P1841" s="11" t="s">
        <v>8</v>
      </c>
      <c r="Q1841" s="8" t="e">
        <f>IF(StudentsPerformance34[[#This Row],[math score]]&lt;50,"Failed","Passed")</f>
        <v>#VALUE!</v>
      </c>
    </row>
    <row r="1842" spans="16:17" x14ac:dyDescent="0.25">
      <c r="P1842" s="10" t="s">
        <v>17</v>
      </c>
      <c r="Q1842" s="9" t="e">
        <f>IF(StudentsPerformance34[[#This Row],[math score]]&lt;50,"Failed","Passed")</f>
        <v>#VALUE!</v>
      </c>
    </row>
    <row r="1843" spans="16:17" x14ac:dyDescent="0.25">
      <c r="P1843" s="11" t="s">
        <v>17</v>
      </c>
      <c r="Q1843" s="8" t="e">
        <f>IF(StudentsPerformance34[[#This Row],[math score]]&lt;50,"Failed","Passed")</f>
        <v>#VALUE!</v>
      </c>
    </row>
    <row r="1844" spans="16:17" x14ac:dyDescent="0.25">
      <c r="P1844" s="10" t="s">
        <v>8</v>
      </c>
      <c r="Q1844" s="9" t="e">
        <f>IF(StudentsPerformance34[[#This Row],[math score]]&lt;50,"Failed","Passed")</f>
        <v>#VALUE!</v>
      </c>
    </row>
    <row r="1845" spans="16:17" x14ac:dyDescent="0.25">
      <c r="P1845" s="11" t="s">
        <v>8</v>
      </c>
      <c r="Q1845" s="8" t="e">
        <f>IF(StudentsPerformance34[[#This Row],[math score]]&lt;50,"Failed","Passed")</f>
        <v>#VALUE!</v>
      </c>
    </row>
    <row r="1846" spans="16:17" x14ac:dyDescent="0.25">
      <c r="P1846" s="10" t="s">
        <v>17</v>
      </c>
      <c r="Q1846" s="9" t="e">
        <f>IF(StudentsPerformance34[[#This Row],[math score]]&lt;50,"Failed","Passed")</f>
        <v>#VALUE!</v>
      </c>
    </row>
    <row r="1847" spans="16:17" x14ac:dyDescent="0.25">
      <c r="P1847" s="11" t="s">
        <v>8</v>
      </c>
      <c r="Q1847" s="8" t="e">
        <f>IF(StudentsPerformance34[[#This Row],[math score]]&lt;50,"Failed","Passed")</f>
        <v>#VALUE!</v>
      </c>
    </row>
    <row r="1848" spans="16:17" x14ac:dyDescent="0.25">
      <c r="P1848" s="10" t="s">
        <v>17</v>
      </c>
      <c r="Q1848" s="9" t="e">
        <f>IF(StudentsPerformance34[[#This Row],[math score]]&lt;50,"Failed","Passed")</f>
        <v>#VALUE!</v>
      </c>
    </row>
    <row r="1849" spans="16:17" x14ac:dyDescent="0.25">
      <c r="P1849" s="11" t="s">
        <v>17</v>
      </c>
      <c r="Q1849" s="8" t="e">
        <f>IF(StudentsPerformance34[[#This Row],[math score]]&lt;50,"Failed","Passed")</f>
        <v>#VALUE!</v>
      </c>
    </row>
    <row r="1850" spans="16:17" x14ac:dyDescent="0.25">
      <c r="P1850" s="10" t="s">
        <v>17</v>
      </c>
      <c r="Q1850" s="9" t="e">
        <f>IF(StudentsPerformance34[[#This Row],[math score]]&lt;50,"Failed","Passed")</f>
        <v>#VALUE!</v>
      </c>
    </row>
    <row r="1851" spans="16:17" x14ac:dyDescent="0.25">
      <c r="P1851" s="11" t="s">
        <v>17</v>
      </c>
      <c r="Q1851" s="8" t="e">
        <f>IF(StudentsPerformance34[[#This Row],[math score]]&lt;50,"Failed","Passed")</f>
        <v>#VALUE!</v>
      </c>
    </row>
    <row r="1852" spans="16:17" x14ac:dyDescent="0.25">
      <c r="P1852" s="10" t="s">
        <v>17</v>
      </c>
      <c r="Q1852" s="9" t="e">
        <f>IF(StudentsPerformance34[[#This Row],[math score]]&lt;50,"Failed","Passed")</f>
        <v>#VALUE!</v>
      </c>
    </row>
    <row r="1853" spans="16:17" x14ac:dyDescent="0.25">
      <c r="P1853" s="11" t="s">
        <v>17</v>
      </c>
      <c r="Q1853" s="8" t="e">
        <f>IF(StudentsPerformance34[[#This Row],[math score]]&lt;50,"Failed","Passed")</f>
        <v>#VALUE!</v>
      </c>
    </row>
    <row r="1854" spans="16:17" x14ac:dyDescent="0.25">
      <c r="P1854" s="10" t="s">
        <v>17</v>
      </c>
      <c r="Q1854" s="9" t="e">
        <f>IF(StudentsPerformance34[[#This Row],[math score]]&lt;50,"Failed","Passed")</f>
        <v>#VALUE!</v>
      </c>
    </row>
    <row r="1855" spans="16:17" x14ac:dyDescent="0.25">
      <c r="P1855" s="11" t="s">
        <v>8</v>
      </c>
      <c r="Q1855" s="8" t="e">
        <f>IF(StudentsPerformance34[[#This Row],[math score]]&lt;50,"Failed","Passed")</f>
        <v>#VALUE!</v>
      </c>
    </row>
    <row r="1856" spans="16:17" x14ac:dyDescent="0.25">
      <c r="P1856" s="10" t="s">
        <v>17</v>
      </c>
      <c r="Q1856" s="9" t="e">
        <f>IF(StudentsPerformance34[[#This Row],[math score]]&lt;50,"Failed","Passed")</f>
        <v>#VALUE!</v>
      </c>
    </row>
    <row r="1857" spans="16:17" x14ac:dyDescent="0.25">
      <c r="P1857" s="11" t="s">
        <v>17</v>
      </c>
      <c r="Q1857" s="8" t="e">
        <f>IF(StudentsPerformance34[[#This Row],[math score]]&lt;50,"Failed","Passed")</f>
        <v>#VALUE!</v>
      </c>
    </row>
    <row r="1858" spans="16:17" x14ac:dyDescent="0.25">
      <c r="P1858" s="10" t="s">
        <v>8</v>
      </c>
      <c r="Q1858" s="9" t="e">
        <f>IF(StudentsPerformance34[[#This Row],[math score]]&lt;50,"Failed","Passed")</f>
        <v>#VALUE!</v>
      </c>
    </row>
    <row r="1859" spans="16:17" x14ac:dyDescent="0.25">
      <c r="P1859" s="11" t="s">
        <v>17</v>
      </c>
      <c r="Q1859" s="8" t="e">
        <f>IF(StudentsPerformance34[[#This Row],[math score]]&lt;50,"Failed","Passed")</f>
        <v>#VALUE!</v>
      </c>
    </row>
    <row r="1860" spans="16:17" x14ac:dyDescent="0.25">
      <c r="P1860" s="10" t="s">
        <v>17</v>
      </c>
      <c r="Q1860" s="9" t="e">
        <f>IF(StudentsPerformance34[[#This Row],[math score]]&lt;50,"Failed","Passed")</f>
        <v>#VALUE!</v>
      </c>
    </row>
    <row r="1861" spans="16:17" x14ac:dyDescent="0.25">
      <c r="P1861" s="11" t="s">
        <v>17</v>
      </c>
      <c r="Q1861" s="8" t="e">
        <f>IF(StudentsPerformance34[[#This Row],[math score]]&lt;50,"Failed","Passed")</f>
        <v>#VALUE!</v>
      </c>
    </row>
    <row r="1862" spans="16:17" x14ac:dyDescent="0.25">
      <c r="P1862" s="10" t="s">
        <v>8</v>
      </c>
      <c r="Q1862" s="9" t="e">
        <f>IF(StudentsPerformance34[[#This Row],[math score]]&lt;50,"Failed","Passed")</f>
        <v>#VALUE!</v>
      </c>
    </row>
    <row r="1863" spans="16:17" x14ac:dyDescent="0.25">
      <c r="P1863" s="11" t="s">
        <v>8</v>
      </c>
      <c r="Q1863" s="8" t="e">
        <f>IF(StudentsPerformance34[[#This Row],[math score]]&lt;50,"Failed","Passed")</f>
        <v>#VALUE!</v>
      </c>
    </row>
    <row r="1864" spans="16:17" x14ac:dyDescent="0.25">
      <c r="P1864" s="10" t="s">
        <v>17</v>
      </c>
      <c r="Q1864" s="9" t="e">
        <f>IF(StudentsPerformance34[[#This Row],[math score]]&lt;50,"Failed","Passed")</f>
        <v>#VALUE!</v>
      </c>
    </row>
    <row r="1865" spans="16:17" x14ac:dyDescent="0.25">
      <c r="P1865" s="11" t="s">
        <v>8</v>
      </c>
      <c r="Q1865" s="8" t="e">
        <f>IF(StudentsPerformance34[[#This Row],[math score]]&lt;50,"Failed","Passed")</f>
        <v>#VALUE!</v>
      </c>
    </row>
    <row r="1866" spans="16:17" x14ac:dyDescent="0.25">
      <c r="P1866" s="10" t="s">
        <v>8</v>
      </c>
      <c r="Q1866" s="9" t="e">
        <f>IF(StudentsPerformance34[[#This Row],[math score]]&lt;50,"Failed","Passed")</f>
        <v>#VALUE!</v>
      </c>
    </row>
    <row r="1867" spans="16:17" x14ac:dyDescent="0.25">
      <c r="P1867" s="11" t="s">
        <v>17</v>
      </c>
      <c r="Q1867" s="8" t="e">
        <f>IF(StudentsPerformance34[[#This Row],[math score]]&lt;50,"Failed","Passed")</f>
        <v>#VALUE!</v>
      </c>
    </row>
    <row r="1868" spans="16:17" x14ac:dyDescent="0.25">
      <c r="P1868" s="10" t="s">
        <v>8</v>
      </c>
      <c r="Q1868" s="9" t="e">
        <f>IF(StudentsPerformance34[[#This Row],[math score]]&lt;50,"Failed","Passed")</f>
        <v>#VALUE!</v>
      </c>
    </row>
    <row r="1869" spans="16:17" x14ac:dyDescent="0.25">
      <c r="P1869" s="11" t="s">
        <v>8</v>
      </c>
      <c r="Q1869" s="8" t="e">
        <f>IF(StudentsPerformance34[[#This Row],[math score]]&lt;50,"Failed","Passed")</f>
        <v>#VALUE!</v>
      </c>
    </row>
    <row r="1870" spans="16:17" x14ac:dyDescent="0.25">
      <c r="P1870" s="10" t="s">
        <v>8</v>
      </c>
      <c r="Q1870" s="9" t="e">
        <f>IF(StudentsPerformance34[[#This Row],[math score]]&lt;50,"Failed","Passed")</f>
        <v>#VALUE!</v>
      </c>
    </row>
    <row r="1871" spans="16:17" x14ac:dyDescent="0.25">
      <c r="P1871" s="11" t="s">
        <v>17</v>
      </c>
      <c r="Q1871" s="8" t="e">
        <f>IF(StudentsPerformance34[[#This Row],[math score]]&lt;50,"Failed","Passed")</f>
        <v>#VALUE!</v>
      </c>
    </row>
    <row r="1872" spans="16:17" x14ac:dyDescent="0.25">
      <c r="P1872" s="10" t="s">
        <v>8</v>
      </c>
      <c r="Q1872" s="9" t="e">
        <f>IF(StudentsPerformance34[[#This Row],[math score]]&lt;50,"Failed","Passed")</f>
        <v>#VALUE!</v>
      </c>
    </row>
    <row r="1873" spans="16:17" x14ac:dyDescent="0.25">
      <c r="P1873" s="11" t="s">
        <v>17</v>
      </c>
      <c r="Q1873" s="8" t="e">
        <f>IF(StudentsPerformance34[[#This Row],[math score]]&lt;50,"Failed","Passed")</f>
        <v>#VALUE!</v>
      </c>
    </row>
    <row r="1874" spans="16:17" x14ac:dyDescent="0.25">
      <c r="P1874" s="10" t="s">
        <v>8</v>
      </c>
      <c r="Q1874" s="9" t="e">
        <f>IF(StudentsPerformance34[[#This Row],[math score]]&lt;50,"Failed","Passed")</f>
        <v>#VALUE!</v>
      </c>
    </row>
    <row r="1875" spans="16:17" x14ac:dyDescent="0.25">
      <c r="P1875" s="11" t="s">
        <v>8</v>
      </c>
      <c r="Q1875" s="8" t="e">
        <f>IF(StudentsPerformance34[[#This Row],[math score]]&lt;50,"Failed","Passed")</f>
        <v>#VALUE!</v>
      </c>
    </row>
    <row r="1876" spans="16:17" x14ac:dyDescent="0.25">
      <c r="P1876" s="10" t="s">
        <v>8</v>
      </c>
      <c r="Q1876" s="9" t="e">
        <f>IF(StudentsPerformance34[[#This Row],[math score]]&lt;50,"Failed","Passed")</f>
        <v>#VALUE!</v>
      </c>
    </row>
    <row r="1877" spans="16:17" x14ac:dyDescent="0.25">
      <c r="P1877" s="11" t="s">
        <v>17</v>
      </c>
      <c r="Q1877" s="8" t="e">
        <f>IF(StudentsPerformance34[[#This Row],[math score]]&lt;50,"Failed","Passed")</f>
        <v>#VALUE!</v>
      </c>
    </row>
    <row r="1878" spans="16:17" x14ac:dyDescent="0.25">
      <c r="P1878" s="10" t="s">
        <v>8</v>
      </c>
      <c r="Q1878" s="9" t="e">
        <f>IF(StudentsPerformance34[[#This Row],[math score]]&lt;50,"Failed","Passed")</f>
        <v>#VALUE!</v>
      </c>
    </row>
    <row r="1879" spans="16:17" x14ac:dyDescent="0.25">
      <c r="P1879" s="11" t="s">
        <v>8</v>
      </c>
      <c r="Q1879" s="8" t="e">
        <f>IF(StudentsPerformance34[[#This Row],[math score]]&lt;50,"Failed","Passed")</f>
        <v>#VALUE!</v>
      </c>
    </row>
    <row r="1880" spans="16:17" x14ac:dyDescent="0.25">
      <c r="P1880" s="10" t="s">
        <v>17</v>
      </c>
      <c r="Q1880" s="9" t="e">
        <f>IF(StudentsPerformance34[[#This Row],[math score]]&lt;50,"Failed","Passed")</f>
        <v>#VALUE!</v>
      </c>
    </row>
    <row r="1881" spans="16:17" x14ac:dyDescent="0.25">
      <c r="P1881" s="11" t="s">
        <v>8</v>
      </c>
      <c r="Q1881" s="8" t="e">
        <f>IF(StudentsPerformance34[[#This Row],[math score]]&lt;50,"Failed","Passed")</f>
        <v>#VALUE!</v>
      </c>
    </row>
    <row r="1882" spans="16:17" x14ac:dyDescent="0.25">
      <c r="P1882" s="10" t="s">
        <v>17</v>
      </c>
      <c r="Q1882" s="9" t="e">
        <f>IF(StudentsPerformance34[[#This Row],[math score]]&lt;50,"Failed","Passed")</f>
        <v>#VALUE!</v>
      </c>
    </row>
    <row r="1883" spans="16:17" x14ac:dyDescent="0.25">
      <c r="P1883" s="11" t="s">
        <v>8</v>
      </c>
      <c r="Q1883" s="8" t="e">
        <f>IF(StudentsPerformance34[[#This Row],[math score]]&lt;50,"Failed","Passed")</f>
        <v>#VALUE!</v>
      </c>
    </row>
    <row r="1884" spans="16:17" x14ac:dyDescent="0.25">
      <c r="P1884" s="10" t="s">
        <v>17</v>
      </c>
      <c r="Q1884" s="9" t="e">
        <f>IF(StudentsPerformance34[[#This Row],[math score]]&lt;50,"Failed","Passed")</f>
        <v>#VALUE!</v>
      </c>
    </row>
    <row r="1885" spans="16:17" x14ac:dyDescent="0.25">
      <c r="P1885" s="11" t="s">
        <v>8</v>
      </c>
      <c r="Q1885" s="8" t="e">
        <f>IF(StudentsPerformance34[[#This Row],[math score]]&lt;50,"Failed","Passed")</f>
        <v>#VALUE!</v>
      </c>
    </row>
    <row r="1886" spans="16:17" x14ac:dyDescent="0.25">
      <c r="P1886" s="10" t="s">
        <v>8</v>
      </c>
      <c r="Q1886" s="9" t="e">
        <f>IF(StudentsPerformance34[[#This Row],[math score]]&lt;50,"Failed","Passed")</f>
        <v>#VALUE!</v>
      </c>
    </row>
    <row r="1887" spans="16:17" x14ac:dyDescent="0.25">
      <c r="P1887" s="11" t="s">
        <v>8</v>
      </c>
      <c r="Q1887" s="8" t="e">
        <f>IF(StudentsPerformance34[[#This Row],[math score]]&lt;50,"Failed","Passed")</f>
        <v>#VALUE!</v>
      </c>
    </row>
    <row r="1888" spans="16:17" x14ac:dyDescent="0.25">
      <c r="P1888" s="10" t="s">
        <v>8</v>
      </c>
      <c r="Q1888" s="9" t="e">
        <f>IF(StudentsPerformance34[[#This Row],[math score]]&lt;50,"Failed","Passed")</f>
        <v>#VALUE!</v>
      </c>
    </row>
    <row r="1889" spans="16:17" x14ac:dyDescent="0.25">
      <c r="P1889" s="11" t="s">
        <v>17</v>
      </c>
      <c r="Q1889" s="8" t="e">
        <f>IF(StudentsPerformance34[[#This Row],[math score]]&lt;50,"Failed","Passed")</f>
        <v>#VALUE!</v>
      </c>
    </row>
    <row r="1890" spans="16:17" x14ac:dyDescent="0.25">
      <c r="P1890" s="10" t="s">
        <v>17</v>
      </c>
      <c r="Q1890" s="9" t="e">
        <f>IF(StudentsPerformance34[[#This Row],[math score]]&lt;50,"Failed","Passed")</f>
        <v>#VALUE!</v>
      </c>
    </row>
    <row r="1891" spans="16:17" x14ac:dyDescent="0.25">
      <c r="P1891" s="11" t="s">
        <v>8</v>
      </c>
      <c r="Q1891" s="8" t="e">
        <f>IF(StudentsPerformance34[[#This Row],[math score]]&lt;50,"Failed","Passed")</f>
        <v>#VALUE!</v>
      </c>
    </row>
    <row r="1892" spans="16:17" x14ac:dyDescent="0.25">
      <c r="P1892" s="10" t="s">
        <v>8</v>
      </c>
      <c r="Q1892" s="9" t="e">
        <f>IF(StudentsPerformance34[[#This Row],[math score]]&lt;50,"Failed","Passed")</f>
        <v>#VALUE!</v>
      </c>
    </row>
    <row r="1893" spans="16:17" x14ac:dyDescent="0.25">
      <c r="P1893" s="11" t="s">
        <v>17</v>
      </c>
      <c r="Q1893" s="8" t="e">
        <f>IF(StudentsPerformance34[[#This Row],[math score]]&lt;50,"Failed","Passed")</f>
        <v>#VALUE!</v>
      </c>
    </row>
    <row r="1894" spans="16:17" x14ac:dyDescent="0.25">
      <c r="P1894" s="10" t="s">
        <v>17</v>
      </c>
      <c r="Q1894" s="9" t="e">
        <f>IF(StudentsPerformance34[[#This Row],[math score]]&lt;50,"Failed","Passed")</f>
        <v>#VALUE!</v>
      </c>
    </row>
    <row r="1895" spans="16:17" x14ac:dyDescent="0.25">
      <c r="P1895" s="11" t="s">
        <v>8</v>
      </c>
      <c r="Q1895" s="8" t="e">
        <f>IF(StudentsPerformance34[[#This Row],[math score]]&lt;50,"Failed","Passed")</f>
        <v>#VALUE!</v>
      </c>
    </row>
    <row r="1896" spans="16:17" x14ac:dyDescent="0.25">
      <c r="P1896" s="10" t="s">
        <v>8</v>
      </c>
      <c r="Q1896" s="9" t="e">
        <f>IF(StudentsPerformance34[[#This Row],[math score]]&lt;50,"Failed","Passed")</f>
        <v>#VALUE!</v>
      </c>
    </row>
    <row r="1897" spans="16:17" x14ac:dyDescent="0.25">
      <c r="P1897" s="11" t="s">
        <v>8</v>
      </c>
      <c r="Q1897" s="8" t="e">
        <f>IF(StudentsPerformance34[[#This Row],[math score]]&lt;50,"Failed","Passed")</f>
        <v>#VALUE!</v>
      </c>
    </row>
    <row r="1898" spans="16:17" x14ac:dyDescent="0.25">
      <c r="P1898" s="10" t="s">
        <v>8</v>
      </c>
      <c r="Q1898" s="9" t="e">
        <f>IF(StudentsPerformance34[[#This Row],[math score]]&lt;50,"Failed","Passed")</f>
        <v>#VALUE!</v>
      </c>
    </row>
    <row r="1899" spans="16:17" x14ac:dyDescent="0.25">
      <c r="P1899" s="11" t="s">
        <v>8</v>
      </c>
      <c r="Q1899" s="8" t="e">
        <f>IF(StudentsPerformance34[[#This Row],[math score]]&lt;50,"Failed","Passed")</f>
        <v>#VALUE!</v>
      </c>
    </row>
    <row r="1900" spans="16:17" x14ac:dyDescent="0.25">
      <c r="P1900" s="10" t="s">
        <v>17</v>
      </c>
      <c r="Q1900" s="9" t="e">
        <f>IF(StudentsPerformance34[[#This Row],[math score]]&lt;50,"Failed","Passed")</f>
        <v>#VALUE!</v>
      </c>
    </row>
    <row r="1901" spans="16:17" x14ac:dyDescent="0.25">
      <c r="P1901" s="11" t="s">
        <v>8</v>
      </c>
      <c r="Q1901" s="8" t="e">
        <f>IF(StudentsPerformance34[[#This Row],[math score]]&lt;50,"Failed","Passed")</f>
        <v>#VALUE!</v>
      </c>
    </row>
    <row r="1902" spans="16:17" x14ac:dyDescent="0.25">
      <c r="P1902" s="10" t="s">
        <v>8</v>
      </c>
      <c r="Q1902" s="9" t="e">
        <f>IF(StudentsPerformance34[[#This Row],[math score]]&lt;50,"Failed","Passed")</f>
        <v>#VALUE!</v>
      </c>
    </row>
    <row r="1903" spans="16:17" x14ac:dyDescent="0.25">
      <c r="P1903" s="11" t="s">
        <v>17</v>
      </c>
      <c r="Q1903" s="8" t="e">
        <f>IF(StudentsPerformance34[[#This Row],[math score]]&lt;50,"Failed","Passed")</f>
        <v>#VALUE!</v>
      </c>
    </row>
    <row r="1904" spans="16:17" x14ac:dyDescent="0.25">
      <c r="P1904" s="10" t="s">
        <v>17</v>
      </c>
      <c r="Q1904" s="9" t="e">
        <f>IF(StudentsPerformance34[[#This Row],[math score]]&lt;50,"Failed","Passed")</f>
        <v>#VALUE!</v>
      </c>
    </row>
    <row r="1905" spans="16:17" x14ac:dyDescent="0.25">
      <c r="P1905" s="11" t="s">
        <v>8</v>
      </c>
      <c r="Q1905" s="8" t="e">
        <f>IF(StudentsPerformance34[[#This Row],[math score]]&lt;50,"Failed","Passed")</f>
        <v>#VALUE!</v>
      </c>
    </row>
    <row r="1906" spans="16:17" x14ac:dyDescent="0.25">
      <c r="P1906" s="10" t="s">
        <v>17</v>
      </c>
      <c r="Q1906" s="9" t="e">
        <f>IF(StudentsPerformance34[[#This Row],[math score]]&lt;50,"Failed","Passed")</f>
        <v>#VALUE!</v>
      </c>
    </row>
    <row r="1907" spans="16:17" x14ac:dyDescent="0.25">
      <c r="P1907" s="11" t="s">
        <v>8</v>
      </c>
      <c r="Q1907" s="8" t="e">
        <f>IF(StudentsPerformance34[[#This Row],[math score]]&lt;50,"Failed","Passed")</f>
        <v>#VALUE!</v>
      </c>
    </row>
    <row r="1908" spans="16:17" x14ac:dyDescent="0.25">
      <c r="P1908" s="10" t="s">
        <v>17</v>
      </c>
      <c r="Q1908" s="9" t="e">
        <f>IF(StudentsPerformance34[[#This Row],[math score]]&lt;50,"Failed","Passed")</f>
        <v>#VALUE!</v>
      </c>
    </row>
    <row r="1909" spans="16:17" x14ac:dyDescent="0.25">
      <c r="P1909" s="11" t="s">
        <v>17</v>
      </c>
      <c r="Q1909" s="8" t="e">
        <f>IF(StudentsPerformance34[[#This Row],[math score]]&lt;50,"Failed","Passed")</f>
        <v>#VALUE!</v>
      </c>
    </row>
    <row r="1910" spans="16:17" x14ac:dyDescent="0.25">
      <c r="P1910" s="10" t="s">
        <v>17</v>
      </c>
      <c r="Q1910" s="9" t="e">
        <f>IF(StudentsPerformance34[[#This Row],[math score]]&lt;50,"Failed","Passed")</f>
        <v>#VALUE!</v>
      </c>
    </row>
    <row r="1911" spans="16:17" x14ac:dyDescent="0.25">
      <c r="P1911" s="11" t="s">
        <v>8</v>
      </c>
      <c r="Q1911" s="8" t="e">
        <f>IF(StudentsPerformance34[[#This Row],[math score]]&lt;50,"Failed","Passed")</f>
        <v>#VALUE!</v>
      </c>
    </row>
    <row r="1912" spans="16:17" x14ac:dyDescent="0.25">
      <c r="P1912" s="10" t="s">
        <v>17</v>
      </c>
      <c r="Q1912" s="9" t="e">
        <f>IF(StudentsPerformance34[[#This Row],[math score]]&lt;50,"Failed","Passed")</f>
        <v>#VALUE!</v>
      </c>
    </row>
    <row r="1913" spans="16:17" x14ac:dyDescent="0.25">
      <c r="P1913" s="11" t="s">
        <v>8</v>
      </c>
      <c r="Q1913" s="8" t="e">
        <f>IF(StudentsPerformance34[[#This Row],[math score]]&lt;50,"Failed","Passed")</f>
        <v>#VALUE!</v>
      </c>
    </row>
    <row r="1914" spans="16:17" x14ac:dyDescent="0.25">
      <c r="P1914" s="10" t="s">
        <v>17</v>
      </c>
      <c r="Q1914" s="9" t="e">
        <f>IF(StudentsPerformance34[[#This Row],[math score]]&lt;50,"Failed","Passed")</f>
        <v>#VALUE!</v>
      </c>
    </row>
    <row r="1915" spans="16:17" x14ac:dyDescent="0.25">
      <c r="P1915" s="11" t="s">
        <v>17</v>
      </c>
      <c r="Q1915" s="8" t="e">
        <f>IF(StudentsPerformance34[[#This Row],[math score]]&lt;50,"Failed","Passed")</f>
        <v>#VALUE!</v>
      </c>
    </row>
    <row r="1916" spans="16:17" x14ac:dyDescent="0.25">
      <c r="P1916" s="10" t="s">
        <v>17</v>
      </c>
      <c r="Q1916" s="9" t="e">
        <f>IF(StudentsPerformance34[[#This Row],[math score]]&lt;50,"Failed","Passed")</f>
        <v>#VALUE!</v>
      </c>
    </row>
    <row r="1917" spans="16:17" x14ac:dyDescent="0.25">
      <c r="P1917" s="11" t="s">
        <v>17</v>
      </c>
      <c r="Q1917" s="8" t="e">
        <f>IF(StudentsPerformance34[[#This Row],[math score]]&lt;50,"Failed","Passed")</f>
        <v>#VALUE!</v>
      </c>
    </row>
    <row r="1918" spans="16:17" x14ac:dyDescent="0.25">
      <c r="P1918" s="10" t="s">
        <v>17</v>
      </c>
      <c r="Q1918" s="9" t="e">
        <f>IF(StudentsPerformance34[[#This Row],[math score]]&lt;50,"Failed","Passed")</f>
        <v>#VALUE!</v>
      </c>
    </row>
    <row r="1919" spans="16:17" x14ac:dyDescent="0.25">
      <c r="P1919" s="11" t="s">
        <v>17</v>
      </c>
      <c r="Q1919" s="8" t="e">
        <f>IF(StudentsPerformance34[[#This Row],[math score]]&lt;50,"Failed","Passed")</f>
        <v>#VALUE!</v>
      </c>
    </row>
    <row r="1920" spans="16:17" x14ac:dyDescent="0.25">
      <c r="P1920" s="10" t="s">
        <v>17</v>
      </c>
      <c r="Q1920" s="9" t="e">
        <f>IF(StudentsPerformance34[[#This Row],[math score]]&lt;50,"Failed","Passed")</f>
        <v>#VALUE!</v>
      </c>
    </row>
    <row r="1921" spans="16:17" x14ac:dyDescent="0.25">
      <c r="P1921" s="11" t="s">
        <v>8</v>
      </c>
      <c r="Q1921" s="8" t="e">
        <f>IF(StudentsPerformance34[[#This Row],[math score]]&lt;50,"Failed","Passed")</f>
        <v>#VALUE!</v>
      </c>
    </row>
    <row r="1922" spans="16:17" x14ac:dyDescent="0.25">
      <c r="P1922" s="10" t="s">
        <v>17</v>
      </c>
      <c r="Q1922" s="9" t="e">
        <f>IF(StudentsPerformance34[[#This Row],[math score]]&lt;50,"Failed","Passed")</f>
        <v>#VALUE!</v>
      </c>
    </row>
    <row r="1923" spans="16:17" x14ac:dyDescent="0.25">
      <c r="P1923" s="11" t="s">
        <v>17</v>
      </c>
      <c r="Q1923" s="8" t="e">
        <f>IF(StudentsPerformance34[[#This Row],[math score]]&lt;50,"Failed","Passed")</f>
        <v>#VALUE!</v>
      </c>
    </row>
    <row r="1924" spans="16:17" x14ac:dyDescent="0.25">
      <c r="P1924" s="10" t="s">
        <v>17</v>
      </c>
      <c r="Q1924" s="9" t="e">
        <f>IF(StudentsPerformance34[[#This Row],[math score]]&lt;50,"Failed","Passed")</f>
        <v>#VALUE!</v>
      </c>
    </row>
    <row r="1925" spans="16:17" x14ac:dyDescent="0.25">
      <c r="P1925" s="11" t="s">
        <v>8</v>
      </c>
      <c r="Q1925" s="8" t="e">
        <f>IF(StudentsPerformance34[[#This Row],[math score]]&lt;50,"Failed","Passed")</f>
        <v>#VALUE!</v>
      </c>
    </row>
    <row r="1926" spans="16:17" x14ac:dyDescent="0.25">
      <c r="P1926" s="10" t="s">
        <v>17</v>
      </c>
      <c r="Q1926" s="9" t="e">
        <f>IF(StudentsPerformance34[[#This Row],[math score]]&lt;50,"Failed","Passed")</f>
        <v>#VALUE!</v>
      </c>
    </row>
    <row r="1927" spans="16:17" x14ac:dyDescent="0.25">
      <c r="P1927" s="11" t="s">
        <v>17</v>
      </c>
      <c r="Q1927" s="8" t="e">
        <f>IF(StudentsPerformance34[[#This Row],[math score]]&lt;50,"Failed","Passed")</f>
        <v>#VALUE!</v>
      </c>
    </row>
    <row r="1928" spans="16:17" x14ac:dyDescent="0.25">
      <c r="P1928" s="10" t="s">
        <v>8</v>
      </c>
      <c r="Q1928" s="9" t="e">
        <f>IF(StudentsPerformance34[[#This Row],[math score]]&lt;50,"Failed","Passed")</f>
        <v>#VALUE!</v>
      </c>
    </row>
    <row r="1929" spans="16:17" x14ac:dyDescent="0.25">
      <c r="P1929" s="11" t="s">
        <v>8</v>
      </c>
      <c r="Q1929" s="8" t="e">
        <f>IF(StudentsPerformance34[[#This Row],[math score]]&lt;50,"Failed","Passed")</f>
        <v>#VALUE!</v>
      </c>
    </row>
    <row r="1930" spans="16:17" x14ac:dyDescent="0.25">
      <c r="P1930" s="10" t="s">
        <v>17</v>
      </c>
      <c r="Q1930" s="9" t="e">
        <f>IF(StudentsPerformance34[[#This Row],[math score]]&lt;50,"Failed","Passed")</f>
        <v>#VALUE!</v>
      </c>
    </row>
    <row r="1931" spans="16:17" x14ac:dyDescent="0.25">
      <c r="P1931" s="11" t="s">
        <v>8</v>
      </c>
      <c r="Q1931" s="8" t="e">
        <f>IF(StudentsPerformance34[[#This Row],[math score]]&lt;50,"Failed","Passed")</f>
        <v>#VALUE!</v>
      </c>
    </row>
    <row r="1932" spans="16:17" x14ac:dyDescent="0.25">
      <c r="P1932" s="10" t="s">
        <v>17</v>
      </c>
      <c r="Q1932" s="9" t="e">
        <f>IF(StudentsPerformance34[[#This Row],[math score]]&lt;50,"Failed","Passed")</f>
        <v>#VALUE!</v>
      </c>
    </row>
    <row r="1933" spans="16:17" x14ac:dyDescent="0.25">
      <c r="P1933" s="11" t="s">
        <v>8</v>
      </c>
      <c r="Q1933" s="8" t="e">
        <f>IF(StudentsPerformance34[[#This Row],[math score]]&lt;50,"Failed","Passed")</f>
        <v>#VALUE!</v>
      </c>
    </row>
    <row r="1934" spans="16:17" x14ac:dyDescent="0.25">
      <c r="P1934" s="10" t="s">
        <v>17</v>
      </c>
      <c r="Q1934" s="9" t="e">
        <f>IF(StudentsPerformance34[[#This Row],[math score]]&lt;50,"Failed","Passed")</f>
        <v>#VALUE!</v>
      </c>
    </row>
    <row r="1935" spans="16:17" x14ac:dyDescent="0.25">
      <c r="P1935" s="11" t="s">
        <v>8</v>
      </c>
      <c r="Q1935" s="8" t="e">
        <f>IF(StudentsPerformance34[[#This Row],[math score]]&lt;50,"Failed","Passed")</f>
        <v>#VALUE!</v>
      </c>
    </row>
    <row r="1936" spans="16:17" x14ac:dyDescent="0.25">
      <c r="P1936" s="10" t="s">
        <v>8</v>
      </c>
      <c r="Q1936" s="9" t="e">
        <f>IF(StudentsPerformance34[[#This Row],[math score]]&lt;50,"Failed","Passed")</f>
        <v>#VALUE!</v>
      </c>
    </row>
    <row r="1937" spans="16:17" x14ac:dyDescent="0.25">
      <c r="P1937" s="11" t="s">
        <v>17</v>
      </c>
      <c r="Q1937" s="8" t="e">
        <f>IF(StudentsPerformance34[[#This Row],[math score]]&lt;50,"Failed","Passed")</f>
        <v>#VALUE!</v>
      </c>
    </row>
    <row r="1938" spans="16:17" x14ac:dyDescent="0.25">
      <c r="P1938" s="10" t="s">
        <v>8</v>
      </c>
      <c r="Q1938" s="9" t="e">
        <f>IF(StudentsPerformance34[[#This Row],[math score]]&lt;50,"Failed","Passed")</f>
        <v>#VALUE!</v>
      </c>
    </row>
    <row r="1939" spans="16:17" x14ac:dyDescent="0.25">
      <c r="P1939" s="11" t="s">
        <v>17</v>
      </c>
      <c r="Q1939" s="8" t="e">
        <f>IF(StudentsPerformance34[[#This Row],[math score]]&lt;50,"Failed","Passed")</f>
        <v>#VALUE!</v>
      </c>
    </row>
    <row r="1940" spans="16:17" x14ac:dyDescent="0.25">
      <c r="P1940" s="10" t="s">
        <v>17</v>
      </c>
      <c r="Q1940" s="9" t="e">
        <f>IF(StudentsPerformance34[[#This Row],[math score]]&lt;50,"Failed","Passed")</f>
        <v>#VALUE!</v>
      </c>
    </row>
    <row r="1941" spans="16:17" x14ac:dyDescent="0.25">
      <c r="P1941" s="11" t="s">
        <v>8</v>
      </c>
      <c r="Q1941" s="8" t="e">
        <f>IF(StudentsPerformance34[[#This Row],[math score]]&lt;50,"Failed","Passed")</f>
        <v>#VALUE!</v>
      </c>
    </row>
    <row r="1942" spans="16:17" x14ac:dyDescent="0.25">
      <c r="P1942" s="10" t="s">
        <v>8</v>
      </c>
      <c r="Q1942" s="9" t="e">
        <f>IF(StudentsPerformance34[[#This Row],[math score]]&lt;50,"Failed","Passed")</f>
        <v>#VALUE!</v>
      </c>
    </row>
    <row r="1943" spans="16:17" x14ac:dyDescent="0.25">
      <c r="P1943" s="11" t="s">
        <v>17</v>
      </c>
      <c r="Q1943" s="8" t="e">
        <f>IF(StudentsPerformance34[[#This Row],[math score]]&lt;50,"Failed","Passed")</f>
        <v>#VALUE!</v>
      </c>
    </row>
    <row r="1944" spans="16:17" x14ac:dyDescent="0.25">
      <c r="P1944" s="10" t="s">
        <v>8</v>
      </c>
      <c r="Q1944" s="9" t="e">
        <f>IF(StudentsPerformance34[[#This Row],[math score]]&lt;50,"Failed","Passed")</f>
        <v>#VALUE!</v>
      </c>
    </row>
    <row r="1945" spans="16:17" x14ac:dyDescent="0.25">
      <c r="P1945" s="11" t="s">
        <v>8</v>
      </c>
      <c r="Q1945" s="8" t="e">
        <f>IF(StudentsPerformance34[[#This Row],[math score]]&lt;50,"Failed","Passed")</f>
        <v>#VALUE!</v>
      </c>
    </row>
    <row r="1946" spans="16:17" x14ac:dyDescent="0.25">
      <c r="P1946" s="10" t="s">
        <v>8</v>
      </c>
      <c r="Q1946" s="9" t="e">
        <f>IF(StudentsPerformance34[[#This Row],[math score]]&lt;50,"Failed","Passed")</f>
        <v>#VALUE!</v>
      </c>
    </row>
    <row r="1947" spans="16:17" x14ac:dyDescent="0.25">
      <c r="P1947" s="11" t="s">
        <v>8</v>
      </c>
      <c r="Q1947" s="8" t="e">
        <f>IF(StudentsPerformance34[[#This Row],[math score]]&lt;50,"Failed","Passed")</f>
        <v>#VALUE!</v>
      </c>
    </row>
    <row r="1948" spans="16:17" x14ac:dyDescent="0.25">
      <c r="P1948" s="10" t="s">
        <v>17</v>
      </c>
      <c r="Q1948" s="9" t="e">
        <f>IF(StudentsPerformance34[[#This Row],[math score]]&lt;50,"Failed","Passed")</f>
        <v>#VALUE!</v>
      </c>
    </row>
    <row r="1949" spans="16:17" x14ac:dyDescent="0.25">
      <c r="P1949" s="11" t="s">
        <v>8</v>
      </c>
      <c r="Q1949" s="8" t="e">
        <f>IF(StudentsPerformance34[[#This Row],[math score]]&lt;50,"Failed","Passed")</f>
        <v>#VALUE!</v>
      </c>
    </row>
    <row r="1950" spans="16:17" x14ac:dyDescent="0.25">
      <c r="P1950" s="10" t="s">
        <v>17</v>
      </c>
      <c r="Q1950" s="9" t="e">
        <f>IF(StudentsPerformance34[[#This Row],[math score]]&lt;50,"Failed","Passed")</f>
        <v>#VALUE!</v>
      </c>
    </row>
    <row r="1951" spans="16:17" x14ac:dyDescent="0.25">
      <c r="P1951" s="11" t="s">
        <v>17</v>
      </c>
      <c r="Q1951" s="8" t="e">
        <f>IF(StudentsPerformance34[[#This Row],[math score]]&lt;50,"Failed","Passed")</f>
        <v>#VALUE!</v>
      </c>
    </row>
    <row r="1952" spans="16:17" x14ac:dyDescent="0.25">
      <c r="P1952" s="10" t="s">
        <v>8</v>
      </c>
      <c r="Q1952" s="9" t="e">
        <f>IF(StudentsPerformance34[[#This Row],[math score]]&lt;50,"Failed","Passed")</f>
        <v>#VALUE!</v>
      </c>
    </row>
    <row r="1953" spans="16:17" x14ac:dyDescent="0.25">
      <c r="P1953" s="11" t="s">
        <v>8</v>
      </c>
      <c r="Q1953" s="8" t="e">
        <f>IF(StudentsPerformance34[[#This Row],[math score]]&lt;50,"Failed","Passed")</f>
        <v>#VALUE!</v>
      </c>
    </row>
    <row r="1954" spans="16:17" x14ac:dyDescent="0.25">
      <c r="P1954" s="10" t="s">
        <v>8</v>
      </c>
      <c r="Q1954" s="9" t="e">
        <f>IF(StudentsPerformance34[[#This Row],[math score]]&lt;50,"Failed","Passed")</f>
        <v>#VALUE!</v>
      </c>
    </row>
    <row r="1955" spans="16:17" x14ac:dyDescent="0.25">
      <c r="P1955" s="11" t="s">
        <v>17</v>
      </c>
      <c r="Q1955" s="8" t="e">
        <f>IF(StudentsPerformance34[[#This Row],[math score]]&lt;50,"Failed","Passed")</f>
        <v>#VALUE!</v>
      </c>
    </row>
    <row r="1956" spans="16:17" x14ac:dyDescent="0.25">
      <c r="P1956" s="10" t="s">
        <v>8</v>
      </c>
      <c r="Q1956" s="9" t="e">
        <f>IF(StudentsPerformance34[[#This Row],[math score]]&lt;50,"Failed","Passed")</f>
        <v>#VALUE!</v>
      </c>
    </row>
    <row r="1957" spans="16:17" x14ac:dyDescent="0.25">
      <c r="P1957" s="11" t="s">
        <v>8</v>
      </c>
      <c r="Q1957" s="8" t="e">
        <f>IF(StudentsPerformance34[[#This Row],[math score]]&lt;50,"Failed","Passed")</f>
        <v>#VALUE!</v>
      </c>
    </row>
    <row r="1958" spans="16:17" x14ac:dyDescent="0.25">
      <c r="P1958" s="10" t="s">
        <v>8</v>
      </c>
      <c r="Q1958" s="9" t="e">
        <f>IF(StudentsPerformance34[[#This Row],[math score]]&lt;50,"Failed","Passed")</f>
        <v>#VALUE!</v>
      </c>
    </row>
    <row r="1959" spans="16:17" x14ac:dyDescent="0.25">
      <c r="P1959" s="11" t="s">
        <v>8</v>
      </c>
      <c r="Q1959" s="8" t="e">
        <f>IF(StudentsPerformance34[[#This Row],[math score]]&lt;50,"Failed","Passed")</f>
        <v>#VALUE!</v>
      </c>
    </row>
    <row r="1960" spans="16:17" x14ac:dyDescent="0.25">
      <c r="P1960" s="10" t="s">
        <v>17</v>
      </c>
      <c r="Q1960" s="9" t="e">
        <f>IF(StudentsPerformance34[[#This Row],[math score]]&lt;50,"Failed","Passed")</f>
        <v>#VALUE!</v>
      </c>
    </row>
    <row r="1961" spans="16:17" x14ac:dyDescent="0.25">
      <c r="P1961" s="11" t="s">
        <v>17</v>
      </c>
      <c r="Q1961" s="8" t="e">
        <f>IF(StudentsPerformance34[[#This Row],[math score]]&lt;50,"Failed","Passed")</f>
        <v>#VALUE!</v>
      </c>
    </row>
    <row r="1962" spans="16:17" x14ac:dyDescent="0.25">
      <c r="P1962" s="10" t="s">
        <v>17</v>
      </c>
      <c r="Q1962" s="9" t="e">
        <f>IF(StudentsPerformance34[[#This Row],[math score]]&lt;50,"Failed","Passed")</f>
        <v>#VALUE!</v>
      </c>
    </row>
    <row r="1963" spans="16:17" x14ac:dyDescent="0.25">
      <c r="P1963" s="11" t="s">
        <v>8</v>
      </c>
      <c r="Q1963" s="8" t="e">
        <f>IF(StudentsPerformance34[[#This Row],[math score]]&lt;50,"Failed","Passed")</f>
        <v>#VALUE!</v>
      </c>
    </row>
    <row r="1964" spans="16:17" x14ac:dyDescent="0.25">
      <c r="P1964" s="10" t="s">
        <v>8</v>
      </c>
      <c r="Q1964" s="9" t="e">
        <f>IF(StudentsPerformance34[[#This Row],[math score]]&lt;50,"Failed","Passed")</f>
        <v>#VALUE!</v>
      </c>
    </row>
    <row r="1965" spans="16:17" x14ac:dyDescent="0.25">
      <c r="P1965" s="11" t="s">
        <v>17</v>
      </c>
      <c r="Q1965" s="8" t="e">
        <f>IF(StudentsPerformance34[[#This Row],[math score]]&lt;50,"Failed","Passed")</f>
        <v>#VALUE!</v>
      </c>
    </row>
    <row r="1966" spans="16:17" x14ac:dyDescent="0.25">
      <c r="P1966" s="10" t="s">
        <v>17</v>
      </c>
      <c r="Q1966" s="9" t="e">
        <f>IF(StudentsPerformance34[[#This Row],[math score]]&lt;50,"Failed","Passed")</f>
        <v>#VALUE!</v>
      </c>
    </row>
    <row r="1967" spans="16:17" x14ac:dyDescent="0.25">
      <c r="P1967" s="11" t="s">
        <v>8</v>
      </c>
      <c r="Q1967" s="8" t="e">
        <f>IF(StudentsPerformance34[[#This Row],[math score]]&lt;50,"Failed","Passed")</f>
        <v>#VALUE!</v>
      </c>
    </row>
    <row r="1968" spans="16:17" x14ac:dyDescent="0.25">
      <c r="P1968" s="10" t="s">
        <v>8</v>
      </c>
      <c r="Q1968" s="9" t="e">
        <f>IF(StudentsPerformance34[[#This Row],[math score]]&lt;50,"Failed","Passed")</f>
        <v>#VALUE!</v>
      </c>
    </row>
    <row r="1969" spans="16:17" x14ac:dyDescent="0.25">
      <c r="P1969" s="11" t="s">
        <v>17</v>
      </c>
      <c r="Q1969" s="8" t="e">
        <f>IF(StudentsPerformance34[[#This Row],[math score]]&lt;50,"Failed","Passed")</f>
        <v>#VALUE!</v>
      </c>
    </row>
    <row r="1970" spans="16:17" x14ac:dyDescent="0.25">
      <c r="P1970" s="10" t="s">
        <v>8</v>
      </c>
      <c r="Q1970" s="9" t="e">
        <f>IF(StudentsPerformance34[[#This Row],[math score]]&lt;50,"Failed","Passed")</f>
        <v>#VALUE!</v>
      </c>
    </row>
    <row r="1971" spans="16:17" x14ac:dyDescent="0.25">
      <c r="P1971" s="11" t="s">
        <v>17</v>
      </c>
      <c r="Q1971" s="8" t="e">
        <f>IF(StudentsPerformance34[[#This Row],[math score]]&lt;50,"Failed","Passed")</f>
        <v>#VALUE!</v>
      </c>
    </row>
    <row r="1972" spans="16:17" x14ac:dyDescent="0.25">
      <c r="P1972" s="10" t="s">
        <v>8</v>
      </c>
      <c r="Q1972" s="9" t="e">
        <f>IF(StudentsPerformance34[[#This Row],[math score]]&lt;50,"Failed","Passed")</f>
        <v>#VALUE!</v>
      </c>
    </row>
    <row r="1973" spans="16:17" x14ac:dyDescent="0.25">
      <c r="P1973" s="11" t="s">
        <v>8</v>
      </c>
      <c r="Q1973" s="8" t="e">
        <f>IF(StudentsPerformance34[[#This Row],[math score]]&lt;50,"Failed","Passed")</f>
        <v>#VALUE!</v>
      </c>
    </row>
    <row r="1974" spans="16:17" x14ac:dyDescent="0.25">
      <c r="P1974" s="10" t="s">
        <v>17</v>
      </c>
      <c r="Q1974" s="9" t="e">
        <f>IF(StudentsPerformance34[[#This Row],[math score]]&lt;50,"Failed","Passed")</f>
        <v>#VALUE!</v>
      </c>
    </row>
    <row r="1975" spans="16:17" x14ac:dyDescent="0.25">
      <c r="P1975" s="11" t="s">
        <v>8</v>
      </c>
      <c r="Q1975" s="8" t="e">
        <f>IF(StudentsPerformance34[[#This Row],[math score]]&lt;50,"Failed","Passed")</f>
        <v>#VALUE!</v>
      </c>
    </row>
    <row r="1976" spans="16:17" x14ac:dyDescent="0.25">
      <c r="P1976" s="10" t="s">
        <v>8</v>
      </c>
      <c r="Q1976" s="9" t="e">
        <f>IF(StudentsPerformance34[[#This Row],[math score]]&lt;50,"Failed","Passed")</f>
        <v>#VALUE!</v>
      </c>
    </row>
    <row r="1977" spans="16:17" x14ac:dyDescent="0.25">
      <c r="P1977" s="11" t="s">
        <v>8</v>
      </c>
      <c r="Q1977" s="8" t="e">
        <f>IF(StudentsPerformance34[[#This Row],[math score]]&lt;50,"Failed","Passed")</f>
        <v>#VALUE!</v>
      </c>
    </row>
    <row r="1978" spans="16:17" x14ac:dyDescent="0.25">
      <c r="P1978" s="10" t="s">
        <v>17</v>
      </c>
      <c r="Q1978" s="9" t="e">
        <f>IF(StudentsPerformance34[[#This Row],[math score]]&lt;50,"Failed","Passed")</f>
        <v>#VALUE!</v>
      </c>
    </row>
    <row r="1979" spans="16:17" x14ac:dyDescent="0.25">
      <c r="P1979" s="11" t="s">
        <v>8</v>
      </c>
      <c r="Q1979" s="8" t="e">
        <f>IF(StudentsPerformance34[[#This Row],[math score]]&lt;50,"Failed","Passed")</f>
        <v>#VALUE!</v>
      </c>
    </row>
    <row r="1980" spans="16:17" x14ac:dyDescent="0.25">
      <c r="P1980" s="10" t="s">
        <v>17</v>
      </c>
      <c r="Q1980" s="9" t="e">
        <f>IF(StudentsPerformance34[[#This Row],[math score]]&lt;50,"Failed","Passed")</f>
        <v>#VALUE!</v>
      </c>
    </row>
    <row r="1981" spans="16:17" x14ac:dyDescent="0.25">
      <c r="P1981" s="11" t="s">
        <v>8</v>
      </c>
      <c r="Q1981" s="8" t="e">
        <f>IF(StudentsPerformance34[[#This Row],[math score]]&lt;50,"Failed","Passed")</f>
        <v>#VALUE!</v>
      </c>
    </row>
    <row r="1982" spans="16:17" x14ac:dyDescent="0.25">
      <c r="P1982" s="10" t="s">
        <v>8</v>
      </c>
      <c r="Q1982" s="9" t="e">
        <f>IF(StudentsPerformance34[[#This Row],[math score]]&lt;50,"Failed","Passed")</f>
        <v>#VALUE!</v>
      </c>
    </row>
    <row r="1983" spans="16:17" x14ac:dyDescent="0.25">
      <c r="P1983" s="11" t="s">
        <v>8</v>
      </c>
      <c r="Q1983" s="8" t="e">
        <f>IF(StudentsPerformance34[[#This Row],[math score]]&lt;50,"Failed","Passed")</f>
        <v>#VALUE!</v>
      </c>
    </row>
  </sheetData>
  <pageMargins left="0.7" right="0.7" top="0.75" bottom="0.75" header="0.3" footer="0.3"/>
  <pageSetup paperSize="9" orientation="portrait" r:id="rId1"/>
  <headerFooter>
    <oddFooter>&amp;R&amp;1#&amp;"Arial"&amp;10&amp;K000000Confidential C</oddFooter>
  </headerFooter>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7CC7A-4C4A-4C91-A4C7-F2CCE327D174}">
  <dimension ref="A3:F703"/>
  <sheetViews>
    <sheetView topLeftCell="A18" workbookViewId="0">
      <selection activeCell="A26" sqref="A26"/>
    </sheetView>
  </sheetViews>
  <sheetFormatPr baseColWidth="10" defaultRowHeight="15" x14ac:dyDescent="0.25"/>
  <cols>
    <col min="1" max="1" width="19.5703125" bestFit="1" customWidth="1"/>
    <col min="2" max="2" width="16.5703125" bestFit="1" customWidth="1"/>
    <col min="3" max="3" width="29.5703125" bestFit="1" customWidth="1"/>
    <col min="4" max="4" width="16.28515625" customWidth="1"/>
    <col min="5" max="5" width="15.42578125" bestFit="1" customWidth="1"/>
  </cols>
  <sheetData>
    <row r="3" spans="1:3" x14ac:dyDescent="0.25">
      <c r="A3" s="1" t="s">
        <v>25</v>
      </c>
      <c r="B3" t="s">
        <v>1117</v>
      </c>
    </row>
    <row r="4" spans="1:3" x14ac:dyDescent="0.25">
      <c r="A4" s="2" t="s">
        <v>8</v>
      </c>
      <c r="B4">
        <v>518</v>
      </c>
    </row>
    <row r="5" spans="1:3" x14ac:dyDescent="0.25">
      <c r="A5" s="2" t="s">
        <v>17</v>
      </c>
      <c r="B5">
        <v>482</v>
      </c>
    </row>
    <row r="6" spans="1:3" x14ac:dyDescent="0.25">
      <c r="A6" s="2" t="s">
        <v>26</v>
      </c>
      <c r="B6">
        <v>1000</v>
      </c>
    </row>
    <row r="16" spans="1:3" x14ac:dyDescent="0.25">
      <c r="B16" t="s">
        <v>34</v>
      </c>
      <c r="C16" t="s">
        <v>35</v>
      </c>
    </row>
    <row r="17" spans="1:6" x14ac:dyDescent="0.25">
      <c r="A17" t="s">
        <v>1116</v>
      </c>
      <c r="B17">
        <v>865</v>
      </c>
      <c r="C17">
        <v>135</v>
      </c>
    </row>
    <row r="18" spans="1:6" x14ac:dyDescent="0.25">
      <c r="A18" t="s">
        <v>38</v>
      </c>
      <c r="B18">
        <v>910</v>
      </c>
      <c r="C18">
        <v>90</v>
      </c>
    </row>
    <row r="19" spans="1:6" x14ac:dyDescent="0.25">
      <c r="A19" t="s">
        <v>39</v>
      </c>
      <c r="B19">
        <v>886</v>
      </c>
      <c r="C19">
        <v>114</v>
      </c>
    </row>
    <row r="25" spans="1:6" x14ac:dyDescent="0.25">
      <c r="A25" t="s">
        <v>2217</v>
      </c>
      <c r="B25" t="s">
        <v>2211</v>
      </c>
      <c r="C25" t="s">
        <v>2212</v>
      </c>
      <c r="D25" t="s">
        <v>2299</v>
      </c>
      <c r="E25" t="s">
        <v>2300</v>
      </c>
      <c r="F25" t="s">
        <v>2301</v>
      </c>
    </row>
    <row r="26" spans="1:6" x14ac:dyDescent="0.25">
      <c r="A26">
        <v>90</v>
      </c>
      <c r="B26">
        <v>72</v>
      </c>
      <c r="C26">
        <v>47</v>
      </c>
      <c r="D26">
        <v>69</v>
      </c>
      <c r="E26">
        <v>69</v>
      </c>
      <c r="F26">
        <v>64</v>
      </c>
    </row>
    <row r="27" spans="1:6" x14ac:dyDescent="0.25">
      <c r="A27">
        <v>50</v>
      </c>
      <c r="B27">
        <v>74</v>
      </c>
      <c r="C27">
        <v>71</v>
      </c>
      <c r="D27">
        <v>76</v>
      </c>
      <c r="E27">
        <v>18</v>
      </c>
      <c r="F27">
        <v>38</v>
      </c>
    </row>
    <row r="28" spans="1:6" x14ac:dyDescent="0.25">
      <c r="A28">
        <v>46</v>
      </c>
      <c r="B28">
        <v>67</v>
      </c>
      <c r="C28">
        <v>58</v>
      </c>
      <c r="D28">
        <v>88</v>
      </c>
      <c r="E28">
        <v>69</v>
      </c>
      <c r="F28">
        <v>65</v>
      </c>
    </row>
    <row r="29" spans="1:6" x14ac:dyDescent="0.25">
      <c r="A29">
        <v>73</v>
      </c>
      <c r="B29">
        <v>79</v>
      </c>
      <c r="C29">
        <v>40</v>
      </c>
      <c r="D29">
        <v>40</v>
      </c>
      <c r="E29">
        <v>50</v>
      </c>
      <c r="F29">
        <v>88</v>
      </c>
    </row>
    <row r="30" spans="1:6" x14ac:dyDescent="0.25">
      <c r="A30">
        <v>62</v>
      </c>
      <c r="B30">
        <v>80</v>
      </c>
      <c r="C30">
        <v>54</v>
      </c>
      <c r="D30">
        <v>78</v>
      </c>
      <c r="E30">
        <v>71</v>
      </c>
      <c r="F30">
        <v>66</v>
      </c>
    </row>
    <row r="31" spans="1:6" x14ac:dyDescent="0.25">
      <c r="A31">
        <v>56</v>
      </c>
      <c r="B31">
        <v>65</v>
      </c>
      <c r="C31">
        <v>81</v>
      </c>
      <c r="D31">
        <v>65</v>
      </c>
      <c r="E31">
        <v>0</v>
      </c>
      <c r="F31">
        <v>70</v>
      </c>
    </row>
    <row r="32" spans="1:6" x14ac:dyDescent="0.25">
      <c r="A32">
        <v>62</v>
      </c>
      <c r="B32">
        <v>65</v>
      </c>
      <c r="C32">
        <v>74</v>
      </c>
      <c r="D32">
        <v>44</v>
      </c>
      <c r="E32">
        <v>39</v>
      </c>
      <c r="F32">
        <v>66</v>
      </c>
    </row>
    <row r="33" spans="1:6" x14ac:dyDescent="0.25">
      <c r="A33">
        <v>87</v>
      </c>
      <c r="B33">
        <v>68</v>
      </c>
      <c r="C33">
        <v>75</v>
      </c>
      <c r="D33">
        <v>69</v>
      </c>
      <c r="E33">
        <v>59</v>
      </c>
      <c r="F33">
        <v>82</v>
      </c>
    </row>
    <row r="34" spans="1:6" x14ac:dyDescent="0.25">
      <c r="A34">
        <v>82</v>
      </c>
      <c r="B34">
        <v>99</v>
      </c>
      <c r="C34">
        <v>57</v>
      </c>
      <c r="D34">
        <v>69</v>
      </c>
      <c r="E34">
        <v>67</v>
      </c>
      <c r="F34">
        <v>88</v>
      </c>
    </row>
    <row r="35" spans="1:6" x14ac:dyDescent="0.25">
      <c r="A35">
        <v>89</v>
      </c>
      <c r="B35">
        <v>75</v>
      </c>
      <c r="C35">
        <v>55</v>
      </c>
      <c r="D35">
        <v>63</v>
      </c>
      <c r="E35">
        <v>45</v>
      </c>
      <c r="F35">
        <v>33</v>
      </c>
    </row>
    <row r="36" spans="1:6" x14ac:dyDescent="0.25">
      <c r="A36">
        <v>49</v>
      </c>
      <c r="B36">
        <v>78</v>
      </c>
      <c r="C36">
        <v>58</v>
      </c>
      <c r="D36">
        <v>40</v>
      </c>
      <c r="E36">
        <v>61</v>
      </c>
      <c r="F36">
        <v>49</v>
      </c>
    </row>
    <row r="37" spans="1:6" x14ac:dyDescent="0.25">
      <c r="A37">
        <v>81</v>
      </c>
      <c r="B37">
        <v>79</v>
      </c>
      <c r="C37">
        <v>53</v>
      </c>
      <c r="D37">
        <v>97</v>
      </c>
      <c r="E37">
        <v>49</v>
      </c>
      <c r="F37">
        <v>42</v>
      </c>
    </row>
    <row r="38" spans="1:6" x14ac:dyDescent="0.25">
      <c r="A38">
        <v>58</v>
      </c>
      <c r="B38">
        <v>51</v>
      </c>
      <c r="C38">
        <v>50</v>
      </c>
      <c r="D38">
        <v>59</v>
      </c>
      <c r="E38">
        <v>30</v>
      </c>
      <c r="F38">
        <v>27</v>
      </c>
    </row>
    <row r="39" spans="1:6" x14ac:dyDescent="0.25">
      <c r="A39">
        <v>81</v>
      </c>
      <c r="B39">
        <v>74</v>
      </c>
      <c r="C39">
        <v>65</v>
      </c>
      <c r="D39">
        <v>53</v>
      </c>
      <c r="E39">
        <v>61</v>
      </c>
      <c r="F39">
        <v>71</v>
      </c>
    </row>
    <row r="40" spans="1:6" x14ac:dyDescent="0.25">
      <c r="A40">
        <v>52</v>
      </c>
      <c r="B40">
        <v>58</v>
      </c>
      <c r="C40">
        <v>55</v>
      </c>
      <c r="D40">
        <v>53</v>
      </c>
      <c r="E40">
        <v>73</v>
      </c>
      <c r="F40">
        <v>60</v>
      </c>
    </row>
    <row r="41" spans="1:6" x14ac:dyDescent="0.25">
      <c r="A41">
        <v>62</v>
      </c>
      <c r="B41">
        <v>68</v>
      </c>
      <c r="C41">
        <v>57</v>
      </c>
      <c r="D41">
        <v>58</v>
      </c>
      <c r="E41">
        <v>65</v>
      </c>
      <c r="F41">
        <v>62</v>
      </c>
    </row>
    <row r="42" spans="1:6" x14ac:dyDescent="0.25">
      <c r="A42">
        <v>69</v>
      </c>
      <c r="B42">
        <v>77</v>
      </c>
      <c r="C42">
        <v>77</v>
      </c>
      <c r="D42">
        <v>60</v>
      </c>
      <c r="E42">
        <v>70</v>
      </c>
      <c r="F42">
        <v>84</v>
      </c>
    </row>
    <row r="43" spans="1:6" x14ac:dyDescent="0.25">
      <c r="A43">
        <v>45</v>
      </c>
      <c r="B43">
        <v>54</v>
      </c>
      <c r="C43">
        <v>82</v>
      </c>
      <c r="D43">
        <v>58</v>
      </c>
      <c r="E43">
        <v>51</v>
      </c>
      <c r="F43">
        <v>63</v>
      </c>
    </row>
    <row r="44" spans="1:6" x14ac:dyDescent="0.25">
      <c r="A44">
        <v>80</v>
      </c>
      <c r="B44">
        <v>96</v>
      </c>
      <c r="C44">
        <v>52</v>
      </c>
      <c r="D44">
        <v>63</v>
      </c>
      <c r="E44">
        <v>72</v>
      </c>
      <c r="F44">
        <v>87</v>
      </c>
    </row>
    <row r="45" spans="1:6" x14ac:dyDescent="0.25">
      <c r="A45">
        <v>65</v>
      </c>
      <c r="B45">
        <v>43</v>
      </c>
      <c r="C45">
        <v>62</v>
      </c>
      <c r="D45">
        <v>50</v>
      </c>
      <c r="E45">
        <v>53</v>
      </c>
      <c r="F45">
        <v>70</v>
      </c>
    </row>
    <row r="46" spans="1:6" x14ac:dyDescent="0.25">
      <c r="A46">
        <v>77</v>
      </c>
      <c r="B46">
        <v>77</v>
      </c>
      <c r="C46">
        <v>69</v>
      </c>
      <c r="D46">
        <v>73</v>
      </c>
      <c r="E46">
        <v>51</v>
      </c>
      <c r="F46">
        <v>57</v>
      </c>
    </row>
    <row r="47" spans="1:6" x14ac:dyDescent="0.25">
      <c r="A47">
        <v>85</v>
      </c>
      <c r="B47">
        <v>78</v>
      </c>
      <c r="C47">
        <v>61</v>
      </c>
      <c r="D47">
        <v>76</v>
      </c>
      <c r="E47">
        <v>76</v>
      </c>
      <c r="F47">
        <v>66</v>
      </c>
    </row>
    <row r="48" spans="1:6" x14ac:dyDescent="0.25">
      <c r="A48">
        <v>79</v>
      </c>
      <c r="B48">
        <v>82</v>
      </c>
      <c r="C48">
        <v>39</v>
      </c>
      <c r="D48">
        <v>58</v>
      </c>
      <c r="E48">
        <v>88</v>
      </c>
      <c r="F48">
        <v>52</v>
      </c>
    </row>
    <row r="49" spans="1:6" x14ac:dyDescent="0.25">
      <c r="A49">
        <v>73</v>
      </c>
      <c r="B49">
        <v>67</v>
      </c>
      <c r="C49">
        <v>41</v>
      </c>
      <c r="D49">
        <v>79</v>
      </c>
      <c r="E49">
        <v>62</v>
      </c>
      <c r="F49">
        <v>53</v>
      </c>
    </row>
    <row r="50" spans="1:6" x14ac:dyDescent="0.25">
      <c r="A50">
        <v>70</v>
      </c>
      <c r="B50">
        <v>83</v>
      </c>
      <c r="C50">
        <v>44</v>
      </c>
      <c r="D50">
        <v>63</v>
      </c>
      <c r="E50">
        <v>62</v>
      </c>
      <c r="F50">
        <v>68</v>
      </c>
    </row>
    <row r="51" spans="1:6" x14ac:dyDescent="0.25">
      <c r="A51">
        <v>47</v>
      </c>
      <c r="B51">
        <v>63</v>
      </c>
      <c r="C51">
        <v>47</v>
      </c>
      <c r="D51">
        <v>58</v>
      </c>
      <c r="E51">
        <v>94</v>
      </c>
      <c r="F51">
        <v>72</v>
      </c>
    </row>
    <row r="52" spans="1:6" x14ac:dyDescent="0.25">
      <c r="A52">
        <v>55</v>
      </c>
      <c r="B52">
        <v>80</v>
      </c>
      <c r="C52">
        <v>72</v>
      </c>
      <c r="D52">
        <v>79</v>
      </c>
      <c r="E52">
        <v>97</v>
      </c>
      <c r="F52">
        <v>46</v>
      </c>
    </row>
    <row r="53" spans="1:6" x14ac:dyDescent="0.25">
      <c r="A53">
        <v>74</v>
      </c>
      <c r="B53">
        <v>63</v>
      </c>
      <c r="C53">
        <v>71</v>
      </c>
      <c r="D53">
        <v>98</v>
      </c>
      <c r="E53">
        <v>45</v>
      </c>
      <c r="F53">
        <v>50</v>
      </c>
    </row>
    <row r="54" spans="1:6" x14ac:dyDescent="0.25">
      <c r="A54">
        <v>40</v>
      </c>
      <c r="B54">
        <v>69</v>
      </c>
      <c r="C54">
        <v>43</v>
      </c>
      <c r="D54">
        <v>58</v>
      </c>
      <c r="E54">
        <v>62</v>
      </c>
      <c r="F54">
        <v>80</v>
      </c>
    </row>
    <row r="55" spans="1:6" x14ac:dyDescent="0.25">
      <c r="A55">
        <v>79</v>
      </c>
      <c r="B55">
        <v>83</v>
      </c>
      <c r="C55">
        <v>78</v>
      </c>
      <c r="D55">
        <v>51</v>
      </c>
      <c r="E55">
        <v>48</v>
      </c>
      <c r="F55">
        <v>55</v>
      </c>
    </row>
    <row r="56" spans="1:6" x14ac:dyDescent="0.25">
      <c r="A56">
        <v>77</v>
      </c>
      <c r="B56">
        <v>73</v>
      </c>
      <c r="C56">
        <v>85</v>
      </c>
      <c r="D56">
        <v>55</v>
      </c>
      <c r="E56">
        <v>62</v>
      </c>
      <c r="F56">
        <v>81</v>
      </c>
    </row>
    <row r="57" spans="1:6" x14ac:dyDescent="0.25">
      <c r="A57">
        <v>54</v>
      </c>
      <c r="B57">
        <v>73</v>
      </c>
      <c r="C57">
        <v>66</v>
      </c>
      <c r="D57">
        <v>88</v>
      </c>
      <c r="E57">
        <v>59</v>
      </c>
      <c r="F57">
        <v>42</v>
      </c>
    </row>
    <row r="58" spans="1:6" x14ac:dyDescent="0.25">
      <c r="A58">
        <v>64</v>
      </c>
      <c r="B58">
        <v>88</v>
      </c>
      <c r="C58">
        <v>52</v>
      </c>
      <c r="D58">
        <v>83</v>
      </c>
      <c r="E58">
        <v>74</v>
      </c>
      <c r="F58">
        <v>87</v>
      </c>
    </row>
    <row r="59" spans="1:6" x14ac:dyDescent="0.25">
      <c r="A59">
        <v>79</v>
      </c>
      <c r="B59">
        <v>65</v>
      </c>
      <c r="C59">
        <v>77</v>
      </c>
      <c r="D59">
        <v>65</v>
      </c>
      <c r="E59">
        <v>80</v>
      </c>
      <c r="F59">
        <v>34</v>
      </c>
    </row>
    <row r="60" spans="1:6" x14ac:dyDescent="0.25">
      <c r="A60">
        <v>61</v>
      </c>
      <c r="B60">
        <v>66</v>
      </c>
      <c r="C60">
        <v>54</v>
      </c>
      <c r="D60">
        <v>87</v>
      </c>
      <c r="E60">
        <v>84</v>
      </c>
      <c r="F60">
        <v>66</v>
      </c>
    </row>
    <row r="61" spans="1:6" x14ac:dyDescent="0.25">
      <c r="A61">
        <v>61</v>
      </c>
      <c r="B61">
        <v>67</v>
      </c>
      <c r="C61">
        <v>91</v>
      </c>
      <c r="D61">
        <v>75</v>
      </c>
      <c r="E61">
        <v>61</v>
      </c>
      <c r="F61">
        <v>56</v>
      </c>
    </row>
    <row r="62" spans="1:6" x14ac:dyDescent="0.25">
      <c r="A62">
        <v>53</v>
      </c>
      <c r="B62">
        <v>59</v>
      </c>
      <c r="C62">
        <v>59</v>
      </c>
      <c r="D62">
        <v>71</v>
      </c>
      <c r="E62">
        <v>55</v>
      </c>
      <c r="F62">
        <v>57</v>
      </c>
    </row>
    <row r="63" spans="1:6" x14ac:dyDescent="0.25">
      <c r="A63">
        <v>54</v>
      </c>
      <c r="B63">
        <v>63</v>
      </c>
      <c r="C63">
        <v>73</v>
      </c>
      <c r="D63">
        <v>59</v>
      </c>
      <c r="E63">
        <v>86</v>
      </c>
      <c r="F63">
        <v>73</v>
      </c>
    </row>
    <row r="64" spans="1:6" x14ac:dyDescent="0.25">
      <c r="A64">
        <v>84</v>
      </c>
      <c r="B64">
        <v>83</v>
      </c>
      <c r="C64">
        <v>100</v>
      </c>
      <c r="D64">
        <v>42</v>
      </c>
      <c r="E64">
        <v>68</v>
      </c>
      <c r="F64">
        <v>56</v>
      </c>
    </row>
    <row r="65" spans="1:6" x14ac:dyDescent="0.25">
      <c r="A65">
        <v>40</v>
      </c>
      <c r="B65">
        <v>77</v>
      </c>
      <c r="C65">
        <v>59</v>
      </c>
      <c r="D65">
        <v>88</v>
      </c>
      <c r="E65">
        <v>92</v>
      </c>
      <c r="F65">
        <v>58</v>
      </c>
    </row>
    <row r="66" spans="1:6" x14ac:dyDescent="0.25">
      <c r="A66">
        <v>95</v>
      </c>
      <c r="B66">
        <v>52</v>
      </c>
      <c r="C66">
        <v>61</v>
      </c>
      <c r="D66">
        <v>22</v>
      </c>
      <c r="E66">
        <v>64</v>
      </c>
      <c r="F66">
        <v>65</v>
      </c>
    </row>
    <row r="67" spans="1:6" x14ac:dyDescent="0.25">
      <c r="A67">
        <v>94</v>
      </c>
      <c r="B67">
        <v>61</v>
      </c>
      <c r="C67">
        <v>66</v>
      </c>
      <c r="D67">
        <v>70</v>
      </c>
      <c r="E67">
        <v>75</v>
      </c>
      <c r="F67">
        <v>68</v>
      </c>
    </row>
    <row r="68" spans="1:6" x14ac:dyDescent="0.25">
      <c r="A68">
        <v>81</v>
      </c>
      <c r="B68">
        <v>49</v>
      </c>
      <c r="C68">
        <v>82</v>
      </c>
      <c r="D68">
        <v>60</v>
      </c>
      <c r="E68">
        <v>47</v>
      </c>
      <c r="F68">
        <v>54</v>
      </c>
    </row>
    <row r="69" spans="1:6" x14ac:dyDescent="0.25">
      <c r="A69">
        <v>67</v>
      </c>
      <c r="B69">
        <v>61</v>
      </c>
      <c r="C69">
        <v>63</v>
      </c>
      <c r="D69">
        <v>75</v>
      </c>
      <c r="E69">
        <v>60</v>
      </c>
      <c r="F69">
        <v>99</v>
      </c>
    </row>
    <row r="70" spans="1:6" x14ac:dyDescent="0.25">
      <c r="A70">
        <v>79</v>
      </c>
      <c r="B70">
        <v>59</v>
      </c>
      <c r="C70">
        <v>71</v>
      </c>
      <c r="D70">
        <v>67</v>
      </c>
      <c r="E70">
        <v>64</v>
      </c>
      <c r="F70">
        <v>76</v>
      </c>
    </row>
    <row r="71" spans="1:6" x14ac:dyDescent="0.25">
      <c r="A71">
        <v>77</v>
      </c>
      <c r="B71">
        <v>66</v>
      </c>
      <c r="C71">
        <v>65</v>
      </c>
      <c r="D71">
        <v>79</v>
      </c>
      <c r="E71">
        <v>44</v>
      </c>
      <c r="F71">
        <v>69</v>
      </c>
    </row>
    <row r="72" spans="1:6" x14ac:dyDescent="0.25">
      <c r="A72">
        <v>52</v>
      </c>
      <c r="B72">
        <v>64</v>
      </c>
      <c r="C72">
        <v>65</v>
      </c>
      <c r="D72">
        <v>46</v>
      </c>
      <c r="E72">
        <v>59</v>
      </c>
      <c r="F72">
        <v>59</v>
      </c>
    </row>
    <row r="73" spans="1:6" x14ac:dyDescent="0.25">
      <c r="A73">
        <v>54</v>
      </c>
      <c r="B73">
        <v>51</v>
      </c>
      <c r="C73">
        <v>66</v>
      </c>
      <c r="D73">
        <v>76</v>
      </c>
      <c r="E73">
        <v>85</v>
      </c>
      <c r="F73">
        <v>53</v>
      </c>
    </row>
    <row r="74" spans="1:6" x14ac:dyDescent="0.25">
      <c r="A74">
        <v>90</v>
      </c>
      <c r="B74">
        <v>71</v>
      </c>
      <c r="C74">
        <v>61</v>
      </c>
      <c r="D74">
        <v>77</v>
      </c>
      <c r="E74">
        <v>65</v>
      </c>
      <c r="F74">
        <v>45</v>
      </c>
    </row>
    <row r="75" spans="1:6" x14ac:dyDescent="0.25">
      <c r="A75">
        <v>91</v>
      </c>
      <c r="B75">
        <v>86</v>
      </c>
      <c r="C75">
        <v>67</v>
      </c>
      <c r="D75">
        <v>45</v>
      </c>
      <c r="E75">
        <v>37</v>
      </c>
      <c r="F75">
        <v>78</v>
      </c>
    </row>
    <row r="76" spans="1:6" x14ac:dyDescent="0.25">
      <c r="A76">
        <v>71</v>
      </c>
      <c r="B76">
        <v>37</v>
      </c>
      <c r="C76">
        <v>69</v>
      </c>
      <c r="D76">
        <v>65</v>
      </c>
      <c r="E76">
        <v>67</v>
      </c>
      <c r="F76">
        <v>40</v>
      </c>
    </row>
    <row r="77" spans="1:6" x14ac:dyDescent="0.25">
      <c r="A77">
        <v>81</v>
      </c>
      <c r="B77">
        <v>79</v>
      </c>
      <c r="C77">
        <v>57</v>
      </c>
      <c r="D77">
        <v>59</v>
      </c>
      <c r="E77">
        <v>77</v>
      </c>
      <c r="F77">
        <v>49</v>
      </c>
    </row>
    <row r="78" spans="1:6" x14ac:dyDescent="0.25">
      <c r="A78">
        <v>50</v>
      </c>
      <c r="B78">
        <v>100</v>
      </c>
      <c r="C78">
        <v>60</v>
      </c>
      <c r="D78">
        <v>74</v>
      </c>
      <c r="E78">
        <v>86</v>
      </c>
      <c r="F78">
        <v>71</v>
      </c>
    </row>
    <row r="79" spans="1:6" x14ac:dyDescent="0.25">
      <c r="A79">
        <v>85</v>
      </c>
      <c r="B79">
        <v>53</v>
      </c>
      <c r="C79">
        <v>83</v>
      </c>
      <c r="D79">
        <v>58</v>
      </c>
      <c r="E79">
        <v>63</v>
      </c>
      <c r="F79">
        <v>67</v>
      </c>
    </row>
    <row r="80" spans="1:6" x14ac:dyDescent="0.25">
      <c r="A80">
        <v>73</v>
      </c>
      <c r="B80">
        <v>75</v>
      </c>
      <c r="C80">
        <v>87</v>
      </c>
      <c r="D80">
        <v>35</v>
      </c>
      <c r="E80">
        <v>46</v>
      </c>
      <c r="F80">
        <v>75</v>
      </c>
    </row>
    <row r="81" spans="1:6" x14ac:dyDescent="0.25">
      <c r="A81">
        <v>72</v>
      </c>
      <c r="B81">
        <v>71</v>
      </c>
      <c r="C81">
        <v>52</v>
      </c>
      <c r="D81">
        <v>72</v>
      </c>
      <c r="E81">
        <v>56</v>
      </c>
      <c r="F81">
        <v>41</v>
      </c>
    </row>
    <row r="82" spans="1:6" x14ac:dyDescent="0.25">
      <c r="A82">
        <v>78</v>
      </c>
      <c r="B82">
        <v>76</v>
      </c>
      <c r="C82">
        <v>46</v>
      </c>
      <c r="D82">
        <v>88</v>
      </c>
      <c r="E82">
        <v>51</v>
      </c>
      <c r="F82">
        <v>71</v>
      </c>
    </row>
    <row r="83" spans="1:6" x14ac:dyDescent="0.25">
      <c r="A83">
        <v>92</v>
      </c>
      <c r="B83">
        <v>81</v>
      </c>
      <c r="C83">
        <v>80</v>
      </c>
      <c r="D83">
        <v>76</v>
      </c>
      <c r="E83">
        <v>43</v>
      </c>
      <c r="F83">
        <v>58</v>
      </c>
    </row>
    <row r="84" spans="1:6" x14ac:dyDescent="0.25">
      <c r="A84">
        <v>88</v>
      </c>
      <c r="B84">
        <v>55</v>
      </c>
      <c r="C84">
        <v>84</v>
      </c>
      <c r="D84">
        <v>54</v>
      </c>
      <c r="E84">
        <v>41</v>
      </c>
      <c r="F84">
        <v>61</v>
      </c>
    </row>
    <row r="85" spans="1:6" x14ac:dyDescent="0.25">
      <c r="A85">
        <v>95</v>
      </c>
      <c r="B85">
        <v>86</v>
      </c>
      <c r="C85">
        <v>85</v>
      </c>
      <c r="D85">
        <v>59</v>
      </c>
      <c r="E85">
        <v>76</v>
      </c>
      <c r="F85">
        <v>69</v>
      </c>
    </row>
    <row r="86" spans="1:6" x14ac:dyDescent="0.25">
      <c r="A86">
        <v>53</v>
      </c>
      <c r="B86">
        <v>69</v>
      </c>
      <c r="C86">
        <v>89</v>
      </c>
      <c r="D86">
        <v>71</v>
      </c>
      <c r="E86">
        <v>24</v>
      </c>
      <c r="F86">
        <v>72</v>
      </c>
    </row>
    <row r="87" spans="1:6" x14ac:dyDescent="0.25">
      <c r="A87">
        <v>42</v>
      </c>
      <c r="B87">
        <v>29</v>
      </c>
      <c r="C87">
        <v>64</v>
      </c>
      <c r="D87">
        <v>62</v>
      </c>
      <c r="E87">
        <v>35</v>
      </c>
      <c r="F87">
        <v>75</v>
      </c>
    </row>
    <row r="88" spans="1:6" x14ac:dyDescent="0.25">
      <c r="A88">
        <v>74</v>
      </c>
      <c r="B88">
        <v>66</v>
      </c>
      <c r="C88">
        <v>78</v>
      </c>
      <c r="D88">
        <v>70</v>
      </c>
      <c r="E88">
        <v>85</v>
      </c>
      <c r="F88">
        <v>58</v>
      </c>
    </row>
    <row r="89" spans="1:6" x14ac:dyDescent="0.25">
      <c r="A89">
        <v>70</v>
      </c>
      <c r="B89">
        <v>85</v>
      </c>
      <c r="C89">
        <v>88</v>
      </c>
      <c r="D89">
        <v>79</v>
      </c>
      <c r="E89">
        <v>27</v>
      </c>
      <c r="F89">
        <v>69</v>
      </c>
    </row>
    <row r="90" spans="1:6" x14ac:dyDescent="0.25">
      <c r="A90">
        <v>72</v>
      </c>
      <c r="B90">
        <v>87</v>
      </c>
      <c r="C90">
        <v>47</v>
      </c>
      <c r="D90">
        <v>71</v>
      </c>
      <c r="E90">
        <v>44</v>
      </c>
      <c r="F90">
        <v>62</v>
      </c>
    </row>
    <row r="91" spans="1:6" x14ac:dyDescent="0.25">
      <c r="A91">
        <v>68</v>
      </c>
      <c r="B91">
        <v>96</v>
      </c>
      <c r="C91">
        <v>81</v>
      </c>
      <c r="D91">
        <v>58</v>
      </c>
      <c r="E91">
        <v>73</v>
      </c>
      <c r="F91">
        <v>48</v>
      </c>
    </row>
    <row r="92" spans="1:6" x14ac:dyDescent="0.25">
      <c r="A92">
        <v>100</v>
      </c>
      <c r="B92">
        <v>48</v>
      </c>
      <c r="C92">
        <v>97</v>
      </c>
      <c r="D92">
        <v>65</v>
      </c>
      <c r="E92">
        <v>74</v>
      </c>
      <c r="F92">
        <v>50</v>
      </c>
    </row>
    <row r="93" spans="1:6" x14ac:dyDescent="0.25">
      <c r="A93">
        <v>82</v>
      </c>
      <c r="B93">
        <v>92</v>
      </c>
      <c r="C93">
        <v>76</v>
      </c>
      <c r="D93">
        <v>88</v>
      </c>
      <c r="E93">
        <v>80</v>
      </c>
      <c r="F93">
        <v>88</v>
      </c>
    </row>
    <row r="94" spans="1:6" x14ac:dyDescent="0.25">
      <c r="A94">
        <v>84</v>
      </c>
      <c r="B94">
        <v>68</v>
      </c>
      <c r="C94">
        <v>67</v>
      </c>
      <c r="D94">
        <v>70</v>
      </c>
      <c r="E94">
        <v>71</v>
      </c>
      <c r="F94">
        <v>54</v>
      </c>
    </row>
    <row r="95" spans="1:6" x14ac:dyDescent="0.25">
      <c r="A95">
        <v>53</v>
      </c>
      <c r="B95">
        <v>91</v>
      </c>
      <c r="C95">
        <v>71</v>
      </c>
      <c r="D95">
        <v>81</v>
      </c>
      <c r="E95">
        <v>38</v>
      </c>
      <c r="F95">
        <v>52</v>
      </c>
    </row>
    <row r="96" spans="1:6" x14ac:dyDescent="0.25">
      <c r="A96">
        <v>92</v>
      </c>
      <c r="B96">
        <v>63</v>
      </c>
      <c r="C96">
        <v>90</v>
      </c>
      <c r="D96">
        <v>69</v>
      </c>
      <c r="E96">
        <v>38</v>
      </c>
      <c r="F96">
        <v>84</v>
      </c>
    </row>
    <row r="97" spans="1:6" x14ac:dyDescent="0.25">
      <c r="A97">
        <v>76</v>
      </c>
      <c r="B97">
        <v>44</v>
      </c>
      <c r="C97">
        <v>67</v>
      </c>
      <c r="D97">
        <v>99</v>
      </c>
      <c r="E97">
        <v>73</v>
      </c>
      <c r="F97">
        <v>57</v>
      </c>
    </row>
    <row r="98" spans="1:6" x14ac:dyDescent="0.25">
      <c r="A98">
        <v>91</v>
      </c>
      <c r="B98">
        <v>68</v>
      </c>
      <c r="C98">
        <v>80</v>
      </c>
      <c r="D98">
        <v>71</v>
      </c>
      <c r="E98">
        <v>65</v>
      </c>
      <c r="F98">
        <v>57</v>
      </c>
    </row>
    <row r="99" spans="1:6" x14ac:dyDescent="0.25">
      <c r="A99">
        <v>70</v>
      </c>
      <c r="B99">
        <v>92</v>
      </c>
      <c r="C99">
        <v>74</v>
      </c>
      <c r="D99">
        <v>82</v>
      </c>
      <c r="E99">
        <v>74</v>
      </c>
      <c r="F99">
        <v>61</v>
      </c>
    </row>
    <row r="100" spans="1:6" x14ac:dyDescent="0.25">
      <c r="A100">
        <v>68</v>
      </c>
      <c r="B100">
        <v>56</v>
      </c>
      <c r="C100">
        <v>53</v>
      </c>
      <c r="D100">
        <v>61</v>
      </c>
      <c r="E100">
        <v>60</v>
      </c>
      <c r="F100">
        <v>61</v>
      </c>
    </row>
    <row r="101" spans="1:6" x14ac:dyDescent="0.25">
      <c r="A101">
        <v>84</v>
      </c>
      <c r="B101">
        <v>94</v>
      </c>
      <c r="C101">
        <v>73</v>
      </c>
      <c r="D101">
        <v>28</v>
      </c>
      <c r="E101">
        <v>59</v>
      </c>
      <c r="F101">
        <v>70</v>
      </c>
    </row>
    <row r="102" spans="1:6" x14ac:dyDescent="0.25">
      <c r="A102">
        <v>56</v>
      </c>
      <c r="B102">
        <v>37</v>
      </c>
      <c r="C102">
        <v>68</v>
      </c>
      <c r="D102">
        <v>61</v>
      </c>
      <c r="E102">
        <v>63</v>
      </c>
      <c r="F102">
        <v>78</v>
      </c>
    </row>
    <row r="103" spans="1:6" x14ac:dyDescent="0.25">
      <c r="A103">
        <v>80</v>
      </c>
      <c r="B103">
        <v>88</v>
      </c>
      <c r="C103">
        <v>83</v>
      </c>
      <c r="D103">
        <v>79</v>
      </c>
      <c r="E103">
        <v>63</v>
      </c>
      <c r="F103">
        <v>86</v>
      </c>
    </row>
    <row r="104" spans="1:6" x14ac:dyDescent="0.25">
      <c r="A104">
        <v>81</v>
      </c>
      <c r="B104">
        <v>62</v>
      </c>
      <c r="C104">
        <v>56</v>
      </c>
      <c r="D104">
        <v>62</v>
      </c>
      <c r="E104">
        <v>59</v>
      </c>
      <c r="F104">
        <v>47</v>
      </c>
    </row>
    <row r="105" spans="1:6" x14ac:dyDescent="0.25">
      <c r="A105">
        <v>82</v>
      </c>
      <c r="B105">
        <v>61</v>
      </c>
      <c r="C105">
        <v>82</v>
      </c>
      <c r="D105">
        <v>66</v>
      </c>
      <c r="E105">
        <v>69</v>
      </c>
      <c r="F105">
        <v>72</v>
      </c>
    </row>
    <row r="106" spans="1:6" x14ac:dyDescent="0.25">
      <c r="A106">
        <v>95</v>
      </c>
      <c r="B106">
        <v>66</v>
      </c>
      <c r="C106">
        <v>47</v>
      </c>
      <c r="D106">
        <v>63</v>
      </c>
      <c r="E106">
        <v>65</v>
      </c>
      <c r="F106">
        <v>72</v>
      </c>
    </row>
    <row r="107" spans="1:6" x14ac:dyDescent="0.25">
      <c r="A107">
        <v>81</v>
      </c>
      <c r="B107">
        <v>65</v>
      </c>
      <c r="C107">
        <v>62</v>
      </c>
      <c r="D107">
        <v>59</v>
      </c>
      <c r="E107">
        <v>68</v>
      </c>
      <c r="F107">
        <v>77</v>
      </c>
    </row>
    <row r="108" spans="1:6" x14ac:dyDescent="0.25">
      <c r="A108">
        <v>70</v>
      </c>
      <c r="B108">
        <v>77</v>
      </c>
      <c r="C108">
        <v>90</v>
      </c>
      <c r="D108">
        <v>42</v>
      </c>
      <c r="E108">
        <v>47</v>
      </c>
      <c r="F108">
        <v>63</v>
      </c>
    </row>
    <row r="109" spans="1:6" x14ac:dyDescent="0.25">
      <c r="A109">
        <v>71</v>
      </c>
      <c r="B109">
        <v>66</v>
      </c>
      <c r="C109">
        <v>49</v>
      </c>
      <c r="D109">
        <v>59</v>
      </c>
      <c r="E109">
        <v>73</v>
      </c>
      <c r="F109">
        <v>73</v>
      </c>
    </row>
    <row r="110" spans="1:6" x14ac:dyDescent="0.25">
      <c r="A110">
        <v>58</v>
      </c>
      <c r="B110">
        <v>59</v>
      </c>
      <c r="C110">
        <v>67</v>
      </c>
      <c r="D110">
        <v>80</v>
      </c>
      <c r="E110">
        <v>89</v>
      </c>
      <c r="F110">
        <v>59</v>
      </c>
    </row>
    <row r="111" spans="1:6" x14ac:dyDescent="0.25">
      <c r="A111">
        <v>64</v>
      </c>
      <c r="B111">
        <v>79</v>
      </c>
      <c r="C111">
        <v>87</v>
      </c>
      <c r="D111">
        <v>52</v>
      </c>
      <c r="E111">
        <v>59</v>
      </c>
      <c r="F111">
        <v>70</v>
      </c>
    </row>
    <row r="112" spans="1:6" x14ac:dyDescent="0.25">
      <c r="A112">
        <v>79</v>
      </c>
      <c r="B112">
        <v>87</v>
      </c>
      <c r="C112">
        <v>46</v>
      </c>
      <c r="D112">
        <v>59</v>
      </c>
      <c r="E112">
        <v>79</v>
      </c>
      <c r="F112">
        <v>54</v>
      </c>
    </row>
    <row r="113" spans="1:6" x14ac:dyDescent="0.25">
      <c r="A113">
        <v>59</v>
      </c>
      <c r="B113">
        <v>62</v>
      </c>
      <c r="C113">
        <v>63</v>
      </c>
      <c r="D113">
        <v>84</v>
      </c>
      <c r="E113">
        <v>67</v>
      </c>
      <c r="F113">
        <v>68</v>
      </c>
    </row>
    <row r="114" spans="1:6" x14ac:dyDescent="0.25">
      <c r="A114">
        <v>78</v>
      </c>
      <c r="B114">
        <v>80</v>
      </c>
      <c r="C114">
        <v>46</v>
      </c>
      <c r="D114">
        <v>45</v>
      </c>
      <c r="E114">
        <v>59</v>
      </c>
      <c r="F114">
        <v>68</v>
      </c>
    </row>
    <row r="115" spans="1:6" x14ac:dyDescent="0.25">
      <c r="A115">
        <v>97</v>
      </c>
      <c r="B115">
        <v>50</v>
      </c>
      <c r="C115">
        <v>80</v>
      </c>
      <c r="D115">
        <v>82</v>
      </c>
      <c r="E115">
        <v>64</v>
      </c>
      <c r="F115">
        <v>67</v>
      </c>
    </row>
    <row r="116" spans="1:6" x14ac:dyDescent="0.25">
      <c r="A116">
        <v>59</v>
      </c>
      <c r="B116">
        <v>70</v>
      </c>
      <c r="C116">
        <v>87</v>
      </c>
      <c r="D116">
        <v>67</v>
      </c>
      <c r="E116">
        <v>66</v>
      </c>
      <c r="F116">
        <v>53</v>
      </c>
    </row>
    <row r="117" spans="1:6" x14ac:dyDescent="0.25">
      <c r="A117">
        <v>63</v>
      </c>
      <c r="B117">
        <v>75</v>
      </c>
      <c r="C117">
        <v>57</v>
      </c>
      <c r="D117">
        <v>77</v>
      </c>
      <c r="E117">
        <v>82</v>
      </c>
      <c r="F117">
        <v>36</v>
      </c>
    </row>
    <row r="118" spans="1:6" x14ac:dyDescent="0.25">
      <c r="A118">
        <v>72</v>
      </c>
      <c r="B118">
        <v>62</v>
      </c>
      <c r="C118">
        <v>57</v>
      </c>
      <c r="D118">
        <v>76</v>
      </c>
      <c r="E118">
        <v>64</v>
      </c>
      <c r="F118">
        <v>73</v>
      </c>
    </row>
    <row r="119" spans="1:6" x14ac:dyDescent="0.25">
      <c r="A119">
        <v>67</v>
      </c>
      <c r="B119">
        <v>91</v>
      </c>
      <c r="C119">
        <v>85</v>
      </c>
      <c r="D119">
        <v>53</v>
      </c>
      <c r="E119">
        <v>62</v>
      </c>
      <c r="F119">
        <v>51</v>
      </c>
    </row>
    <row r="120" spans="1:6" x14ac:dyDescent="0.25">
      <c r="A120">
        <v>71</v>
      </c>
      <c r="B120">
        <v>59</v>
      </c>
      <c r="C120">
        <v>65</v>
      </c>
      <c r="D120">
        <v>49</v>
      </c>
      <c r="E120">
        <v>54</v>
      </c>
      <c r="F120">
        <v>75</v>
      </c>
    </row>
    <row r="121" spans="1:6" x14ac:dyDescent="0.25">
      <c r="A121">
        <v>61</v>
      </c>
      <c r="B121">
        <v>45</v>
      </c>
      <c r="C121">
        <v>82</v>
      </c>
      <c r="D121">
        <v>84</v>
      </c>
      <c r="E121">
        <v>76</v>
      </c>
      <c r="F121">
        <v>72</v>
      </c>
    </row>
    <row r="122" spans="1:6" x14ac:dyDescent="0.25">
      <c r="A122">
        <v>60</v>
      </c>
      <c r="B122">
        <v>61</v>
      </c>
      <c r="C122">
        <v>87</v>
      </c>
      <c r="D122">
        <v>68</v>
      </c>
      <c r="E122">
        <v>66</v>
      </c>
      <c r="F122">
        <v>62</v>
      </c>
    </row>
    <row r="123" spans="1:6" x14ac:dyDescent="0.25">
      <c r="A123">
        <v>89</v>
      </c>
      <c r="B123">
        <v>78</v>
      </c>
      <c r="C123">
        <v>71</v>
      </c>
      <c r="D123">
        <v>41</v>
      </c>
      <c r="E123">
        <v>56</v>
      </c>
      <c r="F123">
        <v>63</v>
      </c>
    </row>
    <row r="124" spans="1:6" x14ac:dyDescent="0.25">
      <c r="A124">
        <v>58</v>
      </c>
      <c r="B124">
        <v>74</v>
      </c>
      <c r="C124">
        <v>74</v>
      </c>
      <c r="D124">
        <v>62</v>
      </c>
      <c r="E124">
        <v>47</v>
      </c>
      <c r="F124">
        <v>50</v>
      </c>
    </row>
    <row r="125" spans="1:6" x14ac:dyDescent="0.25">
      <c r="A125">
        <v>81</v>
      </c>
      <c r="B125">
        <v>64</v>
      </c>
      <c r="C125">
        <v>82</v>
      </c>
      <c r="D125">
        <v>50</v>
      </c>
      <c r="E125">
        <v>78</v>
      </c>
      <c r="F125">
        <v>74</v>
      </c>
    </row>
    <row r="126" spans="1:6" x14ac:dyDescent="0.25">
      <c r="A126">
        <v>99</v>
      </c>
      <c r="B126">
        <v>97</v>
      </c>
      <c r="C126">
        <v>64</v>
      </c>
      <c r="D126">
        <v>67</v>
      </c>
      <c r="E126">
        <v>92</v>
      </c>
      <c r="F126">
        <v>81</v>
      </c>
    </row>
    <row r="127" spans="1:6" x14ac:dyDescent="0.25">
      <c r="A127">
        <v>81</v>
      </c>
      <c r="B127">
        <v>65</v>
      </c>
      <c r="C127">
        <v>75</v>
      </c>
      <c r="D127">
        <v>69</v>
      </c>
      <c r="E127">
        <v>79</v>
      </c>
      <c r="F127">
        <v>55</v>
      </c>
    </row>
    <row r="128" spans="1:6" x14ac:dyDescent="0.25">
      <c r="A128">
        <v>57</v>
      </c>
      <c r="B128">
        <v>39</v>
      </c>
      <c r="C128">
        <v>75</v>
      </c>
      <c r="D128">
        <v>64</v>
      </c>
      <c r="E128">
        <v>73</v>
      </c>
      <c r="F128">
        <v>74</v>
      </c>
    </row>
    <row r="129" spans="1:6" x14ac:dyDescent="0.25">
      <c r="A129">
        <v>77</v>
      </c>
      <c r="B129">
        <v>43</v>
      </c>
      <c r="C129">
        <v>73</v>
      </c>
      <c r="D129">
        <v>100</v>
      </c>
      <c r="E129">
        <v>81</v>
      </c>
      <c r="F129">
        <v>30</v>
      </c>
    </row>
    <row r="130" spans="1:6" x14ac:dyDescent="0.25">
      <c r="A130">
        <v>90</v>
      </c>
      <c r="B130">
        <v>63</v>
      </c>
      <c r="C130">
        <v>81</v>
      </c>
      <c r="D130">
        <v>65</v>
      </c>
      <c r="E130">
        <v>77</v>
      </c>
      <c r="F130">
        <v>69</v>
      </c>
    </row>
    <row r="131" spans="1:6" x14ac:dyDescent="0.25">
      <c r="A131">
        <v>65</v>
      </c>
      <c r="B131">
        <v>71</v>
      </c>
      <c r="C131">
        <v>65</v>
      </c>
      <c r="D131">
        <v>54</v>
      </c>
      <c r="E131">
        <v>48</v>
      </c>
      <c r="F131">
        <v>29</v>
      </c>
    </row>
    <row r="132" spans="1:6" x14ac:dyDescent="0.25">
      <c r="A132">
        <v>64</v>
      </c>
      <c r="B132">
        <v>55</v>
      </c>
      <c r="C132">
        <v>53</v>
      </c>
      <c r="D132">
        <v>71</v>
      </c>
      <c r="E132">
        <v>71</v>
      </c>
      <c r="F132">
        <v>60</v>
      </c>
    </row>
    <row r="133" spans="1:6" x14ac:dyDescent="0.25">
      <c r="A133">
        <v>85</v>
      </c>
      <c r="B133">
        <v>93</v>
      </c>
      <c r="C133">
        <v>53</v>
      </c>
      <c r="D133">
        <v>77</v>
      </c>
      <c r="E133">
        <v>53</v>
      </c>
      <c r="F133">
        <v>60</v>
      </c>
    </row>
    <row r="134" spans="1:6" x14ac:dyDescent="0.25">
      <c r="A134">
        <v>85</v>
      </c>
      <c r="B134">
        <v>67</v>
      </c>
      <c r="C134">
        <v>26</v>
      </c>
      <c r="D134">
        <v>84</v>
      </c>
      <c r="E134">
        <v>65</v>
      </c>
      <c r="F134">
        <v>35</v>
      </c>
    </row>
    <row r="135" spans="1:6" x14ac:dyDescent="0.25">
      <c r="A135">
        <v>67</v>
      </c>
      <c r="B135">
        <v>70</v>
      </c>
      <c r="C135">
        <v>83</v>
      </c>
      <c r="D135">
        <v>91</v>
      </c>
      <c r="E135">
        <v>75</v>
      </c>
      <c r="F135">
        <v>58</v>
      </c>
    </row>
    <row r="136" spans="1:6" x14ac:dyDescent="0.25">
      <c r="A136">
        <v>86</v>
      </c>
      <c r="B136">
        <v>50</v>
      </c>
      <c r="C136">
        <v>68</v>
      </c>
      <c r="D136">
        <v>68</v>
      </c>
      <c r="E136">
        <v>44</v>
      </c>
      <c r="F136">
        <v>79</v>
      </c>
    </row>
    <row r="137" spans="1:6" x14ac:dyDescent="0.25">
      <c r="A137">
        <v>67</v>
      </c>
      <c r="B137">
        <v>52</v>
      </c>
      <c r="C137">
        <v>90</v>
      </c>
      <c r="D137">
        <v>61</v>
      </c>
      <c r="E137">
        <v>84</v>
      </c>
      <c r="F137">
        <v>75</v>
      </c>
    </row>
    <row r="138" spans="1:6" x14ac:dyDescent="0.25">
      <c r="A138">
        <v>84</v>
      </c>
      <c r="B138">
        <v>47</v>
      </c>
      <c r="C138">
        <v>80</v>
      </c>
      <c r="D138">
        <v>83</v>
      </c>
      <c r="E138">
        <v>80</v>
      </c>
      <c r="F138">
        <v>71</v>
      </c>
    </row>
    <row r="139" spans="1:6" x14ac:dyDescent="0.25">
      <c r="A139">
        <v>78</v>
      </c>
      <c r="B139">
        <v>100</v>
      </c>
      <c r="C139">
        <v>76</v>
      </c>
      <c r="D139">
        <v>54</v>
      </c>
      <c r="E139">
        <v>72</v>
      </c>
      <c r="F139">
        <v>67</v>
      </c>
    </row>
    <row r="140" spans="1:6" x14ac:dyDescent="0.25">
      <c r="A140">
        <v>66</v>
      </c>
      <c r="B140">
        <v>70</v>
      </c>
      <c r="C140">
        <v>52</v>
      </c>
      <c r="D140">
        <v>59</v>
      </c>
      <c r="E140">
        <v>51</v>
      </c>
      <c r="F140">
        <v>41</v>
      </c>
    </row>
    <row r="141" spans="1:6" x14ac:dyDescent="0.25">
      <c r="A141">
        <v>91</v>
      </c>
      <c r="B141">
        <v>75</v>
      </c>
      <c r="C141">
        <v>49</v>
      </c>
      <c r="D141">
        <v>76</v>
      </c>
      <c r="E141">
        <v>73</v>
      </c>
      <c r="F141">
        <v>74</v>
      </c>
    </row>
    <row r="142" spans="1:6" x14ac:dyDescent="0.25">
      <c r="A142">
        <v>100</v>
      </c>
      <c r="B142">
        <v>89</v>
      </c>
      <c r="C142">
        <v>60</v>
      </c>
      <c r="D142">
        <v>63</v>
      </c>
      <c r="E142">
        <v>69</v>
      </c>
      <c r="F142">
        <v>70</v>
      </c>
    </row>
    <row r="143" spans="1:6" x14ac:dyDescent="0.25">
      <c r="A143">
        <v>99</v>
      </c>
      <c r="B143">
        <v>62</v>
      </c>
      <c r="C143">
        <v>79</v>
      </c>
      <c r="D143">
        <v>76</v>
      </c>
      <c r="E143">
        <v>73</v>
      </c>
      <c r="F143">
        <v>64</v>
      </c>
    </row>
    <row r="144" spans="1:6" x14ac:dyDescent="0.25">
      <c r="A144">
        <v>93</v>
      </c>
      <c r="B144">
        <v>72</v>
      </c>
      <c r="C144">
        <v>65</v>
      </c>
      <c r="D144">
        <v>74</v>
      </c>
      <c r="E144">
        <v>50</v>
      </c>
      <c r="F144">
        <v>50</v>
      </c>
    </row>
    <row r="145" spans="1:6" x14ac:dyDescent="0.25">
      <c r="A145">
        <v>58</v>
      </c>
      <c r="B145">
        <v>71</v>
      </c>
      <c r="C145">
        <v>64</v>
      </c>
      <c r="D145">
        <v>66</v>
      </c>
      <c r="E145">
        <v>70</v>
      </c>
      <c r="F145">
        <v>68</v>
      </c>
    </row>
    <row r="146" spans="1:6" x14ac:dyDescent="0.25">
      <c r="A146">
        <v>46</v>
      </c>
      <c r="B146">
        <v>69</v>
      </c>
      <c r="C146">
        <v>94</v>
      </c>
      <c r="D146">
        <v>71</v>
      </c>
      <c r="E146">
        <v>29</v>
      </c>
      <c r="F146">
        <v>65</v>
      </c>
    </row>
    <row r="147" spans="1:6" x14ac:dyDescent="0.25">
      <c r="A147">
        <v>72</v>
      </c>
      <c r="B147">
        <v>74</v>
      </c>
      <c r="C147">
        <v>95</v>
      </c>
      <c r="D147">
        <v>68</v>
      </c>
      <c r="E147">
        <v>49</v>
      </c>
      <c r="F147">
        <v>66</v>
      </c>
    </row>
    <row r="148" spans="1:6" x14ac:dyDescent="0.25">
      <c r="A148">
        <v>75</v>
      </c>
      <c r="B148">
        <v>78</v>
      </c>
      <c r="C148">
        <v>91</v>
      </c>
      <c r="D148">
        <v>77</v>
      </c>
      <c r="E148">
        <v>57</v>
      </c>
      <c r="F148">
        <v>69</v>
      </c>
    </row>
    <row r="149" spans="1:6" x14ac:dyDescent="0.25">
      <c r="A149">
        <v>65</v>
      </c>
      <c r="B149">
        <v>72</v>
      </c>
      <c r="C149">
        <v>62</v>
      </c>
      <c r="D149">
        <v>32</v>
      </c>
      <c r="E149">
        <v>59</v>
      </c>
      <c r="F149">
        <v>67</v>
      </c>
    </row>
    <row r="150" spans="1:6" x14ac:dyDescent="0.25">
      <c r="A150">
        <v>68</v>
      </c>
      <c r="B150">
        <v>67</v>
      </c>
      <c r="C150">
        <v>68</v>
      </c>
      <c r="D150">
        <v>74</v>
      </c>
      <c r="E150">
        <v>80</v>
      </c>
      <c r="F150">
        <v>60</v>
      </c>
    </row>
    <row r="151" spans="1:6" x14ac:dyDescent="0.25">
      <c r="A151">
        <v>100</v>
      </c>
      <c r="B151">
        <v>74</v>
      </c>
      <c r="C151">
        <v>62</v>
      </c>
      <c r="D151">
        <v>63</v>
      </c>
      <c r="E151">
        <v>60</v>
      </c>
      <c r="F151">
        <v>62</v>
      </c>
    </row>
    <row r="152" spans="1:6" x14ac:dyDescent="0.25">
      <c r="A152">
        <v>74</v>
      </c>
      <c r="B152">
        <v>100</v>
      </c>
      <c r="C152">
        <v>79</v>
      </c>
      <c r="D152">
        <v>63</v>
      </c>
      <c r="E152">
        <v>55</v>
      </c>
      <c r="F152">
        <v>53</v>
      </c>
    </row>
    <row r="153" spans="1:6" x14ac:dyDescent="0.25">
      <c r="A153">
        <v>82</v>
      </c>
      <c r="B153">
        <v>85</v>
      </c>
      <c r="C153">
        <v>51</v>
      </c>
      <c r="D153">
        <v>71</v>
      </c>
      <c r="E153">
        <v>74</v>
      </c>
      <c r="F153">
        <v>66</v>
      </c>
    </row>
    <row r="154" spans="1:6" x14ac:dyDescent="0.25">
      <c r="A154">
        <v>52</v>
      </c>
      <c r="B154">
        <v>82</v>
      </c>
      <c r="C154">
        <v>97</v>
      </c>
      <c r="D154">
        <v>53</v>
      </c>
      <c r="E154">
        <v>68</v>
      </c>
      <c r="F154">
        <v>46</v>
      </c>
    </row>
    <row r="155" spans="1:6" x14ac:dyDescent="0.25">
      <c r="A155">
        <v>91</v>
      </c>
      <c r="B155">
        <v>92</v>
      </c>
      <c r="C155">
        <v>79</v>
      </c>
      <c r="D155">
        <v>61</v>
      </c>
      <c r="E155">
        <v>55</v>
      </c>
      <c r="F155">
        <v>89</v>
      </c>
    </row>
    <row r="156" spans="1:6" x14ac:dyDescent="0.25">
      <c r="A156">
        <v>78</v>
      </c>
      <c r="B156">
        <v>49</v>
      </c>
      <c r="C156">
        <v>81</v>
      </c>
      <c r="D156">
        <v>48</v>
      </c>
      <c r="E156">
        <v>55</v>
      </c>
      <c r="F156">
        <v>76</v>
      </c>
    </row>
    <row r="157" spans="1:6" x14ac:dyDescent="0.25">
      <c r="A157">
        <v>87</v>
      </c>
      <c r="B157">
        <v>79</v>
      </c>
      <c r="C157">
        <v>82</v>
      </c>
      <c r="D157">
        <v>69</v>
      </c>
      <c r="E157">
        <v>71</v>
      </c>
      <c r="F157">
        <v>50</v>
      </c>
    </row>
    <row r="158" spans="1:6" x14ac:dyDescent="0.25">
      <c r="A158">
        <v>62</v>
      </c>
      <c r="B158">
        <v>55</v>
      </c>
      <c r="C158">
        <v>40</v>
      </c>
      <c r="D158">
        <v>54</v>
      </c>
      <c r="E158">
        <v>77</v>
      </c>
      <c r="F158">
        <v>73</v>
      </c>
    </row>
    <row r="159" spans="1:6" x14ac:dyDescent="0.25">
      <c r="A159">
        <v>75</v>
      </c>
      <c r="B159">
        <v>75</v>
      </c>
      <c r="C159">
        <v>53</v>
      </c>
      <c r="D159">
        <v>58</v>
      </c>
      <c r="E159">
        <v>48</v>
      </c>
      <c r="F159">
        <v>61</v>
      </c>
    </row>
    <row r="160" spans="1:6" x14ac:dyDescent="0.25">
      <c r="A160">
        <v>85</v>
      </c>
      <c r="B160">
        <v>67</v>
      </c>
      <c r="C160">
        <v>55</v>
      </c>
      <c r="D160">
        <v>76</v>
      </c>
      <c r="E160">
        <v>78</v>
      </c>
      <c r="F160">
        <v>81</v>
      </c>
    </row>
    <row r="161" spans="1:6" x14ac:dyDescent="0.25">
      <c r="A161">
        <v>54</v>
      </c>
      <c r="B161">
        <v>49</v>
      </c>
      <c r="C161">
        <v>53</v>
      </c>
      <c r="D161">
        <v>61</v>
      </c>
      <c r="E161">
        <v>68</v>
      </c>
      <c r="F161">
        <v>69</v>
      </c>
    </row>
    <row r="162" spans="1:6" x14ac:dyDescent="0.25">
      <c r="A162">
        <v>72</v>
      </c>
      <c r="B162">
        <v>100</v>
      </c>
      <c r="C162">
        <v>48</v>
      </c>
      <c r="D162">
        <v>69</v>
      </c>
      <c r="E162">
        <v>52</v>
      </c>
      <c r="F162">
        <v>53</v>
      </c>
    </row>
    <row r="163" spans="1:6" x14ac:dyDescent="0.25">
      <c r="A163">
        <v>81</v>
      </c>
      <c r="B163">
        <v>51</v>
      </c>
      <c r="C163">
        <v>40</v>
      </c>
      <c r="D163">
        <v>58</v>
      </c>
      <c r="E163">
        <v>49</v>
      </c>
      <c r="F163">
        <v>62</v>
      </c>
    </row>
    <row r="164" spans="1:6" x14ac:dyDescent="0.25">
      <c r="A164">
        <v>91</v>
      </c>
      <c r="B164">
        <v>88</v>
      </c>
      <c r="C164">
        <v>73</v>
      </c>
      <c r="D164">
        <v>100</v>
      </c>
      <c r="E164">
        <v>32</v>
      </c>
      <c r="F164">
        <v>74</v>
      </c>
    </row>
    <row r="165" spans="1:6" x14ac:dyDescent="0.25">
      <c r="A165">
        <v>100</v>
      </c>
      <c r="B165">
        <v>79</v>
      </c>
      <c r="C165">
        <v>65</v>
      </c>
      <c r="D165">
        <v>100</v>
      </c>
      <c r="E165">
        <v>72</v>
      </c>
      <c r="F165">
        <v>58</v>
      </c>
    </row>
    <row r="166" spans="1:6" x14ac:dyDescent="0.25">
      <c r="A166">
        <v>71</v>
      </c>
      <c r="B166">
        <v>62</v>
      </c>
      <c r="C166">
        <v>85</v>
      </c>
      <c r="D166">
        <v>49</v>
      </c>
      <c r="E166">
        <v>89</v>
      </c>
      <c r="F166">
        <v>76</v>
      </c>
    </row>
    <row r="167" spans="1:6" x14ac:dyDescent="0.25">
      <c r="A167">
        <v>75</v>
      </c>
      <c r="B167">
        <v>86</v>
      </c>
      <c r="C167">
        <v>58</v>
      </c>
      <c r="D167">
        <v>67</v>
      </c>
      <c r="E167">
        <v>67</v>
      </c>
      <c r="F167">
        <v>52</v>
      </c>
    </row>
    <row r="168" spans="1:6" x14ac:dyDescent="0.25">
      <c r="A168">
        <v>74</v>
      </c>
      <c r="B168">
        <v>82</v>
      </c>
      <c r="C168">
        <v>65</v>
      </c>
      <c r="D168">
        <v>86</v>
      </c>
      <c r="E168">
        <v>76</v>
      </c>
      <c r="F168">
        <v>66</v>
      </c>
    </row>
    <row r="169" spans="1:6" x14ac:dyDescent="0.25">
      <c r="A169">
        <v>67</v>
      </c>
      <c r="B169">
        <v>66</v>
      </c>
      <c r="C169">
        <v>82</v>
      </c>
      <c r="D169">
        <v>69</v>
      </c>
      <c r="E169">
        <v>51</v>
      </c>
      <c r="F169">
        <v>76</v>
      </c>
    </row>
    <row r="170" spans="1:6" x14ac:dyDescent="0.25">
      <c r="A170">
        <v>70</v>
      </c>
      <c r="B170">
        <v>83</v>
      </c>
      <c r="C170">
        <v>65</v>
      </c>
      <c r="D170">
        <v>85</v>
      </c>
      <c r="E170">
        <v>87</v>
      </c>
      <c r="F170">
        <v>48</v>
      </c>
    </row>
    <row r="171" spans="1:6" x14ac:dyDescent="0.25">
      <c r="A171">
        <v>82</v>
      </c>
      <c r="B171">
        <v>75</v>
      </c>
      <c r="C171">
        <v>69</v>
      </c>
      <c r="D171">
        <v>62</v>
      </c>
      <c r="E171">
        <v>94</v>
      </c>
      <c r="F171">
        <v>66</v>
      </c>
    </row>
    <row r="172" spans="1:6" x14ac:dyDescent="0.25">
      <c r="A172">
        <v>54</v>
      </c>
      <c r="B172">
        <v>63</v>
      </c>
      <c r="C172">
        <v>61</v>
      </c>
      <c r="D172">
        <v>74</v>
      </c>
      <c r="E172">
        <v>77</v>
      </c>
      <c r="F172">
        <v>42</v>
      </c>
    </row>
    <row r="173" spans="1:6" x14ac:dyDescent="0.25">
      <c r="A173">
        <v>77</v>
      </c>
      <c r="B173">
        <v>78</v>
      </c>
      <c r="C173">
        <v>76</v>
      </c>
      <c r="D173">
        <v>55</v>
      </c>
      <c r="E173">
        <v>85</v>
      </c>
      <c r="F173">
        <v>70</v>
      </c>
    </row>
    <row r="174" spans="1:6" x14ac:dyDescent="0.25">
      <c r="A174">
        <v>94</v>
      </c>
      <c r="B174">
        <v>56</v>
      </c>
      <c r="C174">
        <v>74</v>
      </c>
      <c r="D174">
        <v>63</v>
      </c>
      <c r="E174">
        <v>48</v>
      </c>
      <c r="F174">
        <v>41</v>
      </c>
    </row>
    <row r="175" spans="1:6" x14ac:dyDescent="0.25">
      <c r="A175">
        <v>50</v>
      </c>
      <c r="B175">
        <v>79</v>
      </c>
      <c r="C175">
        <v>59</v>
      </c>
      <c r="D175">
        <v>73</v>
      </c>
      <c r="E175">
        <v>65</v>
      </c>
      <c r="F175">
        <v>90</v>
      </c>
    </row>
    <row r="176" spans="1:6" x14ac:dyDescent="0.25">
      <c r="A176">
        <v>66</v>
      </c>
      <c r="B176">
        <v>75</v>
      </c>
      <c r="C176">
        <v>65</v>
      </c>
      <c r="D176">
        <v>69</v>
      </c>
      <c r="E176">
        <v>69</v>
      </c>
      <c r="F176">
        <v>45</v>
      </c>
    </row>
    <row r="177" spans="1:6" x14ac:dyDescent="0.25">
      <c r="A177">
        <v>69</v>
      </c>
      <c r="B177">
        <v>73</v>
      </c>
      <c r="C177">
        <v>77</v>
      </c>
      <c r="D177">
        <v>50</v>
      </c>
      <c r="E177">
        <v>68</v>
      </c>
      <c r="F177">
        <v>72</v>
      </c>
    </row>
    <row r="178" spans="1:6" x14ac:dyDescent="0.25">
      <c r="A178">
        <v>66</v>
      </c>
      <c r="B178">
        <v>60</v>
      </c>
      <c r="C178">
        <v>43</v>
      </c>
      <c r="D178">
        <v>73</v>
      </c>
      <c r="E178">
        <v>64</v>
      </c>
      <c r="F178">
        <v>60</v>
      </c>
    </row>
    <row r="179" spans="1:6" x14ac:dyDescent="0.25">
      <c r="A179">
        <v>78</v>
      </c>
      <c r="B179">
        <v>61</v>
      </c>
      <c r="C179">
        <v>90</v>
      </c>
      <c r="D179">
        <v>63</v>
      </c>
      <c r="E179">
        <v>40</v>
      </c>
      <c r="F179">
        <v>71</v>
      </c>
    </row>
    <row r="180" spans="1:6" x14ac:dyDescent="0.25">
      <c r="A180">
        <v>68</v>
      </c>
      <c r="B180">
        <v>64</v>
      </c>
      <c r="C180">
        <v>80</v>
      </c>
      <c r="D180">
        <v>62</v>
      </c>
      <c r="E180">
        <v>82</v>
      </c>
      <c r="F180">
        <v>62</v>
      </c>
    </row>
    <row r="181" spans="1:6" x14ac:dyDescent="0.25">
      <c r="A181">
        <v>63</v>
      </c>
      <c r="B181">
        <v>71</v>
      </c>
      <c r="C181">
        <v>81</v>
      </c>
      <c r="D181">
        <v>85</v>
      </c>
      <c r="E181">
        <v>62</v>
      </c>
      <c r="F181">
        <v>77</v>
      </c>
    </row>
    <row r="182" spans="1:6" x14ac:dyDescent="0.25">
      <c r="A182">
        <v>90</v>
      </c>
      <c r="B182">
        <v>93</v>
      </c>
      <c r="C182">
        <v>52</v>
      </c>
      <c r="D182">
        <v>93</v>
      </c>
      <c r="E182">
        <v>57</v>
      </c>
      <c r="F182">
        <v>60</v>
      </c>
    </row>
    <row r="183" spans="1:6" x14ac:dyDescent="0.25">
      <c r="A183">
        <v>54</v>
      </c>
      <c r="B183">
        <v>94</v>
      </c>
      <c r="C183">
        <v>65</v>
      </c>
      <c r="D183">
        <v>79</v>
      </c>
      <c r="E183">
        <v>59</v>
      </c>
      <c r="F183">
        <v>73</v>
      </c>
    </row>
    <row r="184" spans="1:6" x14ac:dyDescent="0.25">
      <c r="A184">
        <v>84</v>
      </c>
      <c r="B184">
        <v>65</v>
      </c>
      <c r="C184">
        <v>81</v>
      </c>
      <c r="D184">
        <v>63</v>
      </c>
      <c r="E184">
        <v>88</v>
      </c>
      <c r="F184">
        <v>75</v>
      </c>
    </row>
    <row r="185" spans="1:6" x14ac:dyDescent="0.25">
      <c r="A185">
        <v>100</v>
      </c>
      <c r="B185">
        <v>72</v>
      </c>
      <c r="C185">
        <v>77</v>
      </c>
      <c r="D185">
        <v>66</v>
      </c>
      <c r="E185">
        <v>32</v>
      </c>
      <c r="F185">
        <v>39</v>
      </c>
    </row>
    <row r="186" spans="1:6" x14ac:dyDescent="0.25">
      <c r="A186">
        <v>84</v>
      </c>
      <c r="B186">
        <v>58</v>
      </c>
      <c r="C186">
        <v>49</v>
      </c>
      <c r="D186">
        <v>93</v>
      </c>
      <c r="E186">
        <v>63</v>
      </c>
      <c r="F186">
        <v>23</v>
      </c>
    </row>
    <row r="187" spans="1:6" x14ac:dyDescent="0.25">
      <c r="A187">
        <v>59</v>
      </c>
      <c r="B187">
        <v>66</v>
      </c>
      <c r="C187">
        <v>73</v>
      </c>
      <c r="D187">
        <v>98</v>
      </c>
      <c r="E187">
        <v>65</v>
      </c>
      <c r="F187">
        <v>64</v>
      </c>
    </row>
    <row r="188" spans="1:6" x14ac:dyDescent="0.25">
      <c r="A188">
        <v>75</v>
      </c>
      <c r="B188">
        <v>70</v>
      </c>
      <c r="C188">
        <v>77</v>
      </c>
      <c r="D188">
        <v>62</v>
      </c>
      <c r="E188">
        <v>67</v>
      </c>
      <c r="F188">
        <v>59</v>
      </c>
    </row>
    <row r="189" spans="1:6" x14ac:dyDescent="0.25">
      <c r="A189">
        <v>84</v>
      </c>
      <c r="B189">
        <v>64</v>
      </c>
      <c r="C189">
        <v>75</v>
      </c>
      <c r="D189">
        <v>47</v>
      </c>
      <c r="E189">
        <v>74</v>
      </c>
      <c r="F189">
        <v>61</v>
      </c>
    </row>
    <row r="190" spans="1:6" x14ac:dyDescent="0.25">
      <c r="A190">
        <v>61</v>
      </c>
      <c r="B190">
        <v>73</v>
      </c>
      <c r="C190">
        <v>57</v>
      </c>
      <c r="D190">
        <v>81</v>
      </c>
      <c r="E190">
        <v>48</v>
      </c>
      <c r="F190">
        <v>52</v>
      </c>
    </row>
    <row r="191" spans="1:6" x14ac:dyDescent="0.25">
      <c r="A191">
        <v>67</v>
      </c>
      <c r="B191">
        <v>72</v>
      </c>
      <c r="C191">
        <v>42</v>
      </c>
      <c r="D191">
        <v>53</v>
      </c>
      <c r="E191">
        <v>77</v>
      </c>
      <c r="F191">
        <v>59</v>
      </c>
    </row>
    <row r="192" spans="1:6" x14ac:dyDescent="0.25">
      <c r="A192">
        <v>84</v>
      </c>
      <c r="B192">
        <v>74</v>
      </c>
      <c r="C192">
        <v>76</v>
      </c>
      <c r="D192">
        <v>87</v>
      </c>
      <c r="E192">
        <v>61</v>
      </c>
      <c r="F192">
        <v>59</v>
      </c>
    </row>
    <row r="193" spans="1:6" x14ac:dyDescent="0.25">
      <c r="A193">
        <v>85</v>
      </c>
      <c r="B193">
        <v>83</v>
      </c>
      <c r="C193">
        <v>73</v>
      </c>
      <c r="D193">
        <v>53</v>
      </c>
      <c r="E193">
        <v>49</v>
      </c>
      <c r="F193">
        <v>64</v>
      </c>
    </row>
    <row r="194" spans="1:6" x14ac:dyDescent="0.25">
      <c r="A194">
        <v>67</v>
      </c>
      <c r="B194">
        <v>56</v>
      </c>
      <c r="C194">
        <v>96</v>
      </c>
      <c r="D194">
        <v>53</v>
      </c>
      <c r="E194">
        <v>74</v>
      </c>
      <c r="F194">
        <v>54</v>
      </c>
    </row>
    <row r="195" spans="1:6" x14ac:dyDescent="0.25">
      <c r="A195">
        <v>87</v>
      </c>
      <c r="B195">
        <v>89</v>
      </c>
      <c r="C195">
        <v>91</v>
      </c>
      <c r="D195">
        <v>55</v>
      </c>
      <c r="E195">
        <v>48</v>
      </c>
      <c r="F195">
        <v>44</v>
      </c>
    </row>
    <row r="196" spans="1:6" x14ac:dyDescent="0.25">
      <c r="A196">
        <v>73</v>
      </c>
      <c r="B196">
        <v>100</v>
      </c>
      <c r="C196">
        <v>65</v>
      </c>
      <c r="D196">
        <v>69</v>
      </c>
      <c r="E196">
        <v>65</v>
      </c>
      <c r="F196">
        <v>36</v>
      </c>
    </row>
    <row r="197" spans="1:6" x14ac:dyDescent="0.25">
      <c r="A197">
        <v>89</v>
      </c>
      <c r="B197">
        <v>58</v>
      </c>
      <c r="C197">
        <v>68</v>
      </c>
      <c r="D197">
        <v>87</v>
      </c>
      <c r="E197">
        <v>66</v>
      </c>
      <c r="F197">
        <v>34</v>
      </c>
    </row>
    <row r="198" spans="1:6" x14ac:dyDescent="0.25">
      <c r="A198">
        <v>74</v>
      </c>
      <c r="B198">
        <v>58</v>
      </c>
      <c r="C198">
        <v>92</v>
      </c>
      <c r="D198">
        <v>68</v>
      </c>
      <c r="E198">
        <v>78</v>
      </c>
      <c r="F198">
        <v>57</v>
      </c>
    </row>
    <row r="199" spans="1:6" x14ac:dyDescent="0.25">
      <c r="A199">
        <v>72</v>
      </c>
      <c r="B199">
        <v>76</v>
      </c>
      <c r="C199">
        <v>81</v>
      </c>
      <c r="D199">
        <v>55</v>
      </c>
      <c r="E199">
        <v>81</v>
      </c>
      <c r="F199">
        <v>44</v>
      </c>
    </row>
    <row r="200" spans="1:6" x14ac:dyDescent="0.25">
      <c r="A200">
        <v>96</v>
      </c>
      <c r="B200">
        <v>62</v>
      </c>
      <c r="C200">
        <v>37</v>
      </c>
      <c r="D200">
        <v>52</v>
      </c>
      <c r="E200">
        <v>79</v>
      </c>
      <c r="F200">
        <v>69</v>
      </c>
    </row>
    <row r="201" spans="1:6" x14ac:dyDescent="0.25">
      <c r="A201">
        <v>100</v>
      </c>
      <c r="B201">
        <v>88</v>
      </c>
      <c r="C201">
        <v>59</v>
      </c>
      <c r="D201">
        <v>69</v>
      </c>
      <c r="E201">
        <v>74</v>
      </c>
      <c r="F201">
        <v>35</v>
      </c>
    </row>
    <row r="202" spans="1:6" x14ac:dyDescent="0.25">
      <c r="A202">
        <v>95</v>
      </c>
      <c r="B202">
        <v>59</v>
      </c>
      <c r="C202">
        <v>72</v>
      </c>
      <c r="D202">
        <v>60</v>
      </c>
      <c r="E202">
        <v>81</v>
      </c>
      <c r="F202">
        <v>72</v>
      </c>
    </row>
    <row r="203" spans="1:6" x14ac:dyDescent="0.25">
      <c r="B203">
        <v>92</v>
      </c>
      <c r="C203">
        <v>58</v>
      </c>
      <c r="D203">
        <v>58</v>
      </c>
      <c r="E203">
        <v>44</v>
      </c>
      <c r="F203">
        <v>74</v>
      </c>
    </row>
    <row r="204" spans="1:6" x14ac:dyDescent="0.25">
      <c r="B204">
        <v>58</v>
      </c>
      <c r="C204">
        <v>84</v>
      </c>
      <c r="D204">
        <v>66</v>
      </c>
      <c r="E204">
        <v>65</v>
      </c>
      <c r="F204">
        <v>65</v>
      </c>
    </row>
    <row r="205" spans="1:6" x14ac:dyDescent="0.25">
      <c r="B205">
        <v>41</v>
      </c>
      <c r="C205">
        <v>94</v>
      </c>
      <c r="D205">
        <v>35</v>
      </c>
      <c r="E205">
        <v>75</v>
      </c>
      <c r="F205">
        <v>57</v>
      </c>
    </row>
    <row r="206" spans="1:6" x14ac:dyDescent="0.25">
      <c r="B206">
        <v>83</v>
      </c>
      <c r="C206">
        <v>46</v>
      </c>
      <c r="D206">
        <v>72</v>
      </c>
      <c r="E206">
        <v>32</v>
      </c>
      <c r="F206">
        <v>81</v>
      </c>
    </row>
    <row r="207" spans="1:6" x14ac:dyDescent="0.25">
      <c r="B207">
        <v>66</v>
      </c>
      <c r="C207">
        <v>52</v>
      </c>
      <c r="D207">
        <v>19</v>
      </c>
      <c r="E207">
        <v>73</v>
      </c>
      <c r="F207">
        <v>58</v>
      </c>
    </row>
    <row r="208" spans="1:6" x14ac:dyDescent="0.25">
      <c r="B208">
        <v>90</v>
      </c>
      <c r="C208">
        <v>68</v>
      </c>
      <c r="D208">
        <v>60</v>
      </c>
      <c r="E208">
        <v>64</v>
      </c>
      <c r="F208">
        <v>82</v>
      </c>
    </row>
    <row r="209" spans="2:6" x14ac:dyDescent="0.25">
      <c r="B209">
        <v>90</v>
      </c>
      <c r="C209">
        <v>57</v>
      </c>
      <c r="D209">
        <v>69</v>
      </c>
      <c r="E209">
        <v>84</v>
      </c>
      <c r="F209">
        <v>57</v>
      </c>
    </row>
    <row r="210" spans="2:6" x14ac:dyDescent="0.25">
      <c r="B210">
        <v>51</v>
      </c>
      <c r="C210">
        <v>70</v>
      </c>
      <c r="D210">
        <v>82</v>
      </c>
      <c r="E210">
        <v>17</v>
      </c>
      <c r="F210">
        <v>94</v>
      </c>
    </row>
    <row r="211" spans="2:6" x14ac:dyDescent="0.25">
      <c r="B211">
        <v>100</v>
      </c>
      <c r="C211">
        <v>52</v>
      </c>
      <c r="D211">
        <v>73</v>
      </c>
      <c r="E211">
        <v>39</v>
      </c>
      <c r="F211">
        <v>58</v>
      </c>
    </row>
    <row r="212" spans="2:6" x14ac:dyDescent="0.25">
      <c r="B212">
        <v>68</v>
      </c>
      <c r="C212">
        <v>87</v>
      </c>
      <c r="D212">
        <v>75</v>
      </c>
      <c r="E212">
        <v>58</v>
      </c>
      <c r="F212">
        <v>45</v>
      </c>
    </row>
    <row r="213" spans="2:6" x14ac:dyDescent="0.25">
      <c r="B213">
        <v>96</v>
      </c>
      <c r="C213">
        <v>56</v>
      </c>
      <c r="D213">
        <v>64</v>
      </c>
      <c r="E213">
        <v>64</v>
      </c>
      <c r="F213">
        <v>75</v>
      </c>
    </row>
    <row r="214" spans="2:6" x14ac:dyDescent="0.25">
      <c r="B214">
        <v>73</v>
      </c>
      <c r="C214">
        <v>58</v>
      </c>
      <c r="D214">
        <v>49</v>
      </c>
      <c r="E214">
        <v>37</v>
      </c>
      <c r="F214">
        <v>53</v>
      </c>
    </row>
    <row r="215" spans="2:6" x14ac:dyDescent="0.25">
      <c r="B215">
        <v>63</v>
      </c>
      <c r="C215">
        <v>66</v>
      </c>
      <c r="D215">
        <v>61</v>
      </c>
      <c r="E215">
        <v>57</v>
      </c>
      <c r="F215">
        <v>55</v>
      </c>
    </row>
    <row r="216" spans="2:6" x14ac:dyDescent="0.25">
      <c r="B216">
        <v>68</v>
      </c>
      <c r="C216">
        <v>80</v>
      </c>
      <c r="D216">
        <v>58</v>
      </c>
      <c r="E216">
        <v>49</v>
      </c>
      <c r="F216">
        <v>8</v>
      </c>
    </row>
    <row r="217" spans="2:6" x14ac:dyDescent="0.25">
      <c r="B217">
        <v>100</v>
      </c>
      <c r="C217">
        <v>87</v>
      </c>
      <c r="D217">
        <v>74</v>
      </c>
      <c r="E217">
        <v>26</v>
      </c>
      <c r="F217">
        <v>57</v>
      </c>
    </row>
    <row r="218" spans="2:6" x14ac:dyDescent="0.25">
      <c r="B218">
        <v>79</v>
      </c>
      <c r="C218">
        <v>53</v>
      </c>
      <c r="D218">
        <v>87</v>
      </c>
      <c r="E218">
        <v>74</v>
      </c>
      <c r="F218">
        <v>86</v>
      </c>
    </row>
    <row r="219" spans="2:6" x14ac:dyDescent="0.25">
      <c r="B219">
        <v>90</v>
      </c>
      <c r="C219">
        <v>97</v>
      </c>
      <c r="D219">
        <v>75</v>
      </c>
      <c r="E219">
        <v>86</v>
      </c>
      <c r="F219">
        <v>63</v>
      </c>
    </row>
    <row r="220" spans="2:6" x14ac:dyDescent="0.25">
      <c r="B220">
        <v>45</v>
      </c>
      <c r="C220">
        <v>61</v>
      </c>
      <c r="D220">
        <v>71</v>
      </c>
      <c r="E220">
        <v>66</v>
      </c>
      <c r="F220">
        <v>62</v>
      </c>
    </row>
    <row r="221" spans="2:6" x14ac:dyDescent="0.25">
      <c r="B221">
        <v>78</v>
      </c>
      <c r="C221">
        <v>78</v>
      </c>
      <c r="D221">
        <v>82</v>
      </c>
      <c r="E221">
        <v>64</v>
      </c>
      <c r="F221">
        <v>59</v>
      </c>
    </row>
    <row r="222" spans="2:6" x14ac:dyDescent="0.25">
      <c r="B222">
        <v>63</v>
      </c>
      <c r="C222">
        <v>49</v>
      </c>
      <c r="D222">
        <v>70</v>
      </c>
      <c r="E222">
        <v>63</v>
      </c>
      <c r="F222">
        <v>64</v>
      </c>
    </row>
    <row r="223" spans="2:6" x14ac:dyDescent="0.25">
      <c r="B223">
        <v>58</v>
      </c>
      <c r="C223">
        <v>82</v>
      </c>
      <c r="D223">
        <v>80</v>
      </c>
      <c r="E223">
        <v>68</v>
      </c>
      <c r="F223">
        <v>60</v>
      </c>
    </row>
    <row r="224" spans="2:6" x14ac:dyDescent="0.25">
      <c r="B224">
        <v>74</v>
      </c>
      <c r="C224">
        <v>90</v>
      </c>
      <c r="D224">
        <v>81</v>
      </c>
      <c r="E224">
        <v>37</v>
      </c>
      <c r="F224">
        <v>81</v>
      </c>
    </row>
    <row r="225" spans="2:6" x14ac:dyDescent="0.25">
      <c r="B225">
        <v>81</v>
      </c>
      <c r="C225">
        <v>64</v>
      </c>
      <c r="D225">
        <v>69</v>
      </c>
      <c r="E225">
        <v>54</v>
      </c>
      <c r="F225">
        <v>89</v>
      </c>
    </row>
    <row r="226" spans="2:6" x14ac:dyDescent="0.25">
      <c r="B226">
        <v>85</v>
      </c>
      <c r="C226">
        <v>51</v>
      </c>
      <c r="D226">
        <v>86</v>
      </c>
      <c r="E226">
        <v>72</v>
      </c>
      <c r="F226">
        <v>69</v>
      </c>
    </row>
    <row r="227" spans="2:6" x14ac:dyDescent="0.25">
      <c r="B227">
        <v>74</v>
      </c>
      <c r="C227">
        <v>62</v>
      </c>
      <c r="D227">
        <v>88</v>
      </c>
      <c r="E227">
        <v>84</v>
      </c>
      <c r="F227">
        <v>70</v>
      </c>
    </row>
    <row r="228" spans="2:6" x14ac:dyDescent="0.25">
      <c r="B228">
        <v>72</v>
      </c>
      <c r="C228">
        <v>93</v>
      </c>
      <c r="D228">
        <v>79</v>
      </c>
      <c r="E228">
        <v>67</v>
      </c>
      <c r="F228">
        <v>71</v>
      </c>
    </row>
    <row r="229" spans="2:6" x14ac:dyDescent="0.25">
      <c r="B229">
        <v>81</v>
      </c>
      <c r="C229">
        <v>85</v>
      </c>
      <c r="D229">
        <v>69</v>
      </c>
      <c r="E229">
        <v>67</v>
      </c>
      <c r="F229">
        <v>84</v>
      </c>
    </row>
    <row r="230" spans="2:6" x14ac:dyDescent="0.25">
      <c r="B230">
        <v>84</v>
      </c>
      <c r="C230">
        <v>59</v>
      </c>
      <c r="D230">
        <v>68</v>
      </c>
      <c r="E230">
        <v>88</v>
      </c>
      <c r="F230">
        <v>78</v>
      </c>
    </row>
    <row r="231" spans="2:6" x14ac:dyDescent="0.25">
      <c r="B231">
        <v>72</v>
      </c>
      <c r="C231">
        <v>67</v>
      </c>
      <c r="D231">
        <v>91</v>
      </c>
      <c r="E231">
        <v>100</v>
      </c>
      <c r="F231">
        <v>41</v>
      </c>
    </row>
    <row r="232" spans="2:6" x14ac:dyDescent="0.25">
      <c r="B232">
        <v>73</v>
      </c>
      <c r="C232">
        <v>46</v>
      </c>
      <c r="D232">
        <v>67</v>
      </c>
      <c r="E232">
        <v>52</v>
      </c>
      <c r="F232">
        <v>45</v>
      </c>
    </row>
    <row r="233" spans="2:6" x14ac:dyDescent="0.25">
      <c r="B233">
        <v>60</v>
      </c>
      <c r="C233">
        <v>57</v>
      </c>
      <c r="D233">
        <v>62</v>
      </c>
      <c r="E233">
        <v>66</v>
      </c>
      <c r="F233">
        <v>39</v>
      </c>
    </row>
    <row r="234" spans="2:6" x14ac:dyDescent="0.25">
      <c r="B234">
        <v>68</v>
      </c>
      <c r="C234">
        <v>54</v>
      </c>
      <c r="D234">
        <v>70</v>
      </c>
      <c r="E234">
        <v>52</v>
      </c>
      <c r="F234">
        <v>34</v>
      </c>
    </row>
    <row r="235" spans="2:6" x14ac:dyDescent="0.25">
      <c r="B235">
        <v>73</v>
      </c>
      <c r="C235">
        <v>64</v>
      </c>
      <c r="D235">
        <v>85</v>
      </c>
      <c r="E235">
        <v>64</v>
      </c>
      <c r="F235">
        <v>79</v>
      </c>
    </row>
    <row r="236" spans="2:6" x14ac:dyDescent="0.25">
      <c r="B236">
        <v>78</v>
      </c>
      <c r="C236">
        <v>46</v>
      </c>
      <c r="D236">
        <v>49</v>
      </c>
      <c r="E236">
        <v>69</v>
      </c>
      <c r="F236">
        <v>44</v>
      </c>
    </row>
    <row r="237" spans="2:6" x14ac:dyDescent="0.25">
      <c r="B237">
        <v>81</v>
      </c>
      <c r="C237">
        <v>61</v>
      </c>
      <c r="D237">
        <v>75</v>
      </c>
      <c r="E237">
        <v>71</v>
      </c>
      <c r="F237">
        <v>55</v>
      </c>
    </row>
    <row r="238" spans="2:6" x14ac:dyDescent="0.25">
      <c r="B238">
        <v>54</v>
      </c>
      <c r="C238">
        <v>98</v>
      </c>
      <c r="D238">
        <v>62</v>
      </c>
      <c r="E238">
        <v>79</v>
      </c>
      <c r="F238">
        <v>77</v>
      </c>
    </row>
    <row r="239" spans="2:6" x14ac:dyDescent="0.25">
      <c r="B239">
        <v>59</v>
      </c>
      <c r="C239">
        <v>67</v>
      </c>
      <c r="D239">
        <v>84</v>
      </c>
      <c r="E239">
        <v>83</v>
      </c>
      <c r="F239">
        <v>57</v>
      </c>
    </row>
    <row r="240" spans="2:6" x14ac:dyDescent="0.25">
      <c r="B240">
        <v>70</v>
      </c>
      <c r="C240">
        <v>54</v>
      </c>
      <c r="D240">
        <v>56</v>
      </c>
      <c r="E240">
        <v>56</v>
      </c>
      <c r="F240">
        <v>95</v>
      </c>
    </row>
    <row r="241" spans="2:6" x14ac:dyDescent="0.25">
      <c r="B241">
        <v>90</v>
      </c>
      <c r="C241">
        <v>72</v>
      </c>
      <c r="D241">
        <v>72</v>
      </c>
      <c r="E241">
        <v>65</v>
      </c>
      <c r="F241">
        <v>55</v>
      </c>
    </row>
    <row r="242" spans="2:6" x14ac:dyDescent="0.25">
      <c r="B242">
        <v>86</v>
      </c>
      <c r="C242">
        <v>100</v>
      </c>
      <c r="D242">
        <v>62</v>
      </c>
      <c r="E242">
        <v>80</v>
      </c>
      <c r="F242">
        <v>43</v>
      </c>
    </row>
    <row r="243" spans="2:6" x14ac:dyDescent="0.25">
      <c r="B243">
        <v>60</v>
      </c>
      <c r="C243">
        <v>68</v>
      </c>
      <c r="D243">
        <v>63</v>
      </c>
      <c r="E243">
        <v>72</v>
      </c>
      <c r="F243">
        <v>74</v>
      </c>
    </row>
    <row r="244" spans="2:6" x14ac:dyDescent="0.25">
      <c r="B244">
        <v>97</v>
      </c>
      <c r="C244">
        <v>62</v>
      </c>
      <c r="D244">
        <v>49</v>
      </c>
      <c r="E244">
        <v>87</v>
      </c>
      <c r="F244">
        <v>53</v>
      </c>
    </row>
    <row r="245" spans="2:6" x14ac:dyDescent="0.25">
      <c r="B245">
        <v>79</v>
      </c>
      <c r="C245">
        <v>91</v>
      </c>
      <c r="D245">
        <v>54</v>
      </c>
      <c r="E245">
        <v>60</v>
      </c>
      <c r="F245">
        <v>51</v>
      </c>
    </row>
    <row r="246" spans="2:6" x14ac:dyDescent="0.25">
      <c r="B246">
        <v>42</v>
      </c>
      <c r="C246">
        <v>40</v>
      </c>
      <c r="D246">
        <v>64</v>
      </c>
      <c r="E246">
        <v>74</v>
      </c>
      <c r="F246">
        <v>83</v>
      </c>
    </row>
    <row r="247" spans="2:6" x14ac:dyDescent="0.25">
      <c r="B247">
        <v>62</v>
      </c>
      <c r="C247">
        <v>55</v>
      </c>
      <c r="D247">
        <v>60</v>
      </c>
      <c r="E247">
        <v>49</v>
      </c>
      <c r="F247">
        <v>73</v>
      </c>
    </row>
    <row r="248" spans="2:6" x14ac:dyDescent="0.25">
      <c r="B248">
        <v>64</v>
      </c>
      <c r="C248">
        <v>57</v>
      </c>
      <c r="D248">
        <v>78</v>
      </c>
      <c r="E248">
        <v>70</v>
      </c>
      <c r="F248">
        <v>54</v>
      </c>
    </row>
    <row r="249" spans="2:6" x14ac:dyDescent="0.25">
      <c r="B249">
        <v>70</v>
      </c>
      <c r="C249">
        <v>83</v>
      </c>
      <c r="D249">
        <v>67</v>
      </c>
      <c r="E249">
        <v>79</v>
      </c>
      <c r="F249">
        <v>50</v>
      </c>
    </row>
    <row r="250" spans="2:6" x14ac:dyDescent="0.25">
      <c r="B250">
        <v>46</v>
      </c>
      <c r="C250">
        <v>54</v>
      </c>
      <c r="D250">
        <v>68</v>
      </c>
      <c r="E250">
        <v>50</v>
      </c>
      <c r="F250">
        <v>76</v>
      </c>
    </row>
    <row r="251" spans="2:6" x14ac:dyDescent="0.25">
      <c r="B251">
        <v>100</v>
      </c>
      <c r="C251">
        <v>52</v>
      </c>
      <c r="D251">
        <v>77</v>
      </c>
      <c r="E251">
        <v>42</v>
      </c>
      <c r="F251">
        <v>56</v>
      </c>
    </row>
    <row r="252" spans="2:6" x14ac:dyDescent="0.25">
      <c r="B252">
        <v>75</v>
      </c>
      <c r="C252">
        <v>58</v>
      </c>
      <c r="D252">
        <v>90</v>
      </c>
      <c r="E252">
        <v>92</v>
      </c>
      <c r="F252">
        <v>80</v>
      </c>
    </row>
    <row r="253" spans="2:6" x14ac:dyDescent="0.25">
      <c r="B253">
        <v>64</v>
      </c>
      <c r="C253">
        <v>81</v>
      </c>
      <c r="D253">
        <v>78</v>
      </c>
      <c r="E253">
        <v>86</v>
      </c>
      <c r="F253">
        <v>62</v>
      </c>
    </row>
    <row r="254" spans="2:6" x14ac:dyDescent="0.25">
      <c r="B254">
        <v>42</v>
      </c>
      <c r="C254">
        <v>81</v>
      </c>
      <c r="D254">
        <v>95</v>
      </c>
      <c r="E254">
        <v>46</v>
      </c>
      <c r="F254">
        <v>91</v>
      </c>
    </row>
    <row r="255" spans="2:6" x14ac:dyDescent="0.25">
      <c r="B255">
        <v>61</v>
      </c>
      <c r="C255">
        <v>90</v>
      </c>
      <c r="D255">
        <v>43</v>
      </c>
      <c r="E255">
        <v>89</v>
      </c>
      <c r="F255">
        <v>42</v>
      </c>
    </row>
    <row r="256" spans="2:6" x14ac:dyDescent="0.25">
      <c r="B256">
        <v>62</v>
      </c>
      <c r="C256">
        <v>56</v>
      </c>
      <c r="D256">
        <v>72</v>
      </c>
      <c r="E256">
        <v>76</v>
      </c>
      <c r="F256">
        <v>77</v>
      </c>
    </row>
    <row r="257" spans="2:6" x14ac:dyDescent="0.25">
      <c r="B257">
        <v>100</v>
      </c>
      <c r="C257">
        <v>61</v>
      </c>
      <c r="D257">
        <v>75</v>
      </c>
      <c r="E257">
        <v>73</v>
      </c>
      <c r="F257">
        <v>68</v>
      </c>
    </row>
    <row r="258" spans="2:6" x14ac:dyDescent="0.25">
      <c r="B258">
        <v>75</v>
      </c>
      <c r="C258">
        <v>73</v>
      </c>
      <c r="D258">
        <v>54</v>
      </c>
      <c r="E258">
        <v>60</v>
      </c>
      <c r="F258">
        <v>50</v>
      </c>
    </row>
    <row r="259" spans="2:6" x14ac:dyDescent="0.25">
      <c r="B259">
        <v>84</v>
      </c>
      <c r="C259">
        <v>58</v>
      </c>
      <c r="D259">
        <v>54</v>
      </c>
      <c r="E259">
        <v>41</v>
      </c>
      <c r="F259">
        <v>68</v>
      </c>
    </row>
    <row r="260" spans="2:6" x14ac:dyDescent="0.25">
      <c r="B260">
        <v>100</v>
      </c>
      <c r="C260">
        <v>56</v>
      </c>
      <c r="D260">
        <v>74</v>
      </c>
      <c r="E260">
        <v>54</v>
      </c>
      <c r="F260">
        <v>52</v>
      </c>
    </row>
    <row r="261" spans="2:6" x14ac:dyDescent="0.25">
      <c r="B261">
        <v>72</v>
      </c>
      <c r="C261">
        <v>54</v>
      </c>
      <c r="D261">
        <v>65</v>
      </c>
      <c r="E261">
        <v>52</v>
      </c>
      <c r="F261">
        <v>70</v>
      </c>
    </row>
    <row r="262" spans="2:6" x14ac:dyDescent="0.25">
      <c r="B262">
        <v>74</v>
      </c>
      <c r="C262">
        <v>65</v>
      </c>
      <c r="D262">
        <v>42</v>
      </c>
      <c r="E262">
        <v>53</v>
      </c>
      <c r="F262">
        <v>64</v>
      </c>
    </row>
    <row r="263" spans="2:6" x14ac:dyDescent="0.25">
      <c r="B263">
        <v>80</v>
      </c>
      <c r="C263">
        <v>74</v>
      </c>
      <c r="D263">
        <v>87</v>
      </c>
      <c r="E263">
        <v>55</v>
      </c>
      <c r="F263">
        <v>60</v>
      </c>
    </row>
    <row r="264" spans="2:6" x14ac:dyDescent="0.25">
      <c r="B264">
        <v>75</v>
      </c>
      <c r="C264">
        <v>69</v>
      </c>
      <c r="D264">
        <v>65</v>
      </c>
      <c r="E264">
        <v>70</v>
      </c>
      <c r="F264">
        <v>52</v>
      </c>
    </row>
    <row r="265" spans="2:6" x14ac:dyDescent="0.25">
      <c r="B265">
        <v>72</v>
      </c>
      <c r="C265">
        <v>85</v>
      </c>
      <c r="D265">
        <v>55</v>
      </c>
      <c r="E265">
        <v>38</v>
      </c>
      <c r="F265">
        <v>93</v>
      </c>
    </row>
    <row r="266" spans="2:6" x14ac:dyDescent="0.25">
      <c r="B266">
        <v>81</v>
      </c>
      <c r="C266">
        <v>55</v>
      </c>
      <c r="D266">
        <v>44</v>
      </c>
      <c r="E266">
        <v>55</v>
      </c>
      <c r="F266">
        <v>73</v>
      </c>
    </row>
    <row r="267" spans="2:6" x14ac:dyDescent="0.25">
      <c r="B267">
        <v>74</v>
      </c>
      <c r="C267">
        <v>61</v>
      </c>
      <c r="D267">
        <v>59</v>
      </c>
      <c r="E267">
        <v>84</v>
      </c>
      <c r="F267">
        <v>72</v>
      </c>
    </row>
    <row r="268" spans="2:6" x14ac:dyDescent="0.25">
      <c r="B268">
        <v>62</v>
      </c>
      <c r="C268">
        <v>80</v>
      </c>
      <c r="D268">
        <v>72</v>
      </c>
      <c r="E268">
        <v>34</v>
      </c>
      <c r="F268">
        <v>63</v>
      </c>
    </row>
    <row r="269" spans="2:6" x14ac:dyDescent="0.25">
      <c r="B269">
        <v>74</v>
      </c>
      <c r="C269">
        <v>58</v>
      </c>
      <c r="D269">
        <v>63</v>
      </c>
      <c r="E269">
        <v>64</v>
      </c>
      <c r="F269">
        <v>52</v>
      </c>
    </row>
    <row r="270" spans="2:6" x14ac:dyDescent="0.25">
      <c r="B270">
        <v>100</v>
      </c>
      <c r="C270">
        <v>64</v>
      </c>
      <c r="D270">
        <v>55</v>
      </c>
      <c r="E270">
        <v>84</v>
      </c>
      <c r="F270">
        <v>48</v>
      </c>
    </row>
    <row r="271" spans="2:6" x14ac:dyDescent="0.25">
      <c r="B271">
        <v>82</v>
      </c>
      <c r="C271">
        <v>51</v>
      </c>
      <c r="D271">
        <v>47</v>
      </c>
      <c r="E271">
        <v>74</v>
      </c>
      <c r="F271">
        <v>77</v>
      </c>
    </row>
    <row r="272" spans="2:6" x14ac:dyDescent="0.25">
      <c r="B272">
        <v>79</v>
      </c>
      <c r="C272">
        <v>41</v>
      </c>
      <c r="D272">
        <v>80</v>
      </c>
      <c r="E272">
        <v>90</v>
      </c>
      <c r="F272">
        <v>46</v>
      </c>
    </row>
    <row r="273" spans="2:6" x14ac:dyDescent="0.25">
      <c r="B273">
        <v>89</v>
      </c>
      <c r="C273">
        <v>49</v>
      </c>
      <c r="D273">
        <v>83</v>
      </c>
      <c r="E273">
        <v>83</v>
      </c>
      <c r="F273">
        <v>57</v>
      </c>
    </row>
    <row r="274" spans="2:6" x14ac:dyDescent="0.25">
      <c r="B274">
        <v>51</v>
      </c>
      <c r="C274">
        <v>64</v>
      </c>
      <c r="D274">
        <v>70</v>
      </c>
      <c r="E274">
        <v>49</v>
      </c>
      <c r="F274">
        <v>66</v>
      </c>
    </row>
    <row r="275" spans="2:6" x14ac:dyDescent="0.25">
      <c r="B275">
        <v>75</v>
      </c>
      <c r="C275">
        <v>71</v>
      </c>
      <c r="D275">
        <v>86</v>
      </c>
      <c r="E275">
        <v>43</v>
      </c>
      <c r="F275">
        <v>79</v>
      </c>
    </row>
    <row r="276" spans="2:6" x14ac:dyDescent="0.25">
      <c r="B276">
        <v>48</v>
      </c>
      <c r="C276">
        <v>45</v>
      </c>
      <c r="D276">
        <v>72</v>
      </c>
      <c r="E276">
        <v>67</v>
      </c>
      <c r="F276">
        <v>86</v>
      </c>
    </row>
    <row r="277" spans="2:6" x14ac:dyDescent="0.25">
      <c r="B277">
        <v>81</v>
      </c>
      <c r="C277">
        <v>81</v>
      </c>
      <c r="D277">
        <v>67</v>
      </c>
      <c r="E277">
        <v>74</v>
      </c>
      <c r="F277">
        <v>46</v>
      </c>
    </row>
    <row r="278" spans="2:6" x14ac:dyDescent="0.25">
      <c r="B278">
        <v>68</v>
      </c>
      <c r="C278">
        <v>91</v>
      </c>
      <c r="D278">
        <v>67</v>
      </c>
      <c r="E278">
        <v>63</v>
      </c>
      <c r="F278">
        <v>60</v>
      </c>
    </row>
    <row r="279" spans="2:6" x14ac:dyDescent="0.25">
      <c r="B279">
        <v>47</v>
      </c>
      <c r="C279">
        <v>63</v>
      </c>
      <c r="D279">
        <v>86</v>
      </c>
      <c r="E279">
        <v>59</v>
      </c>
      <c r="F279">
        <v>61</v>
      </c>
    </row>
    <row r="280" spans="2:6" x14ac:dyDescent="0.25">
      <c r="B280">
        <v>100</v>
      </c>
      <c r="C280">
        <v>76</v>
      </c>
      <c r="D280">
        <v>67</v>
      </c>
      <c r="E280">
        <v>54</v>
      </c>
      <c r="F280">
        <v>73</v>
      </c>
    </row>
    <row r="281" spans="2:6" x14ac:dyDescent="0.25">
      <c r="B281">
        <v>54</v>
      </c>
      <c r="C281">
        <v>89</v>
      </c>
      <c r="D281">
        <v>58</v>
      </c>
      <c r="E281">
        <v>73</v>
      </c>
      <c r="F281">
        <v>76</v>
      </c>
    </row>
    <row r="282" spans="2:6" x14ac:dyDescent="0.25">
      <c r="B282">
        <v>87</v>
      </c>
      <c r="C282">
        <v>53</v>
      </c>
      <c r="D282">
        <v>69</v>
      </c>
      <c r="E282">
        <v>67</v>
      </c>
      <c r="F282">
        <v>80</v>
      </c>
    </row>
    <row r="283" spans="2:6" x14ac:dyDescent="0.25">
      <c r="B283">
        <v>76</v>
      </c>
      <c r="C283">
        <v>89</v>
      </c>
      <c r="D283">
        <v>93</v>
      </c>
      <c r="E283">
        <v>85</v>
      </c>
      <c r="F283">
        <v>74</v>
      </c>
    </row>
    <row r="284" spans="2:6" x14ac:dyDescent="0.25">
      <c r="B284">
        <v>62</v>
      </c>
      <c r="C284">
        <v>66</v>
      </c>
      <c r="D284">
        <v>80</v>
      </c>
      <c r="E284">
        <v>71</v>
      </c>
      <c r="F284">
        <v>62</v>
      </c>
    </row>
    <row r="285" spans="2:6" x14ac:dyDescent="0.25">
      <c r="B285">
        <v>83</v>
      </c>
      <c r="C285">
        <v>68</v>
      </c>
      <c r="D285">
        <v>77</v>
      </c>
      <c r="E285">
        <v>59</v>
      </c>
      <c r="F285">
        <v>58</v>
      </c>
    </row>
    <row r="286" spans="2:6" x14ac:dyDescent="0.25">
      <c r="B286">
        <v>84</v>
      </c>
      <c r="C286">
        <v>100</v>
      </c>
      <c r="D286">
        <v>74</v>
      </c>
      <c r="E286">
        <v>63</v>
      </c>
      <c r="F286">
        <v>64</v>
      </c>
    </row>
    <row r="287" spans="2:6" x14ac:dyDescent="0.25">
      <c r="B287">
        <v>67</v>
      </c>
      <c r="C287">
        <v>70</v>
      </c>
      <c r="D287">
        <v>81</v>
      </c>
      <c r="E287">
        <v>59</v>
      </c>
      <c r="F287">
        <v>45</v>
      </c>
    </row>
    <row r="288" spans="2:6" x14ac:dyDescent="0.25">
      <c r="B288">
        <v>83</v>
      </c>
      <c r="C288">
        <v>86</v>
      </c>
      <c r="D288">
        <v>61</v>
      </c>
      <c r="E288">
        <v>66</v>
      </c>
      <c r="F288">
        <v>67</v>
      </c>
    </row>
    <row r="289" spans="2:6" x14ac:dyDescent="0.25">
      <c r="B289">
        <v>81</v>
      </c>
      <c r="C289">
        <v>62</v>
      </c>
      <c r="D289">
        <v>62</v>
      </c>
      <c r="E289">
        <v>88</v>
      </c>
      <c r="F289">
        <v>99</v>
      </c>
    </row>
    <row r="290" spans="2:6" x14ac:dyDescent="0.25">
      <c r="B290">
        <v>61</v>
      </c>
      <c r="C290">
        <v>78</v>
      </c>
      <c r="D290">
        <v>55</v>
      </c>
      <c r="E290">
        <v>73</v>
      </c>
      <c r="F290">
        <v>59</v>
      </c>
    </row>
    <row r="291" spans="2:6" x14ac:dyDescent="0.25">
      <c r="B291">
        <v>73</v>
      </c>
      <c r="C291">
        <v>67</v>
      </c>
      <c r="D291">
        <v>73</v>
      </c>
      <c r="E291">
        <v>82</v>
      </c>
      <c r="F291">
        <v>57</v>
      </c>
    </row>
    <row r="292" spans="2:6" x14ac:dyDescent="0.25">
      <c r="B292">
        <v>57</v>
      </c>
      <c r="C292">
        <v>77</v>
      </c>
      <c r="D292">
        <v>39</v>
      </c>
      <c r="E292">
        <v>74</v>
      </c>
      <c r="F292">
        <v>73</v>
      </c>
    </row>
    <row r="293" spans="2:6" x14ac:dyDescent="0.25">
      <c r="B293">
        <v>84</v>
      </c>
      <c r="C293">
        <v>69</v>
      </c>
      <c r="D293">
        <v>89</v>
      </c>
      <c r="E293">
        <v>67</v>
      </c>
      <c r="F293">
        <v>56</v>
      </c>
    </row>
    <row r="294" spans="2:6" x14ac:dyDescent="0.25">
      <c r="B294">
        <v>76</v>
      </c>
      <c r="C294">
        <v>67</v>
      </c>
      <c r="D294">
        <v>60</v>
      </c>
      <c r="E294">
        <v>53</v>
      </c>
      <c r="F294">
        <v>58</v>
      </c>
    </row>
    <row r="295" spans="2:6" x14ac:dyDescent="0.25">
      <c r="B295">
        <v>75</v>
      </c>
      <c r="C295">
        <v>65</v>
      </c>
      <c r="D295">
        <v>88</v>
      </c>
      <c r="E295">
        <v>69</v>
      </c>
      <c r="F295">
        <v>72</v>
      </c>
    </row>
    <row r="296" spans="2:6" x14ac:dyDescent="0.25">
      <c r="B296">
        <v>57</v>
      </c>
      <c r="C296">
        <v>55</v>
      </c>
      <c r="D296">
        <v>75</v>
      </c>
      <c r="E296">
        <v>82</v>
      </c>
      <c r="F296">
        <v>56</v>
      </c>
    </row>
    <row r="297" spans="2:6" x14ac:dyDescent="0.25">
      <c r="B297">
        <v>68</v>
      </c>
      <c r="C297">
        <v>84</v>
      </c>
      <c r="D297">
        <v>86</v>
      </c>
      <c r="E297">
        <v>50</v>
      </c>
      <c r="F297">
        <v>56</v>
      </c>
    </row>
    <row r="298" spans="2:6" x14ac:dyDescent="0.25">
      <c r="B298">
        <v>75</v>
      </c>
      <c r="C298">
        <v>77</v>
      </c>
      <c r="D298">
        <v>64</v>
      </c>
      <c r="E298">
        <v>49</v>
      </c>
      <c r="F298">
        <v>81</v>
      </c>
    </row>
    <row r="299" spans="2:6" x14ac:dyDescent="0.25">
      <c r="B299">
        <v>69</v>
      </c>
      <c r="C299">
        <v>69</v>
      </c>
      <c r="D299">
        <v>83</v>
      </c>
      <c r="E299">
        <v>61</v>
      </c>
      <c r="F299">
        <v>81</v>
      </c>
    </row>
    <row r="300" spans="2:6" x14ac:dyDescent="0.25">
      <c r="B300">
        <v>95</v>
      </c>
      <c r="C300">
        <v>51</v>
      </c>
      <c r="D300">
        <v>62</v>
      </c>
      <c r="E300">
        <v>87</v>
      </c>
      <c r="F300">
        <v>46</v>
      </c>
    </row>
    <row r="301" spans="2:6" x14ac:dyDescent="0.25">
      <c r="B301">
        <v>95</v>
      </c>
      <c r="C301">
        <v>86</v>
      </c>
      <c r="D301">
        <v>53</v>
      </c>
      <c r="E301">
        <v>78</v>
      </c>
      <c r="F301">
        <v>65</v>
      </c>
    </row>
    <row r="302" spans="2:6" x14ac:dyDescent="0.25">
      <c r="B302">
        <v>69</v>
      </c>
      <c r="C302">
        <v>85</v>
      </c>
      <c r="D302">
        <v>81</v>
      </c>
      <c r="E302">
        <v>61</v>
      </c>
      <c r="F302">
        <v>67</v>
      </c>
    </row>
    <row r="303" spans="2:6" x14ac:dyDescent="0.25">
      <c r="B303">
        <v>70</v>
      </c>
      <c r="C303">
        <v>66</v>
      </c>
      <c r="D303">
        <v>41</v>
      </c>
      <c r="E303">
        <v>54</v>
      </c>
      <c r="F303">
        <v>88</v>
      </c>
    </row>
    <row r="304" spans="2:6" x14ac:dyDescent="0.25">
      <c r="B304">
        <v>60</v>
      </c>
      <c r="C304">
        <v>43</v>
      </c>
      <c r="D304">
        <v>81</v>
      </c>
      <c r="E304">
        <v>83</v>
      </c>
      <c r="F304">
        <v>69</v>
      </c>
    </row>
    <row r="305" spans="2:6" x14ac:dyDescent="0.25">
      <c r="B305">
        <v>61</v>
      </c>
      <c r="C305">
        <v>75</v>
      </c>
      <c r="D305">
        <v>61</v>
      </c>
      <c r="E305">
        <v>100</v>
      </c>
      <c r="F305">
        <v>71</v>
      </c>
    </row>
    <row r="306" spans="2:6" x14ac:dyDescent="0.25">
      <c r="B306">
        <v>73</v>
      </c>
      <c r="C306">
        <v>80</v>
      </c>
      <c r="D306">
        <v>28</v>
      </c>
      <c r="E306">
        <v>76</v>
      </c>
      <c r="F306">
        <v>52</v>
      </c>
    </row>
    <row r="307" spans="2:6" x14ac:dyDescent="0.25">
      <c r="B307">
        <v>62</v>
      </c>
      <c r="C307">
        <v>76</v>
      </c>
      <c r="D307">
        <v>72</v>
      </c>
      <c r="E307">
        <v>66</v>
      </c>
      <c r="F307">
        <v>74</v>
      </c>
    </row>
    <row r="308" spans="2:6" x14ac:dyDescent="0.25">
      <c r="B308">
        <v>70</v>
      </c>
      <c r="C308">
        <v>76</v>
      </c>
      <c r="D308">
        <v>95</v>
      </c>
      <c r="E308">
        <v>97</v>
      </c>
      <c r="F308">
        <v>64</v>
      </c>
    </row>
    <row r="309" spans="2:6" x14ac:dyDescent="0.25">
      <c r="B309">
        <v>79</v>
      </c>
      <c r="C309">
        <v>73</v>
      </c>
      <c r="D309">
        <v>64</v>
      </c>
      <c r="E309">
        <v>79</v>
      </c>
      <c r="F309">
        <v>64</v>
      </c>
    </row>
    <row r="310" spans="2:6" x14ac:dyDescent="0.25">
      <c r="B310">
        <v>68</v>
      </c>
      <c r="C310">
        <v>77</v>
      </c>
      <c r="D310">
        <v>52</v>
      </c>
      <c r="E310">
        <v>66</v>
      </c>
      <c r="F310">
        <v>70</v>
      </c>
    </row>
    <row r="311" spans="2:6" x14ac:dyDescent="0.25">
      <c r="B311">
        <v>86</v>
      </c>
      <c r="C311">
        <v>92</v>
      </c>
      <c r="D311">
        <v>51</v>
      </c>
      <c r="E311">
        <v>62</v>
      </c>
      <c r="F311">
        <v>78</v>
      </c>
    </row>
    <row r="312" spans="2:6" x14ac:dyDescent="0.25">
      <c r="B312">
        <v>47</v>
      </c>
      <c r="C312">
        <v>53</v>
      </c>
      <c r="D312">
        <v>83</v>
      </c>
      <c r="E312">
        <v>54</v>
      </c>
      <c r="F312">
        <v>52</v>
      </c>
    </row>
    <row r="313" spans="2:6" x14ac:dyDescent="0.25">
      <c r="B313">
        <v>89</v>
      </c>
      <c r="C313">
        <v>82</v>
      </c>
      <c r="D313">
        <v>73</v>
      </c>
      <c r="E313">
        <v>82</v>
      </c>
      <c r="F313">
        <v>53</v>
      </c>
    </row>
    <row r="314" spans="2:6" x14ac:dyDescent="0.25">
      <c r="B314">
        <v>100</v>
      </c>
      <c r="C314">
        <v>82</v>
      </c>
      <c r="D314">
        <v>75</v>
      </c>
      <c r="E314">
        <v>72</v>
      </c>
      <c r="F314">
        <v>69</v>
      </c>
    </row>
    <row r="315" spans="2:6" x14ac:dyDescent="0.25">
      <c r="B315">
        <v>55</v>
      </c>
      <c r="C315">
        <v>70</v>
      </c>
      <c r="D315">
        <v>79</v>
      </c>
      <c r="E315">
        <v>51</v>
      </c>
      <c r="F315">
        <v>66</v>
      </c>
    </row>
    <row r="316" spans="2:6" x14ac:dyDescent="0.25">
      <c r="B316">
        <v>62</v>
      </c>
      <c r="C316">
        <v>62</v>
      </c>
      <c r="D316">
        <v>76</v>
      </c>
      <c r="E316">
        <v>84</v>
      </c>
      <c r="F316">
        <v>69</v>
      </c>
    </row>
    <row r="317" spans="2:6" x14ac:dyDescent="0.25">
      <c r="B317">
        <v>83</v>
      </c>
      <c r="C317">
        <v>74</v>
      </c>
      <c r="D317">
        <v>49</v>
      </c>
      <c r="E317">
        <v>92</v>
      </c>
      <c r="F317">
        <v>67</v>
      </c>
    </row>
    <row r="318" spans="2:6" x14ac:dyDescent="0.25">
      <c r="B318">
        <v>66</v>
      </c>
      <c r="C318">
        <v>87</v>
      </c>
      <c r="D318">
        <v>70</v>
      </c>
      <c r="E318">
        <v>81</v>
      </c>
      <c r="F318">
        <v>67</v>
      </c>
    </row>
    <row r="319" spans="2:6" x14ac:dyDescent="0.25">
      <c r="B319">
        <v>90</v>
      </c>
      <c r="C319">
        <v>84</v>
      </c>
      <c r="D319">
        <v>85</v>
      </c>
      <c r="E319">
        <v>56</v>
      </c>
      <c r="F319">
        <v>48</v>
      </c>
    </row>
    <row r="320" spans="2:6" x14ac:dyDescent="0.25">
      <c r="B320">
        <v>54</v>
      </c>
      <c r="C320">
        <v>76</v>
      </c>
      <c r="D320">
        <v>78</v>
      </c>
      <c r="E320">
        <v>79</v>
      </c>
      <c r="F320">
        <v>66</v>
      </c>
    </row>
    <row r="321" spans="2:6" x14ac:dyDescent="0.25">
      <c r="B321">
        <v>87</v>
      </c>
      <c r="C321">
        <v>75</v>
      </c>
      <c r="D321">
        <v>78</v>
      </c>
      <c r="E321">
        <v>66</v>
      </c>
      <c r="F321">
        <v>81</v>
      </c>
    </row>
    <row r="322" spans="2:6" x14ac:dyDescent="0.25">
      <c r="B322">
        <v>57</v>
      </c>
      <c r="C322">
        <v>71</v>
      </c>
      <c r="D322">
        <v>67</v>
      </c>
      <c r="E322">
        <v>66</v>
      </c>
      <c r="F322">
        <v>91</v>
      </c>
    </row>
    <row r="323" spans="2:6" x14ac:dyDescent="0.25">
      <c r="B323">
        <v>47</v>
      </c>
      <c r="C323">
        <v>76</v>
      </c>
      <c r="D323">
        <v>87</v>
      </c>
      <c r="E323">
        <v>60</v>
      </c>
      <c r="F323">
        <v>73</v>
      </c>
    </row>
    <row r="324" spans="2:6" x14ac:dyDescent="0.25">
      <c r="B324">
        <v>83</v>
      </c>
      <c r="C324">
        <v>67</v>
      </c>
      <c r="D324">
        <v>81</v>
      </c>
      <c r="E324">
        <v>82</v>
      </c>
      <c r="F324">
        <v>76</v>
      </c>
    </row>
    <row r="325" spans="2:6" x14ac:dyDescent="0.25">
      <c r="B325">
        <v>71</v>
      </c>
      <c r="C325">
        <v>72</v>
      </c>
      <c r="D325">
        <v>90</v>
      </c>
      <c r="E325">
        <v>40</v>
      </c>
      <c r="F325">
        <v>24</v>
      </c>
    </row>
    <row r="326" spans="2:6" x14ac:dyDescent="0.25">
      <c r="B326">
        <v>88</v>
      </c>
      <c r="C326">
        <v>65</v>
      </c>
      <c r="D326">
        <v>61</v>
      </c>
      <c r="E326">
        <v>63</v>
      </c>
      <c r="F326">
        <v>77</v>
      </c>
    </row>
    <row r="327" spans="2:6" x14ac:dyDescent="0.25">
      <c r="B327">
        <v>92</v>
      </c>
      <c r="C327">
        <v>75</v>
      </c>
      <c r="D327">
        <v>23</v>
      </c>
      <c r="E327">
        <v>67</v>
      </c>
      <c r="F327">
        <v>29</v>
      </c>
    </row>
    <row r="328" spans="2:6" x14ac:dyDescent="0.25">
      <c r="B328">
        <v>46</v>
      </c>
      <c r="C328">
        <v>37</v>
      </c>
      <c r="D328">
        <v>68</v>
      </c>
      <c r="E328">
        <v>63</v>
      </c>
      <c r="F328">
        <v>57</v>
      </c>
    </row>
    <row r="329" spans="2:6" x14ac:dyDescent="0.25">
      <c r="B329">
        <v>100</v>
      </c>
      <c r="C329">
        <v>56</v>
      </c>
      <c r="D329">
        <v>73</v>
      </c>
      <c r="E329">
        <v>85</v>
      </c>
      <c r="F329">
        <v>68</v>
      </c>
    </row>
    <row r="330" spans="2:6" x14ac:dyDescent="0.25">
      <c r="B330">
        <v>67</v>
      </c>
      <c r="C330">
        <v>78</v>
      </c>
      <c r="D330">
        <v>61</v>
      </c>
      <c r="E330">
        <v>70</v>
      </c>
      <c r="F330">
        <v>61</v>
      </c>
    </row>
    <row r="331" spans="2:6" x14ac:dyDescent="0.25">
      <c r="B331">
        <v>92</v>
      </c>
      <c r="C331">
        <v>51</v>
      </c>
      <c r="D331">
        <v>57</v>
      </c>
      <c r="E331">
        <v>59</v>
      </c>
      <c r="F331">
        <v>51</v>
      </c>
    </row>
    <row r="332" spans="2:6" x14ac:dyDescent="0.25">
      <c r="B332">
        <v>78</v>
      </c>
      <c r="C332">
        <v>72</v>
      </c>
      <c r="D332">
        <v>78</v>
      </c>
      <c r="E332">
        <v>90</v>
      </c>
      <c r="F332">
        <v>60</v>
      </c>
    </row>
    <row r="333" spans="2:6" x14ac:dyDescent="0.25">
      <c r="B333">
        <v>62</v>
      </c>
      <c r="C333">
        <v>74</v>
      </c>
      <c r="D333">
        <v>71</v>
      </c>
      <c r="E333">
        <v>51</v>
      </c>
      <c r="F333">
        <v>88</v>
      </c>
    </row>
    <row r="334" spans="2:6" x14ac:dyDescent="0.25">
      <c r="B334">
        <v>64</v>
      </c>
      <c r="C334">
        <v>58</v>
      </c>
      <c r="D334">
        <v>66</v>
      </c>
      <c r="E334">
        <v>46</v>
      </c>
      <c r="F334">
        <v>74</v>
      </c>
    </row>
    <row r="335" spans="2:6" x14ac:dyDescent="0.25">
      <c r="B335">
        <v>99</v>
      </c>
      <c r="C335">
        <v>61</v>
      </c>
      <c r="D335">
        <v>62</v>
      </c>
      <c r="E335">
        <v>47</v>
      </c>
      <c r="F335">
        <v>80</v>
      </c>
    </row>
    <row r="336" spans="2:6" x14ac:dyDescent="0.25">
      <c r="B336">
        <v>72</v>
      </c>
      <c r="C336">
        <v>43</v>
      </c>
      <c r="D336">
        <v>90</v>
      </c>
      <c r="E336">
        <v>69</v>
      </c>
      <c r="F336">
        <v>52</v>
      </c>
    </row>
    <row r="337" spans="2:6" x14ac:dyDescent="0.25">
      <c r="B337">
        <v>91</v>
      </c>
      <c r="C337">
        <v>86</v>
      </c>
      <c r="D337">
        <v>58</v>
      </c>
      <c r="E337">
        <v>90</v>
      </c>
      <c r="F337">
        <v>79</v>
      </c>
    </row>
    <row r="338" spans="2:6" x14ac:dyDescent="0.25">
      <c r="B338">
        <v>38</v>
      </c>
      <c r="C338">
        <v>100</v>
      </c>
      <c r="D338">
        <v>60</v>
      </c>
      <c r="E338">
        <v>58</v>
      </c>
      <c r="F338">
        <v>65</v>
      </c>
    </row>
    <row r="339" spans="2:6" x14ac:dyDescent="0.25">
      <c r="B339">
        <v>83</v>
      </c>
      <c r="C339">
        <v>78</v>
      </c>
      <c r="D339">
        <v>77</v>
      </c>
      <c r="E339">
        <v>81</v>
      </c>
      <c r="F339">
        <v>62</v>
      </c>
    </row>
    <row r="340" spans="2:6" x14ac:dyDescent="0.25">
      <c r="B340">
        <v>56</v>
      </c>
      <c r="C340">
        <v>54</v>
      </c>
      <c r="D340">
        <v>73</v>
      </c>
      <c r="E340">
        <v>71</v>
      </c>
      <c r="F340">
        <v>53</v>
      </c>
    </row>
    <row r="341" spans="2:6" x14ac:dyDescent="0.25">
      <c r="B341">
        <v>62</v>
      </c>
      <c r="C341">
        <v>89</v>
      </c>
      <c r="D341">
        <v>97</v>
      </c>
      <c r="E341">
        <v>67</v>
      </c>
      <c r="F341">
        <v>80</v>
      </c>
    </row>
    <row r="342" spans="2:6" x14ac:dyDescent="0.25">
      <c r="B342">
        <v>81</v>
      </c>
      <c r="C342">
        <v>65</v>
      </c>
      <c r="D342">
        <v>76</v>
      </c>
      <c r="E342">
        <v>58</v>
      </c>
      <c r="F342">
        <v>69</v>
      </c>
    </row>
    <row r="343" spans="2:6" x14ac:dyDescent="0.25">
      <c r="B343">
        <v>81</v>
      </c>
      <c r="C343">
        <v>80</v>
      </c>
      <c r="D343">
        <v>68</v>
      </c>
      <c r="E343">
        <v>51</v>
      </c>
      <c r="F343">
        <v>76</v>
      </c>
    </row>
    <row r="344" spans="2:6" x14ac:dyDescent="0.25">
      <c r="B344">
        <v>87</v>
      </c>
      <c r="C344">
        <v>84</v>
      </c>
      <c r="D344">
        <v>67</v>
      </c>
      <c r="E344">
        <v>79</v>
      </c>
      <c r="F344">
        <v>77</v>
      </c>
    </row>
    <row r="345" spans="2:6" x14ac:dyDescent="0.25">
      <c r="B345">
        <v>81</v>
      </c>
      <c r="C345">
        <v>66</v>
      </c>
      <c r="D345">
        <v>43</v>
      </c>
      <c r="E345">
        <v>84</v>
      </c>
      <c r="F345">
        <v>72</v>
      </c>
    </row>
    <row r="346" spans="2:6" x14ac:dyDescent="0.25">
      <c r="B346">
        <v>70</v>
      </c>
      <c r="C346">
        <v>73</v>
      </c>
      <c r="D346">
        <v>65</v>
      </c>
      <c r="E346">
        <v>73</v>
      </c>
      <c r="F346">
        <v>68</v>
      </c>
    </row>
    <row r="347" spans="2:6" x14ac:dyDescent="0.25">
      <c r="B347">
        <v>82</v>
      </c>
      <c r="C347">
        <v>93</v>
      </c>
      <c r="D347">
        <v>83</v>
      </c>
      <c r="E347">
        <v>80</v>
      </c>
      <c r="F347">
        <v>55</v>
      </c>
    </row>
    <row r="348" spans="2:6" x14ac:dyDescent="0.25">
      <c r="B348">
        <v>87</v>
      </c>
      <c r="C348">
        <v>66</v>
      </c>
      <c r="D348">
        <v>59</v>
      </c>
      <c r="E348">
        <v>31</v>
      </c>
      <c r="F348">
        <v>58</v>
      </c>
    </row>
    <row r="349" spans="2:6" x14ac:dyDescent="0.25">
      <c r="B349">
        <v>65</v>
      </c>
      <c r="C349">
        <v>68</v>
      </c>
      <c r="D349">
        <v>39</v>
      </c>
      <c r="E349">
        <v>84</v>
      </c>
      <c r="F349">
        <v>66</v>
      </c>
    </row>
    <row r="350" spans="2:6" x14ac:dyDescent="0.25">
      <c r="B350">
        <v>72</v>
      </c>
      <c r="C350">
        <v>66</v>
      </c>
      <c r="D350">
        <v>67</v>
      </c>
      <c r="E350">
        <v>86</v>
      </c>
      <c r="F350">
        <v>34</v>
      </c>
    </row>
    <row r="351" spans="2:6" x14ac:dyDescent="0.25">
      <c r="B351">
        <v>59</v>
      </c>
      <c r="C351">
        <v>83</v>
      </c>
      <c r="D351">
        <v>48</v>
      </c>
      <c r="E351">
        <v>91</v>
      </c>
      <c r="F351">
        <v>87</v>
      </c>
    </row>
    <row r="352" spans="2:6" x14ac:dyDescent="0.25">
      <c r="B352">
        <v>72</v>
      </c>
      <c r="C352">
        <v>73</v>
      </c>
      <c r="D352">
        <v>81</v>
      </c>
      <c r="E352">
        <v>90</v>
      </c>
      <c r="F352">
        <v>76</v>
      </c>
    </row>
    <row r="353" spans="2:6" x14ac:dyDescent="0.25">
      <c r="B353">
        <v>74</v>
      </c>
      <c r="C353">
        <v>77</v>
      </c>
      <c r="D353">
        <v>66</v>
      </c>
      <c r="E353">
        <v>58</v>
      </c>
      <c r="F353">
        <v>48</v>
      </c>
    </row>
    <row r="354" spans="2:6" x14ac:dyDescent="0.25">
      <c r="B354">
        <v>79</v>
      </c>
      <c r="C354">
        <v>61</v>
      </c>
      <c r="D354">
        <v>85</v>
      </c>
      <c r="E354">
        <v>69</v>
      </c>
      <c r="F354">
        <v>92</v>
      </c>
    </row>
    <row r="355" spans="2:6" x14ac:dyDescent="0.25">
      <c r="B355">
        <v>79</v>
      </c>
      <c r="C355">
        <v>54</v>
      </c>
      <c r="D355">
        <v>92</v>
      </c>
      <c r="E355">
        <v>86</v>
      </c>
      <c r="F355">
        <v>60</v>
      </c>
    </row>
    <row r="356" spans="2:6" x14ac:dyDescent="0.25">
      <c r="B356">
        <v>51</v>
      </c>
      <c r="C356">
        <v>31</v>
      </c>
      <c r="D356">
        <v>58</v>
      </c>
      <c r="E356">
        <v>54</v>
      </c>
      <c r="F356">
        <v>84</v>
      </c>
    </row>
    <row r="357" spans="2:6" x14ac:dyDescent="0.25">
      <c r="B357">
        <v>64</v>
      </c>
      <c r="C357">
        <v>85</v>
      </c>
      <c r="D357">
        <v>54</v>
      </c>
      <c r="E357">
        <v>58</v>
      </c>
      <c r="F357">
        <v>75</v>
      </c>
    </row>
    <row r="358" spans="2:6" x14ac:dyDescent="0.25">
      <c r="B358">
        <v>76</v>
      </c>
      <c r="C358">
        <v>86</v>
      </c>
      <c r="D358">
        <v>70</v>
      </c>
      <c r="E358">
        <v>65</v>
      </c>
      <c r="F358">
        <v>72</v>
      </c>
    </row>
    <row r="359" spans="2:6" x14ac:dyDescent="0.25">
      <c r="B359">
        <v>93</v>
      </c>
      <c r="C359">
        <v>90</v>
      </c>
      <c r="D359">
        <v>90</v>
      </c>
      <c r="E359">
        <v>67</v>
      </c>
      <c r="F359">
        <v>62</v>
      </c>
    </row>
    <row r="360" spans="2:6" x14ac:dyDescent="0.25">
      <c r="B360">
        <v>89</v>
      </c>
      <c r="C360">
        <v>68</v>
      </c>
      <c r="D360">
        <v>87</v>
      </c>
      <c r="E360">
        <v>64</v>
      </c>
      <c r="F360">
        <v>72</v>
      </c>
    </row>
    <row r="361" spans="2:6" x14ac:dyDescent="0.25">
      <c r="B361">
        <v>58</v>
      </c>
      <c r="C361">
        <v>71</v>
      </c>
      <c r="D361">
        <v>74</v>
      </c>
      <c r="E361">
        <v>61</v>
      </c>
      <c r="F361">
        <v>75</v>
      </c>
    </row>
    <row r="362" spans="2:6" x14ac:dyDescent="0.25">
      <c r="B362">
        <v>96</v>
      </c>
      <c r="C362">
        <v>59</v>
      </c>
      <c r="D362">
        <v>68</v>
      </c>
      <c r="E362">
        <v>72</v>
      </c>
      <c r="F362">
        <v>62</v>
      </c>
    </row>
    <row r="363" spans="2:6" x14ac:dyDescent="0.25">
      <c r="B363">
        <v>81</v>
      </c>
      <c r="C363">
        <v>52</v>
      </c>
      <c r="D363">
        <v>47</v>
      </c>
      <c r="E363">
        <v>74</v>
      </c>
      <c r="F363">
        <v>48</v>
      </c>
    </row>
    <row r="364" spans="2:6" x14ac:dyDescent="0.25">
      <c r="B364">
        <v>38</v>
      </c>
      <c r="C364">
        <v>75</v>
      </c>
      <c r="D364">
        <v>83</v>
      </c>
      <c r="E364">
        <v>34</v>
      </c>
      <c r="F364">
        <v>72</v>
      </c>
    </row>
    <row r="365" spans="2:6" x14ac:dyDescent="0.25">
      <c r="B365">
        <v>61</v>
      </c>
      <c r="C365">
        <v>82</v>
      </c>
      <c r="D365">
        <v>48</v>
      </c>
      <c r="E365">
        <v>78</v>
      </c>
      <c r="F365">
        <v>85</v>
      </c>
    </row>
    <row r="366" spans="2:6" x14ac:dyDescent="0.25">
      <c r="B366">
        <v>66</v>
      </c>
      <c r="C366">
        <v>85</v>
      </c>
      <c r="D366">
        <v>78</v>
      </c>
      <c r="E366">
        <v>78</v>
      </c>
      <c r="F366">
        <v>62</v>
      </c>
    </row>
    <row r="367" spans="2:6" x14ac:dyDescent="0.25">
      <c r="B367">
        <v>70</v>
      </c>
      <c r="C367">
        <v>64</v>
      </c>
      <c r="D367">
        <v>71</v>
      </c>
      <c r="E367">
        <v>84</v>
      </c>
      <c r="F367">
        <v>74</v>
      </c>
    </row>
    <row r="368" spans="2:6" x14ac:dyDescent="0.25">
      <c r="B368">
        <v>44</v>
      </c>
      <c r="C368">
        <v>87</v>
      </c>
      <c r="D368">
        <v>61</v>
      </c>
      <c r="E368">
        <v>64</v>
      </c>
      <c r="F368">
        <v>52</v>
      </c>
    </row>
    <row r="369" spans="2:6" x14ac:dyDescent="0.25">
      <c r="B369">
        <v>100</v>
      </c>
      <c r="C369">
        <v>89</v>
      </c>
      <c r="D369">
        <v>71</v>
      </c>
      <c r="E369">
        <v>56</v>
      </c>
      <c r="F369">
        <v>70</v>
      </c>
    </row>
    <row r="370" spans="2:6" x14ac:dyDescent="0.25">
      <c r="B370">
        <v>72</v>
      </c>
      <c r="C370">
        <v>86</v>
      </c>
      <c r="D370">
        <v>89</v>
      </c>
      <c r="E370">
        <v>68</v>
      </c>
      <c r="F370">
        <v>45</v>
      </c>
    </row>
    <row r="371" spans="2:6" x14ac:dyDescent="0.25">
      <c r="B371">
        <v>70</v>
      </c>
      <c r="C371">
        <v>74</v>
      </c>
      <c r="D371">
        <v>74</v>
      </c>
      <c r="E371">
        <v>62</v>
      </c>
      <c r="F371">
        <v>75</v>
      </c>
    </row>
    <row r="372" spans="2:6" x14ac:dyDescent="0.25">
      <c r="B372">
        <v>48</v>
      </c>
      <c r="C372">
        <v>67</v>
      </c>
      <c r="D372">
        <v>49</v>
      </c>
      <c r="E372">
        <v>50</v>
      </c>
      <c r="F372">
        <v>47</v>
      </c>
    </row>
    <row r="373" spans="2:6" x14ac:dyDescent="0.25">
      <c r="B373">
        <v>66</v>
      </c>
      <c r="C373">
        <v>61</v>
      </c>
      <c r="D373">
        <v>60</v>
      </c>
      <c r="E373">
        <v>74</v>
      </c>
      <c r="F373">
        <v>80</v>
      </c>
    </row>
    <row r="374" spans="2:6" x14ac:dyDescent="0.25">
      <c r="B374">
        <v>66</v>
      </c>
      <c r="C374">
        <v>88</v>
      </c>
      <c r="D374">
        <v>62</v>
      </c>
      <c r="E374">
        <v>54</v>
      </c>
      <c r="F374">
        <v>72</v>
      </c>
    </row>
    <row r="375" spans="2:6" x14ac:dyDescent="0.25">
      <c r="B375">
        <v>100</v>
      </c>
      <c r="C375">
        <v>60</v>
      </c>
      <c r="D375">
        <v>39</v>
      </c>
      <c r="E375">
        <v>76</v>
      </c>
      <c r="F375">
        <v>87</v>
      </c>
    </row>
    <row r="376" spans="2:6" x14ac:dyDescent="0.25">
      <c r="B376">
        <v>74</v>
      </c>
      <c r="C376">
        <v>92</v>
      </c>
      <c r="D376">
        <v>75</v>
      </c>
      <c r="E376">
        <v>68</v>
      </c>
      <c r="F376">
        <v>67</v>
      </c>
    </row>
    <row r="377" spans="2:6" x14ac:dyDescent="0.25">
      <c r="B377">
        <v>80</v>
      </c>
      <c r="C377">
        <v>82</v>
      </c>
      <c r="D377">
        <v>74</v>
      </c>
      <c r="E377">
        <v>72</v>
      </c>
      <c r="F377">
        <v>82</v>
      </c>
    </row>
    <row r="378" spans="2:6" x14ac:dyDescent="0.25">
      <c r="B378">
        <v>100</v>
      </c>
      <c r="C378">
        <v>77</v>
      </c>
      <c r="D378">
        <v>80</v>
      </c>
      <c r="E378">
        <v>78</v>
      </c>
      <c r="F378">
        <v>64</v>
      </c>
    </row>
    <row r="379" spans="2:6" x14ac:dyDescent="0.25">
      <c r="B379">
        <v>74</v>
      </c>
      <c r="C379">
        <v>95</v>
      </c>
      <c r="D379">
        <v>75</v>
      </c>
      <c r="E379">
        <v>85</v>
      </c>
      <c r="F379">
        <v>64</v>
      </c>
    </row>
    <row r="380" spans="2:6" x14ac:dyDescent="0.25">
      <c r="C380">
        <v>48</v>
      </c>
      <c r="D380">
        <v>62</v>
      </c>
      <c r="E380">
        <v>75</v>
      </c>
      <c r="F380">
        <v>82</v>
      </c>
    </row>
    <row r="381" spans="2:6" x14ac:dyDescent="0.25">
      <c r="C381">
        <v>45</v>
      </c>
      <c r="D381">
        <v>51</v>
      </c>
      <c r="E381">
        <v>75</v>
      </c>
      <c r="F381">
        <v>52</v>
      </c>
    </row>
    <row r="382" spans="2:6" x14ac:dyDescent="0.25">
      <c r="C382">
        <v>72</v>
      </c>
      <c r="D382">
        <v>56</v>
      </c>
      <c r="E382">
        <v>45</v>
      </c>
      <c r="F382">
        <v>44</v>
      </c>
    </row>
    <row r="383" spans="2:6" x14ac:dyDescent="0.25">
      <c r="C383">
        <v>70</v>
      </c>
      <c r="D383">
        <v>77</v>
      </c>
      <c r="E383">
        <v>82</v>
      </c>
      <c r="F383">
        <v>54</v>
      </c>
    </row>
    <row r="384" spans="2:6" x14ac:dyDescent="0.25">
      <c r="C384">
        <v>43</v>
      </c>
      <c r="D384">
        <v>64</v>
      </c>
      <c r="E384">
        <v>78</v>
      </c>
      <c r="F384">
        <v>72</v>
      </c>
    </row>
    <row r="385" spans="3:6" x14ac:dyDescent="0.25">
      <c r="C385">
        <v>55</v>
      </c>
      <c r="D385">
        <v>57</v>
      </c>
      <c r="E385">
        <v>28</v>
      </c>
      <c r="F385">
        <v>68</v>
      </c>
    </row>
    <row r="386" spans="3:6" x14ac:dyDescent="0.25">
      <c r="C386">
        <v>75</v>
      </c>
      <c r="D386">
        <v>78</v>
      </c>
      <c r="E386">
        <v>73</v>
      </c>
      <c r="F386">
        <v>49</v>
      </c>
    </row>
    <row r="387" spans="3:6" x14ac:dyDescent="0.25">
      <c r="C387">
        <v>76</v>
      </c>
      <c r="D387">
        <v>64</v>
      </c>
      <c r="E387">
        <v>59</v>
      </c>
      <c r="F387">
        <v>53</v>
      </c>
    </row>
    <row r="388" spans="3:6" x14ac:dyDescent="0.25">
      <c r="C388">
        <v>84</v>
      </c>
      <c r="D388">
        <v>60</v>
      </c>
      <c r="E388">
        <v>87</v>
      </c>
      <c r="F388">
        <v>58</v>
      </c>
    </row>
    <row r="389" spans="3:6" x14ac:dyDescent="0.25">
      <c r="C389">
        <v>63</v>
      </c>
      <c r="D389">
        <v>59</v>
      </c>
      <c r="E389">
        <v>10</v>
      </c>
      <c r="F389">
        <v>73</v>
      </c>
    </row>
    <row r="390" spans="3:6" x14ac:dyDescent="0.25">
      <c r="C390">
        <v>77</v>
      </c>
      <c r="D390">
        <v>96</v>
      </c>
      <c r="E390">
        <v>34</v>
      </c>
      <c r="F390">
        <v>72</v>
      </c>
    </row>
    <row r="391" spans="3:6" x14ac:dyDescent="0.25">
      <c r="C391">
        <v>93</v>
      </c>
      <c r="D391">
        <v>97</v>
      </c>
      <c r="E391">
        <v>59</v>
      </c>
      <c r="F391">
        <v>51</v>
      </c>
    </row>
    <row r="392" spans="3:6" x14ac:dyDescent="0.25">
      <c r="C392">
        <v>73</v>
      </c>
      <c r="D392">
        <v>57</v>
      </c>
      <c r="E392">
        <v>61</v>
      </c>
      <c r="F392">
        <v>29</v>
      </c>
    </row>
    <row r="393" spans="3:6" x14ac:dyDescent="0.25">
      <c r="C393">
        <v>70</v>
      </c>
      <c r="D393">
        <v>64</v>
      </c>
      <c r="E393">
        <v>37</v>
      </c>
      <c r="F393">
        <v>48</v>
      </c>
    </row>
    <row r="394" spans="3:6" x14ac:dyDescent="0.25">
      <c r="C394">
        <v>48</v>
      </c>
      <c r="D394">
        <v>76</v>
      </c>
      <c r="E394">
        <v>56</v>
      </c>
      <c r="F394">
        <v>48</v>
      </c>
    </row>
    <row r="395" spans="3:6" x14ac:dyDescent="0.25">
      <c r="C395">
        <v>74</v>
      </c>
      <c r="D395">
        <v>79</v>
      </c>
      <c r="E395">
        <v>41</v>
      </c>
      <c r="F395">
        <v>61</v>
      </c>
    </row>
    <row r="396" spans="3:6" x14ac:dyDescent="0.25">
      <c r="C396">
        <v>88</v>
      </c>
      <c r="D396">
        <v>86</v>
      </c>
      <c r="E396">
        <v>22</v>
      </c>
      <c r="F396">
        <v>70</v>
      </c>
    </row>
    <row r="397" spans="3:6" x14ac:dyDescent="0.25">
      <c r="C397">
        <v>70</v>
      </c>
      <c r="D397">
        <v>67</v>
      </c>
      <c r="E397">
        <v>72</v>
      </c>
      <c r="F397">
        <v>53</v>
      </c>
    </row>
    <row r="398" spans="3:6" x14ac:dyDescent="0.25">
      <c r="C398">
        <v>70</v>
      </c>
      <c r="D398">
        <v>77</v>
      </c>
      <c r="E398">
        <v>82</v>
      </c>
      <c r="F398">
        <v>66</v>
      </c>
    </row>
    <row r="399" spans="3:6" x14ac:dyDescent="0.25">
      <c r="C399">
        <v>67</v>
      </c>
      <c r="D399">
        <v>71</v>
      </c>
      <c r="E399">
        <v>62</v>
      </c>
      <c r="F399">
        <v>70</v>
      </c>
    </row>
    <row r="400" spans="3:6" x14ac:dyDescent="0.25">
      <c r="C400">
        <v>60</v>
      </c>
      <c r="D400">
        <v>73</v>
      </c>
      <c r="E400">
        <v>72</v>
      </c>
      <c r="F400">
        <v>61</v>
      </c>
    </row>
    <row r="401" spans="3:6" x14ac:dyDescent="0.25">
      <c r="C401">
        <v>87</v>
      </c>
      <c r="D401">
        <v>74</v>
      </c>
      <c r="E401">
        <v>61</v>
      </c>
      <c r="F401">
        <v>58</v>
      </c>
    </row>
    <row r="402" spans="3:6" x14ac:dyDescent="0.25">
      <c r="C402">
        <v>63</v>
      </c>
      <c r="D402">
        <v>78</v>
      </c>
      <c r="E402">
        <v>67</v>
      </c>
      <c r="F402">
        <v>66</v>
      </c>
    </row>
    <row r="403" spans="3:6" x14ac:dyDescent="0.25">
      <c r="C403">
        <v>72</v>
      </c>
      <c r="D403">
        <v>64</v>
      </c>
      <c r="E403">
        <v>40</v>
      </c>
      <c r="F403">
        <v>68</v>
      </c>
    </row>
    <row r="404" spans="3:6" x14ac:dyDescent="0.25">
      <c r="C404">
        <v>57</v>
      </c>
      <c r="D404">
        <v>78</v>
      </c>
      <c r="E404">
        <v>41</v>
      </c>
      <c r="F404">
        <v>82</v>
      </c>
    </row>
    <row r="405" spans="3:6" x14ac:dyDescent="0.25">
      <c r="C405">
        <v>84</v>
      </c>
      <c r="D405">
        <v>61</v>
      </c>
      <c r="E405">
        <v>71</v>
      </c>
      <c r="F405">
        <v>75</v>
      </c>
    </row>
    <row r="406" spans="3:6" x14ac:dyDescent="0.25">
      <c r="C406">
        <v>75</v>
      </c>
      <c r="D406">
        <v>66</v>
      </c>
      <c r="E406">
        <v>75</v>
      </c>
      <c r="F406">
        <v>73</v>
      </c>
    </row>
    <row r="407" spans="3:6" x14ac:dyDescent="0.25">
      <c r="C407">
        <v>78</v>
      </c>
      <c r="D407">
        <v>75</v>
      </c>
      <c r="E407">
        <v>69</v>
      </c>
      <c r="F407">
        <v>52</v>
      </c>
    </row>
    <row r="408" spans="3:6" x14ac:dyDescent="0.25">
      <c r="C408">
        <v>53</v>
      </c>
      <c r="D408">
        <v>90</v>
      </c>
      <c r="E408">
        <v>61</v>
      </c>
      <c r="F408">
        <v>63</v>
      </c>
    </row>
    <row r="409" spans="3:6" x14ac:dyDescent="0.25">
      <c r="C409">
        <v>76</v>
      </c>
      <c r="D409">
        <v>89</v>
      </c>
      <c r="E409">
        <v>78</v>
      </c>
      <c r="F409">
        <v>81</v>
      </c>
    </row>
    <row r="410" spans="3:6" x14ac:dyDescent="0.25">
      <c r="C410">
        <v>77</v>
      </c>
      <c r="D410">
        <v>64</v>
      </c>
      <c r="E410">
        <v>100</v>
      </c>
      <c r="F410">
        <v>50</v>
      </c>
    </row>
    <row r="411" spans="3:6" x14ac:dyDescent="0.25">
      <c r="C411">
        <v>82</v>
      </c>
      <c r="D411">
        <v>59</v>
      </c>
      <c r="E411">
        <v>49</v>
      </c>
      <c r="F411">
        <v>41</v>
      </c>
    </row>
    <row r="412" spans="3:6" x14ac:dyDescent="0.25">
      <c r="C412">
        <v>78</v>
      </c>
      <c r="D412">
        <v>84</v>
      </c>
      <c r="E412">
        <v>68</v>
      </c>
      <c r="F412">
        <v>24</v>
      </c>
    </row>
    <row r="413" spans="3:6" x14ac:dyDescent="0.25">
      <c r="C413">
        <v>61</v>
      </c>
      <c r="D413">
        <v>100</v>
      </c>
      <c r="E413">
        <v>45</v>
      </c>
      <c r="F413">
        <v>51</v>
      </c>
    </row>
    <row r="414" spans="3:6" x14ac:dyDescent="0.25">
      <c r="C414">
        <v>94</v>
      </c>
      <c r="D414">
        <v>72</v>
      </c>
      <c r="E414">
        <v>66</v>
      </c>
      <c r="F414">
        <v>81</v>
      </c>
    </row>
    <row r="415" spans="3:6" x14ac:dyDescent="0.25">
      <c r="C415">
        <v>78</v>
      </c>
      <c r="D415">
        <v>43</v>
      </c>
      <c r="E415">
        <v>65</v>
      </c>
      <c r="F415">
        <v>63</v>
      </c>
    </row>
    <row r="416" spans="3:6" x14ac:dyDescent="0.25">
      <c r="C416">
        <v>96</v>
      </c>
      <c r="D416">
        <v>74</v>
      </c>
      <c r="E416">
        <v>78</v>
      </c>
      <c r="F416">
        <v>55</v>
      </c>
    </row>
    <row r="417" spans="3:6" x14ac:dyDescent="0.25">
      <c r="C417">
        <v>73</v>
      </c>
      <c r="D417">
        <v>39</v>
      </c>
      <c r="E417">
        <v>79</v>
      </c>
      <c r="F417">
        <v>71</v>
      </c>
    </row>
    <row r="418" spans="3:6" x14ac:dyDescent="0.25">
      <c r="C418">
        <v>75</v>
      </c>
      <c r="D418">
        <v>89</v>
      </c>
      <c r="E418">
        <v>75</v>
      </c>
      <c r="F418">
        <v>67</v>
      </c>
    </row>
    <row r="419" spans="3:6" x14ac:dyDescent="0.25">
      <c r="C419">
        <v>77</v>
      </c>
      <c r="D419">
        <v>58</v>
      </c>
      <c r="E419">
        <v>56</v>
      </c>
      <c r="F419">
        <v>50</v>
      </c>
    </row>
    <row r="420" spans="3:6" x14ac:dyDescent="0.25">
      <c r="C420">
        <v>79</v>
      </c>
      <c r="D420">
        <v>66</v>
      </c>
      <c r="E420">
        <v>62</v>
      </c>
      <c r="F420">
        <v>73</v>
      </c>
    </row>
    <row r="421" spans="3:6" x14ac:dyDescent="0.25">
      <c r="C421">
        <v>71</v>
      </c>
      <c r="D421">
        <v>55</v>
      </c>
      <c r="E421">
        <v>75</v>
      </c>
      <c r="F421">
        <v>86</v>
      </c>
    </row>
    <row r="422" spans="3:6" x14ac:dyDescent="0.25">
      <c r="C422">
        <v>57</v>
      </c>
      <c r="D422">
        <v>64</v>
      </c>
      <c r="E422">
        <v>64</v>
      </c>
      <c r="F422">
        <v>63</v>
      </c>
    </row>
    <row r="423" spans="3:6" x14ac:dyDescent="0.25">
      <c r="C423">
        <v>73</v>
      </c>
      <c r="D423">
        <v>84</v>
      </c>
      <c r="E423">
        <v>78</v>
      </c>
      <c r="F423">
        <v>65</v>
      </c>
    </row>
    <row r="424" spans="3:6" x14ac:dyDescent="0.25">
      <c r="C424">
        <v>79</v>
      </c>
      <c r="D424">
        <v>72</v>
      </c>
      <c r="E424">
        <v>74</v>
      </c>
      <c r="F424">
        <v>76</v>
      </c>
    </row>
    <row r="425" spans="3:6" x14ac:dyDescent="0.25">
      <c r="C425">
        <v>55</v>
      </c>
      <c r="D425">
        <v>58</v>
      </c>
      <c r="E425">
        <v>69</v>
      </c>
      <c r="F425">
        <v>82</v>
      </c>
    </row>
    <row r="426" spans="3:6" x14ac:dyDescent="0.25">
      <c r="C426">
        <v>95</v>
      </c>
      <c r="D426">
        <v>59</v>
      </c>
      <c r="E426">
        <v>49</v>
      </c>
      <c r="F426">
        <v>75</v>
      </c>
    </row>
    <row r="427" spans="3:6" x14ac:dyDescent="0.25">
      <c r="C427">
        <v>85</v>
      </c>
      <c r="D427">
        <v>77</v>
      </c>
      <c r="E427">
        <v>70</v>
      </c>
      <c r="F427">
        <v>43</v>
      </c>
    </row>
    <row r="428" spans="3:6" x14ac:dyDescent="0.25">
      <c r="C428">
        <v>56</v>
      </c>
      <c r="D428">
        <v>63</v>
      </c>
      <c r="E428">
        <v>77</v>
      </c>
      <c r="F428">
        <v>45</v>
      </c>
    </row>
    <row r="429" spans="3:6" x14ac:dyDescent="0.25">
      <c r="C429">
        <v>59</v>
      </c>
      <c r="D429">
        <v>60</v>
      </c>
      <c r="E429">
        <v>51</v>
      </c>
      <c r="F429">
        <v>34</v>
      </c>
    </row>
    <row r="430" spans="3:6" x14ac:dyDescent="0.25">
      <c r="C430">
        <v>65</v>
      </c>
      <c r="D430">
        <v>65</v>
      </c>
      <c r="E430">
        <v>41</v>
      </c>
      <c r="F430">
        <v>36</v>
      </c>
    </row>
    <row r="431" spans="3:6" x14ac:dyDescent="0.25">
      <c r="C431">
        <v>68</v>
      </c>
      <c r="D431">
        <v>44</v>
      </c>
      <c r="E431">
        <v>93</v>
      </c>
      <c r="F431">
        <v>71</v>
      </c>
    </row>
    <row r="432" spans="3:6" x14ac:dyDescent="0.25">
      <c r="C432">
        <v>84</v>
      </c>
      <c r="D432">
        <v>79</v>
      </c>
      <c r="E432">
        <v>80</v>
      </c>
      <c r="F432">
        <v>47</v>
      </c>
    </row>
    <row r="433" spans="3:6" x14ac:dyDescent="0.25">
      <c r="C433">
        <v>55</v>
      </c>
      <c r="D433">
        <v>38</v>
      </c>
      <c r="E433">
        <v>46</v>
      </c>
      <c r="F433">
        <v>49</v>
      </c>
    </row>
    <row r="434" spans="3:6" x14ac:dyDescent="0.25">
      <c r="C434">
        <v>94</v>
      </c>
      <c r="D434">
        <v>66</v>
      </c>
      <c r="E434">
        <v>82</v>
      </c>
      <c r="F434">
        <v>74</v>
      </c>
    </row>
    <row r="435" spans="3:6" x14ac:dyDescent="0.25">
      <c r="C435">
        <v>68</v>
      </c>
      <c r="D435">
        <v>60</v>
      </c>
      <c r="E435">
        <v>77</v>
      </c>
      <c r="F435">
        <v>56</v>
      </c>
    </row>
    <row r="436" spans="3:6" x14ac:dyDescent="0.25">
      <c r="C436">
        <v>57</v>
      </c>
      <c r="D436">
        <v>85</v>
      </c>
      <c r="E436">
        <v>70</v>
      </c>
      <c r="F436">
        <v>86</v>
      </c>
    </row>
    <row r="437" spans="3:6" x14ac:dyDescent="0.25">
      <c r="C437">
        <v>77</v>
      </c>
      <c r="D437">
        <v>76</v>
      </c>
      <c r="E437">
        <v>57</v>
      </c>
      <c r="F437">
        <v>56</v>
      </c>
    </row>
    <row r="438" spans="3:6" x14ac:dyDescent="0.25">
      <c r="C438">
        <v>75</v>
      </c>
      <c r="D438">
        <v>81</v>
      </c>
      <c r="E438">
        <v>43</v>
      </c>
      <c r="F438">
        <v>47</v>
      </c>
    </row>
    <row r="439" spans="3:6" x14ac:dyDescent="0.25">
      <c r="C439">
        <v>73</v>
      </c>
      <c r="D439">
        <v>74</v>
      </c>
      <c r="E439">
        <v>52</v>
      </c>
      <c r="F439">
        <v>78</v>
      </c>
    </row>
    <row r="440" spans="3:6" x14ac:dyDescent="0.25">
      <c r="C440">
        <v>62</v>
      </c>
      <c r="D440">
        <v>52</v>
      </c>
      <c r="E440">
        <v>44</v>
      </c>
      <c r="F440">
        <v>49</v>
      </c>
    </row>
    <row r="441" spans="3:6" x14ac:dyDescent="0.25">
      <c r="C441">
        <v>93</v>
      </c>
      <c r="D441">
        <v>60</v>
      </c>
      <c r="E441">
        <v>53</v>
      </c>
      <c r="F441">
        <v>51</v>
      </c>
    </row>
    <row r="442" spans="3:6" x14ac:dyDescent="0.25">
      <c r="C442">
        <v>42</v>
      </c>
      <c r="D442">
        <v>50</v>
      </c>
      <c r="E442">
        <v>51</v>
      </c>
      <c r="F442">
        <v>78</v>
      </c>
    </row>
    <row r="443" spans="3:6" x14ac:dyDescent="0.25">
      <c r="C443">
        <v>74</v>
      </c>
      <c r="D443">
        <v>77</v>
      </c>
      <c r="E443">
        <v>69</v>
      </c>
      <c r="F443">
        <v>74</v>
      </c>
    </row>
    <row r="444" spans="3:6" x14ac:dyDescent="0.25">
      <c r="C444">
        <v>51</v>
      </c>
      <c r="D444">
        <v>85</v>
      </c>
      <c r="E444">
        <v>27</v>
      </c>
      <c r="F444">
        <v>58</v>
      </c>
    </row>
    <row r="445" spans="3:6" x14ac:dyDescent="0.25">
      <c r="C445">
        <v>84</v>
      </c>
      <c r="D445">
        <v>68</v>
      </c>
      <c r="E445">
        <v>60</v>
      </c>
      <c r="F445">
        <v>47</v>
      </c>
    </row>
    <row r="446" spans="3:6" x14ac:dyDescent="0.25">
      <c r="C446">
        <v>90</v>
      </c>
      <c r="D446">
        <v>71</v>
      </c>
      <c r="E446">
        <v>78</v>
      </c>
      <c r="F446">
        <v>65</v>
      </c>
    </row>
    <row r="447" spans="3:6" x14ac:dyDescent="0.25">
      <c r="C447">
        <v>76</v>
      </c>
      <c r="D447">
        <v>82</v>
      </c>
      <c r="E447">
        <v>32</v>
      </c>
      <c r="F447">
        <v>51</v>
      </c>
    </row>
    <row r="448" spans="3:6" x14ac:dyDescent="0.25">
      <c r="C448">
        <v>51</v>
      </c>
      <c r="D448">
        <v>72</v>
      </c>
      <c r="E448">
        <v>58</v>
      </c>
      <c r="F448">
        <v>76</v>
      </c>
    </row>
    <row r="449" spans="3:6" x14ac:dyDescent="0.25">
      <c r="C449">
        <v>76</v>
      </c>
      <c r="D449">
        <v>64</v>
      </c>
      <c r="E449">
        <v>85</v>
      </c>
      <c r="F449">
        <v>60</v>
      </c>
    </row>
    <row r="450" spans="3:6" x14ac:dyDescent="0.25">
      <c r="C450">
        <v>100</v>
      </c>
      <c r="D450">
        <v>82</v>
      </c>
      <c r="E450">
        <v>72</v>
      </c>
      <c r="F450">
        <v>81</v>
      </c>
    </row>
    <row r="451" spans="3:6" x14ac:dyDescent="0.25">
      <c r="C451">
        <v>92</v>
      </c>
      <c r="D451">
        <v>65</v>
      </c>
      <c r="E451">
        <v>82</v>
      </c>
      <c r="F451">
        <v>39</v>
      </c>
    </row>
    <row r="452" spans="3:6" x14ac:dyDescent="0.25">
      <c r="C452">
        <v>62</v>
      </c>
      <c r="D452">
        <v>85</v>
      </c>
      <c r="E452">
        <v>77</v>
      </c>
      <c r="F452">
        <v>70</v>
      </c>
    </row>
    <row r="453" spans="3:6" x14ac:dyDescent="0.25">
      <c r="C453">
        <v>54</v>
      </c>
      <c r="D453">
        <v>77</v>
      </c>
      <c r="E453">
        <v>45</v>
      </c>
      <c r="F453">
        <v>74</v>
      </c>
    </row>
    <row r="454" spans="3:6" x14ac:dyDescent="0.25">
      <c r="C454">
        <v>61</v>
      </c>
      <c r="D454">
        <v>84</v>
      </c>
      <c r="E454">
        <v>43</v>
      </c>
      <c r="F454">
        <v>54</v>
      </c>
    </row>
    <row r="455" spans="3:6" x14ac:dyDescent="0.25">
      <c r="C455">
        <v>77</v>
      </c>
      <c r="D455">
        <v>84</v>
      </c>
      <c r="E455">
        <v>59</v>
      </c>
      <c r="F455">
        <v>66</v>
      </c>
    </row>
    <row r="456" spans="3:6" x14ac:dyDescent="0.25">
      <c r="C456">
        <v>65</v>
      </c>
      <c r="D456">
        <v>70</v>
      </c>
      <c r="E456">
        <v>77</v>
      </c>
      <c r="F456">
        <v>55</v>
      </c>
    </row>
    <row r="457" spans="3:6" x14ac:dyDescent="0.25">
      <c r="C457">
        <v>56</v>
      </c>
      <c r="D457">
        <v>96</v>
      </c>
      <c r="E457">
        <v>57</v>
      </c>
      <c r="F457">
        <v>68</v>
      </c>
    </row>
    <row r="458" spans="3:6" x14ac:dyDescent="0.25">
      <c r="C458">
        <v>43</v>
      </c>
      <c r="D458">
        <v>74</v>
      </c>
      <c r="E458">
        <v>54</v>
      </c>
      <c r="F458">
        <v>62</v>
      </c>
    </row>
    <row r="459" spans="3:6" x14ac:dyDescent="0.25">
      <c r="C459">
        <v>71</v>
      </c>
      <c r="D459">
        <v>57</v>
      </c>
      <c r="E459">
        <v>67</v>
      </c>
      <c r="F459">
        <v>53</v>
      </c>
    </row>
    <row r="460" spans="3:6" x14ac:dyDescent="0.25">
      <c r="C460">
        <v>87</v>
      </c>
      <c r="D460">
        <v>63</v>
      </c>
      <c r="E460">
        <v>68</v>
      </c>
      <c r="F460">
        <v>52</v>
      </c>
    </row>
    <row r="461" spans="3:6" x14ac:dyDescent="0.25">
      <c r="C461">
        <v>57</v>
      </c>
      <c r="D461">
        <v>81</v>
      </c>
      <c r="E461">
        <v>67</v>
      </c>
      <c r="F461">
        <v>90</v>
      </c>
    </row>
    <row r="462" spans="3:6" x14ac:dyDescent="0.25">
      <c r="C462">
        <v>61</v>
      </c>
      <c r="D462">
        <v>58</v>
      </c>
      <c r="E462">
        <v>80</v>
      </c>
      <c r="F462">
        <v>68</v>
      </c>
    </row>
    <row r="463" spans="3:6" x14ac:dyDescent="0.25">
      <c r="C463">
        <v>57</v>
      </c>
      <c r="D463">
        <v>77</v>
      </c>
      <c r="E463">
        <v>65</v>
      </c>
      <c r="F463">
        <v>77</v>
      </c>
    </row>
    <row r="464" spans="3:6" x14ac:dyDescent="0.25">
      <c r="C464">
        <v>100</v>
      </c>
      <c r="D464">
        <v>69</v>
      </c>
      <c r="E464">
        <v>53</v>
      </c>
      <c r="F464">
        <v>75</v>
      </c>
    </row>
    <row r="465" spans="3:6" x14ac:dyDescent="0.25">
      <c r="C465">
        <v>76</v>
      </c>
      <c r="D465">
        <v>87</v>
      </c>
      <c r="E465">
        <v>54</v>
      </c>
      <c r="F465">
        <v>42</v>
      </c>
    </row>
    <row r="466" spans="3:6" x14ac:dyDescent="0.25">
      <c r="C466">
        <v>65</v>
      </c>
      <c r="D466">
        <v>58</v>
      </c>
      <c r="E466">
        <v>50</v>
      </c>
      <c r="F466">
        <v>46</v>
      </c>
    </row>
    <row r="467" spans="3:6" x14ac:dyDescent="0.25">
      <c r="C467">
        <v>95</v>
      </c>
      <c r="D467">
        <v>57</v>
      </c>
      <c r="E467">
        <v>66</v>
      </c>
      <c r="F467">
        <v>80</v>
      </c>
    </row>
    <row r="468" spans="3:6" x14ac:dyDescent="0.25">
      <c r="C468">
        <v>59</v>
      </c>
      <c r="D468">
        <v>70</v>
      </c>
      <c r="E468">
        <v>82</v>
      </c>
      <c r="F468">
        <v>50</v>
      </c>
    </row>
    <row r="469" spans="3:6" x14ac:dyDescent="0.25">
      <c r="C469">
        <v>76</v>
      </c>
      <c r="D469">
        <v>63</v>
      </c>
      <c r="E469">
        <v>69</v>
      </c>
      <c r="F469">
        <v>52</v>
      </c>
    </row>
    <row r="470" spans="3:6" x14ac:dyDescent="0.25">
      <c r="C470">
        <v>44</v>
      </c>
      <c r="D470">
        <v>65</v>
      </c>
      <c r="E470">
        <v>73</v>
      </c>
      <c r="F470">
        <v>65</v>
      </c>
    </row>
    <row r="471" spans="3:6" x14ac:dyDescent="0.25">
      <c r="C471">
        <v>78</v>
      </c>
      <c r="D471">
        <v>63</v>
      </c>
      <c r="E471">
        <v>77</v>
      </c>
      <c r="F471">
        <v>84</v>
      </c>
    </row>
    <row r="472" spans="3:6" x14ac:dyDescent="0.25">
      <c r="C472">
        <v>52</v>
      </c>
      <c r="D472">
        <v>82</v>
      </c>
      <c r="E472">
        <v>61</v>
      </c>
      <c r="F472">
        <v>79</v>
      </c>
    </row>
    <row r="473" spans="3:6" x14ac:dyDescent="0.25">
      <c r="C473">
        <v>43</v>
      </c>
      <c r="D473">
        <v>62</v>
      </c>
      <c r="E473">
        <v>57</v>
      </c>
      <c r="F473">
        <v>43</v>
      </c>
    </row>
    <row r="474" spans="3:6" x14ac:dyDescent="0.25">
      <c r="C474">
        <v>61</v>
      </c>
      <c r="D474">
        <v>87</v>
      </c>
      <c r="E474">
        <v>68</v>
      </c>
      <c r="F474">
        <v>61</v>
      </c>
    </row>
    <row r="475" spans="3:6" x14ac:dyDescent="0.25">
      <c r="C475">
        <v>79</v>
      </c>
      <c r="D475">
        <v>86</v>
      </c>
      <c r="E475">
        <v>80</v>
      </c>
      <c r="F475">
        <v>52</v>
      </c>
    </row>
    <row r="476" spans="3:6" x14ac:dyDescent="0.25">
      <c r="C476">
        <v>83</v>
      </c>
      <c r="D476">
        <v>78</v>
      </c>
      <c r="E476">
        <v>43</v>
      </c>
      <c r="F476">
        <v>63</v>
      </c>
    </row>
    <row r="477" spans="3:6" x14ac:dyDescent="0.25">
      <c r="C477">
        <v>88</v>
      </c>
      <c r="D477">
        <v>86</v>
      </c>
      <c r="E477">
        <v>52</v>
      </c>
      <c r="F477">
        <v>74</v>
      </c>
    </row>
    <row r="478" spans="3:6" x14ac:dyDescent="0.25">
      <c r="C478">
        <v>57</v>
      </c>
      <c r="D478">
        <v>88</v>
      </c>
      <c r="E478">
        <v>62</v>
      </c>
      <c r="F478">
        <v>75</v>
      </c>
    </row>
    <row r="479" spans="3:6" x14ac:dyDescent="0.25">
      <c r="C479">
        <v>54</v>
      </c>
      <c r="D479">
        <v>75</v>
      </c>
      <c r="E479">
        <v>85</v>
      </c>
      <c r="F479">
        <v>66</v>
      </c>
    </row>
    <row r="480" spans="3:6" x14ac:dyDescent="0.25">
      <c r="C480">
        <v>68</v>
      </c>
      <c r="D480">
        <v>92</v>
      </c>
      <c r="E480">
        <v>78</v>
      </c>
      <c r="F480">
        <v>59</v>
      </c>
    </row>
    <row r="481" spans="3:6" x14ac:dyDescent="0.25">
      <c r="C481">
        <v>65</v>
      </c>
      <c r="D481">
        <v>39</v>
      </c>
      <c r="E481">
        <v>60</v>
      </c>
      <c r="F481">
        <v>53</v>
      </c>
    </row>
    <row r="482" spans="3:6" x14ac:dyDescent="0.25">
      <c r="C482">
        <v>54</v>
      </c>
      <c r="D482">
        <v>70</v>
      </c>
      <c r="E482">
        <v>53</v>
      </c>
      <c r="F482">
        <v>64</v>
      </c>
    </row>
    <row r="483" spans="3:6" x14ac:dyDescent="0.25">
      <c r="C483">
        <v>57</v>
      </c>
      <c r="D483">
        <v>70</v>
      </c>
      <c r="E483">
        <v>80</v>
      </c>
      <c r="F483">
        <v>41</v>
      </c>
    </row>
    <row r="484" spans="3:6" x14ac:dyDescent="0.25">
      <c r="C484">
        <v>62</v>
      </c>
      <c r="D484">
        <v>53</v>
      </c>
      <c r="E484">
        <v>97</v>
      </c>
      <c r="F484">
        <v>63</v>
      </c>
    </row>
    <row r="485" spans="3:6" x14ac:dyDescent="0.25">
      <c r="C485">
        <v>76</v>
      </c>
      <c r="D485">
        <v>55</v>
      </c>
      <c r="E485">
        <v>65</v>
      </c>
      <c r="F485">
        <v>100</v>
      </c>
    </row>
    <row r="486" spans="3:6" x14ac:dyDescent="0.25">
      <c r="C486">
        <v>68</v>
      </c>
      <c r="D486">
        <v>74</v>
      </c>
      <c r="E486">
        <v>62</v>
      </c>
      <c r="F486">
        <v>62</v>
      </c>
    </row>
    <row r="487" spans="3:6" x14ac:dyDescent="0.25">
      <c r="C487">
        <v>86</v>
      </c>
      <c r="D487">
        <v>61</v>
      </c>
      <c r="E487">
        <v>96</v>
      </c>
      <c r="F487">
        <v>56</v>
      </c>
    </row>
    <row r="488" spans="3:6" x14ac:dyDescent="0.25">
      <c r="C488">
        <v>49</v>
      </c>
      <c r="D488">
        <v>38</v>
      </c>
      <c r="E488">
        <v>80</v>
      </c>
      <c r="F488">
        <v>69</v>
      </c>
    </row>
    <row r="489" spans="3:6" x14ac:dyDescent="0.25">
      <c r="C489">
        <v>55</v>
      </c>
      <c r="D489">
        <v>82</v>
      </c>
      <c r="E489">
        <v>65</v>
      </c>
      <c r="F489">
        <v>54</v>
      </c>
    </row>
    <row r="490" spans="3:6" x14ac:dyDescent="0.25">
      <c r="C490">
        <v>71</v>
      </c>
      <c r="D490">
        <v>66</v>
      </c>
      <c r="E490">
        <v>50</v>
      </c>
      <c r="F490">
        <v>64</v>
      </c>
    </row>
    <row r="491" spans="3:6" x14ac:dyDescent="0.25">
      <c r="C491">
        <v>56</v>
      </c>
      <c r="D491">
        <v>48</v>
      </c>
      <c r="E491">
        <v>48</v>
      </c>
      <c r="F491">
        <v>70</v>
      </c>
    </row>
    <row r="492" spans="3:6" x14ac:dyDescent="0.25">
      <c r="C492">
        <v>57</v>
      </c>
      <c r="D492">
        <v>42</v>
      </c>
      <c r="E492">
        <v>81</v>
      </c>
      <c r="F492">
        <v>55</v>
      </c>
    </row>
    <row r="493" spans="3:6" x14ac:dyDescent="0.25">
      <c r="C493">
        <v>48</v>
      </c>
      <c r="D493">
        <v>58</v>
      </c>
      <c r="E493">
        <v>62</v>
      </c>
      <c r="F493">
        <v>51</v>
      </c>
    </row>
    <row r="494" spans="3:6" x14ac:dyDescent="0.25">
      <c r="C494">
        <v>38</v>
      </c>
      <c r="D494">
        <v>74</v>
      </c>
      <c r="E494">
        <v>55</v>
      </c>
      <c r="F494">
        <v>80</v>
      </c>
    </row>
    <row r="495" spans="3:6" x14ac:dyDescent="0.25">
      <c r="C495">
        <v>50</v>
      </c>
      <c r="D495">
        <v>73</v>
      </c>
      <c r="E495">
        <v>80</v>
      </c>
      <c r="F495">
        <v>80</v>
      </c>
    </row>
    <row r="496" spans="3:6" x14ac:dyDescent="0.25">
      <c r="C496">
        <v>63</v>
      </c>
      <c r="D496">
        <v>63</v>
      </c>
      <c r="E496">
        <v>88</v>
      </c>
      <c r="F496">
        <v>42</v>
      </c>
    </row>
    <row r="497" spans="3:6" x14ac:dyDescent="0.25">
      <c r="C497">
        <v>74</v>
      </c>
      <c r="D497">
        <v>54</v>
      </c>
      <c r="E497">
        <v>79</v>
      </c>
      <c r="F497">
        <v>68</v>
      </c>
    </row>
    <row r="498" spans="3:6" x14ac:dyDescent="0.25">
      <c r="C498">
        <v>50</v>
      </c>
      <c r="D498">
        <v>82</v>
      </c>
      <c r="E498">
        <v>53</v>
      </c>
      <c r="F498">
        <v>65</v>
      </c>
    </row>
    <row r="499" spans="3:6" x14ac:dyDescent="0.25">
      <c r="C499">
        <v>82</v>
      </c>
      <c r="D499">
        <v>88</v>
      </c>
      <c r="E499">
        <v>79</v>
      </c>
      <c r="F499">
        <v>85</v>
      </c>
    </row>
    <row r="500" spans="3:6" x14ac:dyDescent="0.25">
      <c r="C500">
        <v>89</v>
      </c>
      <c r="D500">
        <v>67</v>
      </c>
      <c r="E500">
        <v>61</v>
      </c>
      <c r="F500">
        <v>74</v>
      </c>
    </row>
    <row r="501" spans="3:6" x14ac:dyDescent="0.25">
      <c r="C501">
        <v>64</v>
      </c>
      <c r="D501">
        <v>92</v>
      </c>
      <c r="E501">
        <v>63</v>
      </c>
      <c r="F501">
        <v>68</v>
      </c>
    </row>
    <row r="502" spans="3:6" x14ac:dyDescent="0.25">
      <c r="C502">
        <v>70</v>
      </c>
      <c r="D502">
        <v>70</v>
      </c>
      <c r="E502">
        <v>60</v>
      </c>
      <c r="F502">
        <v>46</v>
      </c>
    </row>
    <row r="503" spans="3:6" x14ac:dyDescent="0.25">
      <c r="C503">
        <v>98</v>
      </c>
      <c r="D503">
        <v>62</v>
      </c>
      <c r="E503">
        <v>76</v>
      </c>
      <c r="F503">
        <v>71</v>
      </c>
    </row>
    <row r="504" spans="3:6" x14ac:dyDescent="0.25">
      <c r="C504">
        <v>47</v>
      </c>
      <c r="D504">
        <v>67</v>
      </c>
      <c r="E504">
        <v>44</v>
      </c>
      <c r="F504">
        <v>68</v>
      </c>
    </row>
    <row r="505" spans="3:6" x14ac:dyDescent="0.25">
      <c r="C505">
        <v>92</v>
      </c>
      <c r="D505">
        <v>90</v>
      </c>
      <c r="E505">
        <v>56</v>
      </c>
      <c r="F505">
        <v>66</v>
      </c>
    </row>
    <row r="506" spans="3:6" x14ac:dyDescent="0.25">
      <c r="C506">
        <v>67</v>
      </c>
      <c r="D506">
        <v>72</v>
      </c>
      <c r="E506">
        <v>72</v>
      </c>
      <c r="F506">
        <v>66</v>
      </c>
    </row>
    <row r="507" spans="3:6" x14ac:dyDescent="0.25">
      <c r="C507">
        <v>66</v>
      </c>
      <c r="D507">
        <v>54</v>
      </c>
      <c r="E507">
        <v>64</v>
      </c>
      <c r="F507">
        <v>79</v>
      </c>
    </row>
    <row r="508" spans="3:6" x14ac:dyDescent="0.25">
      <c r="C508">
        <v>93</v>
      </c>
      <c r="D508">
        <v>65</v>
      </c>
      <c r="E508">
        <v>85</v>
      </c>
      <c r="F508">
        <v>49</v>
      </c>
    </row>
    <row r="509" spans="3:6" x14ac:dyDescent="0.25">
      <c r="C509">
        <v>66</v>
      </c>
      <c r="D509">
        <v>93</v>
      </c>
      <c r="E509">
        <v>74</v>
      </c>
      <c r="F509">
        <v>43</v>
      </c>
    </row>
    <row r="510" spans="3:6" x14ac:dyDescent="0.25">
      <c r="C510">
        <v>87</v>
      </c>
      <c r="D510">
        <v>73</v>
      </c>
      <c r="E510">
        <v>59</v>
      </c>
      <c r="F510">
        <v>68</v>
      </c>
    </row>
    <row r="511" spans="3:6" x14ac:dyDescent="0.25">
      <c r="C511">
        <v>64</v>
      </c>
      <c r="D511">
        <v>74</v>
      </c>
      <c r="E511">
        <v>88</v>
      </c>
      <c r="F511">
        <v>62</v>
      </c>
    </row>
    <row r="512" spans="3:6" x14ac:dyDescent="0.25">
      <c r="C512">
        <v>74</v>
      </c>
      <c r="D512">
        <v>70</v>
      </c>
      <c r="E512">
        <v>57</v>
      </c>
      <c r="F512">
        <v>68</v>
      </c>
    </row>
    <row r="513" spans="3:6" x14ac:dyDescent="0.25">
      <c r="C513">
        <v>70</v>
      </c>
      <c r="D513">
        <v>84</v>
      </c>
      <c r="E513">
        <v>43</v>
      </c>
      <c r="F513">
        <v>64</v>
      </c>
    </row>
    <row r="514" spans="3:6" x14ac:dyDescent="0.25">
      <c r="C514">
        <v>77</v>
      </c>
      <c r="D514">
        <v>69</v>
      </c>
      <c r="E514">
        <v>44</v>
      </c>
      <c r="F514">
        <v>64</v>
      </c>
    </row>
    <row r="515" spans="3:6" x14ac:dyDescent="0.25">
      <c r="C515">
        <v>70</v>
      </c>
      <c r="D515">
        <v>64</v>
      </c>
      <c r="E515">
        <v>68</v>
      </c>
      <c r="F515">
        <v>47</v>
      </c>
    </row>
    <row r="516" spans="3:6" x14ac:dyDescent="0.25">
      <c r="C516">
        <v>65</v>
      </c>
      <c r="D516">
        <v>54</v>
      </c>
      <c r="E516">
        <v>85</v>
      </c>
      <c r="F516">
        <v>64</v>
      </c>
    </row>
    <row r="517" spans="3:6" x14ac:dyDescent="0.25">
      <c r="C517">
        <v>69</v>
      </c>
      <c r="D517">
        <v>78</v>
      </c>
      <c r="E517">
        <v>54</v>
      </c>
      <c r="F517">
        <v>71</v>
      </c>
    </row>
    <row r="518" spans="3:6" x14ac:dyDescent="0.25">
      <c r="C518">
        <v>52</v>
      </c>
      <c r="D518">
        <v>33</v>
      </c>
      <c r="E518">
        <v>86</v>
      </c>
      <c r="F518">
        <v>89</v>
      </c>
    </row>
    <row r="519" spans="3:6" x14ac:dyDescent="0.25">
      <c r="C519">
        <v>86</v>
      </c>
      <c r="D519">
        <v>88</v>
      </c>
      <c r="E519">
        <v>75</v>
      </c>
      <c r="F519">
        <v>73</v>
      </c>
    </row>
    <row r="520" spans="3:6" x14ac:dyDescent="0.25">
      <c r="C520">
        <v>69</v>
      </c>
      <c r="D520">
        <v>60</v>
      </c>
      <c r="E520">
        <v>72</v>
      </c>
      <c r="F520">
        <v>73</v>
      </c>
    </row>
    <row r="521" spans="3:6" x14ac:dyDescent="0.25">
      <c r="C521">
        <v>68</v>
      </c>
      <c r="D521">
        <v>85</v>
      </c>
      <c r="E521">
        <v>55</v>
      </c>
      <c r="F521">
        <v>15</v>
      </c>
    </row>
    <row r="522" spans="3:6" x14ac:dyDescent="0.25">
      <c r="C522">
        <v>56</v>
      </c>
      <c r="D522">
        <v>70</v>
      </c>
      <c r="E522">
        <v>44</v>
      </c>
      <c r="F522">
        <v>73</v>
      </c>
    </row>
    <row r="523" spans="3:6" x14ac:dyDescent="0.25">
      <c r="C523">
        <v>88</v>
      </c>
      <c r="D523">
        <v>81</v>
      </c>
      <c r="E523">
        <v>77</v>
      </c>
      <c r="F523">
        <v>30</v>
      </c>
    </row>
    <row r="524" spans="3:6" x14ac:dyDescent="0.25">
      <c r="C524">
        <v>73</v>
      </c>
      <c r="D524">
        <v>66</v>
      </c>
      <c r="E524">
        <v>77</v>
      </c>
      <c r="F524">
        <v>51</v>
      </c>
    </row>
    <row r="525" spans="3:6" x14ac:dyDescent="0.25">
      <c r="C525">
        <v>73</v>
      </c>
      <c r="D525">
        <v>79</v>
      </c>
      <c r="E525">
        <v>68</v>
      </c>
      <c r="F525">
        <v>72</v>
      </c>
    </row>
    <row r="526" spans="3:6" x14ac:dyDescent="0.25">
      <c r="C526">
        <v>42</v>
      </c>
      <c r="D526">
        <v>62</v>
      </c>
      <c r="E526">
        <v>73</v>
      </c>
      <c r="F526">
        <v>54</v>
      </c>
    </row>
    <row r="527" spans="3:6" x14ac:dyDescent="0.25">
      <c r="C527">
        <v>77</v>
      </c>
      <c r="D527">
        <v>55</v>
      </c>
      <c r="E527">
        <v>36</v>
      </c>
      <c r="F527">
        <v>52</v>
      </c>
    </row>
    <row r="528" spans="3:6" x14ac:dyDescent="0.25">
      <c r="C528">
        <v>80</v>
      </c>
      <c r="D528">
        <v>77</v>
      </c>
      <c r="E528">
        <v>76</v>
      </c>
      <c r="F528">
        <v>65</v>
      </c>
    </row>
    <row r="529" spans="3:6" x14ac:dyDescent="0.25">
      <c r="C529">
        <v>71</v>
      </c>
      <c r="D529">
        <v>42</v>
      </c>
      <c r="E529">
        <v>87</v>
      </c>
      <c r="F529">
        <v>85</v>
      </c>
    </row>
    <row r="530" spans="3:6" x14ac:dyDescent="0.25">
      <c r="C530">
        <v>74</v>
      </c>
      <c r="D530">
        <v>76</v>
      </c>
      <c r="E530">
        <v>88</v>
      </c>
      <c r="F530">
        <v>64</v>
      </c>
    </row>
    <row r="531" spans="3:6" x14ac:dyDescent="0.25">
      <c r="C531">
        <v>68</v>
      </c>
      <c r="D531">
        <v>66</v>
      </c>
      <c r="E531">
        <v>92</v>
      </c>
      <c r="F531">
        <v>81</v>
      </c>
    </row>
    <row r="532" spans="3:6" x14ac:dyDescent="0.25">
      <c r="C532">
        <v>77</v>
      </c>
      <c r="D532">
        <v>27</v>
      </c>
      <c r="E532">
        <v>52</v>
      </c>
      <c r="F532">
        <v>51</v>
      </c>
    </row>
    <row r="533" spans="3:6" x14ac:dyDescent="0.25">
      <c r="C533">
        <v>95</v>
      </c>
      <c r="D533">
        <v>71</v>
      </c>
      <c r="E533">
        <v>76</v>
      </c>
      <c r="F533">
        <v>80</v>
      </c>
    </row>
    <row r="534" spans="3:6" x14ac:dyDescent="0.25">
      <c r="C534">
        <v>58</v>
      </c>
      <c r="D534">
        <v>94</v>
      </c>
      <c r="E534">
        <v>81</v>
      </c>
      <c r="F534">
        <v>60</v>
      </c>
    </row>
    <row r="535" spans="3:6" x14ac:dyDescent="0.25">
      <c r="C535">
        <v>82</v>
      </c>
      <c r="D535">
        <v>66</v>
      </c>
      <c r="E535">
        <v>53</v>
      </c>
      <c r="F535">
        <v>68</v>
      </c>
    </row>
    <row r="536" spans="3:6" x14ac:dyDescent="0.25">
      <c r="C536">
        <v>88</v>
      </c>
      <c r="D536">
        <v>51</v>
      </c>
      <c r="E536">
        <v>51</v>
      </c>
      <c r="F536">
        <v>55</v>
      </c>
    </row>
    <row r="537" spans="3:6" x14ac:dyDescent="0.25">
      <c r="C537">
        <v>68</v>
      </c>
      <c r="D537">
        <v>43</v>
      </c>
      <c r="E537">
        <v>64</v>
      </c>
      <c r="F537">
        <v>76</v>
      </c>
    </row>
    <row r="538" spans="3:6" x14ac:dyDescent="0.25">
      <c r="C538">
        <v>60</v>
      </c>
      <c r="D538">
        <v>83</v>
      </c>
      <c r="E538">
        <v>61</v>
      </c>
      <c r="F538">
        <v>67</v>
      </c>
    </row>
    <row r="539" spans="3:6" x14ac:dyDescent="0.25">
      <c r="C539">
        <v>68</v>
      </c>
      <c r="D539">
        <v>70</v>
      </c>
      <c r="E539">
        <v>55</v>
      </c>
      <c r="F539">
        <v>68</v>
      </c>
    </row>
    <row r="540" spans="3:6" x14ac:dyDescent="0.25">
      <c r="C540">
        <v>75</v>
      </c>
      <c r="D540">
        <v>78</v>
      </c>
      <c r="E540">
        <v>54</v>
      </c>
      <c r="F540">
        <v>78</v>
      </c>
    </row>
    <row r="541" spans="3:6" x14ac:dyDescent="0.25">
      <c r="C541">
        <v>81</v>
      </c>
      <c r="D541">
        <v>78</v>
      </c>
      <c r="E541">
        <v>80</v>
      </c>
      <c r="F541">
        <v>74</v>
      </c>
    </row>
    <row r="542" spans="3:6" x14ac:dyDescent="0.25">
      <c r="C542">
        <v>64</v>
      </c>
      <c r="D542">
        <v>70</v>
      </c>
      <c r="E542">
        <v>75</v>
      </c>
      <c r="F542">
        <v>60</v>
      </c>
    </row>
    <row r="543" spans="3:6" x14ac:dyDescent="0.25">
      <c r="C543">
        <v>83</v>
      </c>
      <c r="D543">
        <v>42</v>
      </c>
      <c r="E543">
        <v>38</v>
      </c>
      <c r="F543">
        <v>54</v>
      </c>
    </row>
    <row r="544" spans="3:6" x14ac:dyDescent="0.25">
      <c r="C544">
        <v>67</v>
      </c>
      <c r="D544">
        <v>71</v>
      </c>
      <c r="E544">
        <v>79</v>
      </c>
      <c r="F544">
        <v>44</v>
      </c>
    </row>
    <row r="545" spans="3:6" x14ac:dyDescent="0.25">
      <c r="C545">
        <v>80</v>
      </c>
      <c r="D545">
        <v>76</v>
      </c>
      <c r="E545">
        <v>82</v>
      </c>
      <c r="F545">
        <v>59</v>
      </c>
    </row>
    <row r="546" spans="3:6" x14ac:dyDescent="0.25">
      <c r="C546">
        <v>69</v>
      </c>
      <c r="D546">
        <v>78</v>
      </c>
      <c r="E546">
        <v>84</v>
      </c>
      <c r="F546">
        <v>36</v>
      </c>
    </row>
    <row r="547" spans="3:6" x14ac:dyDescent="0.25">
      <c r="C547">
        <v>78</v>
      </c>
      <c r="D547">
        <v>81</v>
      </c>
      <c r="E547">
        <v>60</v>
      </c>
      <c r="F547">
        <v>79</v>
      </c>
    </row>
    <row r="548" spans="3:6" x14ac:dyDescent="0.25">
      <c r="C548">
        <v>63</v>
      </c>
      <c r="D548">
        <v>69</v>
      </c>
      <c r="E548">
        <v>51</v>
      </c>
      <c r="F548">
        <v>74</v>
      </c>
    </row>
    <row r="549" spans="3:6" x14ac:dyDescent="0.25">
      <c r="C549">
        <v>77</v>
      </c>
      <c r="D549">
        <v>81</v>
      </c>
      <c r="E549">
        <v>69</v>
      </c>
      <c r="F549">
        <v>42</v>
      </c>
    </row>
    <row r="550" spans="3:6" x14ac:dyDescent="0.25">
      <c r="C550">
        <v>35</v>
      </c>
      <c r="D550">
        <v>80</v>
      </c>
      <c r="E550">
        <v>61</v>
      </c>
      <c r="F550">
        <v>84</v>
      </c>
    </row>
    <row r="551" spans="3:6" x14ac:dyDescent="0.25">
      <c r="C551">
        <v>53</v>
      </c>
      <c r="D551">
        <v>94</v>
      </c>
      <c r="E551">
        <v>52</v>
      </c>
      <c r="F551">
        <v>55</v>
      </c>
    </row>
    <row r="552" spans="3:6" x14ac:dyDescent="0.25">
      <c r="C552">
        <v>81</v>
      </c>
      <c r="D552">
        <v>62</v>
      </c>
      <c r="E552">
        <v>72</v>
      </c>
      <c r="F552">
        <v>82</v>
      </c>
    </row>
    <row r="553" spans="3:6" x14ac:dyDescent="0.25">
      <c r="C553">
        <v>43</v>
      </c>
      <c r="D553">
        <v>19</v>
      </c>
      <c r="E553">
        <v>53</v>
      </c>
      <c r="F553">
        <v>71</v>
      </c>
    </row>
    <row r="554" spans="3:6" x14ac:dyDescent="0.25">
      <c r="C554">
        <v>67</v>
      </c>
      <c r="D554">
        <v>66</v>
      </c>
      <c r="E554">
        <v>75</v>
      </c>
      <c r="F554">
        <v>64</v>
      </c>
    </row>
    <row r="555" spans="3:6" x14ac:dyDescent="0.25">
      <c r="C555">
        <v>76</v>
      </c>
      <c r="D555">
        <v>67</v>
      </c>
      <c r="E555">
        <v>64</v>
      </c>
      <c r="F555">
        <v>63</v>
      </c>
    </row>
    <row r="556" spans="3:6" x14ac:dyDescent="0.25">
      <c r="C556">
        <v>57</v>
      </c>
      <c r="D556">
        <v>57</v>
      </c>
      <c r="E556">
        <v>69</v>
      </c>
      <c r="F556">
        <v>72</v>
      </c>
    </row>
    <row r="557" spans="3:6" x14ac:dyDescent="0.25">
      <c r="C557">
        <v>61</v>
      </c>
      <c r="D557">
        <v>52</v>
      </c>
      <c r="E557">
        <v>78</v>
      </c>
      <c r="F557">
        <v>77</v>
      </c>
    </row>
    <row r="558" spans="3:6" x14ac:dyDescent="0.25">
      <c r="C558">
        <v>41</v>
      </c>
      <c r="D558">
        <v>80</v>
      </c>
      <c r="E558">
        <v>86</v>
      </c>
      <c r="F558">
        <v>60</v>
      </c>
    </row>
    <row r="559" spans="3:6" x14ac:dyDescent="0.25">
      <c r="C559">
        <v>83</v>
      </c>
      <c r="D559">
        <v>70</v>
      </c>
      <c r="E559">
        <v>82</v>
      </c>
      <c r="F559">
        <v>49</v>
      </c>
    </row>
    <row r="560" spans="3:6" x14ac:dyDescent="0.25">
      <c r="C560">
        <v>95</v>
      </c>
      <c r="D560">
        <v>69</v>
      </c>
      <c r="E560">
        <v>76</v>
      </c>
      <c r="F560">
        <v>70</v>
      </c>
    </row>
    <row r="561" spans="3:6" x14ac:dyDescent="0.25">
      <c r="C561">
        <v>67</v>
      </c>
      <c r="D561">
        <v>61</v>
      </c>
      <c r="E561">
        <v>45</v>
      </c>
      <c r="F561">
        <v>82</v>
      </c>
    </row>
    <row r="562" spans="3:6" x14ac:dyDescent="0.25">
      <c r="C562">
        <v>56</v>
      </c>
      <c r="D562">
        <v>89</v>
      </c>
      <c r="E562">
        <v>78</v>
      </c>
      <c r="F562">
        <v>60</v>
      </c>
    </row>
    <row r="563" spans="3:6" x14ac:dyDescent="0.25">
      <c r="C563">
        <v>95</v>
      </c>
      <c r="D563">
        <v>58</v>
      </c>
      <c r="F563">
        <v>69</v>
      </c>
    </row>
    <row r="564" spans="3:6" x14ac:dyDescent="0.25">
      <c r="C564">
        <v>63</v>
      </c>
      <c r="D564">
        <v>58</v>
      </c>
      <c r="F564">
        <v>51</v>
      </c>
    </row>
    <row r="565" spans="3:6" x14ac:dyDescent="0.25">
      <c r="C565">
        <v>77</v>
      </c>
      <c r="D565">
        <v>71</v>
      </c>
      <c r="F565">
        <v>70</v>
      </c>
    </row>
    <row r="566" spans="3:6" x14ac:dyDescent="0.25">
      <c r="C566">
        <v>85</v>
      </c>
      <c r="D566">
        <v>70</v>
      </c>
      <c r="F566">
        <v>40</v>
      </c>
    </row>
    <row r="567" spans="3:6" x14ac:dyDescent="0.25">
      <c r="C567">
        <v>60</v>
      </c>
      <c r="D567">
        <v>96</v>
      </c>
      <c r="F567">
        <v>69</v>
      </c>
    </row>
    <row r="568" spans="3:6" x14ac:dyDescent="0.25">
      <c r="C568">
        <v>67</v>
      </c>
      <c r="D568">
        <v>75</v>
      </c>
      <c r="F568">
        <v>49</v>
      </c>
    </row>
    <row r="569" spans="3:6" x14ac:dyDescent="0.25">
      <c r="C569">
        <v>93</v>
      </c>
      <c r="D569">
        <v>77</v>
      </c>
      <c r="F569">
        <v>83</v>
      </c>
    </row>
    <row r="570" spans="3:6" x14ac:dyDescent="0.25">
      <c r="C570">
        <v>59</v>
      </c>
      <c r="D570">
        <v>67</v>
      </c>
      <c r="F570">
        <v>68</v>
      </c>
    </row>
    <row r="571" spans="3:6" x14ac:dyDescent="0.25">
      <c r="C571">
        <v>64</v>
      </c>
      <c r="D571">
        <v>43</v>
      </c>
      <c r="F571">
        <v>82</v>
      </c>
    </row>
    <row r="572" spans="3:6" x14ac:dyDescent="0.25">
      <c r="C572">
        <v>73</v>
      </c>
      <c r="D572">
        <v>55</v>
      </c>
      <c r="F572">
        <v>58</v>
      </c>
    </row>
    <row r="573" spans="3:6" x14ac:dyDescent="0.25">
      <c r="C573">
        <v>76</v>
      </c>
      <c r="D573">
        <v>78</v>
      </c>
      <c r="F573">
        <v>89</v>
      </c>
    </row>
    <row r="574" spans="3:6" x14ac:dyDescent="0.25">
      <c r="C574">
        <v>72</v>
      </c>
      <c r="D574">
        <v>62</v>
      </c>
      <c r="F574">
        <v>74</v>
      </c>
    </row>
    <row r="575" spans="3:6" x14ac:dyDescent="0.25">
      <c r="C575">
        <v>74</v>
      </c>
      <c r="D575">
        <v>34</v>
      </c>
      <c r="F575">
        <v>57</v>
      </c>
    </row>
    <row r="576" spans="3:6" x14ac:dyDescent="0.25">
      <c r="C576">
        <v>62</v>
      </c>
      <c r="D576">
        <v>62</v>
      </c>
      <c r="F576">
        <v>79</v>
      </c>
    </row>
    <row r="577" spans="3:6" x14ac:dyDescent="0.25">
      <c r="C577">
        <v>48</v>
      </c>
      <c r="D577">
        <v>53</v>
      </c>
      <c r="F577">
        <v>46</v>
      </c>
    </row>
    <row r="578" spans="3:6" x14ac:dyDescent="0.25">
      <c r="C578">
        <v>38</v>
      </c>
      <c r="D578">
        <v>79</v>
      </c>
      <c r="F578">
        <v>36</v>
      </c>
    </row>
    <row r="579" spans="3:6" x14ac:dyDescent="0.25">
      <c r="C579">
        <v>90</v>
      </c>
      <c r="D579">
        <v>60</v>
      </c>
      <c r="F579">
        <v>50</v>
      </c>
    </row>
    <row r="580" spans="3:6" x14ac:dyDescent="0.25">
      <c r="C580">
        <v>84</v>
      </c>
      <c r="D580">
        <v>85</v>
      </c>
      <c r="F580">
        <v>68</v>
      </c>
    </row>
    <row r="581" spans="3:6" x14ac:dyDescent="0.25">
      <c r="C581">
        <v>91</v>
      </c>
      <c r="D581">
        <v>97</v>
      </c>
      <c r="F581">
        <v>63</v>
      </c>
    </row>
    <row r="582" spans="3:6" x14ac:dyDescent="0.25">
      <c r="C582">
        <v>72</v>
      </c>
      <c r="D582">
        <v>49</v>
      </c>
      <c r="F582">
        <v>46</v>
      </c>
    </row>
    <row r="583" spans="3:6" x14ac:dyDescent="0.25">
      <c r="C583">
        <v>67</v>
      </c>
      <c r="D583">
        <v>45</v>
      </c>
      <c r="F583">
        <v>52</v>
      </c>
    </row>
    <row r="584" spans="3:6" x14ac:dyDescent="0.25">
      <c r="C584">
        <v>56</v>
      </c>
      <c r="D584">
        <v>76</v>
      </c>
      <c r="F584">
        <v>47</v>
      </c>
    </row>
    <row r="585" spans="3:6" x14ac:dyDescent="0.25">
      <c r="C585">
        <v>54</v>
      </c>
      <c r="D585">
        <v>91</v>
      </c>
      <c r="F585">
        <v>71</v>
      </c>
    </row>
    <row r="586" spans="3:6" x14ac:dyDescent="0.25">
      <c r="C586">
        <v>74</v>
      </c>
      <c r="D586">
        <v>91</v>
      </c>
      <c r="F586">
        <v>59</v>
      </c>
    </row>
    <row r="587" spans="3:6" x14ac:dyDescent="0.25">
      <c r="C587">
        <v>82</v>
      </c>
      <c r="D587">
        <v>76</v>
      </c>
      <c r="F587">
        <v>48</v>
      </c>
    </row>
    <row r="588" spans="3:6" x14ac:dyDescent="0.25">
      <c r="C588">
        <v>76</v>
      </c>
      <c r="D588">
        <v>61</v>
      </c>
      <c r="F588">
        <v>27</v>
      </c>
    </row>
    <row r="589" spans="3:6" x14ac:dyDescent="0.25">
      <c r="C589">
        <v>70</v>
      </c>
      <c r="D589">
        <v>56</v>
      </c>
      <c r="F589">
        <v>41</v>
      </c>
    </row>
    <row r="590" spans="3:6" x14ac:dyDescent="0.25">
      <c r="C590">
        <v>92</v>
      </c>
      <c r="D590">
        <v>90</v>
      </c>
      <c r="F590">
        <v>51</v>
      </c>
    </row>
    <row r="591" spans="3:6" x14ac:dyDescent="0.25">
      <c r="C591">
        <v>92</v>
      </c>
      <c r="D591">
        <v>52</v>
      </c>
      <c r="F591">
        <v>52</v>
      </c>
    </row>
    <row r="592" spans="3:6" x14ac:dyDescent="0.25">
      <c r="C592">
        <v>84</v>
      </c>
      <c r="D592">
        <v>76</v>
      </c>
      <c r="F592">
        <v>67</v>
      </c>
    </row>
    <row r="593" spans="3:6" x14ac:dyDescent="0.25">
      <c r="C593">
        <v>70</v>
      </c>
      <c r="D593">
        <v>72</v>
      </c>
      <c r="F593">
        <v>46</v>
      </c>
    </row>
    <row r="594" spans="3:6" x14ac:dyDescent="0.25">
      <c r="C594">
        <v>73</v>
      </c>
      <c r="D594">
        <v>54</v>
      </c>
      <c r="F594">
        <v>66</v>
      </c>
    </row>
    <row r="595" spans="3:6" x14ac:dyDescent="0.25">
      <c r="C595">
        <v>58</v>
      </c>
      <c r="D595">
        <v>73</v>
      </c>
      <c r="F595">
        <v>69</v>
      </c>
    </row>
    <row r="596" spans="3:6" x14ac:dyDescent="0.25">
      <c r="C596">
        <v>94</v>
      </c>
      <c r="D596">
        <v>84</v>
      </c>
      <c r="F596">
        <v>71</v>
      </c>
    </row>
    <row r="597" spans="3:6" x14ac:dyDescent="0.25">
      <c r="C597">
        <v>58</v>
      </c>
      <c r="D597">
        <v>73</v>
      </c>
      <c r="F597">
        <v>57</v>
      </c>
    </row>
    <row r="598" spans="3:6" x14ac:dyDescent="0.25">
      <c r="C598">
        <v>86</v>
      </c>
      <c r="D598">
        <v>52</v>
      </c>
      <c r="F598">
        <v>64</v>
      </c>
    </row>
    <row r="599" spans="3:6" x14ac:dyDescent="0.25">
      <c r="C599">
        <v>80</v>
      </c>
      <c r="D599">
        <v>59</v>
      </c>
      <c r="F599">
        <v>61</v>
      </c>
    </row>
    <row r="600" spans="3:6" x14ac:dyDescent="0.25">
      <c r="C600">
        <v>79</v>
      </c>
      <c r="D600">
        <v>64</v>
      </c>
      <c r="F600">
        <v>80</v>
      </c>
    </row>
    <row r="601" spans="3:6" x14ac:dyDescent="0.25">
      <c r="C601">
        <v>89</v>
      </c>
      <c r="D601">
        <v>33</v>
      </c>
      <c r="F601">
        <v>73</v>
      </c>
    </row>
    <row r="602" spans="3:6" x14ac:dyDescent="0.25">
      <c r="C602">
        <v>50</v>
      </c>
      <c r="D602">
        <v>79</v>
      </c>
      <c r="F602">
        <v>71</v>
      </c>
    </row>
    <row r="603" spans="3:6" x14ac:dyDescent="0.25">
      <c r="C603">
        <v>40</v>
      </c>
      <c r="D603">
        <v>74</v>
      </c>
      <c r="F603">
        <v>54</v>
      </c>
    </row>
    <row r="604" spans="3:6" x14ac:dyDescent="0.25">
      <c r="C604">
        <v>79</v>
      </c>
      <c r="D604">
        <v>80</v>
      </c>
      <c r="F604">
        <v>59</v>
      </c>
    </row>
    <row r="605" spans="3:6" x14ac:dyDescent="0.25">
      <c r="C605">
        <v>70</v>
      </c>
      <c r="D605">
        <v>70</v>
      </c>
      <c r="F605">
        <v>71</v>
      </c>
    </row>
    <row r="606" spans="3:6" x14ac:dyDescent="0.25">
      <c r="C606">
        <v>45</v>
      </c>
      <c r="D606">
        <v>56</v>
      </c>
      <c r="F606">
        <v>60</v>
      </c>
    </row>
    <row r="607" spans="3:6" x14ac:dyDescent="0.25">
      <c r="C607">
        <v>53</v>
      </c>
      <c r="D607">
        <v>52</v>
      </c>
      <c r="F607">
        <v>48</v>
      </c>
    </row>
    <row r="608" spans="3:6" x14ac:dyDescent="0.25">
      <c r="C608">
        <v>80</v>
      </c>
      <c r="D608">
        <v>58</v>
      </c>
      <c r="F608">
        <v>23</v>
      </c>
    </row>
    <row r="609" spans="3:6" x14ac:dyDescent="0.25">
      <c r="C609">
        <v>76</v>
      </c>
      <c r="D609">
        <v>77</v>
      </c>
      <c r="F609">
        <v>54</v>
      </c>
    </row>
    <row r="610" spans="3:6" x14ac:dyDescent="0.25">
      <c r="C610">
        <v>82</v>
      </c>
      <c r="D610">
        <v>65</v>
      </c>
      <c r="F610">
        <v>75</v>
      </c>
    </row>
    <row r="611" spans="3:6" x14ac:dyDescent="0.25">
      <c r="C611">
        <v>65</v>
      </c>
      <c r="D611">
        <v>54</v>
      </c>
      <c r="F611">
        <v>62</v>
      </c>
    </row>
    <row r="612" spans="3:6" x14ac:dyDescent="0.25">
      <c r="C612">
        <v>74</v>
      </c>
      <c r="D612">
        <v>80</v>
      </c>
      <c r="F612">
        <v>55</v>
      </c>
    </row>
    <row r="613" spans="3:6" x14ac:dyDescent="0.25">
      <c r="C613">
        <v>93</v>
      </c>
      <c r="D613">
        <v>62</v>
      </c>
      <c r="F613">
        <v>65</v>
      </c>
    </row>
    <row r="614" spans="3:6" x14ac:dyDescent="0.25">
      <c r="C614">
        <v>68</v>
      </c>
      <c r="D614">
        <v>63</v>
      </c>
    </row>
    <row r="615" spans="3:6" x14ac:dyDescent="0.25">
      <c r="C615">
        <v>63</v>
      </c>
      <c r="D615">
        <v>66</v>
      </c>
    </row>
    <row r="616" spans="3:6" x14ac:dyDescent="0.25">
      <c r="C616">
        <v>46</v>
      </c>
      <c r="D616">
        <v>86</v>
      </c>
    </row>
    <row r="617" spans="3:6" x14ac:dyDescent="0.25">
      <c r="C617">
        <v>73</v>
      </c>
      <c r="D617">
        <v>99</v>
      </c>
    </row>
    <row r="618" spans="3:6" x14ac:dyDescent="0.25">
      <c r="C618">
        <v>90</v>
      </c>
      <c r="D618">
        <v>46</v>
      </c>
    </row>
    <row r="619" spans="3:6" x14ac:dyDescent="0.25">
      <c r="C619">
        <v>65</v>
      </c>
      <c r="D619">
        <v>70</v>
      </c>
    </row>
    <row r="620" spans="3:6" x14ac:dyDescent="0.25">
      <c r="C620">
        <v>74</v>
      </c>
      <c r="D620">
        <v>74</v>
      </c>
    </row>
    <row r="621" spans="3:6" x14ac:dyDescent="0.25">
      <c r="C621">
        <v>64</v>
      </c>
      <c r="D621">
        <v>81</v>
      </c>
    </row>
    <row r="622" spans="3:6" x14ac:dyDescent="0.25">
      <c r="C622">
        <v>58</v>
      </c>
      <c r="D622">
        <v>98</v>
      </c>
    </row>
    <row r="623" spans="3:6" x14ac:dyDescent="0.25">
      <c r="C623">
        <v>85</v>
      </c>
      <c r="D623">
        <v>67</v>
      </c>
    </row>
    <row r="624" spans="3:6" x14ac:dyDescent="0.25">
      <c r="C624">
        <v>63</v>
      </c>
      <c r="D624">
        <v>73</v>
      </c>
    </row>
    <row r="625" spans="3:4" x14ac:dyDescent="0.25">
      <c r="C625">
        <v>77</v>
      </c>
      <c r="D625">
        <v>69</v>
      </c>
    </row>
    <row r="626" spans="3:4" x14ac:dyDescent="0.25">
      <c r="C626">
        <v>50</v>
      </c>
      <c r="D626">
        <v>71</v>
      </c>
    </row>
    <row r="627" spans="3:4" x14ac:dyDescent="0.25">
      <c r="C627">
        <v>84</v>
      </c>
      <c r="D627">
        <v>61</v>
      </c>
    </row>
    <row r="628" spans="3:4" x14ac:dyDescent="0.25">
      <c r="C628">
        <v>78</v>
      </c>
      <c r="D628">
        <v>76</v>
      </c>
    </row>
    <row r="629" spans="3:4" x14ac:dyDescent="0.25">
      <c r="C629">
        <v>73</v>
      </c>
      <c r="D629">
        <v>66</v>
      </c>
    </row>
    <row r="630" spans="3:4" x14ac:dyDescent="0.25">
      <c r="C630">
        <v>53</v>
      </c>
      <c r="D630">
        <v>76</v>
      </c>
    </row>
    <row r="631" spans="3:4" x14ac:dyDescent="0.25">
      <c r="C631">
        <v>78</v>
      </c>
      <c r="D631">
        <v>60</v>
      </c>
    </row>
    <row r="632" spans="3:4" x14ac:dyDescent="0.25">
      <c r="C632">
        <v>73</v>
      </c>
      <c r="D632">
        <v>68</v>
      </c>
    </row>
    <row r="633" spans="3:4" x14ac:dyDescent="0.25">
      <c r="C633">
        <v>90</v>
      </c>
      <c r="D633">
        <v>68</v>
      </c>
    </row>
    <row r="634" spans="3:4" x14ac:dyDescent="0.25">
      <c r="C634">
        <v>79</v>
      </c>
      <c r="D634">
        <v>83</v>
      </c>
    </row>
    <row r="635" spans="3:4" x14ac:dyDescent="0.25">
      <c r="C635">
        <v>58</v>
      </c>
      <c r="D635">
        <v>86</v>
      </c>
    </row>
    <row r="636" spans="3:4" x14ac:dyDescent="0.25">
      <c r="C636">
        <v>87</v>
      </c>
      <c r="D636">
        <v>67</v>
      </c>
    </row>
    <row r="637" spans="3:4" x14ac:dyDescent="0.25">
      <c r="C637">
        <v>72</v>
      </c>
      <c r="D637">
        <v>52</v>
      </c>
    </row>
    <row r="638" spans="3:4" x14ac:dyDescent="0.25">
      <c r="C638">
        <v>99</v>
      </c>
      <c r="D638">
        <v>90</v>
      </c>
    </row>
    <row r="639" spans="3:4" x14ac:dyDescent="0.25">
      <c r="C639">
        <v>80</v>
      </c>
      <c r="D639">
        <v>99</v>
      </c>
    </row>
    <row r="640" spans="3:4" x14ac:dyDescent="0.25">
      <c r="C640">
        <v>77</v>
      </c>
      <c r="D640">
        <v>70</v>
      </c>
    </row>
    <row r="641" spans="3:4" x14ac:dyDescent="0.25">
      <c r="C641">
        <v>80</v>
      </c>
      <c r="D641">
        <v>41</v>
      </c>
    </row>
    <row r="642" spans="3:4" x14ac:dyDescent="0.25">
      <c r="C642">
        <v>84</v>
      </c>
      <c r="D642">
        <v>71</v>
      </c>
    </row>
    <row r="643" spans="3:4" x14ac:dyDescent="0.25">
      <c r="C643">
        <v>73</v>
      </c>
      <c r="D643">
        <v>37</v>
      </c>
    </row>
    <row r="644" spans="3:4" x14ac:dyDescent="0.25">
      <c r="C644">
        <v>56</v>
      </c>
      <c r="D644">
        <v>94</v>
      </c>
    </row>
    <row r="645" spans="3:4" x14ac:dyDescent="0.25">
      <c r="C645">
        <v>72</v>
      </c>
      <c r="D645">
        <v>57</v>
      </c>
    </row>
    <row r="646" spans="3:4" x14ac:dyDescent="0.25">
      <c r="C646">
        <v>74</v>
      </c>
      <c r="D646">
        <v>73</v>
      </c>
    </row>
    <row r="647" spans="3:4" x14ac:dyDescent="0.25">
      <c r="C647">
        <v>53</v>
      </c>
      <c r="D647">
        <v>47</v>
      </c>
    </row>
    <row r="648" spans="3:4" x14ac:dyDescent="0.25">
      <c r="C648">
        <v>92</v>
      </c>
      <c r="D648">
        <v>68</v>
      </c>
    </row>
    <row r="649" spans="3:4" x14ac:dyDescent="0.25">
      <c r="C649">
        <v>82</v>
      </c>
      <c r="D649">
        <v>86</v>
      </c>
    </row>
    <row r="650" spans="3:4" x14ac:dyDescent="0.25">
      <c r="C650">
        <v>57</v>
      </c>
      <c r="D650">
        <v>65</v>
      </c>
    </row>
    <row r="651" spans="3:4" x14ac:dyDescent="0.25">
      <c r="C651">
        <v>62</v>
      </c>
      <c r="D651">
        <v>52</v>
      </c>
    </row>
    <row r="652" spans="3:4" x14ac:dyDescent="0.25">
      <c r="C652">
        <v>61</v>
      </c>
      <c r="D652">
        <v>65</v>
      </c>
    </row>
    <row r="653" spans="3:4" x14ac:dyDescent="0.25">
      <c r="C653">
        <v>73</v>
      </c>
      <c r="D653">
        <v>77</v>
      </c>
    </row>
    <row r="654" spans="3:4" x14ac:dyDescent="0.25">
      <c r="C654">
        <v>81</v>
      </c>
      <c r="D654">
        <v>59</v>
      </c>
    </row>
    <row r="655" spans="3:4" x14ac:dyDescent="0.25">
      <c r="C655">
        <v>57</v>
      </c>
      <c r="D655">
        <v>57</v>
      </c>
    </row>
    <row r="656" spans="3:4" x14ac:dyDescent="0.25">
      <c r="C656">
        <v>95</v>
      </c>
      <c r="D656">
        <v>60</v>
      </c>
    </row>
    <row r="657" spans="3:4" x14ac:dyDescent="0.25">
      <c r="C657">
        <v>70</v>
      </c>
      <c r="D657">
        <v>43</v>
      </c>
    </row>
    <row r="658" spans="3:4" x14ac:dyDescent="0.25">
      <c r="C658">
        <v>53</v>
      </c>
      <c r="D658">
        <v>82</v>
      </c>
    </row>
    <row r="659" spans="3:4" x14ac:dyDescent="0.25">
      <c r="C659">
        <v>73</v>
      </c>
      <c r="D659">
        <v>32</v>
      </c>
    </row>
    <row r="660" spans="3:4" x14ac:dyDescent="0.25">
      <c r="C660">
        <v>69</v>
      </c>
      <c r="D660">
        <v>70</v>
      </c>
    </row>
    <row r="661" spans="3:4" x14ac:dyDescent="0.25">
      <c r="C661">
        <v>72</v>
      </c>
      <c r="D661">
        <v>54</v>
      </c>
    </row>
    <row r="662" spans="3:4" x14ac:dyDescent="0.25">
      <c r="C662">
        <v>53</v>
      </c>
      <c r="D662">
        <v>87</v>
      </c>
    </row>
    <row r="663" spans="3:4" x14ac:dyDescent="0.25">
      <c r="C663">
        <v>91</v>
      </c>
      <c r="D663">
        <v>78</v>
      </c>
    </row>
    <row r="664" spans="3:4" x14ac:dyDescent="0.25">
      <c r="C664">
        <v>41</v>
      </c>
      <c r="D664">
        <v>74</v>
      </c>
    </row>
    <row r="665" spans="3:4" x14ac:dyDescent="0.25">
      <c r="C665">
        <v>72</v>
      </c>
      <c r="D665">
        <v>75</v>
      </c>
    </row>
    <row r="666" spans="3:4" x14ac:dyDescent="0.25">
      <c r="C666">
        <v>51</v>
      </c>
      <c r="D666">
        <v>51</v>
      </c>
    </row>
    <row r="667" spans="3:4" x14ac:dyDescent="0.25">
      <c r="C667">
        <v>78</v>
      </c>
      <c r="D667">
        <v>57</v>
      </c>
    </row>
    <row r="668" spans="3:4" x14ac:dyDescent="0.25">
      <c r="C668">
        <v>82</v>
      </c>
      <c r="D668">
        <v>45</v>
      </c>
    </row>
    <row r="669" spans="3:4" x14ac:dyDescent="0.25">
      <c r="C669">
        <v>74</v>
      </c>
      <c r="D669">
        <v>76</v>
      </c>
    </row>
    <row r="670" spans="3:4" x14ac:dyDescent="0.25">
      <c r="C670">
        <v>54</v>
      </c>
      <c r="D670">
        <v>93</v>
      </c>
    </row>
    <row r="671" spans="3:4" x14ac:dyDescent="0.25">
      <c r="C671">
        <v>80</v>
      </c>
      <c r="D671">
        <v>65</v>
      </c>
    </row>
    <row r="672" spans="3:4" x14ac:dyDescent="0.25">
      <c r="C672">
        <v>95</v>
      </c>
      <c r="D672">
        <v>80</v>
      </c>
    </row>
    <row r="673" spans="3:4" x14ac:dyDescent="0.25">
      <c r="C673">
        <v>85</v>
      </c>
      <c r="D673">
        <v>88</v>
      </c>
    </row>
    <row r="674" spans="3:4" x14ac:dyDescent="0.25">
      <c r="C674">
        <v>69</v>
      </c>
      <c r="D674">
        <v>76</v>
      </c>
    </row>
    <row r="675" spans="3:4" x14ac:dyDescent="0.25">
      <c r="C675">
        <v>63</v>
      </c>
      <c r="D675">
        <v>66</v>
      </c>
    </row>
    <row r="676" spans="3:4" x14ac:dyDescent="0.25">
      <c r="C676">
        <v>55</v>
      </c>
      <c r="D676">
        <v>84</v>
      </c>
    </row>
    <row r="677" spans="3:4" x14ac:dyDescent="0.25">
      <c r="C677">
        <v>80</v>
      </c>
      <c r="D677">
        <v>74</v>
      </c>
    </row>
    <row r="678" spans="3:4" x14ac:dyDescent="0.25">
      <c r="C678">
        <v>65</v>
      </c>
      <c r="D678">
        <v>91</v>
      </c>
    </row>
    <row r="679" spans="3:4" x14ac:dyDescent="0.25">
      <c r="C679">
        <v>52</v>
      </c>
      <c r="D679">
        <v>77</v>
      </c>
    </row>
    <row r="680" spans="3:4" x14ac:dyDescent="0.25">
      <c r="C680">
        <v>44</v>
      </c>
      <c r="D680">
        <v>91</v>
      </c>
    </row>
    <row r="681" spans="3:4" x14ac:dyDescent="0.25">
      <c r="C681">
        <v>73</v>
      </c>
      <c r="D681">
        <v>82</v>
      </c>
    </row>
    <row r="682" spans="3:4" x14ac:dyDescent="0.25">
      <c r="C682">
        <v>90</v>
      </c>
      <c r="D682">
        <v>66</v>
      </c>
    </row>
    <row r="683" spans="3:4" x14ac:dyDescent="0.25">
      <c r="C683">
        <v>53</v>
      </c>
      <c r="D683">
        <v>91</v>
      </c>
    </row>
    <row r="684" spans="3:4" x14ac:dyDescent="0.25">
      <c r="C684">
        <v>58</v>
      </c>
      <c r="D684">
        <v>70</v>
      </c>
    </row>
    <row r="685" spans="3:4" x14ac:dyDescent="0.25">
      <c r="C685">
        <v>62</v>
      </c>
      <c r="D685">
        <v>62</v>
      </c>
    </row>
    <row r="686" spans="3:4" x14ac:dyDescent="0.25">
      <c r="C686">
        <v>100</v>
      </c>
      <c r="D686">
        <v>58</v>
      </c>
    </row>
    <row r="687" spans="3:4" x14ac:dyDescent="0.25">
      <c r="C687">
        <v>67</v>
      </c>
      <c r="D687">
        <v>85</v>
      </c>
    </row>
    <row r="688" spans="3:4" x14ac:dyDescent="0.25">
      <c r="C688">
        <v>58</v>
      </c>
      <c r="D688">
        <v>60</v>
      </c>
    </row>
    <row r="689" spans="3:4" x14ac:dyDescent="0.25">
      <c r="C689">
        <v>94</v>
      </c>
      <c r="D689">
        <v>83</v>
      </c>
    </row>
    <row r="690" spans="3:4" x14ac:dyDescent="0.25">
      <c r="C690">
        <v>51</v>
      </c>
      <c r="D690">
        <v>69</v>
      </c>
    </row>
    <row r="691" spans="3:4" x14ac:dyDescent="0.25">
      <c r="C691">
        <v>76</v>
      </c>
      <c r="D691">
        <v>81</v>
      </c>
    </row>
    <row r="692" spans="3:4" x14ac:dyDescent="0.25">
      <c r="D692">
        <v>64</v>
      </c>
    </row>
    <row r="693" spans="3:4" x14ac:dyDescent="0.25">
      <c r="D693">
        <v>58</v>
      </c>
    </row>
    <row r="694" spans="3:4" x14ac:dyDescent="0.25">
      <c r="D694">
        <v>72</v>
      </c>
    </row>
    <row r="695" spans="3:4" x14ac:dyDescent="0.25">
      <c r="D695">
        <v>60</v>
      </c>
    </row>
    <row r="696" spans="3:4" x14ac:dyDescent="0.25">
      <c r="D696">
        <v>61</v>
      </c>
    </row>
    <row r="697" spans="3:4" x14ac:dyDescent="0.25">
      <c r="D697">
        <v>67</v>
      </c>
    </row>
    <row r="698" spans="3:4" x14ac:dyDescent="0.25">
      <c r="D698">
        <v>77</v>
      </c>
    </row>
    <row r="699" spans="3:4" x14ac:dyDescent="0.25">
      <c r="D699">
        <v>60</v>
      </c>
    </row>
    <row r="700" spans="3:4" x14ac:dyDescent="0.25">
      <c r="D700">
        <v>91</v>
      </c>
    </row>
    <row r="701" spans="3:4" x14ac:dyDescent="0.25">
      <c r="D701">
        <v>83</v>
      </c>
    </row>
    <row r="702" spans="3:4" x14ac:dyDescent="0.25">
      <c r="D702">
        <v>77</v>
      </c>
    </row>
    <row r="703" spans="3:4" x14ac:dyDescent="0.25">
      <c r="D703">
        <v>86</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1C4F-6443-4D8A-ABB2-FF00411F1701}">
  <dimension ref="A1:K483"/>
  <sheetViews>
    <sheetView topLeftCell="C1" workbookViewId="0">
      <selection activeCell="K1" activeCellId="2" sqref="F1:F1048576 G1:G1048576 K1:K1048576"/>
    </sheetView>
  </sheetViews>
  <sheetFormatPr baseColWidth="10" defaultRowHeight="15" x14ac:dyDescent="0.25"/>
  <cols>
    <col min="2" max="2" width="14.42578125" customWidth="1"/>
    <col min="3" max="3" width="25.140625" customWidth="1"/>
    <col min="5" max="5" width="22.5703125" customWidth="1"/>
    <col min="6" max="6" width="12.140625" customWidth="1"/>
    <col min="7" max="7" width="14" customWidth="1"/>
    <col min="8" max="8" width="19.5703125" customWidth="1"/>
    <col min="9" max="9" width="21.42578125" customWidth="1"/>
    <col min="10" max="10" width="21" customWidth="1"/>
    <col min="11" max="11" width="13.5703125" customWidth="1"/>
  </cols>
  <sheetData>
    <row r="1" spans="1:11" x14ac:dyDescent="0.25">
      <c r="A1" t="s">
        <v>0</v>
      </c>
      <c r="B1" t="s">
        <v>1</v>
      </c>
      <c r="C1" t="s">
        <v>2</v>
      </c>
      <c r="D1" t="s">
        <v>3</v>
      </c>
      <c r="E1" t="s">
        <v>4</v>
      </c>
      <c r="F1" t="s">
        <v>5</v>
      </c>
      <c r="G1" t="s">
        <v>6</v>
      </c>
      <c r="H1" t="s">
        <v>31</v>
      </c>
      <c r="I1" t="s">
        <v>32</v>
      </c>
      <c r="J1" t="s">
        <v>33</v>
      </c>
      <c r="K1" t="s">
        <v>7</v>
      </c>
    </row>
    <row r="2" spans="1:11" x14ac:dyDescent="0.25">
      <c r="A2" t="s">
        <v>17</v>
      </c>
      <c r="B2" t="s">
        <v>13</v>
      </c>
      <c r="C2" t="s">
        <v>22</v>
      </c>
      <c r="D2" t="s">
        <v>20</v>
      </c>
      <c r="E2" t="s">
        <v>12</v>
      </c>
      <c r="F2">
        <v>62</v>
      </c>
      <c r="G2">
        <v>55</v>
      </c>
      <c r="H2" t="s">
        <v>34</v>
      </c>
      <c r="I2" t="s">
        <v>34</v>
      </c>
      <c r="J2" t="s">
        <v>34</v>
      </c>
      <c r="K2">
        <v>55</v>
      </c>
    </row>
    <row r="3" spans="1:11" x14ac:dyDescent="0.25">
      <c r="A3" t="s">
        <v>17</v>
      </c>
      <c r="B3" t="s">
        <v>18</v>
      </c>
      <c r="C3" t="s">
        <v>22</v>
      </c>
      <c r="D3" t="s">
        <v>11</v>
      </c>
      <c r="E3" t="s">
        <v>12</v>
      </c>
      <c r="F3">
        <v>63</v>
      </c>
      <c r="G3">
        <v>63</v>
      </c>
      <c r="H3" t="s">
        <v>34</v>
      </c>
      <c r="I3" t="s">
        <v>34</v>
      </c>
      <c r="J3" t="s">
        <v>34</v>
      </c>
      <c r="K3">
        <v>62</v>
      </c>
    </row>
    <row r="4" spans="1:11" x14ac:dyDescent="0.25">
      <c r="A4" t="s">
        <v>17</v>
      </c>
      <c r="B4" t="s">
        <v>24</v>
      </c>
      <c r="C4" t="s">
        <v>22</v>
      </c>
      <c r="D4" t="s">
        <v>20</v>
      </c>
      <c r="E4" t="s">
        <v>15</v>
      </c>
      <c r="F4">
        <v>86</v>
      </c>
      <c r="G4">
        <v>81</v>
      </c>
      <c r="H4" t="s">
        <v>34</v>
      </c>
      <c r="I4" t="s">
        <v>34</v>
      </c>
      <c r="J4" t="s">
        <v>34</v>
      </c>
      <c r="K4">
        <v>75</v>
      </c>
    </row>
    <row r="5" spans="1:11" x14ac:dyDescent="0.25">
      <c r="A5" t="s">
        <v>17</v>
      </c>
      <c r="B5" t="s">
        <v>18</v>
      </c>
      <c r="C5" t="s">
        <v>19</v>
      </c>
      <c r="D5" t="s">
        <v>20</v>
      </c>
      <c r="E5" t="s">
        <v>12</v>
      </c>
      <c r="F5">
        <v>47</v>
      </c>
      <c r="G5">
        <v>57</v>
      </c>
      <c r="H5" t="s">
        <v>35</v>
      </c>
      <c r="I5" t="s">
        <v>34</v>
      </c>
      <c r="J5" t="s">
        <v>35</v>
      </c>
      <c r="K5">
        <v>44</v>
      </c>
    </row>
    <row r="6" spans="1:11" x14ac:dyDescent="0.25">
      <c r="A6" t="s">
        <v>17</v>
      </c>
      <c r="B6" t="s">
        <v>13</v>
      </c>
      <c r="C6" t="s">
        <v>14</v>
      </c>
      <c r="D6" t="s">
        <v>11</v>
      </c>
      <c r="E6" t="s">
        <v>12</v>
      </c>
      <c r="F6">
        <v>76</v>
      </c>
      <c r="G6">
        <v>78</v>
      </c>
      <c r="H6" t="s">
        <v>34</v>
      </c>
      <c r="I6" t="s">
        <v>34</v>
      </c>
      <c r="J6" t="s">
        <v>34</v>
      </c>
      <c r="K6">
        <v>75</v>
      </c>
    </row>
    <row r="7" spans="1:11" x14ac:dyDescent="0.25">
      <c r="A7" t="s">
        <v>17</v>
      </c>
      <c r="B7" t="s">
        <v>24</v>
      </c>
      <c r="C7" t="s">
        <v>23</v>
      </c>
      <c r="D7" t="s">
        <v>11</v>
      </c>
      <c r="E7" t="s">
        <v>15</v>
      </c>
      <c r="F7">
        <v>81</v>
      </c>
      <c r="G7">
        <v>75</v>
      </c>
      <c r="H7" t="s">
        <v>34</v>
      </c>
      <c r="I7" t="s">
        <v>34</v>
      </c>
      <c r="J7" t="s">
        <v>34</v>
      </c>
      <c r="K7">
        <v>76</v>
      </c>
    </row>
    <row r="8" spans="1:11" x14ac:dyDescent="0.25">
      <c r="A8" t="s">
        <v>17</v>
      </c>
      <c r="B8" t="s">
        <v>18</v>
      </c>
      <c r="C8" t="s">
        <v>22</v>
      </c>
      <c r="D8" t="s">
        <v>11</v>
      </c>
      <c r="E8" t="s">
        <v>12</v>
      </c>
      <c r="F8">
        <v>57</v>
      </c>
      <c r="G8">
        <v>51</v>
      </c>
      <c r="H8" t="s">
        <v>34</v>
      </c>
      <c r="I8" t="s">
        <v>34</v>
      </c>
      <c r="J8" t="s">
        <v>34</v>
      </c>
      <c r="K8">
        <v>54</v>
      </c>
    </row>
    <row r="9" spans="1:11" x14ac:dyDescent="0.25">
      <c r="A9" t="s">
        <v>17</v>
      </c>
      <c r="B9" t="s">
        <v>9</v>
      </c>
      <c r="C9" t="s">
        <v>14</v>
      </c>
      <c r="D9" t="s">
        <v>20</v>
      </c>
      <c r="E9" t="s">
        <v>12</v>
      </c>
      <c r="F9">
        <v>40</v>
      </c>
      <c r="G9">
        <v>43</v>
      </c>
      <c r="H9" t="s">
        <v>35</v>
      </c>
      <c r="I9" t="s">
        <v>35</v>
      </c>
      <c r="J9" t="s">
        <v>35</v>
      </c>
      <c r="K9">
        <v>39</v>
      </c>
    </row>
    <row r="10" spans="1:11" x14ac:dyDescent="0.25">
      <c r="A10" t="s">
        <v>17</v>
      </c>
      <c r="B10" t="s">
        <v>21</v>
      </c>
      <c r="C10" t="s">
        <v>22</v>
      </c>
      <c r="D10" t="s">
        <v>20</v>
      </c>
      <c r="E10" t="s">
        <v>15</v>
      </c>
      <c r="F10">
        <v>64</v>
      </c>
      <c r="G10">
        <v>64</v>
      </c>
      <c r="H10" t="s">
        <v>34</v>
      </c>
      <c r="I10" t="s">
        <v>34</v>
      </c>
      <c r="J10" t="s">
        <v>34</v>
      </c>
      <c r="K10">
        <v>67</v>
      </c>
    </row>
    <row r="11" spans="1:11" x14ac:dyDescent="0.25">
      <c r="A11" t="s">
        <v>17</v>
      </c>
      <c r="B11" t="s">
        <v>9</v>
      </c>
      <c r="C11" t="s">
        <v>23</v>
      </c>
      <c r="D11" t="s">
        <v>11</v>
      </c>
      <c r="E11" t="s">
        <v>15</v>
      </c>
      <c r="F11">
        <v>79</v>
      </c>
      <c r="G11">
        <v>85</v>
      </c>
      <c r="H11" t="s">
        <v>34</v>
      </c>
      <c r="I11" t="s">
        <v>34</v>
      </c>
      <c r="J11" t="s">
        <v>34</v>
      </c>
      <c r="K11">
        <v>86</v>
      </c>
    </row>
    <row r="12" spans="1:11" x14ac:dyDescent="0.25">
      <c r="A12" t="s">
        <v>17</v>
      </c>
      <c r="B12" t="s">
        <v>13</v>
      </c>
      <c r="C12" t="s">
        <v>19</v>
      </c>
      <c r="D12" t="s">
        <v>11</v>
      </c>
      <c r="E12" t="s">
        <v>12</v>
      </c>
      <c r="F12">
        <v>58</v>
      </c>
      <c r="G12">
        <v>54</v>
      </c>
      <c r="H12" t="s">
        <v>34</v>
      </c>
      <c r="I12" t="s">
        <v>34</v>
      </c>
      <c r="J12" t="s">
        <v>34</v>
      </c>
      <c r="K12">
        <v>52</v>
      </c>
    </row>
    <row r="13" spans="1:11" x14ac:dyDescent="0.25">
      <c r="A13" t="s">
        <v>17</v>
      </c>
      <c r="B13" t="s">
        <v>21</v>
      </c>
      <c r="C13" t="s">
        <v>19</v>
      </c>
      <c r="D13" t="s">
        <v>11</v>
      </c>
      <c r="E13" t="s">
        <v>12</v>
      </c>
      <c r="F13">
        <v>40</v>
      </c>
      <c r="G13">
        <v>52</v>
      </c>
      <c r="H13" t="s">
        <v>35</v>
      </c>
      <c r="I13" t="s">
        <v>34</v>
      </c>
      <c r="J13" t="s">
        <v>35</v>
      </c>
      <c r="K13">
        <v>43</v>
      </c>
    </row>
    <row r="14" spans="1:11" x14ac:dyDescent="0.25">
      <c r="A14" t="s">
        <v>17</v>
      </c>
      <c r="B14" t="s">
        <v>21</v>
      </c>
      <c r="C14" t="s">
        <v>23</v>
      </c>
      <c r="D14" t="s">
        <v>11</v>
      </c>
      <c r="E14" t="s">
        <v>12</v>
      </c>
      <c r="F14">
        <v>81</v>
      </c>
      <c r="G14">
        <v>78</v>
      </c>
      <c r="H14" t="s">
        <v>34</v>
      </c>
      <c r="I14" t="s">
        <v>34</v>
      </c>
      <c r="J14" t="s">
        <v>34</v>
      </c>
      <c r="K14">
        <v>78</v>
      </c>
    </row>
    <row r="15" spans="1:11" x14ac:dyDescent="0.25">
      <c r="A15" t="s">
        <v>17</v>
      </c>
      <c r="B15" t="s">
        <v>18</v>
      </c>
      <c r="C15" t="s">
        <v>14</v>
      </c>
      <c r="D15" t="s">
        <v>11</v>
      </c>
      <c r="E15" t="s">
        <v>15</v>
      </c>
      <c r="F15">
        <v>78</v>
      </c>
      <c r="G15">
        <v>72</v>
      </c>
      <c r="H15" t="s">
        <v>34</v>
      </c>
      <c r="I15" t="s">
        <v>34</v>
      </c>
      <c r="J15" t="s">
        <v>34</v>
      </c>
      <c r="K15">
        <v>70</v>
      </c>
    </row>
    <row r="16" spans="1:11" x14ac:dyDescent="0.25">
      <c r="A16" t="s">
        <v>17</v>
      </c>
      <c r="B16" t="s">
        <v>21</v>
      </c>
      <c r="C16" t="s">
        <v>22</v>
      </c>
      <c r="D16" t="s">
        <v>11</v>
      </c>
      <c r="E16" t="s">
        <v>15</v>
      </c>
      <c r="F16">
        <v>55</v>
      </c>
      <c r="G16">
        <v>41</v>
      </c>
      <c r="H16" t="s">
        <v>34</v>
      </c>
      <c r="I16" t="s">
        <v>35</v>
      </c>
      <c r="J16" t="s">
        <v>35</v>
      </c>
      <c r="K16">
        <v>48</v>
      </c>
    </row>
    <row r="17" spans="1:11" x14ac:dyDescent="0.25">
      <c r="A17" t="s">
        <v>17</v>
      </c>
      <c r="B17" t="s">
        <v>13</v>
      </c>
      <c r="C17" t="s">
        <v>19</v>
      </c>
      <c r="D17" t="s">
        <v>11</v>
      </c>
      <c r="E17" t="s">
        <v>12</v>
      </c>
      <c r="F17">
        <v>62</v>
      </c>
      <c r="G17">
        <v>65</v>
      </c>
      <c r="H17" t="s">
        <v>34</v>
      </c>
      <c r="I17" t="s">
        <v>34</v>
      </c>
      <c r="J17" t="s">
        <v>34</v>
      </c>
      <c r="K17">
        <v>58</v>
      </c>
    </row>
    <row r="18" spans="1:11" x14ac:dyDescent="0.25">
      <c r="A18" t="s">
        <v>17</v>
      </c>
      <c r="B18" t="s">
        <v>13</v>
      </c>
      <c r="C18" t="s">
        <v>22</v>
      </c>
      <c r="D18" t="s">
        <v>11</v>
      </c>
      <c r="E18" t="s">
        <v>12</v>
      </c>
      <c r="F18">
        <v>88</v>
      </c>
      <c r="G18">
        <v>89</v>
      </c>
      <c r="H18" t="s">
        <v>34</v>
      </c>
      <c r="I18" t="s">
        <v>34</v>
      </c>
      <c r="J18" t="s">
        <v>34</v>
      </c>
      <c r="K18">
        <v>86</v>
      </c>
    </row>
    <row r="19" spans="1:11" x14ac:dyDescent="0.25">
      <c r="A19" t="s">
        <v>17</v>
      </c>
      <c r="B19" t="s">
        <v>9</v>
      </c>
      <c r="C19" t="s">
        <v>14</v>
      </c>
      <c r="D19" t="s">
        <v>20</v>
      </c>
      <c r="E19" t="s">
        <v>15</v>
      </c>
      <c r="F19">
        <v>60</v>
      </c>
      <c r="G19">
        <v>62</v>
      </c>
      <c r="H19" t="s">
        <v>34</v>
      </c>
      <c r="I19" t="s">
        <v>34</v>
      </c>
      <c r="J19" t="s">
        <v>34</v>
      </c>
      <c r="K19">
        <v>60</v>
      </c>
    </row>
    <row r="20" spans="1:11" x14ac:dyDescent="0.25">
      <c r="A20" t="s">
        <v>17</v>
      </c>
      <c r="B20" t="s">
        <v>13</v>
      </c>
      <c r="C20" t="s">
        <v>16</v>
      </c>
      <c r="D20" t="s">
        <v>20</v>
      </c>
      <c r="E20" t="s">
        <v>15</v>
      </c>
      <c r="F20">
        <v>46</v>
      </c>
      <c r="G20">
        <v>42</v>
      </c>
      <c r="H20" t="s">
        <v>35</v>
      </c>
      <c r="I20" t="s">
        <v>35</v>
      </c>
      <c r="J20" t="s">
        <v>35</v>
      </c>
      <c r="K20">
        <v>46</v>
      </c>
    </row>
    <row r="21" spans="1:11" x14ac:dyDescent="0.25">
      <c r="A21" t="s">
        <v>17</v>
      </c>
      <c r="B21" t="s">
        <v>13</v>
      </c>
      <c r="C21" t="s">
        <v>23</v>
      </c>
      <c r="D21" t="s">
        <v>11</v>
      </c>
      <c r="E21" t="s">
        <v>15</v>
      </c>
      <c r="F21">
        <v>78</v>
      </c>
      <c r="G21">
        <v>72</v>
      </c>
      <c r="H21" t="s">
        <v>34</v>
      </c>
      <c r="I21" t="s">
        <v>34</v>
      </c>
      <c r="J21" t="s">
        <v>34</v>
      </c>
      <c r="K21">
        <v>69</v>
      </c>
    </row>
    <row r="22" spans="1:11" x14ac:dyDescent="0.25">
      <c r="A22" t="s">
        <v>17</v>
      </c>
      <c r="B22" t="s">
        <v>21</v>
      </c>
      <c r="C22" t="s">
        <v>22</v>
      </c>
      <c r="D22" t="s">
        <v>11</v>
      </c>
      <c r="E22" t="s">
        <v>12</v>
      </c>
      <c r="F22">
        <v>66</v>
      </c>
      <c r="G22">
        <v>69</v>
      </c>
      <c r="H22" t="s">
        <v>34</v>
      </c>
      <c r="I22" t="s">
        <v>34</v>
      </c>
      <c r="J22" t="s">
        <v>34</v>
      </c>
      <c r="K22">
        <v>63</v>
      </c>
    </row>
    <row r="23" spans="1:11" x14ac:dyDescent="0.25">
      <c r="A23" t="s">
        <v>17</v>
      </c>
      <c r="B23" t="s">
        <v>13</v>
      </c>
      <c r="C23" t="s">
        <v>14</v>
      </c>
      <c r="D23" t="s">
        <v>11</v>
      </c>
      <c r="E23" t="s">
        <v>12</v>
      </c>
      <c r="F23">
        <v>63</v>
      </c>
      <c r="G23">
        <v>63</v>
      </c>
      <c r="H23" t="s">
        <v>34</v>
      </c>
      <c r="I23" t="s">
        <v>34</v>
      </c>
      <c r="J23" t="s">
        <v>34</v>
      </c>
      <c r="K23">
        <v>60</v>
      </c>
    </row>
    <row r="24" spans="1:11" x14ac:dyDescent="0.25">
      <c r="A24" t="s">
        <v>17</v>
      </c>
      <c r="B24" t="s">
        <v>21</v>
      </c>
      <c r="C24" t="s">
        <v>14</v>
      </c>
      <c r="D24" t="s">
        <v>11</v>
      </c>
      <c r="E24" t="s">
        <v>12</v>
      </c>
      <c r="F24">
        <v>44</v>
      </c>
      <c r="G24">
        <v>54</v>
      </c>
      <c r="H24" t="s">
        <v>35</v>
      </c>
      <c r="I24" t="s">
        <v>34</v>
      </c>
      <c r="J24" t="s">
        <v>34</v>
      </c>
      <c r="K24">
        <v>53</v>
      </c>
    </row>
    <row r="25" spans="1:11" x14ac:dyDescent="0.25">
      <c r="A25" t="s">
        <v>17</v>
      </c>
      <c r="B25" t="s">
        <v>18</v>
      </c>
      <c r="C25" t="s">
        <v>23</v>
      </c>
      <c r="D25" t="s">
        <v>11</v>
      </c>
      <c r="E25" t="s">
        <v>15</v>
      </c>
      <c r="F25">
        <v>66</v>
      </c>
      <c r="G25">
        <v>68</v>
      </c>
      <c r="H25" t="s">
        <v>34</v>
      </c>
      <c r="I25" t="s">
        <v>34</v>
      </c>
      <c r="J25" t="s">
        <v>34</v>
      </c>
      <c r="K25">
        <v>64</v>
      </c>
    </row>
    <row r="26" spans="1:11" x14ac:dyDescent="0.25">
      <c r="A26" t="s">
        <v>17</v>
      </c>
      <c r="B26" t="s">
        <v>21</v>
      </c>
      <c r="C26" t="s">
        <v>10</v>
      </c>
      <c r="D26" t="s">
        <v>20</v>
      </c>
      <c r="E26" t="s">
        <v>15</v>
      </c>
      <c r="F26">
        <v>74</v>
      </c>
      <c r="G26">
        <v>71</v>
      </c>
      <c r="H26" t="s">
        <v>34</v>
      </c>
      <c r="I26" t="s">
        <v>34</v>
      </c>
      <c r="J26" t="s">
        <v>34</v>
      </c>
      <c r="K26">
        <v>80</v>
      </c>
    </row>
    <row r="27" spans="1:11" x14ac:dyDescent="0.25">
      <c r="A27" t="s">
        <v>17</v>
      </c>
      <c r="B27" t="s">
        <v>18</v>
      </c>
      <c r="C27" t="s">
        <v>16</v>
      </c>
      <c r="D27" t="s">
        <v>20</v>
      </c>
      <c r="E27" t="s">
        <v>12</v>
      </c>
      <c r="F27">
        <v>73</v>
      </c>
      <c r="G27">
        <v>74</v>
      </c>
      <c r="H27" t="s">
        <v>34</v>
      </c>
      <c r="I27" t="s">
        <v>34</v>
      </c>
      <c r="J27" t="s">
        <v>34</v>
      </c>
      <c r="K27">
        <v>72</v>
      </c>
    </row>
    <row r="28" spans="1:11" x14ac:dyDescent="0.25">
      <c r="A28" t="s">
        <v>17</v>
      </c>
      <c r="B28" t="s">
        <v>9</v>
      </c>
      <c r="C28" t="s">
        <v>14</v>
      </c>
      <c r="D28" t="s">
        <v>11</v>
      </c>
      <c r="E28" t="s">
        <v>12</v>
      </c>
      <c r="F28">
        <v>69</v>
      </c>
      <c r="G28">
        <v>54</v>
      </c>
      <c r="H28" t="s">
        <v>34</v>
      </c>
      <c r="I28" t="s">
        <v>34</v>
      </c>
      <c r="J28" t="s">
        <v>34</v>
      </c>
      <c r="K28">
        <v>55</v>
      </c>
    </row>
    <row r="29" spans="1:11" x14ac:dyDescent="0.25">
      <c r="A29" t="s">
        <v>17</v>
      </c>
      <c r="B29" t="s">
        <v>21</v>
      </c>
      <c r="C29" t="s">
        <v>14</v>
      </c>
      <c r="D29" t="s">
        <v>11</v>
      </c>
      <c r="E29" t="s">
        <v>12</v>
      </c>
      <c r="F29">
        <v>72</v>
      </c>
      <c r="G29">
        <v>57</v>
      </c>
      <c r="H29" t="s">
        <v>34</v>
      </c>
      <c r="I29" t="s">
        <v>34</v>
      </c>
      <c r="J29" t="s">
        <v>34</v>
      </c>
      <c r="K29">
        <v>58</v>
      </c>
    </row>
    <row r="30" spans="1:11" x14ac:dyDescent="0.25">
      <c r="A30" t="s">
        <v>17</v>
      </c>
      <c r="B30" t="s">
        <v>13</v>
      </c>
      <c r="C30" t="s">
        <v>22</v>
      </c>
      <c r="D30" t="s">
        <v>11</v>
      </c>
      <c r="E30" t="s">
        <v>12</v>
      </c>
      <c r="F30">
        <v>70</v>
      </c>
      <c r="G30">
        <v>70</v>
      </c>
      <c r="H30" t="s">
        <v>34</v>
      </c>
      <c r="I30" t="s">
        <v>34</v>
      </c>
      <c r="J30" t="s">
        <v>34</v>
      </c>
      <c r="K30">
        <v>65</v>
      </c>
    </row>
    <row r="31" spans="1:11" x14ac:dyDescent="0.25">
      <c r="A31" t="s">
        <v>17</v>
      </c>
      <c r="B31" t="s">
        <v>13</v>
      </c>
      <c r="C31" t="s">
        <v>22</v>
      </c>
      <c r="D31" t="s">
        <v>11</v>
      </c>
      <c r="E31" t="s">
        <v>12</v>
      </c>
      <c r="F31">
        <v>75</v>
      </c>
      <c r="G31">
        <v>81</v>
      </c>
      <c r="H31" t="s">
        <v>34</v>
      </c>
      <c r="I31" t="s">
        <v>34</v>
      </c>
      <c r="J31" t="s">
        <v>34</v>
      </c>
      <c r="K31">
        <v>71</v>
      </c>
    </row>
    <row r="32" spans="1:11" x14ac:dyDescent="0.25">
      <c r="A32" t="s">
        <v>17</v>
      </c>
      <c r="B32" t="s">
        <v>13</v>
      </c>
      <c r="C32" t="s">
        <v>14</v>
      </c>
      <c r="D32" t="s">
        <v>11</v>
      </c>
      <c r="E32" t="s">
        <v>12</v>
      </c>
      <c r="F32">
        <v>84</v>
      </c>
      <c r="G32">
        <v>87</v>
      </c>
      <c r="H32" t="s">
        <v>34</v>
      </c>
      <c r="I32" t="s">
        <v>34</v>
      </c>
      <c r="J32" t="s">
        <v>34</v>
      </c>
      <c r="K32">
        <v>81</v>
      </c>
    </row>
    <row r="33" spans="1:11" x14ac:dyDescent="0.25">
      <c r="A33" t="s">
        <v>17</v>
      </c>
      <c r="B33" t="s">
        <v>24</v>
      </c>
      <c r="C33" t="s">
        <v>19</v>
      </c>
      <c r="D33" t="s">
        <v>11</v>
      </c>
      <c r="E33" t="s">
        <v>12</v>
      </c>
      <c r="F33">
        <v>72</v>
      </c>
      <c r="G33">
        <v>57</v>
      </c>
      <c r="H33" t="s">
        <v>34</v>
      </c>
      <c r="I33" t="s">
        <v>34</v>
      </c>
      <c r="J33" t="s">
        <v>34</v>
      </c>
      <c r="K33">
        <v>62</v>
      </c>
    </row>
    <row r="34" spans="1:11" x14ac:dyDescent="0.25">
      <c r="A34" t="s">
        <v>17</v>
      </c>
      <c r="B34" t="s">
        <v>13</v>
      </c>
      <c r="C34" t="s">
        <v>22</v>
      </c>
      <c r="D34" t="s">
        <v>11</v>
      </c>
      <c r="E34" t="s">
        <v>15</v>
      </c>
      <c r="F34">
        <v>58</v>
      </c>
      <c r="G34">
        <v>52</v>
      </c>
      <c r="H34" t="s">
        <v>34</v>
      </c>
      <c r="I34" t="s">
        <v>34</v>
      </c>
      <c r="J34" t="s">
        <v>34</v>
      </c>
      <c r="K34">
        <v>54</v>
      </c>
    </row>
    <row r="35" spans="1:11" x14ac:dyDescent="0.25">
      <c r="A35" t="s">
        <v>17</v>
      </c>
      <c r="B35" t="s">
        <v>21</v>
      </c>
      <c r="C35" t="s">
        <v>14</v>
      </c>
      <c r="D35" t="s">
        <v>11</v>
      </c>
      <c r="E35" t="s">
        <v>12</v>
      </c>
      <c r="F35">
        <v>40</v>
      </c>
      <c r="G35">
        <v>42</v>
      </c>
      <c r="H35" t="s">
        <v>35</v>
      </c>
      <c r="I35" t="s">
        <v>35</v>
      </c>
      <c r="J35" t="s">
        <v>35</v>
      </c>
      <c r="K35">
        <v>38</v>
      </c>
    </row>
    <row r="36" spans="1:11" x14ac:dyDescent="0.25">
      <c r="A36" t="s">
        <v>17</v>
      </c>
      <c r="B36" t="s">
        <v>24</v>
      </c>
      <c r="C36" t="s">
        <v>14</v>
      </c>
      <c r="D36" t="s">
        <v>11</v>
      </c>
      <c r="E36" t="s">
        <v>12</v>
      </c>
      <c r="F36">
        <v>97</v>
      </c>
      <c r="G36">
        <v>87</v>
      </c>
      <c r="H36" t="s">
        <v>34</v>
      </c>
      <c r="I36" t="s">
        <v>34</v>
      </c>
      <c r="J36" t="s">
        <v>34</v>
      </c>
      <c r="K36">
        <v>82</v>
      </c>
    </row>
    <row r="37" spans="1:11" x14ac:dyDescent="0.25">
      <c r="A37" t="s">
        <v>17</v>
      </c>
      <c r="B37" t="s">
        <v>24</v>
      </c>
      <c r="C37" t="s">
        <v>19</v>
      </c>
      <c r="D37" t="s">
        <v>11</v>
      </c>
      <c r="E37" t="s">
        <v>15</v>
      </c>
      <c r="F37">
        <v>81</v>
      </c>
      <c r="G37">
        <v>81</v>
      </c>
      <c r="H37" t="s">
        <v>34</v>
      </c>
      <c r="I37" t="s">
        <v>34</v>
      </c>
      <c r="J37" t="s">
        <v>34</v>
      </c>
      <c r="K37">
        <v>79</v>
      </c>
    </row>
    <row r="38" spans="1:11" x14ac:dyDescent="0.25">
      <c r="A38" t="s">
        <v>17</v>
      </c>
      <c r="B38" t="s">
        <v>24</v>
      </c>
      <c r="C38" t="s">
        <v>22</v>
      </c>
      <c r="D38" t="s">
        <v>11</v>
      </c>
      <c r="E38" t="s">
        <v>12</v>
      </c>
      <c r="F38">
        <v>94</v>
      </c>
      <c r="G38">
        <v>73</v>
      </c>
      <c r="H38" t="s">
        <v>34</v>
      </c>
      <c r="I38" t="s">
        <v>34</v>
      </c>
      <c r="J38" t="s">
        <v>34</v>
      </c>
      <c r="K38">
        <v>71</v>
      </c>
    </row>
    <row r="39" spans="1:11" x14ac:dyDescent="0.25">
      <c r="A39" t="s">
        <v>17</v>
      </c>
      <c r="B39" t="s">
        <v>9</v>
      </c>
      <c r="C39" t="s">
        <v>23</v>
      </c>
      <c r="D39" t="s">
        <v>20</v>
      </c>
      <c r="E39" t="s">
        <v>15</v>
      </c>
      <c r="F39">
        <v>49</v>
      </c>
      <c r="G39">
        <v>50</v>
      </c>
      <c r="H39" t="s">
        <v>35</v>
      </c>
      <c r="I39" t="s">
        <v>34</v>
      </c>
      <c r="J39" t="s">
        <v>34</v>
      </c>
      <c r="K39">
        <v>52</v>
      </c>
    </row>
    <row r="40" spans="1:11" x14ac:dyDescent="0.25">
      <c r="A40" t="s">
        <v>17</v>
      </c>
      <c r="B40" t="s">
        <v>9</v>
      </c>
      <c r="C40" t="s">
        <v>22</v>
      </c>
      <c r="D40" t="s">
        <v>11</v>
      </c>
      <c r="E40" t="s">
        <v>12</v>
      </c>
      <c r="F40">
        <v>82</v>
      </c>
      <c r="G40">
        <v>82</v>
      </c>
      <c r="H40" t="s">
        <v>34</v>
      </c>
      <c r="I40" t="s">
        <v>34</v>
      </c>
      <c r="J40" t="s">
        <v>34</v>
      </c>
      <c r="K40">
        <v>80</v>
      </c>
    </row>
    <row r="41" spans="1:11" x14ac:dyDescent="0.25">
      <c r="A41" t="s">
        <v>17</v>
      </c>
      <c r="B41" t="s">
        <v>9</v>
      </c>
      <c r="C41" t="s">
        <v>19</v>
      </c>
      <c r="D41" t="s">
        <v>20</v>
      </c>
      <c r="E41" t="s">
        <v>12</v>
      </c>
      <c r="F41">
        <v>57</v>
      </c>
      <c r="G41">
        <v>56</v>
      </c>
      <c r="H41" t="s">
        <v>34</v>
      </c>
      <c r="I41" t="s">
        <v>34</v>
      </c>
      <c r="J41" t="s">
        <v>34</v>
      </c>
      <c r="K41">
        <v>57</v>
      </c>
    </row>
    <row r="42" spans="1:11" x14ac:dyDescent="0.25">
      <c r="A42" t="s">
        <v>17</v>
      </c>
      <c r="B42" t="s">
        <v>13</v>
      </c>
      <c r="C42" t="s">
        <v>19</v>
      </c>
      <c r="D42" t="s">
        <v>20</v>
      </c>
      <c r="E42" t="s">
        <v>12</v>
      </c>
      <c r="F42">
        <v>55</v>
      </c>
      <c r="G42">
        <v>61</v>
      </c>
      <c r="H42" t="s">
        <v>34</v>
      </c>
      <c r="I42" t="s">
        <v>34</v>
      </c>
      <c r="J42" t="s">
        <v>34</v>
      </c>
      <c r="K42">
        <v>54</v>
      </c>
    </row>
    <row r="43" spans="1:11" x14ac:dyDescent="0.25">
      <c r="A43" t="s">
        <v>17</v>
      </c>
      <c r="B43" t="s">
        <v>18</v>
      </c>
      <c r="C43" t="s">
        <v>23</v>
      </c>
      <c r="D43" t="s">
        <v>20</v>
      </c>
      <c r="E43" t="s">
        <v>15</v>
      </c>
      <c r="F43">
        <v>61</v>
      </c>
      <c r="G43">
        <v>62</v>
      </c>
      <c r="H43" t="s">
        <v>34</v>
      </c>
      <c r="I43" t="s">
        <v>34</v>
      </c>
      <c r="J43" t="s">
        <v>34</v>
      </c>
      <c r="K43">
        <v>61</v>
      </c>
    </row>
    <row r="44" spans="1:11" x14ac:dyDescent="0.25">
      <c r="A44" t="s">
        <v>17</v>
      </c>
      <c r="B44" t="s">
        <v>13</v>
      </c>
      <c r="C44" t="s">
        <v>22</v>
      </c>
      <c r="D44" t="s">
        <v>11</v>
      </c>
      <c r="E44" t="s">
        <v>12</v>
      </c>
      <c r="F44">
        <v>81</v>
      </c>
      <c r="G44">
        <v>66</v>
      </c>
      <c r="H44" t="s">
        <v>34</v>
      </c>
      <c r="I44" t="s">
        <v>34</v>
      </c>
      <c r="J44" t="s">
        <v>34</v>
      </c>
      <c r="K44">
        <v>64</v>
      </c>
    </row>
    <row r="45" spans="1:11" x14ac:dyDescent="0.25">
      <c r="A45" t="s">
        <v>17</v>
      </c>
      <c r="B45" t="s">
        <v>9</v>
      </c>
      <c r="C45" t="s">
        <v>14</v>
      </c>
      <c r="D45" t="s">
        <v>20</v>
      </c>
      <c r="E45" t="s">
        <v>15</v>
      </c>
      <c r="F45">
        <v>59</v>
      </c>
      <c r="G45">
        <v>65</v>
      </c>
      <c r="H45" t="s">
        <v>34</v>
      </c>
      <c r="I45" t="s">
        <v>34</v>
      </c>
      <c r="J45" t="s">
        <v>34</v>
      </c>
      <c r="K45">
        <v>66</v>
      </c>
    </row>
    <row r="46" spans="1:11" x14ac:dyDescent="0.25">
      <c r="A46" t="s">
        <v>17</v>
      </c>
      <c r="B46" t="s">
        <v>13</v>
      </c>
      <c r="C46" t="s">
        <v>16</v>
      </c>
      <c r="D46" t="s">
        <v>20</v>
      </c>
      <c r="E46" t="s">
        <v>15</v>
      </c>
      <c r="F46">
        <v>72</v>
      </c>
      <c r="G46">
        <v>66</v>
      </c>
      <c r="H46" t="s">
        <v>34</v>
      </c>
      <c r="I46" t="s">
        <v>34</v>
      </c>
      <c r="J46" t="s">
        <v>34</v>
      </c>
      <c r="K46">
        <v>72</v>
      </c>
    </row>
    <row r="47" spans="1:11" x14ac:dyDescent="0.25">
      <c r="A47" t="s">
        <v>17</v>
      </c>
      <c r="B47" t="s">
        <v>9</v>
      </c>
      <c r="C47" t="s">
        <v>19</v>
      </c>
      <c r="D47" t="s">
        <v>11</v>
      </c>
      <c r="E47" t="s">
        <v>12</v>
      </c>
      <c r="F47">
        <v>65</v>
      </c>
      <c r="G47">
        <v>54</v>
      </c>
      <c r="H47" t="s">
        <v>34</v>
      </c>
      <c r="I47" t="s">
        <v>34</v>
      </c>
      <c r="J47" t="s">
        <v>34</v>
      </c>
      <c r="K47">
        <v>57</v>
      </c>
    </row>
    <row r="48" spans="1:11" x14ac:dyDescent="0.25">
      <c r="A48" t="s">
        <v>17</v>
      </c>
      <c r="B48" t="s">
        <v>21</v>
      </c>
      <c r="C48" t="s">
        <v>23</v>
      </c>
      <c r="D48" t="s">
        <v>11</v>
      </c>
      <c r="E48" t="s">
        <v>15</v>
      </c>
      <c r="F48">
        <v>77</v>
      </c>
      <c r="G48">
        <v>68</v>
      </c>
      <c r="H48" t="s">
        <v>34</v>
      </c>
      <c r="I48" t="s">
        <v>34</v>
      </c>
      <c r="J48" t="s">
        <v>34</v>
      </c>
      <c r="K48">
        <v>69</v>
      </c>
    </row>
    <row r="49" spans="1:11" x14ac:dyDescent="0.25">
      <c r="A49" t="s">
        <v>17</v>
      </c>
      <c r="B49" t="s">
        <v>21</v>
      </c>
      <c r="C49" t="s">
        <v>14</v>
      </c>
      <c r="D49" t="s">
        <v>11</v>
      </c>
      <c r="E49" t="s">
        <v>15</v>
      </c>
      <c r="F49">
        <v>85</v>
      </c>
      <c r="G49">
        <v>81</v>
      </c>
      <c r="H49" t="s">
        <v>34</v>
      </c>
      <c r="I49" t="s">
        <v>34</v>
      </c>
      <c r="J49" t="s">
        <v>34</v>
      </c>
      <c r="K49">
        <v>85</v>
      </c>
    </row>
    <row r="50" spans="1:11" x14ac:dyDescent="0.25">
      <c r="A50" t="s">
        <v>17</v>
      </c>
      <c r="B50" t="s">
        <v>18</v>
      </c>
      <c r="C50" t="s">
        <v>19</v>
      </c>
      <c r="D50" t="s">
        <v>11</v>
      </c>
      <c r="E50" t="s">
        <v>12</v>
      </c>
      <c r="F50">
        <v>67</v>
      </c>
      <c r="G50">
        <v>57</v>
      </c>
      <c r="H50" t="s">
        <v>34</v>
      </c>
      <c r="I50" t="s">
        <v>34</v>
      </c>
      <c r="J50" t="s">
        <v>34</v>
      </c>
      <c r="K50">
        <v>53</v>
      </c>
    </row>
    <row r="51" spans="1:11" x14ac:dyDescent="0.25">
      <c r="A51" t="s">
        <v>17</v>
      </c>
      <c r="B51" t="s">
        <v>13</v>
      </c>
      <c r="C51" t="s">
        <v>22</v>
      </c>
      <c r="D51" t="s">
        <v>11</v>
      </c>
      <c r="E51" t="s">
        <v>15</v>
      </c>
      <c r="F51">
        <v>82</v>
      </c>
      <c r="G51">
        <v>84</v>
      </c>
      <c r="H51" t="s">
        <v>34</v>
      </c>
      <c r="I51" t="s">
        <v>34</v>
      </c>
      <c r="J51" t="s">
        <v>34</v>
      </c>
      <c r="K51">
        <v>82</v>
      </c>
    </row>
    <row r="52" spans="1:11" x14ac:dyDescent="0.25">
      <c r="A52" t="s">
        <v>17</v>
      </c>
      <c r="B52" t="s">
        <v>24</v>
      </c>
      <c r="C52" t="s">
        <v>14</v>
      </c>
      <c r="D52" t="s">
        <v>11</v>
      </c>
      <c r="E52" t="s">
        <v>12</v>
      </c>
      <c r="F52">
        <v>53</v>
      </c>
      <c r="G52">
        <v>55</v>
      </c>
      <c r="H52" t="s">
        <v>34</v>
      </c>
      <c r="I52" t="s">
        <v>34</v>
      </c>
      <c r="J52" t="s">
        <v>35</v>
      </c>
      <c r="K52">
        <v>48</v>
      </c>
    </row>
    <row r="53" spans="1:11" x14ac:dyDescent="0.25">
      <c r="A53" t="s">
        <v>17</v>
      </c>
      <c r="B53" t="s">
        <v>24</v>
      </c>
      <c r="C53" t="s">
        <v>19</v>
      </c>
      <c r="D53" t="s">
        <v>20</v>
      </c>
      <c r="E53" t="s">
        <v>15</v>
      </c>
      <c r="F53">
        <v>77</v>
      </c>
      <c r="G53">
        <v>69</v>
      </c>
      <c r="H53" t="s">
        <v>34</v>
      </c>
      <c r="I53" t="s">
        <v>34</v>
      </c>
      <c r="J53" t="s">
        <v>34</v>
      </c>
      <c r="K53">
        <v>68</v>
      </c>
    </row>
    <row r="54" spans="1:11" x14ac:dyDescent="0.25">
      <c r="A54" t="s">
        <v>17</v>
      </c>
      <c r="B54" t="s">
        <v>13</v>
      </c>
      <c r="C54" t="s">
        <v>14</v>
      </c>
      <c r="D54" t="s">
        <v>11</v>
      </c>
      <c r="E54" t="s">
        <v>12</v>
      </c>
      <c r="F54">
        <v>53</v>
      </c>
      <c r="G54">
        <v>44</v>
      </c>
      <c r="H54" t="s">
        <v>34</v>
      </c>
      <c r="I54" t="s">
        <v>35</v>
      </c>
      <c r="J54" t="s">
        <v>35</v>
      </c>
      <c r="K54">
        <v>42</v>
      </c>
    </row>
    <row r="55" spans="1:11" x14ac:dyDescent="0.25">
      <c r="A55" t="s">
        <v>17</v>
      </c>
      <c r="B55" t="s">
        <v>21</v>
      </c>
      <c r="C55" t="s">
        <v>22</v>
      </c>
      <c r="D55" t="s">
        <v>11</v>
      </c>
      <c r="E55" t="s">
        <v>12</v>
      </c>
      <c r="F55">
        <v>88</v>
      </c>
      <c r="G55">
        <v>78</v>
      </c>
      <c r="H55" t="s">
        <v>34</v>
      </c>
      <c r="I55" t="s">
        <v>34</v>
      </c>
      <c r="J55" t="s">
        <v>34</v>
      </c>
      <c r="K55">
        <v>75</v>
      </c>
    </row>
    <row r="56" spans="1:11" x14ac:dyDescent="0.25">
      <c r="A56" t="s">
        <v>17</v>
      </c>
      <c r="B56" t="s">
        <v>21</v>
      </c>
      <c r="C56" t="s">
        <v>14</v>
      </c>
      <c r="D56" t="s">
        <v>20</v>
      </c>
      <c r="E56" t="s">
        <v>12</v>
      </c>
      <c r="F56">
        <v>70</v>
      </c>
      <c r="G56">
        <v>63</v>
      </c>
      <c r="H56" t="s">
        <v>34</v>
      </c>
      <c r="I56" t="s">
        <v>34</v>
      </c>
      <c r="J56" t="s">
        <v>34</v>
      </c>
      <c r="K56">
        <v>58</v>
      </c>
    </row>
    <row r="57" spans="1:11" x14ac:dyDescent="0.25">
      <c r="A57" t="s">
        <v>17</v>
      </c>
      <c r="B57" t="s">
        <v>13</v>
      </c>
      <c r="C57" t="s">
        <v>19</v>
      </c>
      <c r="D57" t="s">
        <v>11</v>
      </c>
      <c r="E57" t="s">
        <v>15</v>
      </c>
      <c r="F57">
        <v>98</v>
      </c>
      <c r="G57">
        <v>87</v>
      </c>
      <c r="H57" t="s">
        <v>34</v>
      </c>
      <c r="I57" t="s">
        <v>34</v>
      </c>
      <c r="J57" t="s">
        <v>34</v>
      </c>
      <c r="K57">
        <v>90</v>
      </c>
    </row>
    <row r="58" spans="1:11" x14ac:dyDescent="0.25">
      <c r="A58" t="s">
        <v>17</v>
      </c>
      <c r="B58" t="s">
        <v>13</v>
      </c>
      <c r="C58" t="s">
        <v>10</v>
      </c>
      <c r="D58" t="s">
        <v>20</v>
      </c>
      <c r="E58" t="s">
        <v>15</v>
      </c>
      <c r="F58">
        <v>70</v>
      </c>
      <c r="G58">
        <v>75</v>
      </c>
      <c r="H58" t="s">
        <v>34</v>
      </c>
      <c r="I58" t="s">
        <v>34</v>
      </c>
      <c r="J58" t="s">
        <v>34</v>
      </c>
      <c r="K58">
        <v>74</v>
      </c>
    </row>
    <row r="59" spans="1:11" x14ac:dyDescent="0.25">
      <c r="A59" t="s">
        <v>17</v>
      </c>
      <c r="B59" t="s">
        <v>21</v>
      </c>
      <c r="C59" t="s">
        <v>19</v>
      </c>
      <c r="D59" t="s">
        <v>11</v>
      </c>
      <c r="E59" t="s">
        <v>12</v>
      </c>
      <c r="F59">
        <v>52</v>
      </c>
      <c r="G59">
        <v>55</v>
      </c>
      <c r="H59" t="s">
        <v>34</v>
      </c>
      <c r="I59" t="s">
        <v>34</v>
      </c>
      <c r="J59" t="s">
        <v>35</v>
      </c>
      <c r="K59">
        <v>49</v>
      </c>
    </row>
    <row r="60" spans="1:11" x14ac:dyDescent="0.25">
      <c r="A60" t="s">
        <v>17</v>
      </c>
      <c r="B60" t="s">
        <v>21</v>
      </c>
      <c r="C60" t="s">
        <v>14</v>
      </c>
      <c r="D60" t="s">
        <v>11</v>
      </c>
      <c r="E60" t="s">
        <v>15</v>
      </c>
      <c r="F60">
        <v>58</v>
      </c>
      <c r="G60">
        <v>59</v>
      </c>
      <c r="H60" t="s">
        <v>34</v>
      </c>
      <c r="I60" t="s">
        <v>34</v>
      </c>
      <c r="J60" t="s">
        <v>34</v>
      </c>
      <c r="K60">
        <v>58</v>
      </c>
    </row>
    <row r="61" spans="1:11" x14ac:dyDescent="0.25">
      <c r="A61" t="s">
        <v>17</v>
      </c>
      <c r="B61" t="s">
        <v>21</v>
      </c>
      <c r="C61" t="s">
        <v>19</v>
      </c>
      <c r="D61" t="s">
        <v>20</v>
      </c>
      <c r="E61" t="s">
        <v>15</v>
      </c>
      <c r="F61">
        <v>61</v>
      </c>
      <c r="G61">
        <v>71</v>
      </c>
      <c r="H61" t="s">
        <v>34</v>
      </c>
      <c r="I61" t="s">
        <v>34</v>
      </c>
      <c r="J61" t="s">
        <v>34</v>
      </c>
      <c r="K61">
        <v>73</v>
      </c>
    </row>
    <row r="62" spans="1:11" x14ac:dyDescent="0.25">
      <c r="A62" t="s">
        <v>17</v>
      </c>
      <c r="B62" t="s">
        <v>24</v>
      </c>
      <c r="C62" t="s">
        <v>10</v>
      </c>
      <c r="D62" t="s">
        <v>20</v>
      </c>
      <c r="E62" t="s">
        <v>15</v>
      </c>
      <c r="F62">
        <v>79</v>
      </c>
      <c r="G62">
        <v>74</v>
      </c>
      <c r="H62" t="s">
        <v>34</v>
      </c>
      <c r="I62" t="s">
        <v>34</v>
      </c>
      <c r="J62" t="s">
        <v>34</v>
      </c>
      <c r="K62">
        <v>72</v>
      </c>
    </row>
    <row r="63" spans="1:11" x14ac:dyDescent="0.25">
      <c r="A63" t="s">
        <v>17</v>
      </c>
      <c r="B63" t="s">
        <v>18</v>
      </c>
      <c r="C63" t="s">
        <v>23</v>
      </c>
      <c r="D63" t="s">
        <v>20</v>
      </c>
      <c r="E63" t="s">
        <v>12</v>
      </c>
      <c r="F63">
        <v>39</v>
      </c>
      <c r="G63">
        <v>39</v>
      </c>
      <c r="H63" t="s">
        <v>35</v>
      </c>
      <c r="I63" t="s">
        <v>35</v>
      </c>
      <c r="J63" t="s">
        <v>35</v>
      </c>
      <c r="K63">
        <v>34</v>
      </c>
    </row>
    <row r="64" spans="1:11" x14ac:dyDescent="0.25">
      <c r="A64" t="s">
        <v>17</v>
      </c>
      <c r="B64" t="s">
        <v>18</v>
      </c>
      <c r="C64" t="s">
        <v>19</v>
      </c>
      <c r="D64" t="s">
        <v>20</v>
      </c>
      <c r="E64" t="s">
        <v>12</v>
      </c>
      <c r="F64">
        <v>62</v>
      </c>
      <c r="G64">
        <v>61</v>
      </c>
      <c r="H64" t="s">
        <v>34</v>
      </c>
      <c r="I64" t="s">
        <v>34</v>
      </c>
      <c r="J64" t="s">
        <v>34</v>
      </c>
      <c r="K64">
        <v>55</v>
      </c>
    </row>
    <row r="65" spans="1:11" x14ac:dyDescent="0.25">
      <c r="A65" t="s">
        <v>17</v>
      </c>
      <c r="B65" t="s">
        <v>21</v>
      </c>
      <c r="C65" t="s">
        <v>14</v>
      </c>
      <c r="D65" t="s">
        <v>20</v>
      </c>
      <c r="E65" t="s">
        <v>12</v>
      </c>
      <c r="F65">
        <v>62</v>
      </c>
      <c r="G65">
        <v>57</v>
      </c>
      <c r="H65" t="s">
        <v>34</v>
      </c>
      <c r="I65" t="s">
        <v>34</v>
      </c>
      <c r="J65" t="s">
        <v>34</v>
      </c>
      <c r="K65">
        <v>62</v>
      </c>
    </row>
    <row r="66" spans="1:11" x14ac:dyDescent="0.25">
      <c r="A66" t="s">
        <v>17</v>
      </c>
      <c r="B66" t="s">
        <v>13</v>
      </c>
      <c r="C66" t="s">
        <v>14</v>
      </c>
      <c r="D66" t="s">
        <v>20</v>
      </c>
      <c r="E66" t="s">
        <v>15</v>
      </c>
      <c r="F66">
        <v>67</v>
      </c>
      <c r="G66">
        <v>74</v>
      </c>
      <c r="H66" t="s">
        <v>34</v>
      </c>
      <c r="I66" t="s">
        <v>34</v>
      </c>
      <c r="J66" t="s">
        <v>34</v>
      </c>
      <c r="K66">
        <v>70</v>
      </c>
    </row>
    <row r="67" spans="1:11" x14ac:dyDescent="0.25">
      <c r="A67" t="s">
        <v>17</v>
      </c>
      <c r="B67" t="s">
        <v>9</v>
      </c>
      <c r="C67" t="s">
        <v>23</v>
      </c>
      <c r="D67" t="s">
        <v>11</v>
      </c>
      <c r="E67" t="s">
        <v>12</v>
      </c>
      <c r="F67">
        <v>67</v>
      </c>
      <c r="G67">
        <v>64</v>
      </c>
      <c r="H67" t="s">
        <v>34</v>
      </c>
      <c r="I67" t="s">
        <v>34</v>
      </c>
      <c r="J67" t="s">
        <v>34</v>
      </c>
      <c r="K67">
        <v>61</v>
      </c>
    </row>
    <row r="68" spans="1:11" x14ac:dyDescent="0.25">
      <c r="A68" t="s">
        <v>17</v>
      </c>
      <c r="B68" t="s">
        <v>21</v>
      </c>
      <c r="C68" t="s">
        <v>23</v>
      </c>
      <c r="D68" t="s">
        <v>20</v>
      </c>
      <c r="E68" t="s">
        <v>12</v>
      </c>
      <c r="F68">
        <v>45</v>
      </c>
      <c r="G68">
        <v>37</v>
      </c>
      <c r="H68" t="s">
        <v>35</v>
      </c>
      <c r="I68" t="s">
        <v>35</v>
      </c>
      <c r="J68" t="s">
        <v>35</v>
      </c>
      <c r="K68">
        <v>37</v>
      </c>
    </row>
    <row r="69" spans="1:11" x14ac:dyDescent="0.25">
      <c r="A69" t="s">
        <v>17</v>
      </c>
      <c r="B69" t="s">
        <v>24</v>
      </c>
      <c r="C69" t="s">
        <v>19</v>
      </c>
      <c r="D69" t="s">
        <v>20</v>
      </c>
      <c r="E69" t="s">
        <v>15</v>
      </c>
      <c r="F69">
        <v>46</v>
      </c>
      <c r="G69">
        <v>43</v>
      </c>
      <c r="H69" t="s">
        <v>35</v>
      </c>
      <c r="I69" t="s">
        <v>35</v>
      </c>
      <c r="J69" t="s">
        <v>35</v>
      </c>
      <c r="K69">
        <v>44</v>
      </c>
    </row>
    <row r="70" spans="1:11" x14ac:dyDescent="0.25">
      <c r="A70" t="s">
        <v>17</v>
      </c>
      <c r="B70" t="s">
        <v>9</v>
      </c>
      <c r="C70" t="s">
        <v>19</v>
      </c>
      <c r="D70" t="s">
        <v>20</v>
      </c>
      <c r="E70" t="s">
        <v>12</v>
      </c>
      <c r="F70">
        <v>61</v>
      </c>
      <c r="G70">
        <v>58</v>
      </c>
      <c r="H70" t="s">
        <v>34</v>
      </c>
      <c r="I70" t="s">
        <v>34</v>
      </c>
      <c r="J70" t="s">
        <v>34</v>
      </c>
      <c r="K70">
        <v>56</v>
      </c>
    </row>
    <row r="71" spans="1:11" x14ac:dyDescent="0.25">
      <c r="A71" t="s">
        <v>17</v>
      </c>
      <c r="B71" t="s">
        <v>24</v>
      </c>
      <c r="C71" t="s">
        <v>19</v>
      </c>
      <c r="D71" t="s">
        <v>20</v>
      </c>
      <c r="E71" t="s">
        <v>12</v>
      </c>
      <c r="F71">
        <v>64</v>
      </c>
      <c r="G71">
        <v>56</v>
      </c>
      <c r="H71" t="s">
        <v>34</v>
      </c>
      <c r="I71" t="s">
        <v>34</v>
      </c>
      <c r="J71" t="s">
        <v>34</v>
      </c>
      <c r="K71">
        <v>52</v>
      </c>
    </row>
    <row r="72" spans="1:11" x14ac:dyDescent="0.25">
      <c r="A72" t="s">
        <v>17</v>
      </c>
      <c r="B72" t="s">
        <v>24</v>
      </c>
      <c r="C72" t="s">
        <v>23</v>
      </c>
      <c r="D72" t="s">
        <v>11</v>
      </c>
      <c r="E72" t="s">
        <v>15</v>
      </c>
      <c r="F72">
        <v>74</v>
      </c>
      <c r="G72">
        <v>64</v>
      </c>
      <c r="H72" t="s">
        <v>34</v>
      </c>
      <c r="I72" t="s">
        <v>34</v>
      </c>
      <c r="J72" t="s">
        <v>34</v>
      </c>
      <c r="K72">
        <v>60</v>
      </c>
    </row>
    <row r="73" spans="1:11" x14ac:dyDescent="0.25">
      <c r="A73" t="s">
        <v>17</v>
      </c>
      <c r="B73" t="s">
        <v>21</v>
      </c>
      <c r="C73" t="s">
        <v>14</v>
      </c>
      <c r="D73" t="s">
        <v>11</v>
      </c>
      <c r="E73" t="s">
        <v>15</v>
      </c>
      <c r="F73">
        <v>63</v>
      </c>
      <c r="G73">
        <v>55</v>
      </c>
      <c r="H73" t="s">
        <v>34</v>
      </c>
      <c r="I73" t="s">
        <v>34</v>
      </c>
      <c r="J73" t="s">
        <v>34</v>
      </c>
      <c r="K73">
        <v>63</v>
      </c>
    </row>
    <row r="74" spans="1:11" x14ac:dyDescent="0.25">
      <c r="A74" t="s">
        <v>17</v>
      </c>
      <c r="B74" t="s">
        <v>21</v>
      </c>
      <c r="C74" t="s">
        <v>22</v>
      </c>
      <c r="D74" t="s">
        <v>20</v>
      </c>
      <c r="E74" t="s">
        <v>12</v>
      </c>
      <c r="F74">
        <v>74</v>
      </c>
      <c r="G74">
        <v>70</v>
      </c>
      <c r="H74" t="s">
        <v>34</v>
      </c>
      <c r="I74" t="s">
        <v>34</v>
      </c>
      <c r="J74" t="s">
        <v>34</v>
      </c>
      <c r="K74">
        <v>69</v>
      </c>
    </row>
    <row r="75" spans="1:11" x14ac:dyDescent="0.25">
      <c r="A75" t="s">
        <v>17</v>
      </c>
      <c r="B75" t="s">
        <v>13</v>
      </c>
      <c r="C75" t="s">
        <v>23</v>
      </c>
      <c r="D75" t="s">
        <v>20</v>
      </c>
      <c r="E75" t="s">
        <v>12</v>
      </c>
      <c r="F75">
        <v>61</v>
      </c>
      <c r="G75">
        <v>57</v>
      </c>
      <c r="H75" t="s">
        <v>34</v>
      </c>
      <c r="I75" t="s">
        <v>34</v>
      </c>
      <c r="J75" t="s">
        <v>34</v>
      </c>
      <c r="K75">
        <v>56</v>
      </c>
    </row>
    <row r="76" spans="1:11" x14ac:dyDescent="0.25">
      <c r="A76" t="s">
        <v>17</v>
      </c>
      <c r="B76" t="s">
        <v>13</v>
      </c>
      <c r="C76" t="s">
        <v>23</v>
      </c>
      <c r="D76" t="s">
        <v>11</v>
      </c>
      <c r="E76" t="s">
        <v>12</v>
      </c>
      <c r="F76">
        <v>49</v>
      </c>
      <c r="G76">
        <v>49</v>
      </c>
      <c r="H76" t="s">
        <v>35</v>
      </c>
      <c r="I76" t="s">
        <v>35</v>
      </c>
      <c r="J76" t="s">
        <v>35</v>
      </c>
      <c r="K76">
        <v>41</v>
      </c>
    </row>
    <row r="77" spans="1:11" x14ac:dyDescent="0.25">
      <c r="A77" t="s">
        <v>17</v>
      </c>
      <c r="B77" t="s">
        <v>9</v>
      </c>
      <c r="C77" t="s">
        <v>19</v>
      </c>
      <c r="D77" t="s">
        <v>20</v>
      </c>
      <c r="E77" t="s">
        <v>12</v>
      </c>
      <c r="F77">
        <v>44</v>
      </c>
      <c r="G77">
        <v>41</v>
      </c>
      <c r="H77" t="s">
        <v>35</v>
      </c>
      <c r="I77" t="s">
        <v>35</v>
      </c>
      <c r="J77" t="s">
        <v>35</v>
      </c>
      <c r="K77">
        <v>38</v>
      </c>
    </row>
    <row r="78" spans="1:11" x14ac:dyDescent="0.25">
      <c r="A78" t="s">
        <v>17</v>
      </c>
      <c r="B78" t="s">
        <v>24</v>
      </c>
      <c r="C78" t="s">
        <v>23</v>
      </c>
      <c r="D78" t="s">
        <v>11</v>
      </c>
      <c r="E78" t="s">
        <v>12</v>
      </c>
      <c r="F78">
        <v>30</v>
      </c>
      <c r="G78">
        <v>26</v>
      </c>
      <c r="H78" t="s">
        <v>35</v>
      </c>
      <c r="I78" t="s">
        <v>35</v>
      </c>
      <c r="J78" t="s">
        <v>35</v>
      </c>
      <c r="K78">
        <v>22</v>
      </c>
    </row>
    <row r="79" spans="1:11" x14ac:dyDescent="0.25">
      <c r="A79" t="s">
        <v>17</v>
      </c>
      <c r="B79" t="s">
        <v>18</v>
      </c>
      <c r="C79" t="s">
        <v>10</v>
      </c>
      <c r="D79" t="s">
        <v>11</v>
      </c>
      <c r="E79" t="s">
        <v>15</v>
      </c>
      <c r="F79">
        <v>80</v>
      </c>
      <c r="G79">
        <v>78</v>
      </c>
      <c r="H79" t="s">
        <v>34</v>
      </c>
      <c r="I79" t="s">
        <v>34</v>
      </c>
      <c r="J79" t="s">
        <v>34</v>
      </c>
      <c r="K79">
        <v>81</v>
      </c>
    </row>
    <row r="80" spans="1:11" x14ac:dyDescent="0.25">
      <c r="A80" t="s">
        <v>17</v>
      </c>
      <c r="B80" t="s">
        <v>21</v>
      </c>
      <c r="C80" t="s">
        <v>22</v>
      </c>
      <c r="D80" t="s">
        <v>11</v>
      </c>
      <c r="E80" t="s">
        <v>12</v>
      </c>
      <c r="F80">
        <v>72</v>
      </c>
      <c r="G80">
        <v>66</v>
      </c>
      <c r="H80" t="s">
        <v>34</v>
      </c>
      <c r="I80" t="s">
        <v>34</v>
      </c>
      <c r="J80" t="s">
        <v>34</v>
      </c>
      <c r="K80">
        <v>66</v>
      </c>
    </row>
    <row r="81" spans="1:11" x14ac:dyDescent="0.25">
      <c r="A81" t="s">
        <v>17</v>
      </c>
      <c r="B81" t="s">
        <v>21</v>
      </c>
      <c r="C81" t="s">
        <v>22</v>
      </c>
      <c r="D81" t="s">
        <v>20</v>
      </c>
      <c r="E81" t="s">
        <v>12</v>
      </c>
      <c r="F81">
        <v>69</v>
      </c>
      <c r="G81">
        <v>70</v>
      </c>
      <c r="H81" t="s">
        <v>34</v>
      </c>
      <c r="I81" t="s">
        <v>34</v>
      </c>
      <c r="J81" t="s">
        <v>34</v>
      </c>
      <c r="K81">
        <v>67</v>
      </c>
    </row>
    <row r="82" spans="1:11" x14ac:dyDescent="0.25">
      <c r="A82" t="s">
        <v>17</v>
      </c>
      <c r="B82" t="s">
        <v>9</v>
      </c>
      <c r="C82" t="s">
        <v>14</v>
      </c>
      <c r="D82" t="s">
        <v>11</v>
      </c>
      <c r="E82" t="s">
        <v>15</v>
      </c>
      <c r="F82">
        <v>91</v>
      </c>
      <c r="G82">
        <v>96</v>
      </c>
      <c r="H82" t="s">
        <v>34</v>
      </c>
      <c r="I82" t="s">
        <v>34</v>
      </c>
      <c r="J82" t="s">
        <v>34</v>
      </c>
      <c r="K82">
        <v>91</v>
      </c>
    </row>
    <row r="83" spans="1:11" x14ac:dyDescent="0.25">
      <c r="A83" t="s">
        <v>17</v>
      </c>
      <c r="B83" t="s">
        <v>9</v>
      </c>
      <c r="C83" t="s">
        <v>22</v>
      </c>
      <c r="D83" t="s">
        <v>20</v>
      </c>
      <c r="E83" t="s">
        <v>12</v>
      </c>
      <c r="F83">
        <v>49</v>
      </c>
      <c r="G83">
        <v>45</v>
      </c>
      <c r="H83" t="s">
        <v>35</v>
      </c>
      <c r="I83" t="s">
        <v>35</v>
      </c>
      <c r="J83" t="s">
        <v>35</v>
      </c>
      <c r="K83">
        <v>45</v>
      </c>
    </row>
    <row r="84" spans="1:11" x14ac:dyDescent="0.25">
      <c r="A84" t="s">
        <v>17</v>
      </c>
      <c r="B84" t="s">
        <v>18</v>
      </c>
      <c r="C84" t="s">
        <v>14</v>
      </c>
      <c r="D84" t="s">
        <v>20</v>
      </c>
      <c r="E84" t="s">
        <v>15</v>
      </c>
      <c r="F84">
        <v>50</v>
      </c>
      <c r="G84">
        <v>47</v>
      </c>
      <c r="H84" t="s">
        <v>34</v>
      </c>
      <c r="I84" t="s">
        <v>35</v>
      </c>
      <c r="J84" t="s">
        <v>34</v>
      </c>
      <c r="K84">
        <v>54</v>
      </c>
    </row>
    <row r="85" spans="1:11" x14ac:dyDescent="0.25">
      <c r="A85" t="s">
        <v>17</v>
      </c>
      <c r="B85" t="s">
        <v>24</v>
      </c>
      <c r="C85" t="s">
        <v>19</v>
      </c>
      <c r="D85" t="s">
        <v>11</v>
      </c>
      <c r="E85" t="s">
        <v>12</v>
      </c>
      <c r="F85">
        <v>72</v>
      </c>
      <c r="G85">
        <v>64</v>
      </c>
      <c r="H85" t="s">
        <v>34</v>
      </c>
      <c r="I85" t="s">
        <v>34</v>
      </c>
      <c r="J85" t="s">
        <v>34</v>
      </c>
      <c r="K85">
        <v>63</v>
      </c>
    </row>
    <row r="86" spans="1:11" x14ac:dyDescent="0.25">
      <c r="A86" t="s">
        <v>17</v>
      </c>
      <c r="B86" t="s">
        <v>21</v>
      </c>
      <c r="C86" t="s">
        <v>22</v>
      </c>
      <c r="D86" t="s">
        <v>20</v>
      </c>
      <c r="E86" t="s">
        <v>12</v>
      </c>
      <c r="F86">
        <v>42</v>
      </c>
      <c r="G86">
        <v>39</v>
      </c>
      <c r="H86" t="s">
        <v>35</v>
      </c>
      <c r="I86" t="s">
        <v>35</v>
      </c>
      <c r="J86" t="s">
        <v>35</v>
      </c>
      <c r="K86">
        <v>34</v>
      </c>
    </row>
    <row r="87" spans="1:11" x14ac:dyDescent="0.25">
      <c r="A87" t="s">
        <v>17</v>
      </c>
      <c r="B87" t="s">
        <v>24</v>
      </c>
      <c r="C87" t="s">
        <v>10</v>
      </c>
      <c r="D87" t="s">
        <v>11</v>
      </c>
      <c r="E87" t="s">
        <v>15</v>
      </c>
      <c r="F87">
        <v>100</v>
      </c>
      <c r="G87">
        <v>100</v>
      </c>
      <c r="H87" t="s">
        <v>34</v>
      </c>
      <c r="I87" t="s">
        <v>34</v>
      </c>
      <c r="J87" t="s">
        <v>34</v>
      </c>
      <c r="K87">
        <v>100</v>
      </c>
    </row>
    <row r="88" spans="1:11" x14ac:dyDescent="0.25">
      <c r="A88" t="s">
        <v>17</v>
      </c>
      <c r="B88" t="s">
        <v>21</v>
      </c>
      <c r="C88" t="s">
        <v>10</v>
      </c>
      <c r="D88" t="s">
        <v>20</v>
      </c>
      <c r="E88" t="s">
        <v>12</v>
      </c>
      <c r="F88">
        <v>50</v>
      </c>
      <c r="G88">
        <v>42</v>
      </c>
      <c r="H88" t="s">
        <v>34</v>
      </c>
      <c r="I88" t="s">
        <v>35</v>
      </c>
      <c r="J88" t="s">
        <v>35</v>
      </c>
      <c r="K88">
        <v>48</v>
      </c>
    </row>
    <row r="89" spans="1:11" x14ac:dyDescent="0.25">
      <c r="A89" t="s">
        <v>17</v>
      </c>
      <c r="B89" t="s">
        <v>24</v>
      </c>
      <c r="C89" t="s">
        <v>10</v>
      </c>
      <c r="D89" t="s">
        <v>11</v>
      </c>
      <c r="E89" t="s">
        <v>15</v>
      </c>
      <c r="F89">
        <v>70</v>
      </c>
      <c r="G89">
        <v>64</v>
      </c>
      <c r="H89" t="s">
        <v>34</v>
      </c>
      <c r="I89" t="s">
        <v>34</v>
      </c>
      <c r="J89" t="s">
        <v>34</v>
      </c>
      <c r="K89">
        <v>70</v>
      </c>
    </row>
    <row r="90" spans="1:11" x14ac:dyDescent="0.25">
      <c r="A90" t="s">
        <v>17</v>
      </c>
      <c r="B90" t="s">
        <v>9</v>
      </c>
      <c r="C90" t="s">
        <v>22</v>
      </c>
      <c r="D90" t="s">
        <v>11</v>
      </c>
      <c r="E90" t="s">
        <v>12</v>
      </c>
      <c r="F90">
        <v>57</v>
      </c>
      <c r="G90">
        <v>48</v>
      </c>
      <c r="H90" t="s">
        <v>34</v>
      </c>
      <c r="I90" t="s">
        <v>35</v>
      </c>
      <c r="J90" t="s">
        <v>34</v>
      </c>
      <c r="K90">
        <v>51</v>
      </c>
    </row>
    <row r="91" spans="1:11" x14ac:dyDescent="0.25">
      <c r="A91" t="s">
        <v>17</v>
      </c>
      <c r="B91" t="s">
        <v>21</v>
      </c>
      <c r="C91" t="s">
        <v>14</v>
      </c>
      <c r="D91" t="s">
        <v>11</v>
      </c>
      <c r="E91" t="s">
        <v>12</v>
      </c>
      <c r="F91">
        <v>88</v>
      </c>
      <c r="G91">
        <v>77</v>
      </c>
      <c r="H91" t="s">
        <v>34</v>
      </c>
      <c r="I91" t="s">
        <v>34</v>
      </c>
      <c r="J91" t="s">
        <v>34</v>
      </c>
      <c r="K91">
        <v>77</v>
      </c>
    </row>
    <row r="92" spans="1:11" x14ac:dyDescent="0.25">
      <c r="A92" t="s">
        <v>17</v>
      </c>
      <c r="B92" t="s">
        <v>21</v>
      </c>
      <c r="C92" t="s">
        <v>16</v>
      </c>
      <c r="D92" t="s">
        <v>11</v>
      </c>
      <c r="E92" t="s">
        <v>12</v>
      </c>
      <c r="F92">
        <v>85</v>
      </c>
      <c r="G92">
        <v>84</v>
      </c>
      <c r="H92" t="s">
        <v>34</v>
      </c>
      <c r="I92" t="s">
        <v>34</v>
      </c>
      <c r="J92" t="s">
        <v>34</v>
      </c>
      <c r="K92">
        <v>89</v>
      </c>
    </row>
    <row r="93" spans="1:11" x14ac:dyDescent="0.25">
      <c r="A93" t="s">
        <v>17</v>
      </c>
      <c r="B93" t="s">
        <v>13</v>
      </c>
      <c r="C93" t="s">
        <v>22</v>
      </c>
      <c r="D93" t="s">
        <v>20</v>
      </c>
      <c r="E93" t="s">
        <v>12</v>
      </c>
      <c r="F93">
        <v>27</v>
      </c>
      <c r="G93">
        <v>34</v>
      </c>
      <c r="H93" t="s">
        <v>35</v>
      </c>
      <c r="I93" t="s">
        <v>35</v>
      </c>
      <c r="J93" t="s">
        <v>35</v>
      </c>
      <c r="K93">
        <v>36</v>
      </c>
    </row>
    <row r="94" spans="1:11" x14ac:dyDescent="0.25">
      <c r="A94" t="s">
        <v>17</v>
      </c>
      <c r="B94" t="s">
        <v>13</v>
      </c>
      <c r="C94" t="s">
        <v>22</v>
      </c>
      <c r="D94" t="s">
        <v>11</v>
      </c>
      <c r="E94" t="s">
        <v>12</v>
      </c>
      <c r="F94">
        <v>71</v>
      </c>
      <c r="G94">
        <v>79</v>
      </c>
      <c r="H94" t="s">
        <v>34</v>
      </c>
      <c r="I94" t="s">
        <v>34</v>
      </c>
      <c r="J94" t="s">
        <v>34</v>
      </c>
      <c r="K94">
        <v>71</v>
      </c>
    </row>
    <row r="95" spans="1:11" x14ac:dyDescent="0.25">
      <c r="A95" t="s">
        <v>17</v>
      </c>
      <c r="B95" t="s">
        <v>13</v>
      </c>
      <c r="C95" t="s">
        <v>19</v>
      </c>
      <c r="D95" t="s">
        <v>20</v>
      </c>
      <c r="E95" t="s">
        <v>15</v>
      </c>
      <c r="F95">
        <v>43</v>
      </c>
      <c r="G95">
        <v>45</v>
      </c>
      <c r="H95" t="s">
        <v>35</v>
      </c>
      <c r="I95" t="s">
        <v>35</v>
      </c>
      <c r="J95" t="s">
        <v>34</v>
      </c>
      <c r="K95">
        <v>50</v>
      </c>
    </row>
    <row r="96" spans="1:11" x14ac:dyDescent="0.25">
      <c r="A96" t="s">
        <v>17</v>
      </c>
      <c r="B96" t="s">
        <v>21</v>
      </c>
      <c r="C96" t="s">
        <v>19</v>
      </c>
      <c r="D96" t="s">
        <v>11</v>
      </c>
      <c r="E96" t="s">
        <v>15</v>
      </c>
      <c r="F96">
        <v>67</v>
      </c>
      <c r="G96">
        <v>54</v>
      </c>
      <c r="H96" t="s">
        <v>34</v>
      </c>
      <c r="I96" t="s">
        <v>34</v>
      </c>
      <c r="J96" t="s">
        <v>34</v>
      </c>
      <c r="K96">
        <v>63</v>
      </c>
    </row>
    <row r="97" spans="1:11" x14ac:dyDescent="0.25">
      <c r="A97" t="s">
        <v>17</v>
      </c>
      <c r="B97" t="s">
        <v>13</v>
      </c>
      <c r="C97" t="s">
        <v>19</v>
      </c>
      <c r="D97" t="s">
        <v>20</v>
      </c>
      <c r="E97" t="s">
        <v>15</v>
      </c>
      <c r="F97">
        <v>78</v>
      </c>
      <c r="G97">
        <v>81</v>
      </c>
      <c r="H97" t="s">
        <v>34</v>
      </c>
      <c r="I97" t="s">
        <v>34</v>
      </c>
      <c r="J97" t="s">
        <v>34</v>
      </c>
      <c r="K97">
        <v>82</v>
      </c>
    </row>
    <row r="98" spans="1:11" x14ac:dyDescent="0.25">
      <c r="A98" t="s">
        <v>17</v>
      </c>
      <c r="B98" t="s">
        <v>9</v>
      </c>
      <c r="C98" t="s">
        <v>23</v>
      </c>
      <c r="D98" t="s">
        <v>11</v>
      </c>
      <c r="E98" t="s">
        <v>15</v>
      </c>
      <c r="F98">
        <v>65</v>
      </c>
      <c r="G98">
        <v>66</v>
      </c>
      <c r="H98" t="s">
        <v>34</v>
      </c>
      <c r="I98" t="s">
        <v>34</v>
      </c>
      <c r="J98" t="s">
        <v>34</v>
      </c>
      <c r="K98">
        <v>62</v>
      </c>
    </row>
    <row r="99" spans="1:11" x14ac:dyDescent="0.25">
      <c r="A99" t="s">
        <v>17</v>
      </c>
      <c r="B99" t="s">
        <v>9</v>
      </c>
      <c r="C99" t="s">
        <v>22</v>
      </c>
      <c r="D99" t="s">
        <v>20</v>
      </c>
      <c r="E99" t="s">
        <v>12</v>
      </c>
      <c r="F99">
        <v>36</v>
      </c>
      <c r="G99">
        <v>29</v>
      </c>
      <c r="H99" t="s">
        <v>35</v>
      </c>
      <c r="I99" t="s">
        <v>35</v>
      </c>
      <c r="J99" t="s">
        <v>35</v>
      </c>
      <c r="K99">
        <v>27</v>
      </c>
    </row>
    <row r="100" spans="1:11" x14ac:dyDescent="0.25">
      <c r="A100" t="s">
        <v>17</v>
      </c>
      <c r="B100" t="s">
        <v>21</v>
      </c>
      <c r="C100" t="s">
        <v>23</v>
      </c>
      <c r="D100" t="s">
        <v>11</v>
      </c>
      <c r="E100" t="s">
        <v>15</v>
      </c>
      <c r="F100">
        <v>88</v>
      </c>
      <c r="G100">
        <v>74</v>
      </c>
      <c r="H100" t="s">
        <v>34</v>
      </c>
      <c r="I100" t="s">
        <v>34</v>
      </c>
      <c r="J100" t="s">
        <v>34</v>
      </c>
      <c r="K100">
        <v>75</v>
      </c>
    </row>
    <row r="101" spans="1:11" x14ac:dyDescent="0.25">
      <c r="A101" t="s">
        <v>17</v>
      </c>
      <c r="B101" t="s">
        <v>21</v>
      </c>
      <c r="C101" t="s">
        <v>22</v>
      </c>
      <c r="D101" t="s">
        <v>20</v>
      </c>
      <c r="E101" t="s">
        <v>12</v>
      </c>
      <c r="F101">
        <v>44</v>
      </c>
      <c r="G101">
        <v>51</v>
      </c>
      <c r="H101" t="s">
        <v>35</v>
      </c>
      <c r="I101" t="s">
        <v>34</v>
      </c>
      <c r="J101" t="s">
        <v>35</v>
      </c>
      <c r="K101">
        <v>48</v>
      </c>
    </row>
    <row r="102" spans="1:11" x14ac:dyDescent="0.25">
      <c r="A102" t="s">
        <v>17</v>
      </c>
      <c r="B102" t="s">
        <v>9</v>
      </c>
      <c r="C102" t="s">
        <v>14</v>
      </c>
      <c r="D102" t="s">
        <v>11</v>
      </c>
      <c r="E102" t="s">
        <v>12</v>
      </c>
      <c r="F102">
        <v>79</v>
      </c>
      <c r="G102">
        <v>67</v>
      </c>
      <c r="H102" t="s">
        <v>34</v>
      </c>
      <c r="I102" t="s">
        <v>34</v>
      </c>
      <c r="J102" t="s">
        <v>34</v>
      </c>
      <c r="K102">
        <v>67</v>
      </c>
    </row>
    <row r="103" spans="1:11" x14ac:dyDescent="0.25">
      <c r="A103" t="s">
        <v>17</v>
      </c>
      <c r="B103" t="s">
        <v>21</v>
      </c>
      <c r="C103" t="s">
        <v>10</v>
      </c>
      <c r="D103" t="s">
        <v>11</v>
      </c>
      <c r="E103" t="s">
        <v>15</v>
      </c>
      <c r="F103">
        <v>68</v>
      </c>
      <c r="G103">
        <v>74</v>
      </c>
      <c r="H103" t="s">
        <v>34</v>
      </c>
      <c r="I103" t="s">
        <v>34</v>
      </c>
      <c r="J103" t="s">
        <v>34</v>
      </c>
      <c r="K103">
        <v>74</v>
      </c>
    </row>
    <row r="104" spans="1:11" x14ac:dyDescent="0.25">
      <c r="A104" t="s">
        <v>17</v>
      </c>
      <c r="B104" t="s">
        <v>13</v>
      </c>
      <c r="C104" t="s">
        <v>22</v>
      </c>
      <c r="D104" t="s">
        <v>20</v>
      </c>
      <c r="E104" t="s">
        <v>12</v>
      </c>
      <c r="F104">
        <v>54</v>
      </c>
      <c r="G104">
        <v>72</v>
      </c>
      <c r="H104" t="s">
        <v>34</v>
      </c>
      <c r="I104" t="s">
        <v>34</v>
      </c>
      <c r="J104" t="s">
        <v>34</v>
      </c>
      <c r="K104">
        <v>59</v>
      </c>
    </row>
    <row r="105" spans="1:11" x14ac:dyDescent="0.25">
      <c r="A105" t="s">
        <v>17</v>
      </c>
      <c r="B105" t="s">
        <v>9</v>
      </c>
      <c r="C105" t="s">
        <v>22</v>
      </c>
      <c r="D105" t="s">
        <v>11</v>
      </c>
      <c r="E105" t="s">
        <v>15</v>
      </c>
      <c r="F105">
        <v>60</v>
      </c>
      <c r="G105">
        <v>44</v>
      </c>
      <c r="H105" t="s">
        <v>34</v>
      </c>
      <c r="I105" t="s">
        <v>35</v>
      </c>
      <c r="J105" t="s">
        <v>35</v>
      </c>
      <c r="K105">
        <v>47</v>
      </c>
    </row>
    <row r="106" spans="1:11" x14ac:dyDescent="0.25">
      <c r="A106" t="s">
        <v>17</v>
      </c>
      <c r="B106" t="s">
        <v>13</v>
      </c>
      <c r="C106" t="s">
        <v>14</v>
      </c>
      <c r="D106" t="s">
        <v>11</v>
      </c>
      <c r="E106" t="s">
        <v>15</v>
      </c>
      <c r="F106">
        <v>98</v>
      </c>
      <c r="G106">
        <v>86</v>
      </c>
      <c r="H106" t="s">
        <v>34</v>
      </c>
      <c r="I106" t="s">
        <v>34</v>
      </c>
      <c r="J106" t="s">
        <v>34</v>
      </c>
      <c r="K106">
        <v>90</v>
      </c>
    </row>
    <row r="107" spans="1:11" x14ac:dyDescent="0.25">
      <c r="A107" t="s">
        <v>17</v>
      </c>
      <c r="B107" t="s">
        <v>21</v>
      </c>
      <c r="C107" t="s">
        <v>10</v>
      </c>
      <c r="D107" t="s">
        <v>20</v>
      </c>
      <c r="E107" t="s">
        <v>12</v>
      </c>
      <c r="F107">
        <v>55</v>
      </c>
      <c r="G107">
        <v>46</v>
      </c>
      <c r="H107" t="s">
        <v>34</v>
      </c>
      <c r="I107" t="s">
        <v>35</v>
      </c>
      <c r="J107" t="s">
        <v>35</v>
      </c>
      <c r="K107">
        <v>44</v>
      </c>
    </row>
    <row r="108" spans="1:11" x14ac:dyDescent="0.25">
      <c r="A108" t="s">
        <v>17</v>
      </c>
      <c r="B108" t="s">
        <v>13</v>
      </c>
      <c r="C108" t="s">
        <v>10</v>
      </c>
      <c r="D108" t="s">
        <v>11</v>
      </c>
      <c r="E108" t="s">
        <v>15</v>
      </c>
      <c r="F108">
        <v>63</v>
      </c>
      <c r="G108">
        <v>64</v>
      </c>
      <c r="H108" t="s">
        <v>34</v>
      </c>
      <c r="I108" t="s">
        <v>34</v>
      </c>
      <c r="J108" t="s">
        <v>34</v>
      </c>
      <c r="K108">
        <v>66</v>
      </c>
    </row>
    <row r="109" spans="1:11" x14ac:dyDescent="0.25">
      <c r="A109" t="s">
        <v>17</v>
      </c>
      <c r="B109" t="s">
        <v>24</v>
      </c>
      <c r="C109" t="s">
        <v>19</v>
      </c>
      <c r="D109" t="s">
        <v>11</v>
      </c>
      <c r="E109" t="s">
        <v>15</v>
      </c>
      <c r="F109">
        <v>66</v>
      </c>
      <c r="G109">
        <v>63</v>
      </c>
      <c r="H109" t="s">
        <v>34</v>
      </c>
      <c r="I109" t="s">
        <v>34</v>
      </c>
      <c r="J109" t="s">
        <v>34</v>
      </c>
      <c r="K109">
        <v>64</v>
      </c>
    </row>
    <row r="110" spans="1:11" x14ac:dyDescent="0.25">
      <c r="A110" t="s">
        <v>17</v>
      </c>
      <c r="B110" t="s">
        <v>13</v>
      </c>
      <c r="C110" t="s">
        <v>23</v>
      </c>
      <c r="D110" t="s">
        <v>11</v>
      </c>
      <c r="E110" t="s">
        <v>12</v>
      </c>
      <c r="F110">
        <v>57</v>
      </c>
      <c r="G110">
        <v>61</v>
      </c>
      <c r="H110" t="s">
        <v>34</v>
      </c>
      <c r="I110" t="s">
        <v>34</v>
      </c>
      <c r="J110" t="s">
        <v>34</v>
      </c>
      <c r="K110">
        <v>54</v>
      </c>
    </row>
    <row r="111" spans="1:11" x14ac:dyDescent="0.25">
      <c r="A111" t="s">
        <v>17</v>
      </c>
      <c r="B111" t="s">
        <v>21</v>
      </c>
      <c r="C111" t="s">
        <v>14</v>
      </c>
      <c r="D111" t="s">
        <v>11</v>
      </c>
      <c r="E111" t="s">
        <v>12</v>
      </c>
      <c r="F111">
        <v>81</v>
      </c>
      <c r="G111">
        <v>82</v>
      </c>
      <c r="H111" t="s">
        <v>34</v>
      </c>
      <c r="I111" t="s">
        <v>34</v>
      </c>
      <c r="J111" t="s">
        <v>34</v>
      </c>
      <c r="K111">
        <v>84</v>
      </c>
    </row>
    <row r="112" spans="1:11" x14ac:dyDescent="0.25">
      <c r="A112" t="s">
        <v>17</v>
      </c>
      <c r="B112" t="s">
        <v>13</v>
      </c>
      <c r="C112" t="s">
        <v>14</v>
      </c>
      <c r="D112" t="s">
        <v>20</v>
      </c>
      <c r="E112" t="s">
        <v>12</v>
      </c>
      <c r="F112">
        <v>80</v>
      </c>
      <c r="G112">
        <v>64</v>
      </c>
      <c r="H112" t="s">
        <v>34</v>
      </c>
      <c r="I112" t="s">
        <v>34</v>
      </c>
      <c r="J112" t="s">
        <v>34</v>
      </c>
      <c r="K112">
        <v>66</v>
      </c>
    </row>
    <row r="113" spans="1:11" x14ac:dyDescent="0.25">
      <c r="A113" t="s">
        <v>17</v>
      </c>
      <c r="B113" t="s">
        <v>13</v>
      </c>
      <c r="C113" t="s">
        <v>22</v>
      </c>
      <c r="D113" t="s">
        <v>11</v>
      </c>
      <c r="E113" t="s">
        <v>12</v>
      </c>
      <c r="F113">
        <v>62</v>
      </c>
      <c r="G113">
        <v>55</v>
      </c>
      <c r="H113" t="s">
        <v>34</v>
      </c>
      <c r="I113" t="s">
        <v>34</v>
      </c>
      <c r="J113" t="s">
        <v>35</v>
      </c>
      <c r="K113">
        <v>49</v>
      </c>
    </row>
    <row r="114" spans="1:11" x14ac:dyDescent="0.25">
      <c r="A114" t="s">
        <v>17</v>
      </c>
      <c r="B114" t="s">
        <v>18</v>
      </c>
      <c r="C114" t="s">
        <v>19</v>
      </c>
      <c r="D114" t="s">
        <v>11</v>
      </c>
      <c r="E114" t="s">
        <v>12</v>
      </c>
      <c r="F114">
        <v>54</v>
      </c>
      <c r="G114">
        <v>53</v>
      </c>
      <c r="H114" t="s">
        <v>34</v>
      </c>
      <c r="I114" t="s">
        <v>34</v>
      </c>
      <c r="J114" t="s">
        <v>35</v>
      </c>
      <c r="K114">
        <v>47</v>
      </c>
    </row>
    <row r="115" spans="1:11" x14ac:dyDescent="0.25">
      <c r="A115" t="s">
        <v>17</v>
      </c>
      <c r="B115" t="s">
        <v>24</v>
      </c>
      <c r="C115" t="s">
        <v>19</v>
      </c>
      <c r="D115" t="s">
        <v>20</v>
      </c>
      <c r="E115" t="s">
        <v>12</v>
      </c>
      <c r="F115">
        <v>90</v>
      </c>
      <c r="G115">
        <v>90</v>
      </c>
      <c r="H115" t="s">
        <v>34</v>
      </c>
      <c r="I115" t="s">
        <v>34</v>
      </c>
      <c r="J115" t="s">
        <v>34</v>
      </c>
      <c r="K115">
        <v>82</v>
      </c>
    </row>
    <row r="116" spans="1:11" x14ac:dyDescent="0.25">
      <c r="A116" t="s">
        <v>17</v>
      </c>
      <c r="B116" t="s">
        <v>9</v>
      </c>
      <c r="C116" t="s">
        <v>19</v>
      </c>
      <c r="D116" t="s">
        <v>11</v>
      </c>
      <c r="E116" t="s">
        <v>15</v>
      </c>
      <c r="F116">
        <v>82</v>
      </c>
      <c r="G116">
        <v>84</v>
      </c>
      <c r="H116" t="s">
        <v>34</v>
      </c>
      <c r="I116" t="s">
        <v>34</v>
      </c>
      <c r="J116" t="s">
        <v>34</v>
      </c>
      <c r="K116">
        <v>78</v>
      </c>
    </row>
    <row r="117" spans="1:11" x14ac:dyDescent="0.25">
      <c r="A117" t="s">
        <v>17</v>
      </c>
      <c r="B117" t="s">
        <v>13</v>
      </c>
      <c r="C117" t="s">
        <v>22</v>
      </c>
      <c r="D117" t="s">
        <v>11</v>
      </c>
      <c r="E117" t="s">
        <v>12</v>
      </c>
      <c r="F117">
        <v>84</v>
      </c>
      <c r="G117">
        <v>77</v>
      </c>
      <c r="H117" t="s">
        <v>34</v>
      </c>
      <c r="I117" t="s">
        <v>34</v>
      </c>
      <c r="J117" t="s">
        <v>34</v>
      </c>
      <c r="K117">
        <v>74</v>
      </c>
    </row>
    <row r="118" spans="1:11" x14ac:dyDescent="0.25">
      <c r="A118" t="s">
        <v>17</v>
      </c>
      <c r="B118" t="s">
        <v>9</v>
      </c>
      <c r="C118" t="s">
        <v>22</v>
      </c>
      <c r="D118" t="s">
        <v>11</v>
      </c>
      <c r="E118" t="s">
        <v>12</v>
      </c>
      <c r="F118">
        <v>59</v>
      </c>
      <c r="G118">
        <v>58</v>
      </c>
      <c r="H118" t="s">
        <v>34</v>
      </c>
      <c r="I118" t="s">
        <v>34</v>
      </c>
      <c r="J118" t="s">
        <v>35</v>
      </c>
      <c r="K118">
        <v>47</v>
      </c>
    </row>
    <row r="119" spans="1:11" x14ac:dyDescent="0.25">
      <c r="A119" t="s">
        <v>17</v>
      </c>
      <c r="B119" t="s">
        <v>13</v>
      </c>
      <c r="C119" t="s">
        <v>19</v>
      </c>
      <c r="D119" t="s">
        <v>20</v>
      </c>
      <c r="E119" t="s">
        <v>12</v>
      </c>
      <c r="F119">
        <v>49</v>
      </c>
      <c r="G119">
        <v>51</v>
      </c>
      <c r="H119" t="s">
        <v>35</v>
      </c>
      <c r="I119" t="s">
        <v>34</v>
      </c>
      <c r="J119" t="s">
        <v>34</v>
      </c>
      <c r="K119">
        <v>51</v>
      </c>
    </row>
    <row r="120" spans="1:11" x14ac:dyDescent="0.25">
      <c r="A120" t="s">
        <v>17</v>
      </c>
      <c r="B120" t="s">
        <v>24</v>
      </c>
      <c r="C120" t="s">
        <v>19</v>
      </c>
      <c r="D120" t="s">
        <v>20</v>
      </c>
      <c r="E120" t="s">
        <v>15</v>
      </c>
      <c r="F120">
        <v>78</v>
      </c>
      <c r="G120">
        <v>74</v>
      </c>
      <c r="H120" t="s">
        <v>34</v>
      </c>
      <c r="I120" t="s">
        <v>34</v>
      </c>
      <c r="J120" t="s">
        <v>34</v>
      </c>
      <c r="K120">
        <v>72</v>
      </c>
    </row>
    <row r="121" spans="1:11" x14ac:dyDescent="0.25">
      <c r="A121" t="s">
        <v>17</v>
      </c>
      <c r="B121" t="s">
        <v>9</v>
      </c>
      <c r="C121" t="s">
        <v>19</v>
      </c>
      <c r="D121" t="s">
        <v>11</v>
      </c>
      <c r="E121" t="s">
        <v>12</v>
      </c>
      <c r="F121">
        <v>61</v>
      </c>
      <c r="G121">
        <v>42</v>
      </c>
      <c r="H121" t="s">
        <v>34</v>
      </c>
      <c r="I121" t="s">
        <v>35</v>
      </c>
      <c r="J121" t="s">
        <v>35</v>
      </c>
      <c r="K121">
        <v>41</v>
      </c>
    </row>
    <row r="122" spans="1:11" x14ac:dyDescent="0.25">
      <c r="A122" t="s">
        <v>17</v>
      </c>
      <c r="B122" t="s">
        <v>13</v>
      </c>
      <c r="C122" t="s">
        <v>22</v>
      </c>
      <c r="D122" t="s">
        <v>20</v>
      </c>
      <c r="E122" t="s">
        <v>12</v>
      </c>
      <c r="F122">
        <v>59</v>
      </c>
      <c r="G122">
        <v>53</v>
      </c>
      <c r="H122" t="s">
        <v>34</v>
      </c>
      <c r="I122" t="s">
        <v>34</v>
      </c>
      <c r="J122" t="s">
        <v>34</v>
      </c>
      <c r="K122">
        <v>52</v>
      </c>
    </row>
    <row r="123" spans="1:11" x14ac:dyDescent="0.25">
      <c r="A123" t="s">
        <v>17</v>
      </c>
      <c r="B123" t="s">
        <v>9</v>
      </c>
      <c r="C123" t="s">
        <v>19</v>
      </c>
      <c r="D123" t="s">
        <v>11</v>
      </c>
      <c r="E123" t="s">
        <v>15</v>
      </c>
      <c r="F123">
        <v>91</v>
      </c>
      <c r="G123">
        <v>89</v>
      </c>
      <c r="H123" t="s">
        <v>34</v>
      </c>
      <c r="I123" t="s">
        <v>34</v>
      </c>
      <c r="J123" t="s">
        <v>34</v>
      </c>
      <c r="K123">
        <v>92</v>
      </c>
    </row>
    <row r="124" spans="1:11" x14ac:dyDescent="0.25">
      <c r="A124" t="s">
        <v>17</v>
      </c>
      <c r="B124" t="s">
        <v>21</v>
      </c>
      <c r="C124" t="s">
        <v>14</v>
      </c>
      <c r="D124" t="s">
        <v>11</v>
      </c>
      <c r="E124" t="s">
        <v>15</v>
      </c>
      <c r="F124">
        <v>82</v>
      </c>
      <c r="G124">
        <v>82</v>
      </c>
      <c r="H124" t="s">
        <v>34</v>
      </c>
      <c r="I124" t="s">
        <v>34</v>
      </c>
      <c r="J124" t="s">
        <v>34</v>
      </c>
      <c r="K124">
        <v>88</v>
      </c>
    </row>
    <row r="125" spans="1:11" x14ac:dyDescent="0.25">
      <c r="A125" t="s">
        <v>17</v>
      </c>
      <c r="B125" t="s">
        <v>21</v>
      </c>
      <c r="C125" t="s">
        <v>22</v>
      </c>
      <c r="D125" t="s">
        <v>20</v>
      </c>
      <c r="E125" t="s">
        <v>12</v>
      </c>
      <c r="F125">
        <v>63</v>
      </c>
      <c r="G125">
        <v>57</v>
      </c>
      <c r="H125" t="s">
        <v>34</v>
      </c>
      <c r="I125" t="s">
        <v>34</v>
      </c>
      <c r="J125" t="s">
        <v>34</v>
      </c>
      <c r="K125">
        <v>56</v>
      </c>
    </row>
    <row r="126" spans="1:11" x14ac:dyDescent="0.25">
      <c r="A126" t="s">
        <v>17</v>
      </c>
      <c r="B126" t="s">
        <v>24</v>
      </c>
      <c r="C126" t="s">
        <v>14</v>
      </c>
      <c r="D126" t="s">
        <v>11</v>
      </c>
      <c r="E126" t="s">
        <v>12</v>
      </c>
      <c r="F126">
        <v>83</v>
      </c>
      <c r="G126">
        <v>80</v>
      </c>
      <c r="H126" t="s">
        <v>34</v>
      </c>
      <c r="I126" t="s">
        <v>34</v>
      </c>
      <c r="J126" t="s">
        <v>34</v>
      </c>
      <c r="K126">
        <v>73</v>
      </c>
    </row>
    <row r="127" spans="1:11" x14ac:dyDescent="0.25">
      <c r="A127" t="s">
        <v>17</v>
      </c>
      <c r="B127" t="s">
        <v>13</v>
      </c>
      <c r="C127" t="s">
        <v>19</v>
      </c>
      <c r="D127" t="s">
        <v>11</v>
      </c>
      <c r="E127" t="s">
        <v>12</v>
      </c>
      <c r="F127">
        <v>97</v>
      </c>
      <c r="G127">
        <v>93</v>
      </c>
      <c r="H127" t="s">
        <v>34</v>
      </c>
      <c r="I127" t="s">
        <v>34</v>
      </c>
      <c r="J127" t="s">
        <v>34</v>
      </c>
      <c r="K127">
        <v>91</v>
      </c>
    </row>
    <row r="128" spans="1:11" x14ac:dyDescent="0.25">
      <c r="A128" t="s">
        <v>17</v>
      </c>
      <c r="B128" t="s">
        <v>9</v>
      </c>
      <c r="C128" t="s">
        <v>23</v>
      </c>
      <c r="D128" t="s">
        <v>11</v>
      </c>
      <c r="E128" t="s">
        <v>12</v>
      </c>
      <c r="F128">
        <v>72</v>
      </c>
      <c r="G128">
        <v>68</v>
      </c>
      <c r="H128" t="s">
        <v>34</v>
      </c>
      <c r="I128" t="s">
        <v>34</v>
      </c>
      <c r="J128" t="s">
        <v>34</v>
      </c>
      <c r="K128">
        <v>67</v>
      </c>
    </row>
    <row r="129" spans="1:11" x14ac:dyDescent="0.25">
      <c r="A129" t="s">
        <v>17</v>
      </c>
      <c r="B129" t="s">
        <v>21</v>
      </c>
      <c r="C129" t="s">
        <v>14</v>
      </c>
      <c r="D129" t="s">
        <v>11</v>
      </c>
      <c r="E129" t="s">
        <v>15</v>
      </c>
      <c r="F129">
        <v>65</v>
      </c>
      <c r="G129">
        <v>77</v>
      </c>
      <c r="H129" t="s">
        <v>34</v>
      </c>
      <c r="I129" t="s">
        <v>34</v>
      </c>
      <c r="J129" t="s">
        <v>34</v>
      </c>
      <c r="K129">
        <v>74</v>
      </c>
    </row>
    <row r="130" spans="1:11" x14ac:dyDescent="0.25">
      <c r="A130" t="s">
        <v>17</v>
      </c>
      <c r="B130" t="s">
        <v>21</v>
      </c>
      <c r="C130" t="s">
        <v>16</v>
      </c>
      <c r="D130" t="s">
        <v>11</v>
      </c>
      <c r="E130" t="s">
        <v>12</v>
      </c>
      <c r="F130">
        <v>82</v>
      </c>
      <c r="G130">
        <v>82</v>
      </c>
      <c r="H130" t="s">
        <v>34</v>
      </c>
      <c r="I130" t="s">
        <v>34</v>
      </c>
      <c r="J130" t="s">
        <v>34</v>
      </c>
      <c r="K130">
        <v>74</v>
      </c>
    </row>
    <row r="131" spans="1:11" x14ac:dyDescent="0.25">
      <c r="A131" t="s">
        <v>17</v>
      </c>
      <c r="B131" t="s">
        <v>21</v>
      </c>
      <c r="C131" t="s">
        <v>10</v>
      </c>
      <c r="D131" t="s">
        <v>20</v>
      </c>
      <c r="E131" t="s">
        <v>15</v>
      </c>
      <c r="F131">
        <v>39</v>
      </c>
      <c r="G131">
        <v>42</v>
      </c>
      <c r="H131" t="s">
        <v>35</v>
      </c>
      <c r="I131" t="s">
        <v>35</v>
      </c>
      <c r="J131" t="s">
        <v>35</v>
      </c>
      <c r="K131">
        <v>38</v>
      </c>
    </row>
    <row r="132" spans="1:11" x14ac:dyDescent="0.25">
      <c r="A132" t="s">
        <v>17</v>
      </c>
      <c r="B132" t="s">
        <v>21</v>
      </c>
      <c r="C132" t="s">
        <v>16</v>
      </c>
      <c r="D132" t="s">
        <v>11</v>
      </c>
      <c r="E132" t="s">
        <v>12</v>
      </c>
      <c r="F132">
        <v>89</v>
      </c>
      <c r="G132">
        <v>84</v>
      </c>
      <c r="H132" t="s">
        <v>34</v>
      </c>
      <c r="I132" t="s">
        <v>34</v>
      </c>
      <c r="J132" t="s">
        <v>34</v>
      </c>
      <c r="K132">
        <v>82</v>
      </c>
    </row>
    <row r="133" spans="1:11" x14ac:dyDescent="0.25">
      <c r="A133" t="s">
        <v>17</v>
      </c>
      <c r="B133" t="s">
        <v>13</v>
      </c>
      <c r="C133" t="s">
        <v>23</v>
      </c>
      <c r="D133" t="s">
        <v>20</v>
      </c>
      <c r="E133" t="s">
        <v>15</v>
      </c>
      <c r="F133">
        <v>53</v>
      </c>
      <c r="G133">
        <v>37</v>
      </c>
      <c r="H133" t="s">
        <v>34</v>
      </c>
      <c r="I133" t="s">
        <v>35</v>
      </c>
      <c r="J133" t="s">
        <v>35</v>
      </c>
      <c r="K133">
        <v>40</v>
      </c>
    </row>
    <row r="134" spans="1:11" x14ac:dyDescent="0.25">
      <c r="A134" t="s">
        <v>17</v>
      </c>
      <c r="B134" t="s">
        <v>24</v>
      </c>
      <c r="C134" t="s">
        <v>14</v>
      </c>
      <c r="D134" t="s">
        <v>20</v>
      </c>
      <c r="E134" t="s">
        <v>15</v>
      </c>
      <c r="F134">
        <v>87</v>
      </c>
      <c r="G134">
        <v>74</v>
      </c>
      <c r="H134" t="s">
        <v>34</v>
      </c>
      <c r="I134" t="s">
        <v>34</v>
      </c>
      <c r="J134" t="s">
        <v>34</v>
      </c>
      <c r="K134">
        <v>70</v>
      </c>
    </row>
    <row r="135" spans="1:11" x14ac:dyDescent="0.25">
      <c r="A135" t="s">
        <v>17</v>
      </c>
      <c r="B135" t="s">
        <v>13</v>
      </c>
      <c r="C135" t="s">
        <v>19</v>
      </c>
      <c r="D135" t="s">
        <v>20</v>
      </c>
      <c r="E135" t="s">
        <v>12</v>
      </c>
      <c r="F135">
        <v>87</v>
      </c>
      <c r="G135">
        <v>73</v>
      </c>
      <c r="H135" t="s">
        <v>34</v>
      </c>
      <c r="I135" t="s">
        <v>34</v>
      </c>
      <c r="J135" t="s">
        <v>34</v>
      </c>
      <c r="K135">
        <v>72</v>
      </c>
    </row>
    <row r="136" spans="1:11" x14ac:dyDescent="0.25">
      <c r="A136" t="s">
        <v>17</v>
      </c>
      <c r="B136" t="s">
        <v>21</v>
      </c>
      <c r="C136" t="s">
        <v>10</v>
      </c>
      <c r="D136" t="s">
        <v>20</v>
      </c>
      <c r="E136" t="s">
        <v>15</v>
      </c>
      <c r="F136">
        <v>74</v>
      </c>
      <c r="G136">
        <v>79</v>
      </c>
      <c r="H136" t="s">
        <v>34</v>
      </c>
      <c r="I136" t="s">
        <v>34</v>
      </c>
      <c r="J136" t="s">
        <v>34</v>
      </c>
      <c r="K136">
        <v>75</v>
      </c>
    </row>
    <row r="137" spans="1:11" x14ac:dyDescent="0.25">
      <c r="A137" t="s">
        <v>17</v>
      </c>
      <c r="B137" t="s">
        <v>13</v>
      </c>
      <c r="C137" t="s">
        <v>10</v>
      </c>
      <c r="D137" t="s">
        <v>11</v>
      </c>
      <c r="E137" t="s">
        <v>12</v>
      </c>
      <c r="F137">
        <v>58</v>
      </c>
      <c r="G137">
        <v>55</v>
      </c>
      <c r="H137" t="s">
        <v>34</v>
      </c>
      <c r="I137" t="s">
        <v>34</v>
      </c>
      <c r="J137" t="s">
        <v>35</v>
      </c>
      <c r="K137">
        <v>48</v>
      </c>
    </row>
    <row r="138" spans="1:11" x14ac:dyDescent="0.25">
      <c r="A138" t="s">
        <v>17</v>
      </c>
      <c r="B138" t="s">
        <v>9</v>
      </c>
      <c r="C138" t="s">
        <v>23</v>
      </c>
      <c r="D138" t="s">
        <v>11</v>
      </c>
      <c r="E138" t="s">
        <v>15</v>
      </c>
      <c r="F138">
        <v>51</v>
      </c>
      <c r="G138">
        <v>54</v>
      </c>
      <c r="H138" t="s">
        <v>34</v>
      </c>
      <c r="I138" t="s">
        <v>34</v>
      </c>
      <c r="J138" t="s">
        <v>35</v>
      </c>
      <c r="K138">
        <v>41</v>
      </c>
    </row>
    <row r="139" spans="1:11" x14ac:dyDescent="0.25">
      <c r="A139" t="s">
        <v>17</v>
      </c>
      <c r="B139" t="s">
        <v>24</v>
      </c>
      <c r="C139" t="s">
        <v>22</v>
      </c>
      <c r="D139" t="s">
        <v>11</v>
      </c>
      <c r="E139" t="s">
        <v>12</v>
      </c>
      <c r="F139">
        <v>70</v>
      </c>
      <c r="G139">
        <v>55</v>
      </c>
      <c r="H139" t="s">
        <v>34</v>
      </c>
      <c r="I139" t="s">
        <v>34</v>
      </c>
      <c r="J139" t="s">
        <v>34</v>
      </c>
      <c r="K139">
        <v>56</v>
      </c>
    </row>
    <row r="140" spans="1:11" x14ac:dyDescent="0.25">
      <c r="A140" t="s">
        <v>17</v>
      </c>
      <c r="B140" t="s">
        <v>9</v>
      </c>
      <c r="C140" t="s">
        <v>22</v>
      </c>
      <c r="D140" t="s">
        <v>11</v>
      </c>
      <c r="E140" t="s">
        <v>15</v>
      </c>
      <c r="F140">
        <v>52</v>
      </c>
      <c r="G140">
        <v>49</v>
      </c>
      <c r="H140" t="s">
        <v>34</v>
      </c>
      <c r="I140" t="s">
        <v>35</v>
      </c>
      <c r="J140" t="s">
        <v>35</v>
      </c>
      <c r="K140">
        <v>46</v>
      </c>
    </row>
    <row r="141" spans="1:11" x14ac:dyDescent="0.25">
      <c r="A141" t="s">
        <v>17</v>
      </c>
      <c r="B141" t="s">
        <v>21</v>
      </c>
      <c r="C141" t="s">
        <v>14</v>
      </c>
      <c r="D141" t="s">
        <v>11</v>
      </c>
      <c r="E141" t="s">
        <v>15</v>
      </c>
      <c r="F141">
        <v>71</v>
      </c>
      <c r="G141">
        <v>61</v>
      </c>
      <c r="H141" t="s">
        <v>34</v>
      </c>
      <c r="I141" t="s">
        <v>34</v>
      </c>
      <c r="J141" t="s">
        <v>34</v>
      </c>
      <c r="K141">
        <v>69</v>
      </c>
    </row>
    <row r="142" spans="1:11" x14ac:dyDescent="0.25">
      <c r="A142" t="s">
        <v>17</v>
      </c>
      <c r="B142" t="s">
        <v>9</v>
      </c>
      <c r="C142" t="s">
        <v>14</v>
      </c>
      <c r="D142" t="s">
        <v>20</v>
      </c>
      <c r="E142" t="s">
        <v>12</v>
      </c>
      <c r="F142">
        <v>75</v>
      </c>
      <c r="G142">
        <v>68</v>
      </c>
      <c r="H142" t="s">
        <v>34</v>
      </c>
      <c r="I142" t="s">
        <v>34</v>
      </c>
      <c r="J142" t="s">
        <v>34</v>
      </c>
      <c r="K142">
        <v>65</v>
      </c>
    </row>
    <row r="143" spans="1:11" x14ac:dyDescent="0.25">
      <c r="A143" t="s">
        <v>17</v>
      </c>
      <c r="B143" t="s">
        <v>13</v>
      </c>
      <c r="C143" t="s">
        <v>23</v>
      </c>
      <c r="D143" t="s">
        <v>11</v>
      </c>
      <c r="E143" t="s">
        <v>12</v>
      </c>
      <c r="F143">
        <v>62</v>
      </c>
      <c r="G143">
        <v>64</v>
      </c>
      <c r="H143" t="s">
        <v>34</v>
      </c>
      <c r="I143" t="s">
        <v>34</v>
      </c>
      <c r="J143" t="s">
        <v>34</v>
      </c>
      <c r="K143">
        <v>55</v>
      </c>
    </row>
    <row r="144" spans="1:11" x14ac:dyDescent="0.25">
      <c r="A144" t="s">
        <v>17</v>
      </c>
      <c r="B144" t="s">
        <v>24</v>
      </c>
      <c r="C144" t="s">
        <v>23</v>
      </c>
      <c r="D144" t="s">
        <v>11</v>
      </c>
      <c r="E144" t="s">
        <v>12</v>
      </c>
      <c r="F144">
        <v>82</v>
      </c>
      <c r="G144">
        <v>67</v>
      </c>
      <c r="H144" t="s">
        <v>34</v>
      </c>
      <c r="I144" t="s">
        <v>34</v>
      </c>
      <c r="J144" t="s">
        <v>34</v>
      </c>
      <c r="K144">
        <v>61</v>
      </c>
    </row>
    <row r="145" spans="1:11" x14ac:dyDescent="0.25">
      <c r="A145" t="s">
        <v>17</v>
      </c>
      <c r="B145" t="s">
        <v>18</v>
      </c>
      <c r="C145" t="s">
        <v>22</v>
      </c>
      <c r="D145" t="s">
        <v>11</v>
      </c>
      <c r="E145" t="s">
        <v>12</v>
      </c>
      <c r="F145">
        <v>57</v>
      </c>
      <c r="G145">
        <v>43</v>
      </c>
      <c r="H145" t="s">
        <v>34</v>
      </c>
      <c r="I145" t="s">
        <v>35</v>
      </c>
      <c r="J145" t="s">
        <v>35</v>
      </c>
      <c r="K145">
        <v>47</v>
      </c>
    </row>
    <row r="146" spans="1:11" x14ac:dyDescent="0.25">
      <c r="A146" t="s">
        <v>17</v>
      </c>
      <c r="B146" t="s">
        <v>21</v>
      </c>
      <c r="C146" t="s">
        <v>14</v>
      </c>
      <c r="D146" t="s">
        <v>11</v>
      </c>
      <c r="E146" t="s">
        <v>12</v>
      </c>
      <c r="F146">
        <v>88</v>
      </c>
      <c r="G146">
        <v>73</v>
      </c>
      <c r="H146" t="s">
        <v>34</v>
      </c>
      <c r="I146" t="s">
        <v>34</v>
      </c>
      <c r="J146" t="s">
        <v>34</v>
      </c>
      <c r="K146">
        <v>78</v>
      </c>
    </row>
    <row r="147" spans="1:11" x14ac:dyDescent="0.25">
      <c r="A147" t="s">
        <v>17</v>
      </c>
      <c r="B147" t="s">
        <v>13</v>
      </c>
      <c r="C147" t="s">
        <v>16</v>
      </c>
      <c r="D147" t="s">
        <v>11</v>
      </c>
      <c r="E147" t="s">
        <v>12</v>
      </c>
      <c r="F147">
        <v>71</v>
      </c>
      <c r="G147">
        <v>67</v>
      </c>
      <c r="H147" t="s">
        <v>34</v>
      </c>
      <c r="I147" t="s">
        <v>34</v>
      </c>
      <c r="J147" t="s">
        <v>34</v>
      </c>
      <c r="K147">
        <v>67</v>
      </c>
    </row>
    <row r="148" spans="1:11" x14ac:dyDescent="0.25">
      <c r="A148" t="s">
        <v>17</v>
      </c>
      <c r="B148" t="s">
        <v>9</v>
      </c>
      <c r="C148" t="s">
        <v>23</v>
      </c>
      <c r="D148" t="s">
        <v>11</v>
      </c>
      <c r="E148" t="s">
        <v>12</v>
      </c>
      <c r="F148">
        <v>88</v>
      </c>
      <c r="G148">
        <v>84</v>
      </c>
      <c r="H148" t="s">
        <v>34</v>
      </c>
      <c r="I148" t="s">
        <v>34</v>
      </c>
      <c r="J148" t="s">
        <v>34</v>
      </c>
      <c r="K148">
        <v>75</v>
      </c>
    </row>
    <row r="149" spans="1:11" x14ac:dyDescent="0.25">
      <c r="A149" t="s">
        <v>17</v>
      </c>
      <c r="B149" t="s">
        <v>13</v>
      </c>
      <c r="C149" t="s">
        <v>19</v>
      </c>
      <c r="D149" t="s">
        <v>20</v>
      </c>
      <c r="E149" t="s">
        <v>12</v>
      </c>
      <c r="F149">
        <v>73</v>
      </c>
      <c r="G149">
        <v>68</v>
      </c>
      <c r="H149" t="s">
        <v>34</v>
      </c>
      <c r="I149" t="s">
        <v>34</v>
      </c>
      <c r="J149" t="s">
        <v>34</v>
      </c>
      <c r="K149">
        <v>66</v>
      </c>
    </row>
    <row r="150" spans="1:11" x14ac:dyDescent="0.25">
      <c r="A150" t="s">
        <v>17</v>
      </c>
      <c r="B150" t="s">
        <v>21</v>
      </c>
      <c r="C150" t="s">
        <v>19</v>
      </c>
      <c r="D150" t="s">
        <v>11</v>
      </c>
      <c r="E150" t="s">
        <v>12</v>
      </c>
      <c r="F150">
        <v>80</v>
      </c>
      <c r="G150">
        <v>75</v>
      </c>
      <c r="H150" t="s">
        <v>34</v>
      </c>
      <c r="I150" t="s">
        <v>34</v>
      </c>
      <c r="J150" t="s">
        <v>34</v>
      </c>
      <c r="K150">
        <v>69</v>
      </c>
    </row>
    <row r="151" spans="1:11" x14ac:dyDescent="0.25">
      <c r="A151" t="s">
        <v>17</v>
      </c>
      <c r="B151" t="s">
        <v>24</v>
      </c>
      <c r="C151" t="s">
        <v>19</v>
      </c>
      <c r="D151" t="s">
        <v>20</v>
      </c>
      <c r="E151" t="s">
        <v>15</v>
      </c>
      <c r="F151">
        <v>100</v>
      </c>
      <c r="G151">
        <v>100</v>
      </c>
      <c r="H151" t="s">
        <v>34</v>
      </c>
      <c r="I151" t="s">
        <v>34</v>
      </c>
      <c r="J151" t="s">
        <v>34</v>
      </c>
      <c r="K151">
        <v>93</v>
      </c>
    </row>
    <row r="152" spans="1:11" x14ac:dyDescent="0.25">
      <c r="A152" t="s">
        <v>17</v>
      </c>
      <c r="B152" t="s">
        <v>18</v>
      </c>
      <c r="C152" t="s">
        <v>23</v>
      </c>
      <c r="D152" t="s">
        <v>11</v>
      </c>
      <c r="E152" t="s">
        <v>15</v>
      </c>
      <c r="F152">
        <v>62</v>
      </c>
      <c r="G152">
        <v>67</v>
      </c>
      <c r="H152" t="s">
        <v>34</v>
      </c>
      <c r="I152" t="s">
        <v>34</v>
      </c>
      <c r="J152" t="s">
        <v>34</v>
      </c>
      <c r="K152">
        <v>69</v>
      </c>
    </row>
    <row r="153" spans="1:11" x14ac:dyDescent="0.25">
      <c r="A153" t="s">
        <v>17</v>
      </c>
      <c r="B153" t="s">
        <v>18</v>
      </c>
      <c r="C153" t="s">
        <v>10</v>
      </c>
      <c r="D153" t="s">
        <v>11</v>
      </c>
      <c r="E153" t="s">
        <v>12</v>
      </c>
      <c r="F153">
        <v>77</v>
      </c>
      <c r="G153">
        <v>67</v>
      </c>
      <c r="H153" t="s">
        <v>34</v>
      </c>
      <c r="I153" t="s">
        <v>34</v>
      </c>
      <c r="J153" t="s">
        <v>34</v>
      </c>
      <c r="K153">
        <v>68</v>
      </c>
    </row>
    <row r="154" spans="1:11" x14ac:dyDescent="0.25">
      <c r="A154" t="s">
        <v>17</v>
      </c>
      <c r="B154" t="s">
        <v>21</v>
      </c>
      <c r="C154" t="s">
        <v>22</v>
      </c>
      <c r="D154" t="s">
        <v>11</v>
      </c>
      <c r="E154" t="s">
        <v>12</v>
      </c>
      <c r="F154">
        <v>64</v>
      </c>
      <c r="G154">
        <v>54</v>
      </c>
      <c r="H154" t="s">
        <v>34</v>
      </c>
      <c r="I154" t="s">
        <v>34</v>
      </c>
      <c r="J154" t="s">
        <v>34</v>
      </c>
      <c r="K154">
        <v>50</v>
      </c>
    </row>
    <row r="155" spans="1:11" x14ac:dyDescent="0.25">
      <c r="A155" t="s">
        <v>17</v>
      </c>
      <c r="B155" t="s">
        <v>21</v>
      </c>
      <c r="C155" t="s">
        <v>10</v>
      </c>
      <c r="D155" t="s">
        <v>11</v>
      </c>
      <c r="E155" t="s">
        <v>12</v>
      </c>
      <c r="F155">
        <v>54</v>
      </c>
      <c r="G155">
        <v>49</v>
      </c>
      <c r="H155" t="s">
        <v>34</v>
      </c>
      <c r="I155" t="s">
        <v>35</v>
      </c>
      <c r="J155" t="s">
        <v>35</v>
      </c>
      <c r="K155">
        <v>47</v>
      </c>
    </row>
    <row r="156" spans="1:11" x14ac:dyDescent="0.25">
      <c r="A156" t="s">
        <v>17</v>
      </c>
      <c r="B156" t="s">
        <v>21</v>
      </c>
      <c r="C156" t="s">
        <v>23</v>
      </c>
      <c r="D156" t="s">
        <v>11</v>
      </c>
      <c r="E156" t="s">
        <v>12</v>
      </c>
      <c r="F156">
        <v>62</v>
      </c>
      <c r="G156">
        <v>67</v>
      </c>
      <c r="H156" t="s">
        <v>34</v>
      </c>
      <c r="I156" t="s">
        <v>34</v>
      </c>
      <c r="J156" t="s">
        <v>34</v>
      </c>
      <c r="K156">
        <v>61</v>
      </c>
    </row>
    <row r="157" spans="1:11" x14ac:dyDescent="0.25">
      <c r="A157" t="s">
        <v>17</v>
      </c>
      <c r="B157" t="s">
        <v>13</v>
      </c>
      <c r="C157" t="s">
        <v>16</v>
      </c>
      <c r="D157" t="s">
        <v>11</v>
      </c>
      <c r="E157" t="s">
        <v>15</v>
      </c>
      <c r="F157">
        <v>91</v>
      </c>
      <c r="G157">
        <v>85</v>
      </c>
      <c r="H157" t="s">
        <v>34</v>
      </c>
      <c r="I157" t="s">
        <v>34</v>
      </c>
      <c r="J157" t="s">
        <v>34</v>
      </c>
      <c r="K157">
        <v>85</v>
      </c>
    </row>
    <row r="158" spans="1:11" x14ac:dyDescent="0.25">
      <c r="A158" t="s">
        <v>17</v>
      </c>
      <c r="B158" t="s">
        <v>24</v>
      </c>
      <c r="C158" t="s">
        <v>16</v>
      </c>
      <c r="D158" t="s">
        <v>11</v>
      </c>
      <c r="E158" t="s">
        <v>12</v>
      </c>
      <c r="F158">
        <v>90</v>
      </c>
      <c r="G158">
        <v>85</v>
      </c>
      <c r="H158" t="s">
        <v>34</v>
      </c>
      <c r="I158" t="s">
        <v>34</v>
      </c>
      <c r="J158" t="s">
        <v>34</v>
      </c>
      <c r="K158">
        <v>84</v>
      </c>
    </row>
    <row r="159" spans="1:11" x14ac:dyDescent="0.25">
      <c r="A159" t="s">
        <v>17</v>
      </c>
      <c r="B159" t="s">
        <v>9</v>
      </c>
      <c r="C159" t="s">
        <v>14</v>
      </c>
      <c r="D159" t="s">
        <v>20</v>
      </c>
      <c r="E159" t="s">
        <v>12</v>
      </c>
      <c r="F159">
        <v>60</v>
      </c>
      <c r="G159">
        <v>60</v>
      </c>
      <c r="H159" t="s">
        <v>34</v>
      </c>
      <c r="I159" t="s">
        <v>34</v>
      </c>
      <c r="J159" t="s">
        <v>34</v>
      </c>
      <c r="K159">
        <v>60</v>
      </c>
    </row>
    <row r="160" spans="1:11" x14ac:dyDescent="0.25">
      <c r="A160" t="s">
        <v>17</v>
      </c>
      <c r="B160" t="s">
        <v>9</v>
      </c>
      <c r="C160" t="s">
        <v>14</v>
      </c>
      <c r="D160" t="s">
        <v>20</v>
      </c>
      <c r="E160" t="s">
        <v>15</v>
      </c>
      <c r="F160">
        <v>74</v>
      </c>
      <c r="G160">
        <v>77</v>
      </c>
      <c r="H160" t="s">
        <v>34</v>
      </c>
      <c r="I160" t="s">
        <v>34</v>
      </c>
      <c r="J160" t="s">
        <v>34</v>
      </c>
      <c r="K160">
        <v>76</v>
      </c>
    </row>
    <row r="161" spans="1:11" x14ac:dyDescent="0.25">
      <c r="A161" t="s">
        <v>17</v>
      </c>
      <c r="B161" t="s">
        <v>21</v>
      </c>
      <c r="C161" t="s">
        <v>19</v>
      </c>
      <c r="D161" t="s">
        <v>20</v>
      </c>
      <c r="E161" t="s">
        <v>12</v>
      </c>
      <c r="F161">
        <v>66</v>
      </c>
      <c r="G161">
        <v>62</v>
      </c>
      <c r="H161" t="s">
        <v>34</v>
      </c>
      <c r="I161" t="s">
        <v>34</v>
      </c>
      <c r="J161" t="s">
        <v>34</v>
      </c>
      <c r="K161">
        <v>64</v>
      </c>
    </row>
    <row r="162" spans="1:11" x14ac:dyDescent="0.25">
      <c r="A162" t="s">
        <v>17</v>
      </c>
      <c r="B162" t="s">
        <v>9</v>
      </c>
      <c r="C162" t="s">
        <v>19</v>
      </c>
      <c r="D162" t="s">
        <v>20</v>
      </c>
      <c r="E162" t="s">
        <v>15</v>
      </c>
      <c r="F162">
        <v>82</v>
      </c>
      <c r="G162">
        <v>78</v>
      </c>
      <c r="H162" t="s">
        <v>34</v>
      </c>
      <c r="I162" t="s">
        <v>34</v>
      </c>
      <c r="J162" t="s">
        <v>34</v>
      </c>
      <c r="K162">
        <v>74</v>
      </c>
    </row>
    <row r="163" spans="1:11" x14ac:dyDescent="0.25">
      <c r="A163" t="s">
        <v>17</v>
      </c>
      <c r="B163" t="s">
        <v>13</v>
      </c>
      <c r="C163" t="s">
        <v>23</v>
      </c>
      <c r="D163" t="s">
        <v>11</v>
      </c>
      <c r="E163" t="s">
        <v>12</v>
      </c>
      <c r="F163">
        <v>64</v>
      </c>
      <c r="G163">
        <v>58</v>
      </c>
      <c r="H163" t="s">
        <v>34</v>
      </c>
      <c r="I163" t="s">
        <v>34</v>
      </c>
      <c r="J163" t="s">
        <v>34</v>
      </c>
      <c r="K163">
        <v>51</v>
      </c>
    </row>
    <row r="164" spans="1:11" x14ac:dyDescent="0.25">
      <c r="A164" t="s">
        <v>17</v>
      </c>
      <c r="B164" t="s">
        <v>9</v>
      </c>
      <c r="C164" t="s">
        <v>16</v>
      </c>
      <c r="D164" t="s">
        <v>20</v>
      </c>
      <c r="E164" t="s">
        <v>12</v>
      </c>
      <c r="F164">
        <v>49</v>
      </c>
      <c r="G164">
        <v>53</v>
      </c>
      <c r="H164" t="s">
        <v>35</v>
      </c>
      <c r="I164" t="s">
        <v>34</v>
      </c>
      <c r="J164" t="s">
        <v>34</v>
      </c>
      <c r="K164">
        <v>52</v>
      </c>
    </row>
    <row r="165" spans="1:11" x14ac:dyDescent="0.25">
      <c r="A165" t="s">
        <v>17</v>
      </c>
      <c r="B165" t="s">
        <v>13</v>
      </c>
      <c r="C165" t="s">
        <v>22</v>
      </c>
      <c r="D165" t="s">
        <v>11</v>
      </c>
      <c r="E165" t="s">
        <v>12</v>
      </c>
      <c r="F165">
        <v>52</v>
      </c>
      <c r="G165">
        <v>53</v>
      </c>
      <c r="H165" t="s">
        <v>34</v>
      </c>
      <c r="I165" t="s">
        <v>34</v>
      </c>
      <c r="J165" t="s">
        <v>35</v>
      </c>
      <c r="K165">
        <v>49</v>
      </c>
    </row>
    <row r="166" spans="1:11" x14ac:dyDescent="0.25">
      <c r="A166" t="s">
        <v>17</v>
      </c>
      <c r="B166" t="s">
        <v>9</v>
      </c>
      <c r="C166" t="s">
        <v>19</v>
      </c>
      <c r="D166" t="s">
        <v>20</v>
      </c>
      <c r="E166" t="s">
        <v>15</v>
      </c>
      <c r="F166">
        <v>58</v>
      </c>
      <c r="G166">
        <v>57</v>
      </c>
      <c r="H166" t="s">
        <v>34</v>
      </c>
      <c r="I166" t="s">
        <v>34</v>
      </c>
      <c r="J166" t="s">
        <v>34</v>
      </c>
      <c r="K166">
        <v>53</v>
      </c>
    </row>
    <row r="167" spans="1:11" x14ac:dyDescent="0.25">
      <c r="A167" t="s">
        <v>17</v>
      </c>
      <c r="B167" t="s">
        <v>24</v>
      </c>
      <c r="C167" t="s">
        <v>22</v>
      </c>
      <c r="D167" t="s">
        <v>11</v>
      </c>
      <c r="E167" t="s">
        <v>12</v>
      </c>
      <c r="F167">
        <v>73</v>
      </c>
      <c r="G167">
        <v>64</v>
      </c>
      <c r="H167" t="s">
        <v>34</v>
      </c>
      <c r="I167" t="s">
        <v>34</v>
      </c>
      <c r="J167" t="s">
        <v>34</v>
      </c>
      <c r="K167">
        <v>57</v>
      </c>
    </row>
    <row r="168" spans="1:11" x14ac:dyDescent="0.25">
      <c r="A168" t="s">
        <v>17</v>
      </c>
      <c r="B168" t="s">
        <v>13</v>
      </c>
      <c r="C168" t="s">
        <v>22</v>
      </c>
      <c r="D168" t="s">
        <v>20</v>
      </c>
      <c r="E168" t="s">
        <v>15</v>
      </c>
      <c r="F168">
        <v>53</v>
      </c>
      <c r="G168">
        <v>51</v>
      </c>
      <c r="H168" t="s">
        <v>34</v>
      </c>
      <c r="I168" t="s">
        <v>34</v>
      </c>
      <c r="J168" t="s">
        <v>34</v>
      </c>
      <c r="K168">
        <v>51</v>
      </c>
    </row>
    <row r="169" spans="1:11" x14ac:dyDescent="0.25">
      <c r="A169" t="s">
        <v>17</v>
      </c>
      <c r="B169" t="s">
        <v>9</v>
      </c>
      <c r="C169" t="s">
        <v>14</v>
      </c>
      <c r="D169" t="s">
        <v>11</v>
      </c>
      <c r="E169" t="s">
        <v>12</v>
      </c>
      <c r="F169">
        <v>58</v>
      </c>
      <c r="G169">
        <v>50</v>
      </c>
      <c r="H169" t="s">
        <v>34</v>
      </c>
      <c r="I169" t="s">
        <v>34</v>
      </c>
      <c r="J169" t="s">
        <v>35</v>
      </c>
      <c r="K169">
        <v>45</v>
      </c>
    </row>
    <row r="170" spans="1:11" x14ac:dyDescent="0.25">
      <c r="A170" t="s">
        <v>17</v>
      </c>
      <c r="B170" t="s">
        <v>18</v>
      </c>
      <c r="C170" t="s">
        <v>10</v>
      </c>
      <c r="D170" t="s">
        <v>11</v>
      </c>
      <c r="E170" t="s">
        <v>12</v>
      </c>
      <c r="F170">
        <v>64</v>
      </c>
      <c r="G170">
        <v>60</v>
      </c>
      <c r="H170" t="s">
        <v>34</v>
      </c>
      <c r="I170" t="s">
        <v>34</v>
      </c>
      <c r="J170" t="s">
        <v>34</v>
      </c>
      <c r="K170">
        <v>58</v>
      </c>
    </row>
    <row r="171" spans="1:11" x14ac:dyDescent="0.25">
      <c r="A171" t="s">
        <v>17</v>
      </c>
      <c r="B171" t="s">
        <v>9</v>
      </c>
      <c r="C171" t="s">
        <v>23</v>
      </c>
      <c r="D171" t="s">
        <v>11</v>
      </c>
      <c r="E171" t="s">
        <v>12</v>
      </c>
      <c r="F171">
        <v>68</v>
      </c>
      <c r="G171">
        <v>54</v>
      </c>
      <c r="H171" t="s">
        <v>34</v>
      </c>
      <c r="I171" t="s">
        <v>34</v>
      </c>
      <c r="J171" t="s">
        <v>34</v>
      </c>
      <c r="K171">
        <v>53</v>
      </c>
    </row>
    <row r="172" spans="1:11" x14ac:dyDescent="0.25">
      <c r="A172" t="s">
        <v>17</v>
      </c>
      <c r="B172" t="s">
        <v>18</v>
      </c>
      <c r="C172" t="s">
        <v>22</v>
      </c>
      <c r="D172" t="s">
        <v>11</v>
      </c>
      <c r="E172" t="s">
        <v>15</v>
      </c>
      <c r="F172">
        <v>72</v>
      </c>
      <c r="G172">
        <v>73</v>
      </c>
      <c r="H172" t="s">
        <v>34</v>
      </c>
      <c r="I172" t="s">
        <v>34</v>
      </c>
      <c r="J172" t="s">
        <v>34</v>
      </c>
      <c r="K172">
        <v>74</v>
      </c>
    </row>
    <row r="173" spans="1:11" x14ac:dyDescent="0.25">
      <c r="A173" t="s">
        <v>17</v>
      </c>
      <c r="B173" t="s">
        <v>24</v>
      </c>
      <c r="C173" t="s">
        <v>23</v>
      </c>
      <c r="D173" t="s">
        <v>11</v>
      </c>
      <c r="E173" t="s">
        <v>12</v>
      </c>
      <c r="F173">
        <v>94</v>
      </c>
      <c r="G173">
        <v>88</v>
      </c>
      <c r="H173" t="s">
        <v>34</v>
      </c>
      <c r="I173" t="s">
        <v>34</v>
      </c>
      <c r="J173" t="s">
        <v>34</v>
      </c>
      <c r="K173">
        <v>78</v>
      </c>
    </row>
    <row r="174" spans="1:11" x14ac:dyDescent="0.25">
      <c r="A174" t="s">
        <v>17</v>
      </c>
      <c r="B174" t="s">
        <v>13</v>
      </c>
      <c r="C174" t="s">
        <v>22</v>
      </c>
      <c r="D174" t="s">
        <v>11</v>
      </c>
      <c r="E174" t="s">
        <v>12</v>
      </c>
      <c r="F174">
        <v>62</v>
      </c>
      <c r="G174">
        <v>67</v>
      </c>
      <c r="H174" t="s">
        <v>34</v>
      </c>
      <c r="I174" t="s">
        <v>34</v>
      </c>
      <c r="J174" t="s">
        <v>34</v>
      </c>
      <c r="K174">
        <v>58</v>
      </c>
    </row>
    <row r="175" spans="1:11" x14ac:dyDescent="0.25">
      <c r="A175" t="s">
        <v>17</v>
      </c>
      <c r="B175" t="s">
        <v>24</v>
      </c>
      <c r="C175" t="s">
        <v>14</v>
      </c>
      <c r="D175" t="s">
        <v>20</v>
      </c>
      <c r="E175" t="s">
        <v>15</v>
      </c>
      <c r="F175">
        <v>49</v>
      </c>
      <c r="G175">
        <v>52</v>
      </c>
      <c r="H175" t="s">
        <v>35</v>
      </c>
      <c r="I175" t="s">
        <v>34</v>
      </c>
      <c r="J175" t="s">
        <v>34</v>
      </c>
      <c r="K175">
        <v>51</v>
      </c>
    </row>
    <row r="176" spans="1:11" x14ac:dyDescent="0.25">
      <c r="A176" t="s">
        <v>17</v>
      </c>
      <c r="B176" t="s">
        <v>21</v>
      </c>
      <c r="C176" t="s">
        <v>10</v>
      </c>
      <c r="D176" t="s">
        <v>20</v>
      </c>
      <c r="E176" t="s">
        <v>15</v>
      </c>
      <c r="F176">
        <v>61</v>
      </c>
      <c r="G176">
        <v>70</v>
      </c>
      <c r="H176" t="s">
        <v>34</v>
      </c>
      <c r="I176" t="s">
        <v>34</v>
      </c>
      <c r="J176" t="s">
        <v>34</v>
      </c>
      <c r="K176">
        <v>76</v>
      </c>
    </row>
    <row r="177" spans="1:11" x14ac:dyDescent="0.25">
      <c r="A177" t="s">
        <v>17</v>
      </c>
      <c r="B177" t="s">
        <v>9</v>
      </c>
      <c r="C177" t="s">
        <v>23</v>
      </c>
      <c r="D177" t="s">
        <v>11</v>
      </c>
      <c r="E177" t="s">
        <v>15</v>
      </c>
      <c r="F177">
        <v>94</v>
      </c>
      <c r="G177">
        <v>86</v>
      </c>
      <c r="H177" t="s">
        <v>34</v>
      </c>
      <c r="I177" t="s">
        <v>34</v>
      </c>
      <c r="J177" t="s">
        <v>34</v>
      </c>
      <c r="K177">
        <v>87</v>
      </c>
    </row>
    <row r="178" spans="1:11" x14ac:dyDescent="0.25">
      <c r="A178" t="s">
        <v>17</v>
      </c>
      <c r="B178" t="s">
        <v>24</v>
      </c>
      <c r="C178" t="s">
        <v>23</v>
      </c>
      <c r="D178" t="s">
        <v>11</v>
      </c>
      <c r="E178" t="s">
        <v>15</v>
      </c>
      <c r="F178">
        <v>87</v>
      </c>
      <c r="G178">
        <v>84</v>
      </c>
      <c r="H178" t="s">
        <v>34</v>
      </c>
      <c r="I178" t="s">
        <v>34</v>
      </c>
      <c r="J178" t="s">
        <v>34</v>
      </c>
      <c r="K178">
        <v>76</v>
      </c>
    </row>
    <row r="179" spans="1:11" x14ac:dyDescent="0.25">
      <c r="A179" t="s">
        <v>17</v>
      </c>
      <c r="B179" t="s">
        <v>18</v>
      </c>
      <c r="C179" t="s">
        <v>22</v>
      </c>
      <c r="D179" t="s">
        <v>20</v>
      </c>
      <c r="E179" t="s">
        <v>12</v>
      </c>
      <c r="F179">
        <v>45</v>
      </c>
      <c r="G179">
        <v>47</v>
      </c>
      <c r="H179" t="s">
        <v>35</v>
      </c>
      <c r="I179" t="s">
        <v>35</v>
      </c>
      <c r="J179" t="s">
        <v>35</v>
      </c>
      <c r="K179">
        <v>49</v>
      </c>
    </row>
    <row r="180" spans="1:11" x14ac:dyDescent="0.25">
      <c r="A180" t="s">
        <v>17</v>
      </c>
      <c r="B180" t="s">
        <v>18</v>
      </c>
      <c r="C180" t="s">
        <v>23</v>
      </c>
      <c r="D180" t="s">
        <v>11</v>
      </c>
      <c r="E180" t="s">
        <v>12</v>
      </c>
      <c r="F180">
        <v>51</v>
      </c>
      <c r="G180">
        <v>31</v>
      </c>
      <c r="H180" t="s">
        <v>34</v>
      </c>
      <c r="I180" t="s">
        <v>35</v>
      </c>
      <c r="J180" t="s">
        <v>35</v>
      </c>
      <c r="K180">
        <v>36</v>
      </c>
    </row>
    <row r="181" spans="1:11" x14ac:dyDescent="0.25">
      <c r="A181" t="s">
        <v>17</v>
      </c>
      <c r="B181" t="s">
        <v>9</v>
      </c>
      <c r="C181" t="s">
        <v>10</v>
      </c>
      <c r="D181" t="s">
        <v>11</v>
      </c>
      <c r="E181" t="s">
        <v>12</v>
      </c>
      <c r="F181">
        <v>59</v>
      </c>
      <c r="G181">
        <v>54</v>
      </c>
      <c r="H181" t="s">
        <v>34</v>
      </c>
      <c r="I181" t="s">
        <v>34</v>
      </c>
      <c r="J181" t="s">
        <v>34</v>
      </c>
      <c r="K181">
        <v>51</v>
      </c>
    </row>
    <row r="182" spans="1:11" x14ac:dyDescent="0.25">
      <c r="A182" t="s">
        <v>17</v>
      </c>
      <c r="B182" t="s">
        <v>13</v>
      </c>
      <c r="C182" t="s">
        <v>16</v>
      </c>
      <c r="D182" t="s">
        <v>20</v>
      </c>
      <c r="E182" t="s">
        <v>15</v>
      </c>
      <c r="F182">
        <v>62</v>
      </c>
      <c r="G182">
        <v>68</v>
      </c>
      <c r="H182" t="s">
        <v>34</v>
      </c>
      <c r="I182" t="s">
        <v>34</v>
      </c>
      <c r="J182" t="s">
        <v>34</v>
      </c>
      <c r="K182">
        <v>75</v>
      </c>
    </row>
    <row r="183" spans="1:11" x14ac:dyDescent="0.25">
      <c r="A183" t="s">
        <v>17</v>
      </c>
      <c r="B183" t="s">
        <v>13</v>
      </c>
      <c r="C183" t="s">
        <v>22</v>
      </c>
      <c r="D183" t="s">
        <v>11</v>
      </c>
      <c r="E183" t="s">
        <v>12</v>
      </c>
      <c r="F183">
        <v>90</v>
      </c>
      <c r="G183">
        <v>75</v>
      </c>
      <c r="H183" t="s">
        <v>34</v>
      </c>
      <c r="I183" t="s">
        <v>34</v>
      </c>
      <c r="J183" t="s">
        <v>34</v>
      </c>
      <c r="K183">
        <v>69</v>
      </c>
    </row>
    <row r="184" spans="1:11" x14ac:dyDescent="0.25">
      <c r="A184" t="s">
        <v>17</v>
      </c>
      <c r="B184" t="s">
        <v>18</v>
      </c>
      <c r="C184" t="s">
        <v>14</v>
      </c>
      <c r="D184" t="s">
        <v>20</v>
      </c>
      <c r="E184" t="s">
        <v>12</v>
      </c>
      <c r="F184">
        <v>75</v>
      </c>
      <c r="G184">
        <v>81</v>
      </c>
      <c r="H184" t="s">
        <v>34</v>
      </c>
      <c r="I184" t="s">
        <v>34</v>
      </c>
      <c r="J184" t="s">
        <v>34</v>
      </c>
      <c r="K184">
        <v>74</v>
      </c>
    </row>
    <row r="185" spans="1:11" x14ac:dyDescent="0.25">
      <c r="A185" t="s">
        <v>17</v>
      </c>
      <c r="B185" t="s">
        <v>13</v>
      </c>
      <c r="C185" t="s">
        <v>23</v>
      </c>
      <c r="D185" t="s">
        <v>11</v>
      </c>
      <c r="E185" t="s">
        <v>15</v>
      </c>
      <c r="F185">
        <v>76</v>
      </c>
      <c r="G185">
        <v>80</v>
      </c>
      <c r="H185" t="s">
        <v>34</v>
      </c>
      <c r="I185" t="s">
        <v>34</v>
      </c>
      <c r="J185" t="s">
        <v>34</v>
      </c>
      <c r="K185">
        <v>73</v>
      </c>
    </row>
    <row r="186" spans="1:11" x14ac:dyDescent="0.25">
      <c r="A186" t="s">
        <v>17</v>
      </c>
      <c r="B186" t="s">
        <v>13</v>
      </c>
      <c r="C186" t="s">
        <v>23</v>
      </c>
      <c r="D186" t="s">
        <v>20</v>
      </c>
      <c r="E186" t="s">
        <v>15</v>
      </c>
      <c r="F186">
        <v>45</v>
      </c>
      <c r="G186">
        <v>52</v>
      </c>
      <c r="H186" t="s">
        <v>35</v>
      </c>
      <c r="I186" t="s">
        <v>34</v>
      </c>
      <c r="J186" t="s">
        <v>35</v>
      </c>
      <c r="K186">
        <v>49</v>
      </c>
    </row>
    <row r="187" spans="1:11" x14ac:dyDescent="0.25">
      <c r="A187" t="s">
        <v>17</v>
      </c>
      <c r="B187" t="s">
        <v>13</v>
      </c>
      <c r="C187" t="s">
        <v>19</v>
      </c>
      <c r="D187" t="s">
        <v>20</v>
      </c>
      <c r="E187" t="s">
        <v>15</v>
      </c>
      <c r="F187">
        <v>65</v>
      </c>
      <c r="G187">
        <v>67</v>
      </c>
      <c r="H187" t="s">
        <v>34</v>
      </c>
      <c r="I187" t="s">
        <v>34</v>
      </c>
      <c r="J187" t="s">
        <v>34</v>
      </c>
      <c r="K187">
        <v>65</v>
      </c>
    </row>
    <row r="188" spans="1:11" x14ac:dyDescent="0.25">
      <c r="A188" t="s">
        <v>17</v>
      </c>
      <c r="B188" t="s">
        <v>24</v>
      </c>
      <c r="C188" t="s">
        <v>22</v>
      </c>
      <c r="D188" t="s">
        <v>11</v>
      </c>
      <c r="E188" t="s">
        <v>12</v>
      </c>
      <c r="F188">
        <v>80</v>
      </c>
      <c r="G188">
        <v>76</v>
      </c>
      <c r="H188" t="s">
        <v>34</v>
      </c>
      <c r="I188" t="s">
        <v>34</v>
      </c>
      <c r="J188" t="s">
        <v>34</v>
      </c>
      <c r="K188">
        <v>65</v>
      </c>
    </row>
    <row r="189" spans="1:11" x14ac:dyDescent="0.25">
      <c r="A189" t="s">
        <v>17</v>
      </c>
      <c r="B189" t="s">
        <v>21</v>
      </c>
      <c r="C189" t="s">
        <v>23</v>
      </c>
      <c r="D189" t="s">
        <v>11</v>
      </c>
      <c r="E189" t="s">
        <v>15</v>
      </c>
      <c r="F189">
        <v>62</v>
      </c>
      <c r="G189">
        <v>66</v>
      </c>
      <c r="H189" t="s">
        <v>34</v>
      </c>
      <c r="I189" t="s">
        <v>34</v>
      </c>
      <c r="J189" t="s">
        <v>34</v>
      </c>
      <c r="K189">
        <v>68</v>
      </c>
    </row>
    <row r="190" spans="1:11" x14ac:dyDescent="0.25">
      <c r="A190" t="s">
        <v>17</v>
      </c>
      <c r="B190" t="s">
        <v>9</v>
      </c>
      <c r="C190" t="s">
        <v>23</v>
      </c>
      <c r="D190" t="s">
        <v>20</v>
      </c>
      <c r="E190" t="s">
        <v>12</v>
      </c>
      <c r="F190">
        <v>48</v>
      </c>
      <c r="G190">
        <v>52</v>
      </c>
      <c r="H190" t="s">
        <v>35</v>
      </c>
      <c r="I190" t="s">
        <v>34</v>
      </c>
      <c r="J190" t="s">
        <v>35</v>
      </c>
      <c r="K190">
        <v>45</v>
      </c>
    </row>
    <row r="191" spans="1:11" x14ac:dyDescent="0.25">
      <c r="A191" t="s">
        <v>17</v>
      </c>
      <c r="B191" t="s">
        <v>13</v>
      </c>
      <c r="C191" t="s">
        <v>23</v>
      </c>
      <c r="D191" t="s">
        <v>11</v>
      </c>
      <c r="E191" t="s">
        <v>15</v>
      </c>
      <c r="F191">
        <v>67</v>
      </c>
      <c r="G191">
        <v>73</v>
      </c>
      <c r="H191" t="s">
        <v>34</v>
      </c>
      <c r="I191" t="s">
        <v>34</v>
      </c>
      <c r="J191" t="s">
        <v>34</v>
      </c>
      <c r="K191">
        <v>68</v>
      </c>
    </row>
    <row r="192" spans="1:11" x14ac:dyDescent="0.25">
      <c r="A192" t="s">
        <v>17</v>
      </c>
      <c r="B192" t="s">
        <v>24</v>
      </c>
      <c r="C192" t="s">
        <v>14</v>
      </c>
      <c r="D192" t="s">
        <v>11</v>
      </c>
      <c r="E192" t="s">
        <v>12</v>
      </c>
      <c r="F192">
        <v>69</v>
      </c>
      <c r="G192">
        <v>60</v>
      </c>
      <c r="H192" t="s">
        <v>34</v>
      </c>
      <c r="I192" t="s">
        <v>34</v>
      </c>
      <c r="J192" t="s">
        <v>34</v>
      </c>
      <c r="K192">
        <v>54</v>
      </c>
    </row>
    <row r="193" spans="1:11" x14ac:dyDescent="0.25">
      <c r="A193" t="s">
        <v>17</v>
      </c>
      <c r="B193" t="s">
        <v>21</v>
      </c>
      <c r="C193" t="s">
        <v>14</v>
      </c>
      <c r="D193" t="s">
        <v>11</v>
      </c>
      <c r="E193" t="s">
        <v>15</v>
      </c>
      <c r="F193">
        <v>76</v>
      </c>
      <c r="G193">
        <v>83</v>
      </c>
      <c r="H193" t="s">
        <v>34</v>
      </c>
      <c r="I193" t="s">
        <v>34</v>
      </c>
      <c r="J193" t="s">
        <v>34</v>
      </c>
      <c r="K193">
        <v>79</v>
      </c>
    </row>
    <row r="194" spans="1:11" x14ac:dyDescent="0.25">
      <c r="A194" t="s">
        <v>17</v>
      </c>
      <c r="B194" t="s">
        <v>21</v>
      </c>
      <c r="C194" t="s">
        <v>22</v>
      </c>
      <c r="D194" t="s">
        <v>11</v>
      </c>
      <c r="E194" t="s">
        <v>12</v>
      </c>
      <c r="F194">
        <v>70</v>
      </c>
      <c r="G194">
        <v>70</v>
      </c>
      <c r="H194" t="s">
        <v>34</v>
      </c>
      <c r="I194" t="s">
        <v>34</v>
      </c>
      <c r="J194" t="s">
        <v>34</v>
      </c>
      <c r="K194">
        <v>70</v>
      </c>
    </row>
    <row r="195" spans="1:11" x14ac:dyDescent="0.25">
      <c r="A195" t="s">
        <v>17</v>
      </c>
      <c r="B195" t="s">
        <v>21</v>
      </c>
      <c r="C195" t="s">
        <v>14</v>
      </c>
      <c r="D195" t="s">
        <v>11</v>
      </c>
      <c r="E195" t="s">
        <v>15</v>
      </c>
      <c r="F195">
        <v>77</v>
      </c>
      <c r="G195">
        <v>62</v>
      </c>
      <c r="H195" t="s">
        <v>34</v>
      </c>
      <c r="I195" t="s">
        <v>34</v>
      </c>
      <c r="J195" t="s">
        <v>34</v>
      </c>
      <c r="K195">
        <v>62</v>
      </c>
    </row>
    <row r="196" spans="1:11" x14ac:dyDescent="0.25">
      <c r="A196" t="s">
        <v>17</v>
      </c>
      <c r="B196" t="s">
        <v>24</v>
      </c>
      <c r="C196" t="s">
        <v>23</v>
      </c>
      <c r="D196" t="s">
        <v>11</v>
      </c>
      <c r="E196" t="s">
        <v>15</v>
      </c>
      <c r="F196">
        <v>89</v>
      </c>
      <c r="G196">
        <v>84</v>
      </c>
      <c r="H196" t="s">
        <v>34</v>
      </c>
      <c r="I196" t="s">
        <v>34</v>
      </c>
      <c r="J196" t="s">
        <v>34</v>
      </c>
      <c r="K196">
        <v>77</v>
      </c>
    </row>
    <row r="197" spans="1:11" x14ac:dyDescent="0.25">
      <c r="A197" t="s">
        <v>17</v>
      </c>
      <c r="B197" t="s">
        <v>21</v>
      </c>
      <c r="C197" t="s">
        <v>19</v>
      </c>
      <c r="D197" t="s">
        <v>11</v>
      </c>
      <c r="E197" t="s">
        <v>12</v>
      </c>
      <c r="F197">
        <v>61</v>
      </c>
      <c r="G197">
        <v>55</v>
      </c>
      <c r="H197" t="s">
        <v>34</v>
      </c>
      <c r="I197" t="s">
        <v>34</v>
      </c>
      <c r="J197" t="s">
        <v>34</v>
      </c>
      <c r="K197">
        <v>52</v>
      </c>
    </row>
    <row r="198" spans="1:11" x14ac:dyDescent="0.25">
      <c r="A198" t="s">
        <v>17</v>
      </c>
      <c r="B198" t="s">
        <v>13</v>
      </c>
      <c r="C198" t="s">
        <v>23</v>
      </c>
      <c r="D198" t="s">
        <v>20</v>
      </c>
      <c r="E198" t="s">
        <v>15</v>
      </c>
      <c r="F198">
        <v>59</v>
      </c>
      <c r="G198">
        <v>69</v>
      </c>
      <c r="H198" t="s">
        <v>34</v>
      </c>
      <c r="I198" t="s">
        <v>34</v>
      </c>
      <c r="J198" t="s">
        <v>34</v>
      </c>
      <c r="K198">
        <v>65</v>
      </c>
    </row>
    <row r="199" spans="1:11" x14ac:dyDescent="0.25">
      <c r="A199" t="s">
        <v>17</v>
      </c>
      <c r="B199" t="s">
        <v>24</v>
      </c>
      <c r="C199" t="s">
        <v>22</v>
      </c>
      <c r="D199" t="s">
        <v>20</v>
      </c>
      <c r="E199" t="s">
        <v>12</v>
      </c>
      <c r="F199">
        <v>55</v>
      </c>
      <c r="G199">
        <v>56</v>
      </c>
      <c r="H199" t="s">
        <v>34</v>
      </c>
      <c r="I199" t="s">
        <v>34</v>
      </c>
      <c r="J199" t="s">
        <v>34</v>
      </c>
      <c r="K199">
        <v>51</v>
      </c>
    </row>
    <row r="200" spans="1:11" x14ac:dyDescent="0.25">
      <c r="A200" t="s">
        <v>17</v>
      </c>
      <c r="B200" t="s">
        <v>21</v>
      </c>
      <c r="C200" t="s">
        <v>22</v>
      </c>
      <c r="D200" t="s">
        <v>20</v>
      </c>
      <c r="E200" t="s">
        <v>12</v>
      </c>
      <c r="F200">
        <v>66</v>
      </c>
      <c r="G200">
        <v>74</v>
      </c>
      <c r="H200" t="s">
        <v>34</v>
      </c>
      <c r="I200" t="s">
        <v>34</v>
      </c>
      <c r="J200" t="s">
        <v>34</v>
      </c>
      <c r="K200">
        <v>69</v>
      </c>
    </row>
    <row r="201" spans="1:11" x14ac:dyDescent="0.25">
      <c r="A201" t="s">
        <v>17</v>
      </c>
      <c r="B201" t="s">
        <v>13</v>
      </c>
      <c r="C201" t="s">
        <v>19</v>
      </c>
      <c r="D201" t="s">
        <v>20</v>
      </c>
      <c r="E201" t="s">
        <v>12</v>
      </c>
      <c r="F201">
        <v>68</v>
      </c>
      <c r="G201">
        <v>65</v>
      </c>
      <c r="H201" t="s">
        <v>34</v>
      </c>
      <c r="I201" t="s">
        <v>34</v>
      </c>
      <c r="J201" t="s">
        <v>34</v>
      </c>
      <c r="K201">
        <v>61</v>
      </c>
    </row>
    <row r="202" spans="1:11" x14ac:dyDescent="0.25">
      <c r="A202" t="s">
        <v>17</v>
      </c>
      <c r="B202" t="s">
        <v>13</v>
      </c>
      <c r="C202" t="s">
        <v>10</v>
      </c>
      <c r="D202" t="s">
        <v>11</v>
      </c>
      <c r="E202" t="s">
        <v>15</v>
      </c>
      <c r="F202">
        <v>91</v>
      </c>
      <c r="G202">
        <v>81</v>
      </c>
      <c r="H202" t="s">
        <v>34</v>
      </c>
      <c r="I202" t="s">
        <v>34</v>
      </c>
      <c r="J202" t="s">
        <v>34</v>
      </c>
      <c r="K202">
        <v>79</v>
      </c>
    </row>
    <row r="203" spans="1:11" x14ac:dyDescent="0.25">
      <c r="A203" t="s">
        <v>17</v>
      </c>
      <c r="B203" t="s">
        <v>24</v>
      </c>
      <c r="C203" t="s">
        <v>19</v>
      </c>
      <c r="D203" t="s">
        <v>11</v>
      </c>
      <c r="E203" t="s">
        <v>15</v>
      </c>
      <c r="F203">
        <v>94</v>
      </c>
      <c r="G203">
        <v>85</v>
      </c>
      <c r="H203" t="s">
        <v>34</v>
      </c>
      <c r="I203" t="s">
        <v>34</v>
      </c>
      <c r="J203" t="s">
        <v>34</v>
      </c>
      <c r="K203">
        <v>82</v>
      </c>
    </row>
    <row r="204" spans="1:11" x14ac:dyDescent="0.25">
      <c r="A204" t="s">
        <v>17</v>
      </c>
      <c r="B204" t="s">
        <v>13</v>
      </c>
      <c r="C204" t="s">
        <v>19</v>
      </c>
      <c r="D204" t="s">
        <v>11</v>
      </c>
      <c r="E204" t="s">
        <v>12</v>
      </c>
      <c r="F204">
        <v>69</v>
      </c>
      <c r="G204">
        <v>77</v>
      </c>
      <c r="H204" t="s">
        <v>34</v>
      </c>
      <c r="I204" t="s">
        <v>34</v>
      </c>
      <c r="J204" t="s">
        <v>34</v>
      </c>
      <c r="K204">
        <v>69</v>
      </c>
    </row>
    <row r="205" spans="1:11" x14ac:dyDescent="0.25">
      <c r="A205" t="s">
        <v>17</v>
      </c>
      <c r="B205" t="s">
        <v>9</v>
      </c>
      <c r="C205" t="s">
        <v>14</v>
      </c>
      <c r="D205" t="s">
        <v>11</v>
      </c>
      <c r="E205" t="s">
        <v>12</v>
      </c>
      <c r="F205">
        <v>66</v>
      </c>
      <c r="G205">
        <v>65</v>
      </c>
      <c r="H205" t="s">
        <v>34</v>
      </c>
      <c r="I205" t="s">
        <v>34</v>
      </c>
      <c r="J205" t="s">
        <v>34</v>
      </c>
      <c r="K205">
        <v>60</v>
      </c>
    </row>
    <row r="206" spans="1:11" x14ac:dyDescent="0.25">
      <c r="A206" t="s">
        <v>17</v>
      </c>
      <c r="B206" t="s">
        <v>13</v>
      </c>
      <c r="C206" t="s">
        <v>14</v>
      </c>
      <c r="D206" t="s">
        <v>11</v>
      </c>
      <c r="E206" t="s">
        <v>12</v>
      </c>
      <c r="F206">
        <v>59</v>
      </c>
      <c r="G206">
        <v>41</v>
      </c>
      <c r="H206" t="s">
        <v>34</v>
      </c>
      <c r="I206" t="s">
        <v>35</v>
      </c>
      <c r="J206" t="s">
        <v>35</v>
      </c>
      <c r="K206">
        <v>42</v>
      </c>
    </row>
    <row r="207" spans="1:11" x14ac:dyDescent="0.25">
      <c r="A207" t="s">
        <v>17</v>
      </c>
      <c r="B207" t="s">
        <v>21</v>
      </c>
      <c r="C207" t="s">
        <v>23</v>
      </c>
      <c r="D207" t="s">
        <v>11</v>
      </c>
      <c r="E207" t="s">
        <v>15</v>
      </c>
      <c r="F207">
        <v>74</v>
      </c>
      <c r="G207">
        <v>71</v>
      </c>
      <c r="H207" t="s">
        <v>34</v>
      </c>
      <c r="I207" t="s">
        <v>34</v>
      </c>
      <c r="J207" t="s">
        <v>34</v>
      </c>
      <c r="K207">
        <v>78</v>
      </c>
    </row>
    <row r="208" spans="1:11" x14ac:dyDescent="0.25">
      <c r="A208" t="s">
        <v>17</v>
      </c>
      <c r="B208" t="s">
        <v>24</v>
      </c>
      <c r="C208" t="s">
        <v>10</v>
      </c>
      <c r="D208" t="s">
        <v>11</v>
      </c>
      <c r="E208" t="s">
        <v>12</v>
      </c>
      <c r="F208">
        <v>82</v>
      </c>
      <c r="G208">
        <v>62</v>
      </c>
      <c r="H208" t="s">
        <v>34</v>
      </c>
      <c r="I208" t="s">
        <v>34</v>
      </c>
      <c r="J208" t="s">
        <v>34</v>
      </c>
      <c r="K208">
        <v>62</v>
      </c>
    </row>
    <row r="209" spans="1:11" x14ac:dyDescent="0.25">
      <c r="A209" t="s">
        <v>17</v>
      </c>
      <c r="B209" t="s">
        <v>24</v>
      </c>
      <c r="C209" t="s">
        <v>22</v>
      </c>
      <c r="D209" t="s">
        <v>11</v>
      </c>
      <c r="E209" t="s">
        <v>15</v>
      </c>
      <c r="F209">
        <v>81</v>
      </c>
      <c r="G209">
        <v>80</v>
      </c>
      <c r="H209" t="s">
        <v>34</v>
      </c>
      <c r="I209" t="s">
        <v>34</v>
      </c>
      <c r="J209" t="s">
        <v>34</v>
      </c>
      <c r="K209">
        <v>76</v>
      </c>
    </row>
    <row r="210" spans="1:11" x14ac:dyDescent="0.25">
      <c r="A210" t="s">
        <v>17</v>
      </c>
      <c r="B210" t="s">
        <v>21</v>
      </c>
      <c r="C210" t="s">
        <v>10</v>
      </c>
      <c r="D210" t="s">
        <v>11</v>
      </c>
      <c r="E210" t="s">
        <v>12</v>
      </c>
      <c r="F210">
        <v>75</v>
      </c>
      <c r="G210">
        <v>73</v>
      </c>
      <c r="H210" t="s">
        <v>34</v>
      </c>
      <c r="I210" t="s">
        <v>34</v>
      </c>
      <c r="J210" t="s">
        <v>34</v>
      </c>
      <c r="K210">
        <v>74</v>
      </c>
    </row>
    <row r="211" spans="1:11" x14ac:dyDescent="0.25">
      <c r="A211" t="s">
        <v>17</v>
      </c>
      <c r="B211" t="s">
        <v>9</v>
      </c>
      <c r="C211" t="s">
        <v>22</v>
      </c>
      <c r="D211" t="s">
        <v>11</v>
      </c>
      <c r="E211" t="s">
        <v>12</v>
      </c>
      <c r="F211">
        <v>52</v>
      </c>
      <c r="G211">
        <v>48</v>
      </c>
      <c r="H211" t="s">
        <v>34</v>
      </c>
      <c r="I211" t="s">
        <v>35</v>
      </c>
      <c r="J211" t="s">
        <v>35</v>
      </c>
      <c r="K211">
        <v>49</v>
      </c>
    </row>
    <row r="212" spans="1:11" x14ac:dyDescent="0.25">
      <c r="A212" t="s">
        <v>17</v>
      </c>
      <c r="B212" t="s">
        <v>21</v>
      </c>
      <c r="C212" t="s">
        <v>23</v>
      </c>
      <c r="D212" t="s">
        <v>20</v>
      </c>
      <c r="E212" t="s">
        <v>15</v>
      </c>
      <c r="F212">
        <v>80</v>
      </c>
      <c r="G212">
        <v>79</v>
      </c>
      <c r="H212" t="s">
        <v>34</v>
      </c>
      <c r="I212" t="s">
        <v>34</v>
      </c>
      <c r="J212" t="s">
        <v>34</v>
      </c>
      <c r="K212">
        <v>79</v>
      </c>
    </row>
    <row r="213" spans="1:11" x14ac:dyDescent="0.25">
      <c r="A213" t="s">
        <v>17</v>
      </c>
      <c r="B213" t="s">
        <v>13</v>
      </c>
      <c r="C213" t="s">
        <v>14</v>
      </c>
      <c r="D213" t="s">
        <v>20</v>
      </c>
      <c r="E213" t="s">
        <v>12</v>
      </c>
      <c r="F213">
        <v>35</v>
      </c>
      <c r="G213">
        <v>28</v>
      </c>
      <c r="H213" t="s">
        <v>35</v>
      </c>
      <c r="I213" t="s">
        <v>35</v>
      </c>
      <c r="J213" t="s">
        <v>35</v>
      </c>
      <c r="K213">
        <v>27</v>
      </c>
    </row>
    <row r="214" spans="1:11" x14ac:dyDescent="0.25">
      <c r="A214" t="s">
        <v>17</v>
      </c>
      <c r="B214" t="s">
        <v>18</v>
      </c>
      <c r="C214" t="s">
        <v>14</v>
      </c>
      <c r="D214" t="s">
        <v>20</v>
      </c>
      <c r="E214" t="s">
        <v>12</v>
      </c>
      <c r="F214">
        <v>58</v>
      </c>
      <c r="G214">
        <v>60</v>
      </c>
      <c r="H214" t="s">
        <v>34</v>
      </c>
      <c r="I214" t="s">
        <v>34</v>
      </c>
      <c r="J214" t="s">
        <v>34</v>
      </c>
      <c r="K214">
        <v>57</v>
      </c>
    </row>
    <row r="215" spans="1:11" x14ac:dyDescent="0.25">
      <c r="A215" t="s">
        <v>17</v>
      </c>
      <c r="B215" t="s">
        <v>13</v>
      </c>
      <c r="C215" t="s">
        <v>19</v>
      </c>
      <c r="D215" t="s">
        <v>20</v>
      </c>
      <c r="E215" t="s">
        <v>15</v>
      </c>
      <c r="F215">
        <v>60</v>
      </c>
      <c r="G215">
        <v>51</v>
      </c>
      <c r="H215" t="s">
        <v>34</v>
      </c>
      <c r="I215" t="s">
        <v>34</v>
      </c>
      <c r="J215" t="s">
        <v>34</v>
      </c>
      <c r="K215">
        <v>56</v>
      </c>
    </row>
    <row r="216" spans="1:11" x14ac:dyDescent="0.25">
      <c r="A216" t="s">
        <v>17</v>
      </c>
      <c r="B216" t="s">
        <v>24</v>
      </c>
      <c r="C216" t="s">
        <v>22</v>
      </c>
      <c r="D216" t="s">
        <v>11</v>
      </c>
      <c r="E216" t="s">
        <v>15</v>
      </c>
      <c r="F216">
        <v>87</v>
      </c>
      <c r="G216">
        <v>91</v>
      </c>
      <c r="H216" t="s">
        <v>34</v>
      </c>
      <c r="I216" t="s">
        <v>34</v>
      </c>
      <c r="J216" t="s">
        <v>34</v>
      </c>
      <c r="K216">
        <v>81</v>
      </c>
    </row>
    <row r="217" spans="1:11" x14ac:dyDescent="0.25">
      <c r="A217" t="s">
        <v>17</v>
      </c>
      <c r="B217" t="s">
        <v>9</v>
      </c>
      <c r="C217" t="s">
        <v>23</v>
      </c>
      <c r="D217" t="s">
        <v>11</v>
      </c>
      <c r="E217" t="s">
        <v>15</v>
      </c>
      <c r="F217">
        <v>84</v>
      </c>
      <c r="G217">
        <v>83</v>
      </c>
      <c r="H217" t="s">
        <v>34</v>
      </c>
      <c r="I217" t="s">
        <v>34</v>
      </c>
      <c r="J217" t="s">
        <v>34</v>
      </c>
      <c r="K217">
        <v>75</v>
      </c>
    </row>
    <row r="218" spans="1:11" x14ac:dyDescent="0.25">
      <c r="A218" t="s">
        <v>17</v>
      </c>
      <c r="B218" t="s">
        <v>9</v>
      </c>
      <c r="C218" t="s">
        <v>22</v>
      </c>
      <c r="D218" t="s">
        <v>11</v>
      </c>
      <c r="E218" t="s">
        <v>15</v>
      </c>
      <c r="F218">
        <v>76</v>
      </c>
      <c r="G218">
        <v>62</v>
      </c>
      <c r="H218" t="s">
        <v>34</v>
      </c>
      <c r="I218" t="s">
        <v>34</v>
      </c>
      <c r="J218" t="s">
        <v>34</v>
      </c>
      <c r="K218">
        <v>60</v>
      </c>
    </row>
    <row r="219" spans="1:11" x14ac:dyDescent="0.25">
      <c r="A219" t="s">
        <v>17</v>
      </c>
      <c r="B219" t="s">
        <v>21</v>
      </c>
      <c r="C219" t="s">
        <v>14</v>
      </c>
      <c r="D219" t="s">
        <v>11</v>
      </c>
      <c r="E219" t="s">
        <v>12</v>
      </c>
      <c r="F219">
        <v>60</v>
      </c>
      <c r="G219">
        <v>63</v>
      </c>
      <c r="H219" t="s">
        <v>34</v>
      </c>
      <c r="I219" t="s">
        <v>34</v>
      </c>
      <c r="J219" t="s">
        <v>34</v>
      </c>
      <c r="K219">
        <v>59</v>
      </c>
    </row>
    <row r="220" spans="1:11" x14ac:dyDescent="0.25">
      <c r="A220" t="s">
        <v>17</v>
      </c>
      <c r="B220" t="s">
        <v>9</v>
      </c>
      <c r="C220" t="s">
        <v>22</v>
      </c>
      <c r="D220" t="s">
        <v>20</v>
      </c>
      <c r="E220" t="s">
        <v>12</v>
      </c>
      <c r="F220">
        <v>66</v>
      </c>
      <c r="G220">
        <v>77</v>
      </c>
      <c r="H220" t="s">
        <v>34</v>
      </c>
      <c r="I220" t="s">
        <v>34</v>
      </c>
      <c r="J220" t="s">
        <v>34</v>
      </c>
      <c r="K220">
        <v>70</v>
      </c>
    </row>
    <row r="221" spans="1:11" x14ac:dyDescent="0.25">
      <c r="A221" t="s">
        <v>17</v>
      </c>
      <c r="B221" t="s">
        <v>9</v>
      </c>
      <c r="C221" t="s">
        <v>23</v>
      </c>
      <c r="D221" t="s">
        <v>11</v>
      </c>
      <c r="E221" t="s">
        <v>15</v>
      </c>
      <c r="F221">
        <v>61</v>
      </c>
      <c r="G221">
        <v>56</v>
      </c>
      <c r="H221" t="s">
        <v>34</v>
      </c>
      <c r="I221" t="s">
        <v>34</v>
      </c>
      <c r="J221" t="s">
        <v>34</v>
      </c>
      <c r="K221">
        <v>56</v>
      </c>
    </row>
    <row r="222" spans="1:11" x14ac:dyDescent="0.25">
      <c r="A222" t="s">
        <v>17</v>
      </c>
      <c r="B222" t="s">
        <v>21</v>
      </c>
      <c r="C222" t="s">
        <v>23</v>
      </c>
      <c r="D222" t="s">
        <v>11</v>
      </c>
      <c r="E222" t="s">
        <v>15</v>
      </c>
      <c r="F222">
        <v>78</v>
      </c>
      <c r="G222">
        <v>81</v>
      </c>
      <c r="H222" t="s">
        <v>34</v>
      </c>
      <c r="I222" t="s">
        <v>34</v>
      </c>
      <c r="J222" t="s">
        <v>34</v>
      </c>
      <c r="K222">
        <v>86</v>
      </c>
    </row>
    <row r="223" spans="1:11" x14ac:dyDescent="0.25">
      <c r="A223" t="s">
        <v>17</v>
      </c>
      <c r="B223" t="s">
        <v>9</v>
      </c>
      <c r="C223" t="s">
        <v>19</v>
      </c>
      <c r="D223" t="s">
        <v>11</v>
      </c>
      <c r="E223" t="s">
        <v>12</v>
      </c>
      <c r="F223">
        <v>87</v>
      </c>
      <c r="G223">
        <v>85</v>
      </c>
      <c r="H223" t="s">
        <v>34</v>
      </c>
      <c r="I223" t="s">
        <v>34</v>
      </c>
      <c r="J223" t="s">
        <v>34</v>
      </c>
      <c r="K223">
        <v>73</v>
      </c>
    </row>
    <row r="224" spans="1:11" x14ac:dyDescent="0.25">
      <c r="A224" t="s">
        <v>17</v>
      </c>
      <c r="B224" t="s">
        <v>9</v>
      </c>
      <c r="C224" t="s">
        <v>14</v>
      </c>
      <c r="D224" t="s">
        <v>11</v>
      </c>
      <c r="E224" t="s">
        <v>15</v>
      </c>
      <c r="F224">
        <v>69</v>
      </c>
      <c r="G224">
        <v>77</v>
      </c>
      <c r="H224" t="s">
        <v>34</v>
      </c>
      <c r="I224" t="s">
        <v>34</v>
      </c>
      <c r="J224" t="s">
        <v>34</v>
      </c>
      <c r="K224">
        <v>77</v>
      </c>
    </row>
    <row r="225" spans="1:11" x14ac:dyDescent="0.25">
      <c r="A225" t="s">
        <v>17</v>
      </c>
      <c r="B225" t="s">
        <v>21</v>
      </c>
      <c r="C225" t="s">
        <v>23</v>
      </c>
      <c r="D225" t="s">
        <v>11</v>
      </c>
      <c r="E225" t="s">
        <v>12</v>
      </c>
      <c r="F225">
        <v>86</v>
      </c>
      <c r="G225">
        <v>80</v>
      </c>
      <c r="H225" t="s">
        <v>34</v>
      </c>
      <c r="I225" t="s">
        <v>34</v>
      </c>
      <c r="J225" t="s">
        <v>34</v>
      </c>
      <c r="K225">
        <v>75</v>
      </c>
    </row>
    <row r="226" spans="1:11" x14ac:dyDescent="0.25">
      <c r="A226" t="s">
        <v>17</v>
      </c>
      <c r="B226" t="s">
        <v>24</v>
      </c>
      <c r="C226" t="s">
        <v>10</v>
      </c>
      <c r="D226" t="s">
        <v>20</v>
      </c>
      <c r="E226" t="s">
        <v>15</v>
      </c>
      <c r="F226">
        <v>70</v>
      </c>
      <c r="G226">
        <v>68</v>
      </c>
      <c r="H226" t="s">
        <v>34</v>
      </c>
      <c r="I226" t="s">
        <v>34</v>
      </c>
      <c r="J226" t="s">
        <v>34</v>
      </c>
      <c r="K226">
        <v>72</v>
      </c>
    </row>
    <row r="227" spans="1:11" x14ac:dyDescent="0.25">
      <c r="A227" t="s">
        <v>17</v>
      </c>
      <c r="B227" t="s">
        <v>21</v>
      </c>
      <c r="C227" t="s">
        <v>14</v>
      </c>
      <c r="D227" t="s">
        <v>11</v>
      </c>
      <c r="E227" t="s">
        <v>12</v>
      </c>
      <c r="F227">
        <v>55</v>
      </c>
      <c r="G227">
        <v>58</v>
      </c>
      <c r="H227" t="s">
        <v>34</v>
      </c>
      <c r="I227" t="s">
        <v>34</v>
      </c>
      <c r="J227" t="s">
        <v>34</v>
      </c>
      <c r="K227">
        <v>52</v>
      </c>
    </row>
    <row r="228" spans="1:11" x14ac:dyDescent="0.25">
      <c r="A228" t="s">
        <v>17</v>
      </c>
      <c r="B228" t="s">
        <v>13</v>
      </c>
      <c r="C228" t="s">
        <v>19</v>
      </c>
      <c r="D228" t="s">
        <v>20</v>
      </c>
      <c r="E228" t="s">
        <v>12</v>
      </c>
      <c r="F228">
        <v>58</v>
      </c>
      <c r="G228">
        <v>55</v>
      </c>
      <c r="H228" t="s">
        <v>34</v>
      </c>
      <c r="I228" t="s">
        <v>34</v>
      </c>
      <c r="J228" t="s">
        <v>34</v>
      </c>
      <c r="K228">
        <v>53</v>
      </c>
    </row>
    <row r="229" spans="1:11" x14ac:dyDescent="0.25">
      <c r="A229" t="s">
        <v>17</v>
      </c>
      <c r="B229" t="s">
        <v>21</v>
      </c>
      <c r="C229" t="s">
        <v>22</v>
      </c>
      <c r="D229" t="s">
        <v>11</v>
      </c>
      <c r="E229" t="s">
        <v>12</v>
      </c>
      <c r="F229">
        <v>57</v>
      </c>
      <c r="G229">
        <v>50</v>
      </c>
      <c r="H229" t="s">
        <v>34</v>
      </c>
      <c r="I229" t="s">
        <v>34</v>
      </c>
      <c r="J229" t="s">
        <v>34</v>
      </c>
      <c r="K229">
        <v>54</v>
      </c>
    </row>
    <row r="230" spans="1:11" x14ac:dyDescent="0.25">
      <c r="A230" t="s">
        <v>17</v>
      </c>
      <c r="B230" t="s">
        <v>18</v>
      </c>
      <c r="C230" t="s">
        <v>23</v>
      </c>
      <c r="D230" t="s">
        <v>20</v>
      </c>
      <c r="E230" t="s">
        <v>12</v>
      </c>
      <c r="F230">
        <v>68</v>
      </c>
      <c r="G230">
        <v>72</v>
      </c>
      <c r="H230" t="s">
        <v>34</v>
      </c>
      <c r="I230" t="s">
        <v>34</v>
      </c>
      <c r="J230" t="s">
        <v>34</v>
      </c>
      <c r="K230">
        <v>64</v>
      </c>
    </row>
    <row r="231" spans="1:11" x14ac:dyDescent="0.25">
      <c r="A231" t="s">
        <v>17</v>
      </c>
      <c r="B231" t="s">
        <v>13</v>
      </c>
      <c r="C231" t="s">
        <v>16</v>
      </c>
      <c r="D231" t="s">
        <v>20</v>
      </c>
      <c r="E231" t="s">
        <v>15</v>
      </c>
      <c r="F231">
        <v>79</v>
      </c>
      <c r="G231">
        <v>77</v>
      </c>
      <c r="H231" t="s">
        <v>34</v>
      </c>
      <c r="I231" t="s">
        <v>34</v>
      </c>
      <c r="J231" t="s">
        <v>34</v>
      </c>
      <c r="K231">
        <v>75</v>
      </c>
    </row>
    <row r="232" spans="1:11" x14ac:dyDescent="0.25">
      <c r="A232" t="s">
        <v>17</v>
      </c>
      <c r="B232" t="s">
        <v>21</v>
      </c>
      <c r="C232" t="s">
        <v>14</v>
      </c>
      <c r="D232" t="s">
        <v>11</v>
      </c>
      <c r="E232" t="s">
        <v>12</v>
      </c>
      <c r="F232">
        <v>76</v>
      </c>
      <c r="G232">
        <v>64</v>
      </c>
      <c r="H232" t="s">
        <v>34</v>
      </c>
      <c r="I232" t="s">
        <v>34</v>
      </c>
      <c r="J232" t="s">
        <v>34</v>
      </c>
      <c r="K232">
        <v>66</v>
      </c>
    </row>
    <row r="233" spans="1:11" x14ac:dyDescent="0.25">
      <c r="A233" t="s">
        <v>17</v>
      </c>
      <c r="B233" t="s">
        <v>13</v>
      </c>
      <c r="C233" t="s">
        <v>19</v>
      </c>
      <c r="D233" t="s">
        <v>11</v>
      </c>
      <c r="E233" t="s">
        <v>12</v>
      </c>
      <c r="F233">
        <v>46</v>
      </c>
      <c r="G233">
        <v>43</v>
      </c>
      <c r="H233" t="s">
        <v>35</v>
      </c>
      <c r="I233" t="s">
        <v>35</v>
      </c>
      <c r="J233" t="s">
        <v>35</v>
      </c>
      <c r="K233">
        <v>42</v>
      </c>
    </row>
    <row r="234" spans="1:11" x14ac:dyDescent="0.25">
      <c r="A234" t="s">
        <v>17</v>
      </c>
      <c r="B234" t="s">
        <v>24</v>
      </c>
      <c r="C234" t="s">
        <v>14</v>
      </c>
      <c r="D234" t="s">
        <v>11</v>
      </c>
      <c r="E234" t="s">
        <v>12</v>
      </c>
      <c r="F234">
        <v>68</v>
      </c>
      <c r="G234">
        <v>72</v>
      </c>
      <c r="H234" t="s">
        <v>34</v>
      </c>
      <c r="I234" t="s">
        <v>34</v>
      </c>
      <c r="J234" t="s">
        <v>34</v>
      </c>
      <c r="K234">
        <v>65</v>
      </c>
    </row>
    <row r="235" spans="1:11" x14ac:dyDescent="0.25">
      <c r="A235" t="s">
        <v>17</v>
      </c>
      <c r="B235" t="s">
        <v>24</v>
      </c>
      <c r="C235" t="s">
        <v>23</v>
      </c>
      <c r="D235" t="s">
        <v>11</v>
      </c>
      <c r="E235" t="s">
        <v>12</v>
      </c>
      <c r="F235">
        <v>92</v>
      </c>
      <c r="G235">
        <v>87</v>
      </c>
      <c r="H235" t="s">
        <v>34</v>
      </c>
      <c r="I235" t="s">
        <v>34</v>
      </c>
      <c r="J235" t="s">
        <v>34</v>
      </c>
      <c r="K235">
        <v>78</v>
      </c>
    </row>
    <row r="236" spans="1:11" x14ac:dyDescent="0.25">
      <c r="A236" t="s">
        <v>17</v>
      </c>
      <c r="B236" t="s">
        <v>13</v>
      </c>
      <c r="C236" t="s">
        <v>10</v>
      </c>
      <c r="D236" t="s">
        <v>11</v>
      </c>
      <c r="E236" t="s">
        <v>15</v>
      </c>
      <c r="F236">
        <v>83</v>
      </c>
      <c r="G236">
        <v>82</v>
      </c>
      <c r="H236" t="s">
        <v>34</v>
      </c>
      <c r="I236" t="s">
        <v>34</v>
      </c>
      <c r="J236" t="s">
        <v>34</v>
      </c>
      <c r="K236">
        <v>84</v>
      </c>
    </row>
    <row r="237" spans="1:11" x14ac:dyDescent="0.25">
      <c r="A237" t="s">
        <v>17</v>
      </c>
      <c r="B237" t="s">
        <v>21</v>
      </c>
      <c r="C237" t="s">
        <v>19</v>
      </c>
      <c r="D237" t="s">
        <v>11</v>
      </c>
      <c r="E237" t="s">
        <v>12</v>
      </c>
      <c r="F237">
        <v>80</v>
      </c>
      <c r="G237">
        <v>75</v>
      </c>
      <c r="H237" t="s">
        <v>34</v>
      </c>
      <c r="I237" t="s">
        <v>34</v>
      </c>
      <c r="J237" t="s">
        <v>34</v>
      </c>
      <c r="K237">
        <v>77</v>
      </c>
    </row>
    <row r="238" spans="1:11" x14ac:dyDescent="0.25">
      <c r="A238" t="s">
        <v>17</v>
      </c>
      <c r="B238" t="s">
        <v>21</v>
      </c>
      <c r="C238" t="s">
        <v>10</v>
      </c>
      <c r="D238" t="s">
        <v>20</v>
      </c>
      <c r="E238" t="s">
        <v>12</v>
      </c>
      <c r="F238">
        <v>63</v>
      </c>
      <c r="G238">
        <v>66</v>
      </c>
      <c r="H238" t="s">
        <v>34</v>
      </c>
      <c r="I238" t="s">
        <v>34</v>
      </c>
      <c r="J238" t="s">
        <v>34</v>
      </c>
      <c r="K238">
        <v>67</v>
      </c>
    </row>
    <row r="239" spans="1:11" x14ac:dyDescent="0.25">
      <c r="A239" t="s">
        <v>17</v>
      </c>
      <c r="B239" t="s">
        <v>21</v>
      </c>
      <c r="C239" t="s">
        <v>23</v>
      </c>
      <c r="D239" t="s">
        <v>11</v>
      </c>
      <c r="E239" t="s">
        <v>15</v>
      </c>
      <c r="F239">
        <v>71</v>
      </c>
      <c r="G239">
        <v>69</v>
      </c>
      <c r="H239" t="s">
        <v>34</v>
      </c>
      <c r="I239" t="s">
        <v>34</v>
      </c>
      <c r="J239" t="s">
        <v>34</v>
      </c>
      <c r="K239">
        <v>68</v>
      </c>
    </row>
    <row r="240" spans="1:11" x14ac:dyDescent="0.25">
      <c r="A240" t="s">
        <v>17</v>
      </c>
      <c r="B240" t="s">
        <v>9</v>
      </c>
      <c r="C240" t="s">
        <v>14</v>
      </c>
      <c r="D240" t="s">
        <v>11</v>
      </c>
      <c r="E240" t="s">
        <v>12</v>
      </c>
      <c r="F240">
        <v>54</v>
      </c>
      <c r="G240">
        <v>52</v>
      </c>
      <c r="H240" t="s">
        <v>34</v>
      </c>
      <c r="I240" t="s">
        <v>34</v>
      </c>
      <c r="J240" t="s">
        <v>34</v>
      </c>
      <c r="K240">
        <v>51</v>
      </c>
    </row>
    <row r="241" spans="1:11" x14ac:dyDescent="0.25">
      <c r="A241" t="s">
        <v>17</v>
      </c>
      <c r="B241" t="s">
        <v>13</v>
      </c>
      <c r="C241" t="s">
        <v>19</v>
      </c>
      <c r="D241" t="s">
        <v>11</v>
      </c>
      <c r="E241" t="s">
        <v>12</v>
      </c>
      <c r="F241">
        <v>84</v>
      </c>
      <c r="G241">
        <v>80</v>
      </c>
      <c r="H241" t="s">
        <v>34</v>
      </c>
      <c r="I241" t="s">
        <v>34</v>
      </c>
      <c r="J241" t="s">
        <v>34</v>
      </c>
      <c r="K241">
        <v>80</v>
      </c>
    </row>
    <row r="242" spans="1:11" x14ac:dyDescent="0.25">
      <c r="A242" t="s">
        <v>17</v>
      </c>
      <c r="B242" t="s">
        <v>21</v>
      </c>
      <c r="C242" t="s">
        <v>22</v>
      </c>
      <c r="D242" t="s">
        <v>20</v>
      </c>
      <c r="E242" t="s">
        <v>15</v>
      </c>
      <c r="F242">
        <v>73</v>
      </c>
      <c r="G242">
        <v>68</v>
      </c>
      <c r="H242" t="s">
        <v>34</v>
      </c>
      <c r="I242" t="s">
        <v>34</v>
      </c>
      <c r="J242" t="s">
        <v>34</v>
      </c>
      <c r="K242">
        <v>66</v>
      </c>
    </row>
    <row r="243" spans="1:11" x14ac:dyDescent="0.25">
      <c r="A243" t="s">
        <v>17</v>
      </c>
      <c r="B243" t="s">
        <v>9</v>
      </c>
      <c r="C243" t="s">
        <v>14</v>
      </c>
      <c r="D243" t="s">
        <v>11</v>
      </c>
      <c r="E243" t="s">
        <v>15</v>
      </c>
      <c r="F243">
        <v>87</v>
      </c>
      <c r="G243">
        <v>84</v>
      </c>
      <c r="H243" t="s">
        <v>34</v>
      </c>
      <c r="I243" t="s">
        <v>34</v>
      </c>
      <c r="J243" t="s">
        <v>34</v>
      </c>
      <c r="K243">
        <v>86</v>
      </c>
    </row>
    <row r="244" spans="1:11" x14ac:dyDescent="0.25">
      <c r="A244" t="s">
        <v>17</v>
      </c>
      <c r="B244" t="s">
        <v>13</v>
      </c>
      <c r="C244" t="s">
        <v>14</v>
      </c>
      <c r="D244" t="s">
        <v>11</v>
      </c>
      <c r="E244" t="s">
        <v>12</v>
      </c>
      <c r="F244">
        <v>69</v>
      </c>
      <c r="G244">
        <v>64</v>
      </c>
      <c r="H244" t="s">
        <v>34</v>
      </c>
      <c r="I244" t="s">
        <v>34</v>
      </c>
      <c r="J244" t="s">
        <v>34</v>
      </c>
      <c r="K244">
        <v>68</v>
      </c>
    </row>
    <row r="245" spans="1:11" x14ac:dyDescent="0.25">
      <c r="A245" t="s">
        <v>17</v>
      </c>
      <c r="B245" t="s">
        <v>24</v>
      </c>
      <c r="C245" t="s">
        <v>14</v>
      </c>
      <c r="D245" t="s">
        <v>11</v>
      </c>
      <c r="E245" t="s">
        <v>12</v>
      </c>
      <c r="F245">
        <v>59</v>
      </c>
      <c r="G245">
        <v>51</v>
      </c>
      <c r="H245" t="s">
        <v>34</v>
      </c>
      <c r="I245" t="s">
        <v>34</v>
      </c>
      <c r="J245" t="s">
        <v>35</v>
      </c>
      <c r="K245">
        <v>43</v>
      </c>
    </row>
    <row r="246" spans="1:11" x14ac:dyDescent="0.25">
      <c r="A246" t="s">
        <v>17</v>
      </c>
      <c r="B246" t="s">
        <v>21</v>
      </c>
      <c r="C246" t="s">
        <v>23</v>
      </c>
      <c r="D246" t="s">
        <v>11</v>
      </c>
      <c r="E246" t="s">
        <v>12</v>
      </c>
      <c r="F246">
        <v>75</v>
      </c>
      <c r="G246">
        <v>74</v>
      </c>
      <c r="H246" t="s">
        <v>34</v>
      </c>
      <c r="I246" t="s">
        <v>34</v>
      </c>
      <c r="J246" t="s">
        <v>34</v>
      </c>
      <c r="K246">
        <v>69</v>
      </c>
    </row>
    <row r="247" spans="1:11" x14ac:dyDescent="0.25">
      <c r="A247" t="s">
        <v>17</v>
      </c>
      <c r="B247" t="s">
        <v>13</v>
      </c>
      <c r="C247" t="s">
        <v>19</v>
      </c>
      <c r="D247" t="s">
        <v>11</v>
      </c>
      <c r="E247" t="s">
        <v>12</v>
      </c>
      <c r="F247">
        <v>85</v>
      </c>
      <c r="G247">
        <v>76</v>
      </c>
      <c r="H247" t="s">
        <v>34</v>
      </c>
      <c r="I247" t="s">
        <v>34</v>
      </c>
      <c r="J247" t="s">
        <v>34</v>
      </c>
      <c r="K247">
        <v>71</v>
      </c>
    </row>
    <row r="248" spans="1:11" x14ac:dyDescent="0.25">
      <c r="A248" t="s">
        <v>17</v>
      </c>
      <c r="B248" t="s">
        <v>24</v>
      </c>
      <c r="C248" t="s">
        <v>19</v>
      </c>
      <c r="D248" t="s">
        <v>11</v>
      </c>
      <c r="E248" t="s">
        <v>12</v>
      </c>
      <c r="F248">
        <v>89</v>
      </c>
      <c r="G248">
        <v>76</v>
      </c>
      <c r="H248" t="s">
        <v>34</v>
      </c>
      <c r="I248" t="s">
        <v>34</v>
      </c>
      <c r="J248" t="s">
        <v>34</v>
      </c>
      <c r="K248">
        <v>74</v>
      </c>
    </row>
    <row r="249" spans="1:11" x14ac:dyDescent="0.25">
      <c r="A249" t="s">
        <v>17</v>
      </c>
      <c r="B249" t="s">
        <v>21</v>
      </c>
      <c r="C249" t="s">
        <v>22</v>
      </c>
      <c r="D249" t="s">
        <v>11</v>
      </c>
      <c r="E249" t="s">
        <v>12</v>
      </c>
      <c r="F249">
        <v>69</v>
      </c>
      <c r="G249">
        <v>75</v>
      </c>
      <c r="H249" t="s">
        <v>34</v>
      </c>
      <c r="I249" t="s">
        <v>34</v>
      </c>
      <c r="J249" t="s">
        <v>34</v>
      </c>
      <c r="K249">
        <v>71</v>
      </c>
    </row>
    <row r="250" spans="1:11" x14ac:dyDescent="0.25">
      <c r="A250" t="s">
        <v>17</v>
      </c>
      <c r="B250" t="s">
        <v>21</v>
      </c>
      <c r="C250" t="s">
        <v>19</v>
      </c>
      <c r="D250" t="s">
        <v>11</v>
      </c>
      <c r="E250" t="s">
        <v>12</v>
      </c>
      <c r="F250">
        <v>72</v>
      </c>
      <c r="G250">
        <v>79</v>
      </c>
      <c r="H250" t="s">
        <v>34</v>
      </c>
      <c r="I250" t="s">
        <v>34</v>
      </c>
      <c r="J250" t="s">
        <v>34</v>
      </c>
      <c r="K250">
        <v>74</v>
      </c>
    </row>
    <row r="251" spans="1:11" x14ac:dyDescent="0.25">
      <c r="A251" t="s">
        <v>17</v>
      </c>
      <c r="B251" t="s">
        <v>13</v>
      </c>
      <c r="C251" t="s">
        <v>22</v>
      </c>
      <c r="D251" t="s">
        <v>11</v>
      </c>
      <c r="E251" t="s">
        <v>12</v>
      </c>
      <c r="F251">
        <v>68</v>
      </c>
      <c r="G251">
        <v>60</v>
      </c>
      <c r="H251" t="s">
        <v>34</v>
      </c>
      <c r="I251" t="s">
        <v>34</v>
      </c>
      <c r="J251" t="s">
        <v>34</v>
      </c>
      <c r="K251">
        <v>53</v>
      </c>
    </row>
    <row r="252" spans="1:11" x14ac:dyDescent="0.25">
      <c r="A252" t="s">
        <v>17</v>
      </c>
      <c r="B252" t="s">
        <v>18</v>
      </c>
      <c r="C252" t="s">
        <v>23</v>
      </c>
      <c r="D252" t="s">
        <v>11</v>
      </c>
      <c r="E252" t="s">
        <v>15</v>
      </c>
      <c r="F252">
        <v>47</v>
      </c>
      <c r="G252">
        <v>49</v>
      </c>
      <c r="H252" t="s">
        <v>35</v>
      </c>
      <c r="I252" t="s">
        <v>35</v>
      </c>
      <c r="J252" t="s">
        <v>35</v>
      </c>
      <c r="K252">
        <v>49</v>
      </c>
    </row>
    <row r="253" spans="1:11" x14ac:dyDescent="0.25">
      <c r="A253" t="s">
        <v>17</v>
      </c>
      <c r="B253" t="s">
        <v>9</v>
      </c>
      <c r="C253" t="s">
        <v>14</v>
      </c>
      <c r="D253" t="s">
        <v>20</v>
      </c>
      <c r="E253" t="s">
        <v>12</v>
      </c>
      <c r="F253">
        <v>55</v>
      </c>
      <c r="G253">
        <v>55</v>
      </c>
      <c r="H253" t="s">
        <v>34</v>
      </c>
      <c r="I253" t="s">
        <v>34</v>
      </c>
      <c r="J253" t="s">
        <v>35</v>
      </c>
      <c r="K253">
        <v>47</v>
      </c>
    </row>
    <row r="254" spans="1:11" x14ac:dyDescent="0.25">
      <c r="A254" t="s">
        <v>17</v>
      </c>
      <c r="B254" t="s">
        <v>21</v>
      </c>
      <c r="C254" t="s">
        <v>10</v>
      </c>
      <c r="D254" t="s">
        <v>11</v>
      </c>
      <c r="E254" t="s">
        <v>12</v>
      </c>
      <c r="F254">
        <v>80</v>
      </c>
      <c r="G254">
        <v>73</v>
      </c>
      <c r="H254" t="s">
        <v>34</v>
      </c>
      <c r="I254" t="s">
        <v>34</v>
      </c>
      <c r="J254" t="s">
        <v>34</v>
      </c>
      <c r="K254">
        <v>72</v>
      </c>
    </row>
    <row r="255" spans="1:11" x14ac:dyDescent="0.25">
      <c r="A255" t="s">
        <v>17</v>
      </c>
      <c r="B255" t="s">
        <v>21</v>
      </c>
      <c r="C255" t="s">
        <v>16</v>
      </c>
      <c r="D255" t="s">
        <v>11</v>
      </c>
      <c r="E255" t="s">
        <v>12</v>
      </c>
      <c r="F255">
        <v>80</v>
      </c>
      <c r="G255">
        <v>80</v>
      </c>
      <c r="H255" t="s">
        <v>34</v>
      </c>
      <c r="I255" t="s">
        <v>34</v>
      </c>
      <c r="J255" t="s">
        <v>34</v>
      </c>
      <c r="K255">
        <v>72</v>
      </c>
    </row>
    <row r="256" spans="1:11" x14ac:dyDescent="0.25">
      <c r="A256" t="s">
        <v>17</v>
      </c>
      <c r="B256" t="s">
        <v>21</v>
      </c>
      <c r="C256" t="s">
        <v>22</v>
      </c>
      <c r="D256" t="s">
        <v>11</v>
      </c>
      <c r="E256" t="s">
        <v>12</v>
      </c>
      <c r="F256">
        <v>54</v>
      </c>
      <c r="G256">
        <v>52</v>
      </c>
      <c r="H256" t="s">
        <v>34</v>
      </c>
      <c r="I256" t="s">
        <v>34</v>
      </c>
      <c r="J256" t="s">
        <v>34</v>
      </c>
      <c r="K256">
        <v>52</v>
      </c>
    </row>
    <row r="257" spans="1:11" x14ac:dyDescent="0.25">
      <c r="A257" t="s">
        <v>17</v>
      </c>
      <c r="B257" t="s">
        <v>13</v>
      </c>
      <c r="C257" t="s">
        <v>22</v>
      </c>
      <c r="D257" t="s">
        <v>20</v>
      </c>
      <c r="E257" t="s">
        <v>12</v>
      </c>
      <c r="F257">
        <v>61</v>
      </c>
      <c r="G257">
        <v>60</v>
      </c>
      <c r="H257" t="s">
        <v>34</v>
      </c>
      <c r="I257" t="s">
        <v>34</v>
      </c>
      <c r="J257" t="s">
        <v>34</v>
      </c>
      <c r="K257">
        <v>55</v>
      </c>
    </row>
    <row r="258" spans="1:11" x14ac:dyDescent="0.25">
      <c r="A258" t="s">
        <v>17</v>
      </c>
      <c r="B258" t="s">
        <v>21</v>
      </c>
      <c r="C258" t="s">
        <v>19</v>
      </c>
      <c r="D258" t="s">
        <v>11</v>
      </c>
      <c r="E258" t="s">
        <v>12</v>
      </c>
      <c r="F258">
        <v>81</v>
      </c>
      <c r="G258">
        <v>71</v>
      </c>
      <c r="H258" t="s">
        <v>34</v>
      </c>
      <c r="I258" t="s">
        <v>34</v>
      </c>
      <c r="J258" t="s">
        <v>34</v>
      </c>
      <c r="K258">
        <v>73</v>
      </c>
    </row>
    <row r="259" spans="1:11" x14ac:dyDescent="0.25">
      <c r="A259" t="s">
        <v>17</v>
      </c>
      <c r="B259" t="s">
        <v>13</v>
      </c>
      <c r="C259" t="s">
        <v>19</v>
      </c>
      <c r="D259" t="s">
        <v>11</v>
      </c>
      <c r="E259" t="s">
        <v>15</v>
      </c>
      <c r="F259">
        <v>78</v>
      </c>
      <c r="G259">
        <v>77</v>
      </c>
      <c r="H259" t="s">
        <v>34</v>
      </c>
      <c r="I259" t="s">
        <v>34</v>
      </c>
      <c r="J259" t="s">
        <v>34</v>
      </c>
      <c r="K259">
        <v>77</v>
      </c>
    </row>
    <row r="260" spans="1:11" x14ac:dyDescent="0.25">
      <c r="A260" t="s">
        <v>17</v>
      </c>
      <c r="B260" t="s">
        <v>13</v>
      </c>
      <c r="C260" t="s">
        <v>19</v>
      </c>
      <c r="D260" t="s">
        <v>11</v>
      </c>
      <c r="E260" t="s">
        <v>12</v>
      </c>
      <c r="F260">
        <v>92</v>
      </c>
      <c r="G260">
        <v>79</v>
      </c>
      <c r="H260" t="s">
        <v>34</v>
      </c>
      <c r="I260" t="s">
        <v>34</v>
      </c>
      <c r="J260" t="s">
        <v>34</v>
      </c>
      <c r="K260">
        <v>84</v>
      </c>
    </row>
    <row r="261" spans="1:11" x14ac:dyDescent="0.25">
      <c r="A261" t="s">
        <v>17</v>
      </c>
      <c r="B261" t="s">
        <v>13</v>
      </c>
      <c r="C261" t="s">
        <v>16</v>
      </c>
      <c r="D261" t="s">
        <v>11</v>
      </c>
      <c r="E261" t="s">
        <v>12</v>
      </c>
      <c r="F261">
        <v>67</v>
      </c>
      <c r="G261">
        <v>57</v>
      </c>
      <c r="H261" t="s">
        <v>34</v>
      </c>
      <c r="I261" t="s">
        <v>34</v>
      </c>
      <c r="J261" t="s">
        <v>34</v>
      </c>
      <c r="K261">
        <v>59</v>
      </c>
    </row>
    <row r="262" spans="1:11" x14ac:dyDescent="0.25">
      <c r="A262" t="s">
        <v>17</v>
      </c>
      <c r="B262" t="s">
        <v>21</v>
      </c>
      <c r="C262" t="s">
        <v>23</v>
      </c>
      <c r="D262" t="s">
        <v>11</v>
      </c>
      <c r="E262" t="s">
        <v>12</v>
      </c>
      <c r="F262">
        <v>55</v>
      </c>
      <c r="G262">
        <v>47</v>
      </c>
      <c r="H262" t="s">
        <v>34</v>
      </c>
      <c r="I262" t="s">
        <v>35</v>
      </c>
      <c r="J262" t="s">
        <v>35</v>
      </c>
      <c r="K262">
        <v>44</v>
      </c>
    </row>
    <row r="263" spans="1:11" x14ac:dyDescent="0.25">
      <c r="A263" t="s">
        <v>17</v>
      </c>
      <c r="B263" t="s">
        <v>13</v>
      </c>
      <c r="C263" t="s">
        <v>14</v>
      </c>
      <c r="D263" t="s">
        <v>11</v>
      </c>
      <c r="E263" t="s">
        <v>15</v>
      </c>
      <c r="F263">
        <v>79</v>
      </c>
      <c r="G263">
        <v>79</v>
      </c>
      <c r="H263" t="s">
        <v>34</v>
      </c>
      <c r="I263" t="s">
        <v>34</v>
      </c>
      <c r="J263" t="s">
        <v>34</v>
      </c>
      <c r="K263">
        <v>78</v>
      </c>
    </row>
    <row r="264" spans="1:11" x14ac:dyDescent="0.25">
      <c r="A264" t="s">
        <v>17</v>
      </c>
      <c r="B264" t="s">
        <v>18</v>
      </c>
      <c r="C264" t="s">
        <v>23</v>
      </c>
      <c r="D264" t="s">
        <v>20</v>
      </c>
      <c r="E264" t="s">
        <v>12</v>
      </c>
      <c r="F264">
        <v>55</v>
      </c>
      <c r="G264">
        <v>46</v>
      </c>
      <c r="H264" t="s">
        <v>34</v>
      </c>
      <c r="I264" t="s">
        <v>35</v>
      </c>
      <c r="J264" t="s">
        <v>35</v>
      </c>
      <c r="K264">
        <v>43</v>
      </c>
    </row>
    <row r="265" spans="1:11" x14ac:dyDescent="0.25">
      <c r="A265" t="s">
        <v>17</v>
      </c>
      <c r="B265" t="s">
        <v>13</v>
      </c>
      <c r="C265" t="s">
        <v>14</v>
      </c>
      <c r="D265" t="s">
        <v>11</v>
      </c>
      <c r="E265" t="s">
        <v>12</v>
      </c>
      <c r="F265">
        <v>53</v>
      </c>
      <c r="G265">
        <v>39</v>
      </c>
      <c r="H265" t="s">
        <v>34</v>
      </c>
      <c r="I265" t="s">
        <v>35</v>
      </c>
      <c r="J265" t="s">
        <v>35</v>
      </c>
      <c r="K265">
        <v>37</v>
      </c>
    </row>
    <row r="266" spans="1:11" x14ac:dyDescent="0.25">
      <c r="A266" t="s">
        <v>17</v>
      </c>
      <c r="B266" t="s">
        <v>21</v>
      </c>
      <c r="C266" t="s">
        <v>22</v>
      </c>
      <c r="D266" t="s">
        <v>11</v>
      </c>
      <c r="E266" t="s">
        <v>12</v>
      </c>
      <c r="F266">
        <v>76</v>
      </c>
      <c r="G266">
        <v>73</v>
      </c>
      <c r="H266" t="s">
        <v>34</v>
      </c>
      <c r="I266" t="s">
        <v>34</v>
      </c>
      <c r="J266" t="s">
        <v>34</v>
      </c>
      <c r="K266">
        <v>68</v>
      </c>
    </row>
    <row r="267" spans="1:11" x14ac:dyDescent="0.25">
      <c r="A267" t="s">
        <v>17</v>
      </c>
      <c r="B267" t="s">
        <v>21</v>
      </c>
      <c r="C267" t="s">
        <v>23</v>
      </c>
      <c r="D267" t="s">
        <v>20</v>
      </c>
      <c r="E267" t="s">
        <v>12</v>
      </c>
      <c r="F267">
        <v>59</v>
      </c>
      <c r="G267">
        <v>42</v>
      </c>
      <c r="H267" t="s">
        <v>34</v>
      </c>
      <c r="I267" t="s">
        <v>35</v>
      </c>
      <c r="J267" t="s">
        <v>35</v>
      </c>
      <c r="K267">
        <v>41</v>
      </c>
    </row>
    <row r="268" spans="1:11" x14ac:dyDescent="0.25">
      <c r="A268" t="s">
        <v>17</v>
      </c>
      <c r="B268" t="s">
        <v>24</v>
      </c>
      <c r="C268" t="s">
        <v>23</v>
      </c>
      <c r="D268" t="s">
        <v>11</v>
      </c>
      <c r="E268" t="s">
        <v>15</v>
      </c>
      <c r="F268">
        <v>68</v>
      </c>
      <c r="G268">
        <v>51</v>
      </c>
      <c r="H268" t="s">
        <v>34</v>
      </c>
      <c r="I268" t="s">
        <v>34</v>
      </c>
      <c r="J268" t="s">
        <v>34</v>
      </c>
      <c r="K268">
        <v>57</v>
      </c>
    </row>
    <row r="269" spans="1:11" x14ac:dyDescent="0.25">
      <c r="A269" t="s">
        <v>17</v>
      </c>
      <c r="B269" t="s">
        <v>24</v>
      </c>
      <c r="C269" t="s">
        <v>14</v>
      </c>
      <c r="D269" t="s">
        <v>11</v>
      </c>
      <c r="E269" t="s">
        <v>15</v>
      </c>
      <c r="F269">
        <v>81</v>
      </c>
      <c r="G269">
        <v>74</v>
      </c>
      <c r="H269" t="s">
        <v>34</v>
      </c>
      <c r="I269" t="s">
        <v>34</v>
      </c>
      <c r="J269" t="s">
        <v>34</v>
      </c>
      <c r="K269">
        <v>71</v>
      </c>
    </row>
    <row r="270" spans="1:11" x14ac:dyDescent="0.25">
      <c r="A270" t="s">
        <v>17</v>
      </c>
      <c r="B270" t="s">
        <v>9</v>
      </c>
      <c r="C270" t="s">
        <v>14</v>
      </c>
      <c r="D270" t="s">
        <v>11</v>
      </c>
      <c r="E270" t="s">
        <v>12</v>
      </c>
      <c r="F270">
        <v>47</v>
      </c>
      <c r="G270">
        <v>43</v>
      </c>
      <c r="H270" t="s">
        <v>35</v>
      </c>
      <c r="I270" t="s">
        <v>35</v>
      </c>
      <c r="J270" t="s">
        <v>35</v>
      </c>
      <c r="K270">
        <v>41</v>
      </c>
    </row>
    <row r="271" spans="1:11" x14ac:dyDescent="0.25">
      <c r="A271" t="s">
        <v>17</v>
      </c>
      <c r="B271" t="s">
        <v>13</v>
      </c>
      <c r="C271" t="s">
        <v>22</v>
      </c>
      <c r="D271" t="s">
        <v>11</v>
      </c>
      <c r="E271" t="s">
        <v>12</v>
      </c>
      <c r="F271">
        <v>50</v>
      </c>
      <c r="G271">
        <v>48</v>
      </c>
      <c r="H271" t="s">
        <v>34</v>
      </c>
      <c r="I271" t="s">
        <v>35</v>
      </c>
      <c r="J271" t="s">
        <v>35</v>
      </c>
      <c r="K271">
        <v>42</v>
      </c>
    </row>
    <row r="272" spans="1:11" x14ac:dyDescent="0.25">
      <c r="A272" t="s">
        <v>17</v>
      </c>
      <c r="B272" t="s">
        <v>13</v>
      </c>
      <c r="C272" t="s">
        <v>10</v>
      </c>
      <c r="D272" t="s">
        <v>11</v>
      </c>
      <c r="E272" t="s">
        <v>12</v>
      </c>
      <c r="F272">
        <v>69</v>
      </c>
      <c r="G272">
        <v>63</v>
      </c>
      <c r="H272" t="s">
        <v>34</v>
      </c>
      <c r="I272" t="s">
        <v>34</v>
      </c>
      <c r="J272" t="s">
        <v>34</v>
      </c>
      <c r="K272">
        <v>61</v>
      </c>
    </row>
    <row r="273" spans="1:11" x14ac:dyDescent="0.25">
      <c r="A273" t="s">
        <v>17</v>
      </c>
      <c r="B273" t="s">
        <v>13</v>
      </c>
      <c r="C273" t="s">
        <v>14</v>
      </c>
      <c r="D273" t="s">
        <v>11</v>
      </c>
      <c r="E273" t="s">
        <v>12</v>
      </c>
      <c r="F273">
        <v>58</v>
      </c>
      <c r="G273">
        <v>49</v>
      </c>
      <c r="H273" t="s">
        <v>34</v>
      </c>
      <c r="I273" t="s">
        <v>35</v>
      </c>
      <c r="J273" t="s">
        <v>35</v>
      </c>
      <c r="K273">
        <v>42</v>
      </c>
    </row>
    <row r="274" spans="1:11" x14ac:dyDescent="0.25">
      <c r="A274" t="s">
        <v>17</v>
      </c>
      <c r="B274" t="s">
        <v>21</v>
      </c>
      <c r="C274" t="s">
        <v>23</v>
      </c>
      <c r="D274" t="s">
        <v>20</v>
      </c>
      <c r="E274" t="s">
        <v>15</v>
      </c>
      <c r="F274">
        <v>55</v>
      </c>
      <c r="G274">
        <v>59</v>
      </c>
      <c r="H274" t="s">
        <v>34</v>
      </c>
      <c r="I274" t="s">
        <v>34</v>
      </c>
      <c r="J274" t="s">
        <v>34</v>
      </c>
      <c r="K274">
        <v>59</v>
      </c>
    </row>
    <row r="275" spans="1:11" x14ac:dyDescent="0.25">
      <c r="A275" t="s">
        <v>17</v>
      </c>
      <c r="B275" t="s">
        <v>24</v>
      </c>
      <c r="C275" t="s">
        <v>19</v>
      </c>
      <c r="D275" t="s">
        <v>20</v>
      </c>
      <c r="E275" t="s">
        <v>15</v>
      </c>
      <c r="F275">
        <v>91</v>
      </c>
      <c r="G275">
        <v>73</v>
      </c>
      <c r="H275" t="s">
        <v>34</v>
      </c>
      <c r="I275" t="s">
        <v>34</v>
      </c>
      <c r="J275" t="s">
        <v>34</v>
      </c>
      <c r="K275">
        <v>80</v>
      </c>
    </row>
    <row r="276" spans="1:11" x14ac:dyDescent="0.25">
      <c r="A276" t="s">
        <v>17</v>
      </c>
      <c r="B276" t="s">
        <v>9</v>
      </c>
      <c r="C276" t="s">
        <v>14</v>
      </c>
      <c r="D276" t="s">
        <v>11</v>
      </c>
      <c r="E276" t="s">
        <v>15</v>
      </c>
      <c r="F276">
        <v>88</v>
      </c>
      <c r="G276">
        <v>85</v>
      </c>
      <c r="H276" t="s">
        <v>34</v>
      </c>
      <c r="I276" t="s">
        <v>34</v>
      </c>
      <c r="J276" t="s">
        <v>34</v>
      </c>
      <c r="K276">
        <v>76</v>
      </c>
    </row>
    <row r="277" spans="1:11" x14ac:dyDescent="0.25">
      <c r="A277" t="s">
        <v>17</v>
      </c>
      <c r="B277" t="s">
        <v>13</v>
      </c>
      <c r="C277" t="s">
        <v>10</v>
      </c>
      <c r="D277" t="s">
        <v>11</v>
      </c>
      <c r="E277" t="s">
        <v>12</v>
      </c>
      <c r="F277">
        <v>83</v>
      </c>
      <c r="G277">
        <v>78</v>
      </c>
      <c r="H277" t="s">
        <v>34</v>
      </c>
      <c r="I277" t="s">
        <v>34</v>
      </c>
      <c r="J277" t="s">
        <v>34</v>
      </c>
      <c r="K277">
        <v>73</v>
      </c>
    </row>
    <row r="278" spans="1:11" x14ac:dyDescent="0.25">
      <c r="A278" t="s">
        <v>17</v>
      </c>
      <c r="B278" t="s">
        <v>13</v>
      </c>
      <c r="C278" t="s">
        <v>19</v>
      </c>
      <c r="D278" t="s">
        <v>11</v>
      </c>
      <c r="E278" t="s">
        <v>15</v>
      </c>
      <c r="F278">
        <v>73</v>
      </c>
      <c r="G278">
        <v>78</v>
      </c>
      <c r="H278" t="s">
        <v>34</v>
      </c>
      <c r="I278" t="s">
        <v>34</v>
      </c>
      <c r="J278" t="s">
        <v>34</v>
      </c>
      <c r="K278">
        <v>72</v>
      </c>
    </row>
    <row r="279" spans="1:11" x14ac:dyDescent="0.25">
      <c r="A279" t="s">
        <v>17</v>
      </c>
      <c r="B279" t="s">
        <v>21</v>
      </c>
      <c r="C279" t="s">
        <v>16</v>
      </c>
      <c r="D279" t="s">
        <v>11</v>
      </c>
      <c r="E279" t="s">
        <v>12</v>
      </c>
      <c r="F279">
        <v>81</v>
      </c>
      <c r="G279">
        <v>81</v>
      </c>
      <c r="H279" t="s">
        <v>34</v>
      </c>
      <c r="I279" t="s">
        <v>34</v>
      </c>
      <c r="J279" t="s">
        <v>34</v>
      </c>
      <c r="K279">
        <v>84</v>
      </c>
    </row>
    <row r="280" spans="1:11" x14ac:dyDescent="0.25">
      <c r="A280" t="s">
        <v>17</v>
      </c>
      <c r="B280" t="s">
        <v>13</v>
      </c>
      <c r="C280" t="s">
        <v>14</v>
      </c>
      <c r="D280" t="s">
        <v>11</v>
      </c>
      <c r="E280" t="s">
        <v>15</v>
      </c>
      <c r="F280">
        <v>93</v>
      </c>
      <c r="G280">
        <v>84</v>
      </c>
      <c r="H280" t="s">
        <v>34</v>
      </c>
      <c r="I280" t="s">
        <v>34</v>
      </c>
      <c r="J280" t="s">
        <v>34</v>
      </c>
      <c r="K280">
        <v>90</v>
      </c>
    </row>
    <row r="281" spans="1:11" x14ac:dyDescent="0.25">
      <c r="A281" t="s">
        <v>17</v>
      </c>
      <c r="B281" t="s">
        <v>9</v>
      </c>
      <c r="C281" t="s">
        <v>10</v>
      </c>
      <c r="D281" t="s">
        <v>20</v>
      </c>
      <c r="E281" t="s">
        <v>12</v>
      </c>
      <c r="F281">
        <v>73</v>
      </c>
      <c r="G281">
        <v>56</v>
      </c>
      <c r="H281" t="s">
        <v>34</v>
      </c>
      <c r="I281" t="s">
        <v>34</v>
      </c>
      <c r="J281" t="s">
        <v>34</v>
      </c>
      <c r="K281">
        <v>57</v>
      </c>
    </row>
    <row r="282" spans="1:11" x14ac:dyDescent="0.25">
      <c r="A282" t="s">
        <v>17</v>
      </c>
      <c r="B282" t="s">
        <v>21</v>
      </c>
      <c r="C282" t="s">
        <v>22</v>
      </c>
      <c r="D282" t="s">
        <v>11</v>
      </c>
      <c r="E282" t="s">
        <v>12</v>
      </c>
      <c r="F282">
        <v>53</v>
      </c>
      <c r="G282">
        <v>52</v>
      </c>
      <c r="H282" t="s">
        <v>34</v>
      </c>
      <c r="I282" t="s">
        <v>34</v>
      </c>
      <c r="J282" t="s">
        <v>35</v>
      </c>
      <c r="K282">
        <v>42</v>
      </c>
    </row>
    <row r="283" spans="1:11" x14ac:dyDescent="0.25">
      <c r="A283" t="s">
        <v>17</v>
      </c>
      <c r="B283" t="s">
        <v>21</v>
      </c>
      <c r="C283" t="s">
        <v>22</v>
      </c>
      <c r="D283" t="s">
        <v>11</v>
      </c>
      <c r="E283" t="s">
        <v>12</v>
      </c>
      <c r="F283">
        <v>45</v>
      </c>
      <c r="G283">
        <v>48</v>
      </c>
      <c r="H283" t="s">
        <v>35</v>
      </c>
      <c r="I283" t="s">
        <v>35</v>
      </c>
      <c r="J283" t="s">
        <v>35</v>
      </c>
      <c r="K283">
        <v>46</v>
      </c>
    </row>
    <row r="284" spans="1:11" x14ac:dyDescent="0.25">
      <c r="A284" t="s">
        <v>17</v>
      </c>
      <c r="B284" t="s">
        <v>21</v>
      </c>
      <c r="C284" t="s">
        <v>22</v>
      </c>
      <c r="D284" t="s">
        <v>11</v>
      </c>
      <c r="E284" t="s">
        <v>12</v>
      </c>
      <c r="F284">
        <v>89</v>
      </c>
      <c r="G284">
        <v>87</v>
      </c>
      <c r="H284" t="s">
        <v>34</v>
      </c>
      <c r="I284" t="s">
        <v>34</v>
      </c>
      <c r="J284" t="s">
        <v>34</v>
      </c>
      <c r="K284">
        <v>79</v>
      </c>
    </row>
    <row r="285" spans="1:11" x14ac:dyDescent="0.25">
      <c r="A285" t="s">
        <v>17</v>
      </c>
      <c r="B285" t="s">
        <v>13</v>
      </c>
      <c r="C285" t="s">
        <v>14</v>
      </c>
      <c r="D285" t="s">
        <v>11</v>
      </c>
      <c r="E285" t="s">
        <v>12</v>
      </c>
      <c r="F285">
        <v>66</v>
      </c>
      <c r="G285">
        <v>59</v>
      </c>
      <c r="H285" t="s">
        <v>34</v>
      </c>
      <c r="I285" t="s">
        <v>34</v>
      </c>
      <c r="J285" t="s">
        <v>34</v>
      </c>
      <c r="K285">
        <v>52</v>
      </c>
    </row>
    <row r="286" spans="1:11" x14ac:dyDescent="0.25">
      <c r="A286" t="s">
        <v>17</v>
      </c>
      <c r="B286" t="s">
        <v>21</v>
      </c>
      <c r="C286" t="s">
        <v>22</v>
      </c>
      <c r="D286" t="s">
        <v>11</v>
      </c>
      <c r="E286" t="s">
        <v>12</v>
      </c>
      <c r="F286">
        <v>46</v>
      </c>
      <c r="G286">
        <v>34</v>
      </c>
      <c r="H286" t="s">
        <v>35</v>
      </c>
      <c r="I286" t="s">
        <v>35</v>
      </c>
      <c r="J286" t="s">
        <v>35</v>
      </c>
      <c r="K286">
        <v>36</v>
      </c>
    </row>
    <row r="287" spans="1:11" x14ac:dyDescent="0.25">
      <c r="A287" t="s">
        <v>17</v>
      </c>
      <c r="B287" t="s">
        <v>9</v>
      </c>
      <c r="C287" t="s">
        <v>19</v>
      </c>
      <c r="D287" t="s">
        <v>11</v>
      </c>
      <c r="E287" t="s">
        <v>15</v>
      </c>
      <c r="F287">
        <v>81</v>
      </c>
      <c r="G287">
        <v>82</v>
      </c>
      <c r="H287" t="s">
        <v>34</v>
      </c>
      <c r="I287" t="s">
        <v>34</v>
      </c>
      <c r="J287" t="s">
        <v>34</v>
      </c>
      <c r="K287">
        <v>82</v>
      </c>
    </row>
    <row r="288" spans="1:11" x14ac:dyDescent="0.25">
      <c r="A288" t="s">
        <v>17</v>
      </c>
      <c r="B288" t="s">
        <v>24</v>
      </c>
      <c r="C288" t="s">
        <v>19</v>
      </c>
      <c r="D288" t="s">
        <v>11</v>
      </c>
      <c r="E288" t="s">
        <v>15</v>
      </c>
      <c r="F288">
        <v>97</v>
      </c>
      <c r="G288">
        <v>82</v>
      </c>
      <c r="H288" t="s">
        <v>34</v>
      </c>
      <c r="I288" t="s">
        <v>34</v>
      </c>
      <c r="J288" t="s">
        <v>34</v>
      </c>
      <c r="K288">
        <v>88</v>
      </c>
    </row>
    <row r="289" spans="1:11" x14ac:dyDescent="0.25">
      <c r="A289" t="s">
        <v>17</v>
      </c>
      <c r="B289" t="s">
        <v>18</v>
      </c>
      <c r="C289" t="s">
        <v>10</v>
      </c>
      <c r="D289" t="s">
        <v>20</v>
      </c>
      <c r="E289" t="s">
        <v>12</v>
      </c>
      <c r="F289">
        <v>62</v>
      </c>
      <c r="G289">
        <v>72</v>
      </c>
      <c r="H289" t="s">
        <v>34</v>
      </c>
      <c r="I289" t="s">
        <v>34</v>
      </c>
      <c r="J289" t="s">
        <v>34</v>
      </c>
      <c r="K289">
        <v>65</v>
      </c>
    </row>
    <row r="290" spans="1:11" x14ac:dyDescent="0.25">
      <c r="A290" t="s">
        <v>17</v>
      </c>
      <c r="B290" t="s">
        <v>9</v>
      </c>
      <c r="C290" t="s">
        <v>10</v>
      </c>
      <c r="D290" t="s">
        <v>20</v>
      </c>
      <c r="E290" t="s">
        <v>12</v>
      </c>
      <c r="F290">
        <v>88</v>
      </c>
      <c r="G290">
        <v>75</v>
      </c>
      <c r="H290" t="s">
        <v>34</v>
      </c>
      <c r="I290" t="s">
        <v>34</v>
      </c>
      <c r="J290" t="s">
        <v>34</v>
      </c>
      <c r="K290">
        <v>76</v>
      </c>
    </row>
    <row r="291" spans="1:11" x14ac:dyDescent="0.25">
      <c r="A291" t="s">
        <v>17</v>
      </c>
      <c r="B291" t="s">
        <v>24</v>
      </c>
      <c r="C291" t="s">
        <v>23</v>
      </c>
      <c r="D291" t="s">
        <v>11</v>
      </c>
      <c r="E291" t="s">
        <v>15</v>
      </c>
      <c r="F291">
        <v>77</v>
      </c>
      <c r="G291">
        <v>76</v>
      </c>
      <c r="H291" t="s">
        <v>34</v>
      </c>
      <c r="I291" t="s">
        <v>34</v>
      </c>
      <c r="J291" t="s">
        <v>34</v>
      </c>
      <c r="K291">
        <v>77</v>
      </c>
    </row>
    <row r="292" spans="1:11" x14ac:dyDescent="0.25">
      <c r="A292" t="s">
        <v>17</v>
      </c>
      <c r="B292" t="s">
        <v>13</v>
      </c>
      <c r="C292" t="s">
        <v>19</v>
      </c>
      <c r="D292" t="s">
        <v>11</v>
      </c>
      <c r="E292" t="s">
        <v>12</v>
      </c>
      <c r="F292">
        <v>76</v>
      </c>
      <c r="G292">
        <v>70</v>
      </c>
      <c r="H292" t="s">
        <v>34</v>
      </c>
      <c r="I292" t="s">
        <v>34</v>
      </c>
      <c r="J292" t="s">
        <v>34</v>
      </c>
      <c r="K292">
        <v>68</v>
      </c>
    </row>
    <row r="293" spans="1:11" x14ac:dyDescent="0.25">
      <c r="A293" t="s">
        <v>17</v>
      </c>
      <c r="B293" t="s">
        <v>21</v>
      </c>
      <c r="C293" t="s">
        <v>23</v>
      </c>
      <c r="D293" t="s">
        <v>11</v>
      </c>
      <c r="E293" t="s">
        <v>12</v>
      </c>
      <c r="F293">
        <v>86</v>
      </c>
      <c r="G293">
        <v>73</v>
      </c>
      <c r="H293" t="s">
        <v>34</v>
      </c>
      <c r="I293" t="s">
        <v>34</v>
      </c>
      <c r="J293" t="s">
        <v>34</v>
      </c>
      <c r="K293">
        <v>70</v>
      </c>
    </row>
    <row r="294" spans="1:11" x14ac:dyDescent="0.25">
      <c r="A294" t="s">
        <v>17</v>
      </c>
      <c r="B294" t="s">
        <v>13</v>
      </c>
      <c r="C294" t="s">
        <v>23</v>
      </c>
      <c r="D294" t="s">
        <v>11</v>
      </c>
      <c r="E294" t="s">
        <v>15</v>
      </c>
      <c r="F294">
        <v>63</v>
      </c>
      <c r="G294">
        <v>60</v>
      </c>
      <c r="H294" t="s">
        <v>34</v>
      </c>
      <c r="I294" t="s">
        <v>34</v>
      </c>
      <c r="J294" t="s">
        <v>34</v>
      </c>
      <c r="K294">
        <v>57</v>
      </c>
    </row>
    <row r="295" spans="1:11" x14ac:dyDescent="0.25">
      <c r="A295" t="s">
        <v>17</v>
      </c>
      <c r="B295" t="s">
        <v>18</v>
      </c>
      <c r="C295" t="s">
        <v>10</v>
      </c>
      <c r="D295" t="s">
        <v>11</v>
      </c>
      <c r="E295" t="s">
        <v>15</v>
      </c>
      <c r="F295">
        <v>87</v>
      </c>
      <c r="G295">
        <v>84</v>
      </c>
      <c r="H295" t="s">
        <v>34</v>
      </c>
      <c r="I295" t="s">
        <v>34</v>
      </c>
      <c r="J295" t="s">
        <v>34</v>
      </c>
      <c r="K295">
        <v>87</v>
      </c>
    </row>
    <row r="296" spans="1:11" x14ac:dyDescent="0.25">
      <c r="A296" t="s">
        <v>17</v>
      </c>
      <c r="B296" t="s">
        <v>21</v>
      </c>
      <c r="C296" t="s">
        <v>22</v>
      </c>
      <c r="D296" t="s">
        <v>20</v>
      </c>
      <c r="E296" t="s">
        <v>15</v>
      </c>
      <c r="F296">
        <v>78</v>
      </c>
      <c r="G296">
        <v>77</v>
      </c>
      <c r="H296" t="s">
        <v>34</v>
      </c>
      <c r="I296" t="s">
        <v>34</v>
      </c>
      <c r="J296" t="s">
        <v>34</v>
      </c>
      <c r="K296">
        <v>80</v>
      </c>
    </row>
    <row r="297" spans="1:11" x14ac:dyDescent="0.25">
      <c r="A297" t="s">
        <v>17</v>
      </c>
      <c r="B297" t="s">
        <v>9</v>
      </c>
      <c r="C297" t="s">
        <v>19</v>
      </c>
      <c r="D297" t="s">
        <v>20</v>
      </c>
      <c r="E297" t="s">
        <v>12</v>
      </c>
      <c r="F297">
        <v>67</v>
      </c>
      <c r="G297">
        <v>62</v>
      </c>
      <c r="H297" t="s">
        <v>34</v>
      </c>
      <c r="I297" t="s">
        <v>34</v>
      </c>
      <c r="J297" t="s">
        <v>34</v>
      </c>
      <c r="K297">
        <v>60</v>
      </c>
    </row>
    <row r="298" spans="1:11" x14ac:dyDescent="0.25">
      <c r="A298" t="s">
        <v>17</v>
      </c>
      <c r="B298" t="s">
        <v>18</v>
      </c>
      <c r="C298" t="s">
        <v>23</v>
      </c>
      <c r="D298" t="s">
        <v>11</v>
      </c>
      <c r="E298" t="s">
        <v>15</v>
      </c>
      <c r="F298">
        <v>46</v>
      </c>
      <c r="G298">
        <v>41</v>
      </c>
      <c r="H298" t="s">
        <v>35</v>
      </c>
      <c r="I298" t="s">
        <v>35</v>
      </c>
      <c r="J298" t="s">
        <v>35</v>
      </c>
      <c r="K298">
        <v>43</v>
      </c>
    </row>
    <row r="299" spans="1:11" x14ac:dyDescent="0.25">
      <c r="A299" t="s">
        <v>17</v>
      </c>
      <c r="B299" t="s">
        <v>24</v>
      </c>
      <c r="C299" t="s">
        <v>19</v>
      </c>
      <c r="D299" t="s">
        <v>11</v>
      </c>
      <c r="E299" t="s">
        <v>15</v>
      </c>
      <c r="F299">
        <v>71</v>
      </c>
      <c r="G299">
        <v>74</v>
      </c>
      <c r="H299" t="s">
        <v>34</v>
      </c>
      <c r="I299" t="s">
        <v>34</v>
      </c>
      <c r="J299" t="s">
        <v>34</v>
      </c>
      <c r="K299">
        <v>68</v>
      </c>
    </row>
    <row r="300" spans="1:11" x14ac:dyDescent="0.25">
      <c r="A300" t="s">
        <v>17</v>
      </c>
      <c r="B300" t="s">
        <v>13</v>
      </c>
      <c r="C300" t="s">
        <v>22</v>
      </c>
      <c r="D300" t="s">
        <v>20</v>
      </c>
      <c r="E300" t="s">
        <v>15</v>
      </c>
      <c r="F300">
        <v>40</v>
      </c>
      <c r="G300">
        <v>46</v>
      </c>
      <c r="H300" t="s">
        <v>35</v>
      </c>
      <c r="I300" t="s">
        <v>35</v>
      </c>
      <c r="J300" t="s">
        <v>34</v>
      </c>
      <c r="K300">
        <v>50</v>
      </c>
    </row>
    <row r="301" spans="1:11" x14ac:dyDescent="0.25">
      <c r="A301" t="s">
        <v>17</v>
      </c>
      <c r="B301" t="s">
        <v>21</v>
      </c>
      <c r="C301" t="s">
        <v>19</v>
      </c>
      <c r="D301" t="s">
        <v>20</v>
      </c>
      <c r="E301" t="s">
        <v>12</v>
      </c>
      <c r="F301">
        <v>90</v>
      </c>
      <c r="G301">
        <v>87</v>
      </c>
      <c r="H301" t="s">
        <v>34</v>
      </c>
      <c r="I301" t="s">
        <v>34</v>
      </c>
      <c r="J301" t="s">
        <v>34</v>
      </c>
      <c r="K301">
        <v>75</v>
      </c>
    </row>
    <row r="302" spans="1:11" x14ac:dyDescent="0.25">
      <c r="A302" t="s">
        <v>17</v>
      </c>
      <c r="B302" t="s">
        <v>18</v>
      </c>
      <c r="C302" t="s">
        <v>14</v>
      </c>
      <c r="D302" t="s">
        <v>20</v>
      </c>
      <c r="E302" t="s">
        <v>15</v>
      </c>
      <c r="F302">
        <v>81</v>
      </c>
      <c r="G302">
        <v>78</v>
      </c>
      <c r="H302" t="s">
        <v>34</v>
      </c>
      <c r="I302" t="s">
        <v>34</v>
      </c>
      <c r="J302" t="s">
        <v>34</v>
      </c>
      <c r="K302">
        <v>81</v>
      </c>
    </row>
    <row r="303" spans="1:11" x14ac:dyDescent="0.25">
      <c r="A303" t="s">
        <v>17</v>
      </c>
      <c r="B303" t="s">
        <v>21</v>
      </c>
      <c r="C303" t="s">
        <v>23</v>
      </c>
      <c r="D303" t="s">
        <v>20</v>
      </c>
      <c r="E303" t="s">
        <v>12</v>
      </c>
      <c r="F303">
        <v>56</v>
      </c>
      <c r="G303">
        <v>54</v>
      </c>
      <c r="H303" t="s">
        <v>34</v>
      </c>
      <c r="I303" t="s">
        <v>34</v>
      </c>
      <c r="J303" t="s">
        <v>34</v>
      </c>
      <c r="K303">
        <v>52</v>
      </c>
    </row>
    <row r="304" spans="1:11" x14ac:dyDescent="0.25">
      <c r="A304" t="s">
        <v>17</v>
      </c>
      <c r="B304" t="s">
        <v>13</v>
      </c>
      <c r="C304" t="s">
        <v>22</v>
      </c>
      <c r="D304" t="s">
        <v>20</v>
      </c>
      <c r="E304" t="s">
        <v>12</v>
      </c>
      <c r="F304">
        <v>66</v>
      </c>
      <c r="G304">
        <v>66</v>
      </c>
      <c r="H304" t="s">
        <v>34</v>
      </c>
      <c r="I304" t="s">
        <v>34</v>
      </c>
      <c r="J304" t="s">
        <v>34</v>
      </c>
      <c r="K304">
        <v>59</v>
      </c>
    </row>
    <row r="305" spans="1:11" x14ac:dyDescent="0.25">
      <c r="A305" t="s">
        <v>17</v>
      </c>
      <c r="B305" t="s">
        <v>9</v>
      </c>
      <c r="C305" t="s">
        <v>19</v>
      </c>
      <c r="D305" t="s">
        <v>11</v>
      </c>
      <c r="E305" t="s">
        <v>12</v>
      </c>
      <c r="F305">
        <v>80</v>
      </c>
      <c r="G305">
        <v>76</v>
      </c>
      <c r="H305" t="s">
        <v>34</v>
      </c>
      <c r="I305" t="s">
        <v>34</v>
      </c>
      <c r="J305" t="s">
        <v>34</v>
      </c>
      <c r="K305">
        <v>64</v>
      </c>
    </row>
    <row r="306" spans="1:11" x14ac:dyDescent="0.25">
      <c r="A306" t="s">
        <v>17</v>
      </c>
      <c r="B306" t="s">
        <v>24</v>
      </c>
      <c r="C306" t="s">
        <v>14</v>
      </c>
      <c r="D306" t="s">
        <v>20</v>
      </c>
      <c r="E306" t="s">
        <v>12</v>
      </c>
      <c r="F306">
        <v>93</v>
      </c>
      <c r="G306">
        <v>90</v>
      </c>
      <c r="H306" t="s">
        <v>34</v>
      </c>
      <c r="I306" t="s">
        <v>34</v>
      </c>
      <c r="J306" t="s">
        <v>34</v>
      </c>
      <c r="K306">
        <v>83</v>
      </c>
    </row>
    <row r="307" spans="1:11" x14ac:dyDescent="0.25">
      <c r="A307" t="s">
        <v>17</v>
      </c>
      <c r="B307" t="s">
        <v>18</v>
      </c>
      <c r="C307" t="s">
        <v>14</v>
      </c>
      <c r="D307" t="s">
        <v>11</v>
      </c>
      <c r="E307" t="s">
        <v>12</v>
      </c>
      <c r="F307">
        <v>69</v>
      </c>
      <c r="G307">
        <v>67</v>
      </c>
      <c r="H307" t="s">
        <v>34</v>
      </c>
      <c r="I307" t="s">
        <v>34</v>
      </c>
      <c r="J307" t="s">
        <v>34</v>
      </c>
      <c r="K307">
        <v>69</v>
      </c>
    </row>
    <row r="308" spans="1:11" x14ac:dyDescent="0.25">
      <c r="A308" t="s">
        <v>17</v>
      </c>
      <c r="B308" t="s">
        <v>24</v>
      </c>
      <c r="C308" t="s">
        <v>14</v>
      </c>
      <c r="D308" t="s">
        <v>11</v>
      </c>
      <c r="E308" t="s">
        <v>15</v>
      </c>
      <c r="F308">
        <v>99</v>
      </c>
      <c r="G308">
        <v>87</v>
      </c>
      <c r="H308" t="s">
        <v>34</v>
      </c>
      <c r="I308" t="s">
        <v>34</v>
      </c>
      <c r="J308" t="s">
        <v>34</v>
      </c>
      <c r="K308">
        <v>81</v>
      </c>
    </row>
    <row r="309" spans="1:11" x14ac:dyDescent="0.25">
      <c r="A309" t="s">
        <v>17</v>
      </c>
      <c r="B309" t="s">
        <v>13</v>
      </c>
      <c r="C309" t="s">
        <v>23</v>
      </c>
      <c r="D309" t="s">
        <v>11</v>
      </c>
      <c r="E309" t="s">
        <v>12</v>
      </c>
      <c r="F309">
        <v>51</v>
      </c>
      <c r="G309">
        <v>52</v>
      </c>
      <c r="H309" t="s">
        <v>34</v>
      </c>
      <c r="I309" t="s">
        <v>34</v>
      </c>
      <c r="J309" t="s">
        <v>35</v>
      </c>
      <c r="K309">
        <v>44</v>
      </c>
    </row>
    <row r="310" spans="1:11" x14ac:dyDescent="0.25">
      <c r="A310" t="s">
        <v>17</v>
      </c>
      <c r="B310" t="s">
        <v>18</v>
      </c>
      <c r="C310" t="s">
        <v>22</v>
      </c>
      <c r="D310" t="s">
        <v>20</v>
      </c>
      <c r="E310" t="s">
        <v>12</v>
      </c>
      <c r="F310">
        <v>53</v>
      </c>
      <c r="G310">
        <v>58</v>
      </c>
      <c r="H310" t="s">
        <v>34</v>
      </c>
      <c r="I310" t="s">
        <v>34</v>
      </c>
      <c r="J310" t="s">
        <v>35</v>
      </c>
      <c r="K310">
        <v>44</v>
      </c>
    </row>
    <row r="311" spans="1:11" x14ac:dyDescent="0.25">
      <c r="A311" t="s">
        <v>17</v>
      </c>
      <c r="B311" t="s">
        <v>21</v>
      </c>
      <c r="C311" t="s">
        <v>19</v>
      </c>
      <c r="D311" t="s">
        <v>20</v>
      </c>
      <c r="E311" t="s">
        <v>12</v>
      </c>
      <c r="F311">
        <v>77</v>
      </c>
      <c r="G311">
        <v>78</v>
      </c>
      <c r="H311" t="s">
        <v>34</v>
      </c>
      <c r="I311" t="s">
        <v>34</v>
      </c>
      <c r="J311" t="s">
        <v>34</v>
      </c>
      <c r="K311">
        <v>73</v>
      </c>
    </row>
    <row r="312" spans="1:11" x14ac:dyDescent="0.25">
      <c r="A312" t="s">
        <v>17</v>
      </c>
      <c r="B312" t="s">
        <v>24</v>
      </c>
      <c r="C312" t="s">
        <v>14</v>
      </c>
      <c r="D312" t="s">
        <v>11</v>
      </c>
      <c r="E312" t="s">
        <v>15</v>
      </c>
      <c r="F312">
        <v>85</v>
      </c>
      <c r="G312">
        <v>75</v>
      </c>
      <c r="H312" t="s">
        <v>34</v>
      </c>
      <c r="I312" t="s">
        <v>34</v>
      </c>
      <c r="J312" t="s">
        <v>34</v>
      </c>
      <c r="K312">
        <v>68</v>
      </c>
    </row>
    <row r="313" spans="1:11" x14ac:dyDescent="0.25">
      <c r="A313" t="s">
        <v>17</v>
      </c>
      <c r="B313" t="s">
        <v>9</v>
      </c>
      <c r="C313" t="s">
        <v>10</v>
      </c>
      <c r="D313" t="s">
        <v>11</v>
      </c>
      <c r="E313" t="s">
        <v>12</v>
      </c>
      <c r="F313">
        <v>66</v>
      </c>
      <c r="G313">
        <v>60</v>
      </c>
      <c r="H313" t="s">
        <v>34</v>
      </c>
      <c r="I313" t="s">
        <v>34</v>
      </c>
      <c r="J313" t="s">
        <v>34</v>
      </c>
      <c r="K313">
        <v>57</v>
      </c>
    </row>
    <row r="314" spans="1:11" x14ac:dyDescent="0.25">
      <c r="A314" t="s">
        <v>17</v>
      </c>
      <c r="B314" t="s">
        <v>21</v>
      </c>
      <c r="C314" t="s">
        <v>10</v>
      </c>
      <c r="D314" t="s">
        <v>11</v>
      </c>
      <c r="E314" t="s">
        <v>15</v>
      </c>
      <c r="F314">
        <v>67</v>
      </c>
      <c r="G314">
        <v>61</v>
      </c>
      <c r="H314" t="s">
        <v>34</v>
      </c>
      <c r="I314" t="s">
        <v>34</v>
      </c>
      <c r="J314" t="s">
        <v>34</v>
      </c>
      <c r="K314">
        <v>68</v>
      </c>
    </row>
    <row r="315" spans="1:11" x14ac:dyDescent="0.25">
      <c r="A315" t="s">
        <v>17</v>
      </c>
      <c r="B315" t="s">
        <v>9</v>
      </c>
      <c r="C315" t="s">
        <v>14</v>
      </c>
      <c r="D315" t="s">
        <v>11</v>
      </c>
      <c r="E315" t="s">
        <v>15</v>
      </c>
      <c r="F315">
        <v>62</v>
      </c>
      <c r="G315">
        <v>66</v>
      </c>
      <c r="H315" t="s">
        <v>34</v>
      </c>
      <c r="I315" t="s">
        <v>34</v>
      </c>
      <c r="J315" t="s">
        <v>34</v>
      </c>
      <c r="K315">
        <v>68</v>
      </c>
    </row>
    <row r="316" spans="1:11" x14ac:dyDescent="0.25">
      <c r="A316" t="s">
        <v>17</v>
      </c>
      <c r="B316" t="s">
        <v>9</v>
      </c>
      <c r="C316" t="s">
        <v>22</v>
      </c>
      <c r="D316" t="s">
        <v>11</v>
      </c>
      <c r="E316" t="s">
        <v>12</v>
      </c>
      <c r="F316">
        <v>62</v>
      </c>
      <c r="G316">
        <v>55</v>
      </c>
      <c r="H316" t="s">
        <v>34</v>
      </c>
      <c r="I316" t="s">
        <v>34</v>
      </c>
      <c r="J316" t="s">
        <v>34</v>
      </c>
      <c r="K316">
        <v>54</v>
      </c>
    </row>
    <row r="317" spans="1:11" x14ac:dyDescent="0.25">
      <c r="A317" t="s">
        <v>17</v>
      </c>
      <c r="B317" t="s">
        <v>13</v>
      </c>
      <c r="C317" t="s">
        <v>22</v>
      </c>
      <c r="D317" t="s">
        <v>11</v>
      </c>
      <c r="E317" t="s">
        <v>12</v>
      </c>
      <c r="F317">
        <v>71</v>
      </c>
      <c r="G317">
        <v>66</v>
      </c>
      <c r="H317" t="s">
        <v>34</v>
      </c>
      <c r="I317" t="s">
        <v>34</v>
      </c>
      <c r="J317" t="s">
        <v>34</v>
      </c>
      <c r="K317">
        <v>65</v>
      </c>
    </row>
    <row r="318" spans="1:11" x14ac:dyDescent="0.25">
      <c r="A318" t="s">
        <v>17</v>
      </c>
      <c r="B318" t="s">
        <v>9</v>
      </c>
      <c r="C318" t="s">
        <v>22</v>
      </c>
      <c r="D318" t="s">
        <v>11</v>
      </c>
      <c r="E318" t="s">
        <v>12</v>
      </c>
      <c r="F318">
        <v>60</v>
      </c>
      <c r="G318">
        <v>68</v>
      </c>
      <c r="H318" t="s">
        <v>34</v>
      </c>
      <c r="I318" t="s">
        <v>34</v>
      </c>
      <c r="J318" t="s">
        <v>34</v>
      </c>
      <c r="K318">
        <v>60</v>
      </c>
    </row>
    <row r="319" spans="1:11" x14ac:dyDescent="0.25">
      <c r="A319" t="s">
        <v>17</v>
      </c>
      <c r="B319" t="s">
        <v>13</v>
      </c>
      <c r="C319" t="s">
        <v>19</v>
      </c>
      <c r="D319" t="s">
        <v>11</v>
      </c>
      <c r="E319" t="s">
        <v>12</v>
      </c>
      <c r="F319">
        <v>83</v>
      </c>
      <c r="G319">
        <v>72</v>
      </c>
      <c r="H319" t="s">
        <v>34</v>
      </c>
      <c r="I319" t="s">
        <v>34</v>
      </c>
      <c r="J319" t="s">
        <v>34</v>
      </c>
      <c r="K319">
        <v>78</v>
      </c>
    </row>
    <row r="320" spans="1:11" x14ac:dyDescent="0.25">
      <c r="A320" t="s">
        <v>17</v>
      </c>
      <c r="B320" t="s">
        <v>9</v>
      </c>
      <c r="C320" t="s">
        <v>10</v>
      </c>
      <c r="D320" t="s">
        <v>11</v>
      </c>
      <c r="E320" t="s">
        <v>12</v>
      </c>
      <c r="F320">
        <v>63</v>
      </c>
      <c r="G320">
        <v>71</v>
      </c>
      <c r="H320" t="s">
        <v>34</v>
      </c>
      <c r="I320" t="s">
        <v>34</v>
      </c>
      <c r="J320" t="s">
        <v>34</v>
      </c>
      <c r="K320">
        <v>69</v>
      </c>
    </row>
    <row r="321" spans="1:11" x14ac:dyDescent="0.25">
      <c r="A321" t="s">
        <v>17</v>
      </c>
      <c r="B321" t="s">
        <v>21</v>
      </c>
      <c r="C321" t="s">
        <v>14</v>
      </c>
      <c r="D321" t="s">
        <v>20</v>
      </c>
      <c r="E321" t="s">
        <v>12</v>
      </c>
      <c r="F321">
        <v>63</v>
      </c>
      <c r="G321">
        <v>61</v>
      </c>
      <c r="H321" t="s">
        <v>34</v>
      </c>
      <c r="I321" t="s">
        <v>34</v>
      </c>
      <c r="J321" t="s">
        <v>34</v>
      </c>
      <c r="K321">
        <v>60</v>
      </c>
    </row>
    <row r="322" spans="1:11" x14ac:dyDescent="0.25">
      <c r="A322" t="s">
        <v>17</v>
      </c>
      <c r="B322" t="s">
        <v>21</v>
      </c>
      <c r="C322" t="s">
        <v>19</v>
      </c>
      <c r="D322" t="s">
        <v>20</v>
      </c>
      <c r="E322" t="s">
        <v>12</v>
      </c>
      <c r="F322">
        <v>81</v>
      </c>
      <c r="G322">
        <v>75</v>
      </c>
      <c r="H322" t="s">
        <v>34</v>
      </c>
      <c r="I322" t="s">
        <v>34</v>
      </c>
      <c r="J322" t="s">
        <v>34</v>
      </c>
      <c r="K322">
        <v>78</v>
      </c>
    </row>
    <row r="323" spans="1:11" x14ac:dyDescent="0.25">
      <c r="A323" t="s">
        <v>17</v>
      </c>
      <c r="B323" t="s">
        <v>21</v>
      </c>
      <c r="C323" t="s">
        <v>19</v>
      </c>
      <c r="D323" t="s">
        <v>20</v>
      </c>
      <c r="E323" t="s">
        <v>12</v>
      </c>
      <c r="F323">
        <v>52</v>
      </c>
      <c r="G323">
        <v>57</v>
      </c>
      <c r="H323" t="s">
        <v>34</v>
      </c>
      <c r="I323" t="s">
        <v>34</v>
      </c>
      <c r="J323" t="s">
        <v>34</v>
      </c>
      <c r="K323">
        <v>50</v>
      </c>
    </row>
    <row r="324" spans="1:11" x14ac:dyDescent="0.25">
      <c r="A324" t="s">
        <v>17</v>
      </c>
      <c r="B324" t="s">
        <v>21</v>
      </c>
      <c r="C324" t="s">
        <v>19</v>
      </c>
      <c r="D324" t="s">
        <v>11</v>
      </c>
      <c r="E324" t="s">
        <v>15</v>
      </c>
      <c r="F324">
        <v>81</v>
      </c>
      <c r="G324">
        <v>72</v>
      </c>
      <c r="H324" t="s">
        <v>34</v>
      </c>
      <c r="I324" t="s">
        <v>34</v>
      </c>
      <c r="J324" t="s">
        <v>34</v>
      </c>
      <c r="K324">
        <v>77</v>
      </c>
    </row>
    <row r="325" spans="1:11" x14ac:dyDescent="0.25">
      <c r="A325" t="s">
        <v>17</v>
      </c>
      <c r="B325" t="s">
        <v>13</v>
      </c>
      <c r="C325" t="s">
        <v>14</v>
      </c>
      <c r="D325" t="s">
        <v>11</v>
      </c>
      <c r="E325" t="s">
        <v>12</v>
      </c>
      <c r="F325">
        <v>73</v>
      </c>
      <c r="G325">
        <v>74</v>
      </c>
      <c r="H325" t="s">
        <v>34</v>
      </c>
      <c r="I325" t="s">
        <v>34</v>
      </c>
      <c r="J325" t="s">
        <v>34</v>
      </c>
      <c r="K325">
        <v>61</v>
      </c>
    </row>
    <row r="326" spans="1:11" x14ac:dyDescent="0.25">
      <c r="A326" t="s">
        <v>17</v>
      </c>
      <c r="B326" t="s">
        <v>21</v>
      </c>
      <c r="C326" t="s">
        <v>19</v>
      </c>
      <c r="D326" t="s">
        <v>11</v>
      </c>
      <c r="E326" t="s">
        <v>12</v>
      </c>
      <c r="F326">
        <v>80</v>
      </c>
      <c r="G326">
        <v>63</v>
      </c>
      <c r="H326" t="s">
        <v>34</v>
      </c>
      <c r="I326" t="s">
        <v>34</v>
      </c>
      <c r="J326" t="s">
        <v>34</v>
      </c>
      <c r="K326">
        <v>63</v>
      </c>
    </row>
    <row r="327" spans="1:11" x14ac:dyDescent="0.25">
      <c r="A327" t="s">
        <v>17</v>
      </c>
      <c r="B327" t="s">
        <v>13</v>
      </c>
      <c r="C327" t="s">
        <v>23</v>
      </c>
      <c r="D327" t="s">
        <v>11</v>
      </c>
      <c r="E327" t="s">
        <v>12</v>
      </c>
      <c r="F327">
        <v>73</v>
      </c>
      <c r="G327">
        <v>66</v>
      </c>
      <c r="H327" t="s">
        <v>34</v>
      </c>
      <c r="I327" t="s">
        <v>34</v>
      </c>
      <c r="J327" t="s">
        <v>34</v>
      </c>
      <c r="K327">
        <v>63</v>
      </c>
    </row>
    <row r="328" spans="1:11" x14ac:dyDescent="0.25">
      <c r="A328" t="s">
        <v>17</v>
      </c>
      <c r="B328" t="s">
        <v>13</v>
      </c>
      <c r="C328" t="s">
        <v>14</v>
      </c>
      <c r="D328" t="s">
        <v>11</v>
      </c>
      <c r="E328" t="s">
        <v>12</v>
      </c>
      <c r="F328">
        <v>61</v>
      </c>
      <c r="G328">
        <v>61</v>
      </c>
      <c r="H328" t="s">
        <v>34</v>
      </c>
      <c r="I328" t="s">
        <v>34</v>
      </c>
      <c r="J328" t="s">
        <v>34</v>
      </c>
      <c r="K328">
        <v>62</v>
      </c>
    </row>
    <row r="329" spans="1:11" x14ac:dyDescent="0.25">
      <c r="A329" t="s">
        <v>17</v>
      </c>
      <c r="B329" t="s">
        <v>18</v>
      </c>
      <c r="C329" t="s">
        <v>14</v>
      </c>
      <c r="D329" t="s">
        <v>20</v>
      </c>
      <c r="E329" t="s">
        <v>12</v>
      </c>
      <c r="F329">
        <v>28</v>
      </c>
      <c r="G329">
        <v>23</v>
      </c>
      <c r="H329" t="s">
        <v>35</v>
      </c>
      <c r="I329" t="s">
        <v>35</v>
      </c>
      <c r="J329" t="s">
        <v>35</v>
      </c>
      <c r="K329">
        <v>19</v>
      </c>
    </row>
    <row r="330" spans="1:11" x14ac:dyDescent="0.25">
      <c r="A330" t="s">
        <v>17</v>
      </c>
      <c r="B330" t="s">
        <v>13</v>
      </c>
      <c r="C330" t="s">
        <v>19</v>
      </c>
      <c r="D330" t="s">
        <v>11</v>
      </c>
      <c r="E330" t="s">
        <v>15</v>
      </c>
      <c r="F330">
        <v>82</v>
      </c>
      <c r="G330">
        <v>75</v>
      </c>
      <c r="H330" t="s">
        <v>34</v>
      </c>
      <c r="I330" t="s">
        <v>34</v>
      </c>
      <c r="J330" t="s">
        <v>34</v>
      </c>
      <c r="K330">
        <v>77</v>
      </c>
    </row>
    <row r="331" spans="1:11" x14ac:dyDescent="0.25">
      <c r="A331" t="s">
        <v>17</v>
      </c>
      <c r="B331" t="s">
        <v>13</v>
      </c>
      <c r="C331" t="s">
        <v>14</v>
      </c>
      <c r="D331" t="s">
        <v>20</v>
      </c>
      <c r="E331" t="s">
        <v>12</v>
      </c>
      <c r="F331">
        <v>74</v>
      </c>
      <c r="G331">
        <v>77</v>
      </c>
      <c r="H331" t="s">
        <v>34</v>
      </c>
      <c r="I331" t="s">
        <v>34</v>
      </c>
      <c r="J331" t="s">
        <v>34</v>
      </c>
      <c r="K331">
        <v>73</v>
      </c>
    </row>
    <row r="332" spans="1:11" x14ac:dyDescent="0.25">
      <c r="A332" t="s">
        <v>17</v>
      </c>
      <c r="B332" t="s">
        <v>13</v>
      </c>
      <c r="C332" t="s">
        <v>22</v>
      </c>
      <c r="D332" t="s">
        <v>11</v>
      </c>
      <c r="E332" t="s">
        <v>12</v>
      </c>
      <c r="F332">
        <v>71</v>
      </c>
      <c r="G332">
        <v>60</v>
      </c>
      <c r="H332" t="s">
        <v>34</v>
      </c>
      <c r="I332" t="s">
        <v>34</v>
      </c>
      <c r="J332" t="s">
        <v>34</v>
      </c>
      <c r="K332">
        <v>61</v>
      </c>
    </row>
    <row r="333" spans="1:11" x14ac:dyDescent="0.25">
      <c r="A333" t="s">
        <v>17</v>
      </c>
      <c r="B333" t="s">
        <v>13</v>
      </c>
      <c r="C333" t="s">
        <v>19</v>
      </c>
      <c r="D333" t="s">
        <v>11</v>
      </c>
      <c r="E333" t="s">
        <v>12</v>
      </c>
      <c r="F333">
        <v>47</v>
      </c>
      <c r="G333">
        <v>37</v>
      </c>
      <c r="H333" t="s">
        <v>35</v>
      </c>
      <c r="I333" t="s">
        <v>35</v>
      </c>
      <c r="J333" t="s">
        <v>35</v>
      </c>
      <c r="K333">
        <v>35</v>
      </c>
    </row>
    <row r="334" spans="1:11" x14ac:dyDescent="0.25">
      <c r="A334" t="s">
        <v>17</v>
      </c>
      <c r="B334" t="s">
        <v>24</v>
      </c>
      <c r="C334" t="s">
        <v>19</v>
      </c>
      <c r="D334" t="s">
        <v>11</v>
      </c>
      <c r="E334" t="s">
        <v>15</v>
      </c>
      <c r="F334">
        <v>62</v>
      </c>
      <c r="G334">
        <v>56</v>
      </c>
      <c r="H334" t="s">
        <v>34</v>
      </c>
      <c r="I334" t="s">
        <v>34</v>
      </c>
      <c r="J334" t="s">
        <v>34</v>
      </c>
      <c r="K334">
        <v>53</v>
      </c>
    </row>
    <row r="335" spans="1:11" x14ac:dyDescent="0.25">
      <c r="A335" t="s">
        <v>17</v>
      </c>
      <c r="B335" t="s">
        <v>9</v>
      </c>
      <c r="C335" t="s">
        <v>19</v>
      </c>
      <c r="D335" t="s">
        <v>11</v>
      </c>
      <c r="E335" t="s">
        <v>12</v>
      </c>
      <c r="F335">
        <v>90</v>
      </c>
      <c r="G335">
        <v>78</v>
      </c>
      <c r="H335" t="s">
        <v>34</v>
      </c>
      <c r="I335" t="s">
        <v>34</v>
      </c>
      <c r="J335" t="s">
        <v>34</v>
      </c>
      <c r="K335">
        <v>81</v>
      </c>
    </row>
    <row r="336" spans="1:11" x14ac:dyDescent="0.25">
      <c r="A336" t="s">
        <v>17</v>
      </c>
      <c r="B336" t="s">
        <v>21</v>
      </c>
      <c r="C336" t="s">
        <v>19</v>
      </c>
      <c r="D336" t="s">
        <v>11</v>
      </c>
      <c r="E336" t="s">
        <v>12</v>
      </c>
      <c r="F336">
        <v>90</v>
      </c>
      <c r="G336">
        <v>87</v>
      </c>
      <c r="H336" t="s">
        <v>34</v>
      </c>
      <c r="I336" t="s">
        <v>34</v>
      </c>
      <c r="J336" t="s">
        <v>34</v>
      </c>
      <c r="K336">
        <v>85</v>
      </c>
    </row>
    <row r="337" spans="1:11" x14ac:dyDescent="0.25">
      <c r="A337" t="s">
        <v>17</v>
      </c>
      <c r="B337" t="s">
        <v>21</v>
      </c>
      <c r="C337" t="s">
        <v>23</v>
      </c>
      <c r="D337" t="s">
        <v>11</v>
      </c>
      <c r="E337" t="s">
        <v>12</v>
      </c>
      <c r="F337">
        <v>69</v>
      </c>
      <c r="G337">
        <v>66</v>
      </c>
      <c r="H337" t="s">
        <v>34</v>
      </c>
      <c r="I337" t="s">
        <v>34</v>
      </c>
      <c r="J337" t="s">
        <v>34</v>
      </c>
      <c r="K337">
        <v>61</v>
      </c>
    </row>
    <row r="338" spans="1:11" x14ac:dyDescent="0.25">
      <c r="A338" t="s">
        <v>17</v>
      </c>
      <c r="B338" t="s">
        <v>21</v>
      </c>
      <c r="C338" t="s">
        <v>23</v>
      </c>
      <c r="D338" t="s">
        <v>11</v>
      </c>
      <c r="E338" t="s">
        <v>15</v>
      </c>
      <c r="F338">
        <v>76</v>
      </c>
      <c r="G338">
        <v>70</v>
      </c>
      <c r="H338" t="s">
        <v>34</v>
      </c>
      <c r="I338" t="s">
        <v>34</v>
      </c>
      <c r="J338" t="s">
        <v>34</v>
      </c>
      <c r="K338">
        <v>69</v>
      </c>
    </row>
    <row r="339" spans="1:11" x14ac:dyDescent="0.25">
      <c r="A339" t="s">
        <v>17</v>
      </c>
      <c r="B339" t="s">
        <v>13</v>
      </c>
      <c r="C339" t="s">
        <v>19</v>
      </c>
      <c r="D339" t="s">
        <v>11</v>
      </c>
      <c r="E339" t="s">
        <v>12</v>
      </c>
      <c r="F339">
        <v>49</v>
      </c>
      <c r="G339">
        <v>51</v>
      </c>
      <c r="H339" t="s">
        <v>35</v>
      </c>
      <c r="I339" t="s">
        <v>34</v>
      </c>
      <c r="J339" t="s">
        <v>35</v>
      </c>
      <c r="K339">
        <v>43</v>
      </c>
    </row>
    <row r="340" spans="1:11" x14ac:dyDescent="0.25">
      <c r="A340" t="s">
        <v>17</v>
      </c>
      <c r="B340" t="s">
        <v>13</v>
      </c>
      <c r="C340" t="s">
        <v>19</v>
      </c>
      <c r="D340" t="s">
        <v>20</v>
      </c>
      <c r="E340" t="s">
        <v>12</v>
      </c>
      <c r="F340">
        <v>77</v>
      </c>
      <c r="G340">
        <v>67</v>
      </c>
      <c r="H340" t="s">
        <v>34</v>
      </c>
      <c r="I340" t="s">
        <v>34</v>
      </c>
      <c r="J340" t="s">
        <v>34</v>
      </c>
      <c r="K340">
        <v>64</v>
      </c>
    </row>
    <row r="341" spans="1:11" x14ac:dyDescent="0.25">
      <c r="A341" t="s">
        <v>17</v>
      </c>
      <c r="B341" t="s">
        <v>13</v>
      </c>
      <c r="C341" t="s">
        <v>23</v>
      </c>
      <c r="D341" t="s">
        <v>20</v>
      </c>
      <c r="E341" t="s">
        <v>15</v>
      </c>
      <c r="F341">
        <v>51</v>
      </c>
      <c r="G341">
        <v>56</v>
      </c>
      <c r="H341" t="s">
        <v>34</v>
      </c>
      <c r="I341" t="s">
        <v>34</v>
      </c>
      <c r="J341" t="s">
        <v>34</v>
      </c>
      <c r="K341">
        <v>53</v>
      </c>
    </row>
    <row r="342" spans="1:11" x14ac:dyDescent="0.25">
      <c r="A342" t="s">
        <v>17</v>
      </c>
      <c r="B342" t="s">
        <v>13</v>
      </c>
      <c r="C342" t="s">
        <v>22</v>
      </c>
      <c r="D342" t="s">
        <v>20</v>
      </c>
      <c r="E342" t="s">
        <v>12</v>
      </c>
      <c r="F342">
        <v>58</v>
      </c>
      <c r="G342">
        <v>61</v>
      </c>
      <c r="H342" t="s">
        <v>34</v>
      </c>
      <c r="I342" t="s">
        <v>34</v>
      </c>
      <c r="J342" t="s">
        <v>34</v>
      </c>
      <c r="K342">
        <v>52</v>
      </c>
    </row>
    <row r="343" spans="1:11" x14ac:dyDescent="0.25">
      <c r="A343" t="s">
        <v>17</v>
      </c>
      <c r="B343" t="s">
        <v>9</v>
      </c>
      <c r="C343" t="s">
        <v>22</v>
      </c>
      <c r="D343" t="s">
        <v>11</v>
      </c>
      <c r="E343" t="s">
        <v>12</v>
      </c>
      <c r="F343">
        <v>70</v>
      </c>
      <c r="G343">
        <v>65</v>
      </c>
      <c r="H343" t="s">
        <v>34</v>
      </c>
      <c r="I343" t="s">
        <v>34</v>
      </c>
      <c r="J343" t="s">
        <v>34</v>
      </c>
      <c r="K343">
        <v>60</v>
      </c>
    </row>
    <row r="344" spans="1:11" x14ac:dyDescent="0.25">
      <c r="A344" t="s">
        <v>17</v>
      </c>
      <c r="B344" t="s">
        <v>21</v>
      </c>
      <c r="C344" t="s">
        <v>22</v>
      </c>
      <c r="D344" t="s">
        <v>11</v>
      </c>
      <c r="E344" t="s">
        <v>12</v>
      </c>
      <c r="F344">
        <v>41</v>
      </c>
      <c r="G344">
        <v>52</v>
      </c>
      <c r="H344" t="s">
        <v>35</v>
      </c>
      <c r="I344" t="s">
        <v>34</v>
      </c>
      <c r="J344" t="s">
        <v>34</v>
      </c>
      <c r="K344">
        <v>51</v>
      </c>
    </row>
    <row r="345" spans="1:11" x14ac:dyDescent="0.25">
      <c r="A345" t="s">
        <v>17</v>
      </c>
      <c r="B345" t="s">
        <v>21</v>
      </c>
      <c r="C345" t="s">
        <v>19</v>
      </c>
      <c r="D345" t="s">
        <v>11</v>
      </c>
      <c r="E345" t="s">
        <v>15</v>
      </c>
      <c r="F345">
        <v>67</v>
      </c>
      <c r="G345">
        <v>72</v>
      </c>
      <c r="H345" t="s">
        <v>34</v>
      </c>
      <c r="I345" t="s">
        <v>34</v>
      </c>
      <c r="J345" t="s">
        <v>34</v>
      </c>
      <c r="K345">
        <v>67</v>
      </c>
    </row>
    <row r="346" spans="1:11" x14ac:dyDescent="0.25">
      <c r="A346" t="s">
        <v>17</v>
      </c>
      <c r="B346" t="s">
        <v>21</v>
      </c>
      <c r="C346" t="s">
        <v>14</v>
      </c>
      <c r="D346" t="s">
        <v>11</v>
      </c>
      <c r="E346" t="s">
        <v>12</v>
      </c>
      <c r="F346">
        <v>79</v>
      </c>
      <c r="G346">
        <v>73</v>
      </c>
      <c r="H346" t="s">
        <v>34</v>
      </c>
      <c r="I346" t="s">
        <v>34</v>
      </c>
      <c r="J346" t="s">
        <v>34</v>
      </c>
      <c r="K346">
        <v>67</v>
      </c>
    </row>
    <row r="347" spans="1:11" x14ac:dyDescent="0.25">
      <c r="A347" t="s">
        <v>17</v>
      </c>
      <c r="B347" t="s">
        <v>24</v>
      </c>
      <c r="C347" t="s">
        <v>14</v>
      </c>
      <c r="D347" t="s">
        <v>11</v>
      </c>
      <c r="E347" t="s">
        <v>12</v>
      </c>
      <c r="F347">
        <v>86</v>
      </c>
      <c r="G347">
        <v>76</v>
      </c>
      <c r="H347" t="s">
        <v>34</v>
      </c>
      <c r="I347" t="s">
        <v>34</v>
      </c>
      <c r="J347" t="s">
        <v>34</v>
      </c>
      <c r="K347">
        <v>74</v>
      </c>
    </row>
    <row r="348" spans="1:11" x14ac:dyDescent="0.25">
      <c r="A348" t="s">
        <v>17</v>
      </c>
      <c r="B348" t="s">
        <v>9</v>
      </c>
      <c r="C348" t="s">
        <v>14</v>
      </c>
      <c r="D348" t="s">
        <v>11</v>
      </c>
      <c r="E348" t="s">
        <v>12</v>
      </c>
      <c r="F348">
        <v>62</v>
      </c>
      <c r="G348">
        <v>61</v>
      </c>
      <c r="H348" t="s">
        <v>34</v>
      </c>
      <c r="I348" t="s">
        <v>34</v>
      </c>
      <c r="J348" t="s">
        <v>34</v>
      </c>
      <c r="K348">
        <v>57</v>
      </c>
    </row>
    <row r="349" spans="1:11" x14ac:dyDescent="0.25">
      <c r="A349" t="s">
        <v>17</v>
      </c>
      <c r="B349" t="s">
        <v>18</v>
      </c>
      <c r="C349" t="s">
        <v>22</v>
      </c>
      <c r="D349" t="s">
        <v>11</v>
      </c>
      <c r="E349" t="s">
        <v>12</v>
      </c>
      <c r="F349">
        <v>71</v>
      </c>
      <c r="G349">
        <v>74</v>
      </c>
      <c r="H349" t="s">
        <v>34</v>
      </c>
      <c r="I349" t="s">
        <v>34</v>
      </c>
      <c r="J349" t="s">
        <v>34</v>
      </c>
      <c r="K349">
        <v>64</v>
      </c>
    </row>
    <row r="350" spans="1:11" x14ac:dyDescent="0.25">
      <c r="A350" t="s">
        <v>17</v>
      </c>
      <c r="B350" t="s">
        <v>21</v>
      </c>
      <c r="C350" t="s">
        <v>22</v>
      </c>
      <c r="D350" t="s">
        <v>20</v>
      </c>
      <c r="E350" t="s">
        <v>12</v>
      </c>
      <c r="F350">
        <v>75</v>
      </c>
      <c r="G350">
        <v>74</v>
      </c>
      <c r="H350" t="s">
        <v>34</v>
      </c>
      <c r="I350" t="s">
        <v>34</v>
      </c>
      <c r="J350" t="s">
        <v>34</v>
      </c>
      <c r="K350">
        <v>66</v>
      </c>
    </row>
    <row r="351" spans="1:11" x14ac:dyDescent="0.25">
      <c r="A351" t="s">
        <v>17</v>
      </c>
      <c r="B351" t="s">
        <v>24</v>
      </c>
      <c r="C351" t="s">
        <v>19</v>
      </c>
      <c r="D351" t="s">
        <v>11</v>
      </c>
      <c r="E351" t="s">
        <v>12</v>
      </c>
      <c r="F351">
        <v>87</v>
      </c>
      <c r="G351">
        <v>74</v>
      </c>
      <c r="H351" t="s">
        <v>34</v>
      </c>
      <c r="I351" t="s">
        <v>34</v>
      </c>
      <c r="J351" t="s">
        <v>34</v>
      </c>
      <c r="K351">
        <v>76</v>
      </c>
    </row>
    <row r="352" spans="1:11" x14ac:dyDescent="0.25">
      <c r="A352" t="s">
        <v>17</v>
      </c>
      <c r="B352" t="s">
        <v>21</v>
      </c>
      <c r="C352" t="s">
        <v>23</v>
      </c>
      <c r="D352" t="s">
        <v>11</v>
      </c>
      <c r="E352" t="s">
        <v>12</v>
      </c>
      <c r="F352">
        <v>84</v>
      </c>
      <c r="G352">
        <v>84</v>
      </c>
      <c r="H352" t="s">
        <v>34</v>
      </c>
      <c r="I352" t="s">
        <v>34</v>
      </c>
      <c r="J352" t="s">
        <v>34</v>
      </c>
      <c r="K352">
        <v>80</v>
      </c>
    </row>
    <row r="353" spans="1:11" x14ac:dyDescent="0.25">
      <c r="A353" t="s">
        <v>17</v>
      </c>
      <c r="B353" t="s">
        <v>24</v>
      </c>
      <c r="C353" t="s">
        <v>14</v>
      </c>
      <c r="D353" t="s">
        <v>11</v>
      </c>
      <c r="E353" t="s">
        <v>12</v>
      </c>
      <c r="F353">
        <v>66</v>
      </c>
      <c r="G353">
        <v>57</v>
      </c>
      <c r="H353" t="s">
        <v>34</v>
      </c>
      <c r="I353" t="s">
        <v>34</v>
      </c>
      <c r="J353" t="s">
        <v>34</v>
      </c>
      <c r="K353">
        <v>52</v>
      </c>
    </row>
    <row r="354" spans="1:11" x14ac:dyDescent="0.25">
      <c r="A354" t="s">
        <v>17</v>
      </c>
      <c r="B354" t="s">
        <v>9</v>
      </c>
      <c r="C354" t="s">
        <v>22</v>
      </c>
      <c r="D354" t="s">
        <v>11</v>
      </c>
      <c r="E354" t="s">
        <v>12</v>
      </c>
      <c r="F354">
        <v>79</v>
      </c>
      <c r="G354">
        <v>60</v>
      </c>
      <c r="H354" t="s">
        <v>34</v>
      </c>
      <c r="I354" t="s">
        <v>34</v>
      </c>
      <c r="J354" t="s">
        <v>34</v>
      </c>
      <c r="K354">
        <v>65</v>
      </c>
    </row>
    <row r="355" spans="1:11" x14ac:dyDescent="0.25">
      <c r="A355" t="s">
        <v>17</v>
      </c>
      <c r="B355" t="s">
        <v>21</v>
      </c>
      <c r="C355" t="s">
        <v>14</v>
      </c>
      <c r="D355" t="s">
        <v>11</v>
      </c>
      <c r="E355" t="s">
        <v>12</v>
      </c>
      <c r="F355">
        <v>67</v>
      </c>
      <c r="G355">
        <v>64</v>
      </c>
      <c r="H355" t="s">
        <v>34</v>
      </c>
      <c r="I355" t="s">
        <v>34</v>
      </c>
      <c r="J355" t="s">
        <v>34</v>
      </c>
      <c r="K355">
        <v>70</v>
      </c>
    </row>
    <row r="356" spans="1:11" x14ac:dyDescent="0.25">
      <c r="A356" t="s">
        <v>17</v>
      </c>
      <c r="B356" t="s">
        <v>21</v>
      </c>
      <c r="C356" t="s">
        <v>14</v>
      </c>
      <c r="D356" t="s">
        <v>20</v>
      </c>
      <c r="E356" t="s">
        <v>12</v>
      </c>
      <c r="F356">
        <v>49</v>
      </c>
      <c r="G356">
        <v>57</v>
      </c>
      <c r="H356" t="s">
        <v>35</v>
      </c>
      <c r="I356" t="s">
        <v>34</v>
      </c>
      <c r="J356" t="s">
        <v>35</v>
      </c>
      <c r="K356">
        <v>46</v>
      </c>
    </row>
    <row r="357" spans="1:11" x14ac:dyDescent="0.25">
      <c r="A357" t="s">
        <v>17</v>
      </c>
      <c r="B357" t="s">
        <v>21</v>
      </c>
      <c r="C357" t="s">
        <v>19</v>
      </c>
      <c r="D357" t="s">
        <v>11</v>
      </c>
      <c r="E357" t="s">
        <v>12</v>
      </c>
      <c r="F357">
        <v>61</v>
      </c>
      <c r="G357">
        <v>48</v>
      </c>
      <c r="H357" t="s">
        <v>34</v>
      </c>
      <c r="I357" t="s">
        <v>35</v>
      </c>
      <c r="J357" t="s">
        <v>35</v>
      </c>
      <c r="K357">
        <v>46</v>
      </c>
    </row>
    <row r="358" spans="1:11" x14ac:dyDescent="0.25">
      <c r="A358" t="s">
        <v>17</v>
      </c>
      <c r="B358" t="s">
        <v>18</v>
      </c>
      <c r="C358" t="s">
        <v>19</v>
      </c>
      <c r="D358" t="s">
        <v>11</v>
      </c>
      <c r="E358" t="s">
        <v>12</v>
      </c>
      <c r="F358">
        <v>63</v>
      </c>
      <c r="G358">
        <v>61</v>
      </c>
      <c r="H358" t="s">
        <v>34</v>
      </c>
      <c r="I358" t="s">
        <v>34</v>
      </c>
      <c r="J358" t="s">
        <v>34</v>
      </c>
      <c r="K358">
        <v>61</v>
      </c>
    </row>
    <row r="359" spans="1:11" x14ac:dyDescent="0.25">
      <c r="A359" t="s">
        <v>17</v>
      </c>
      <c r="B359" t="s">
        <v>9</v>
      </c>
      <c r="C359" t="s">
        <v>19</v>
      </c>
      <c r="D359" t="s">
        <v>20</v>
      </c>
      <c r="E359" t="s">
        <v>15</v>
      </c>
      <c r="F359">
        <v>69</v>
      </c>
      <c r="G359">
        <v>70</v>
      </c>
      <c r="H359" t="s">
        <v>34</v>
      </c>
      <c r="I359" t="s">
        <v>34</v>
      </c>
      <c r="J359" t="s">
        <v>34</v>
      </c>
      <c r="K359">
        <v>63</v>
      </c>
    </row>
    <row r="360" spans="1:11" x14ac:dyDescent="0.25">
      <c r="A360" t="s">
        <v>17</v>
      </c>
      <c r="B360" t="s">
        <v>21</v>
      </c>
      <c r="C360" t="s">
        <v>14</v>
      </c>
      <c r="D360" t="s">
        <v>20</v>
      </c>
      <c r="E360" t="s">
        <v>12</v>
      </c>
      <c r="F360">
        <v>59</v>
      </c>
      <c r="G360">
        <v>62</v>
      </c>
      <c r="H360" t="s">
        <v>34</v>
      </c>
      <c r="I360" t="s">
        <v>34</v>
      </c>
      <c r="J360" t="s">
        <v>34</v>
      </c>
      <c r="K360">
        <v>61</v>
      </c>
    </row>
    <row r="361" spans="1:11" x14ac:dyDescent="0.25">
      <c r="A361" t="s">
        <v>17</v>
      </c>
      <c r="B361" t="s">
        <v>21</v>
      </c>
      <c r="C361" t="s">
        <v>14</v>
      </c>
      <c r="D361" t="s">
        <v>11</v>
      </c>
      <c r="E361" t="s">
        <v>15</v>
      </c>
      <c r="F361">
        <v>100</v>
      </c>
      <c r="G361">
        <v>97</v>
      </c>
      <c r="H361" t="s">
        <v>34</v>
      </c>
      <c r="I361" t="s">
        <v>34</v>
      </c>
      <c r="J361" t="s">
        <v>34</v>
      </c>
      <c r="K361">
        <v>99</v>
      </c>
    </row>
    <row r="362" spans="1:11" x14ac:dyDescent="0.25">
      <c r="A362" t="s">
        <v>17</v>
      </c>
      <c r="B362" t="s">
        <v>18</v>
      </c>
      <c r="C362" t="s">
        <v>14</v>
      </c>
      <c r="D362" t="s">
        <v>11</v>
      </c>
      <c r="E362" t="s">
        <v>15</v>
      </c>
      <c r="F362">
        <v>100</v>
      </c>
      <c r="G362">
        <v>96</v>
      </c>
      <c r="H362" t="s">
        <v>34</v>
      </c>
      <c r="I362" t="s">
        <v>34</v>
      </c>
      <c r="J362" t="s">
        <v>34</v>
      </c>
      <c r="K362">
        <v>86</v>
      </c>
    </row>
    <row r="363" spans="1:11" x14ac:dyDescent="0.25">
      <c r="A363" t="s">
        <v>17</v>
      </c>
      <c r="B363" t="s">
        <v>9</v>
      </c>
      <c r="C363" t="s">
        <v>23</v>
      </c>
      <c r="D363" t="s">
        <v>11</v>
      </c>
      <c r="E363" t="s">
        <v>15</v>
      </c>
      <c r="F363">
        <v>85</v>
      </c>
      <c r="G363">
        <v>84</v>
      </c>
      <c r="H363" t="s">
        <v>34</v>
      </c>
      <c r="I363" t="s">
        <v>34</v>
      </c>
      <c r="J363" t="s">
        <v>34</v>
      </c>
      <c r="K363">
        <v>78</v>
      </c>
    </row>
    <row r="364" spans="1:11" x14ac:dyDescent="0.25">
      <c r="A364" t="s">
        <v>17</v>
      </c>
      <c r="B364" t="s">
        <v>13</v>
      </c>
      <c r="C364" t="s">
        <v>22</v>
      </c>
      <c r="D364" t="s">
        <v>20</v>
      </c>
      <c r="E364" t="s">
        <v>15</v>
      </c>
      <c r="F364">
        <v>58</v>
      </c>
      <c r="G364">
        <v>51</v>
      </c>
      <c r="H364" t="s">
        <v>34</v>
      </c>
      <c r="I364" t="s">
        <v>34</v>
      </c>
      <c r="J364" t="s">
        <v>34</v>
      </c>
      <c r="K364">
        <v>52</v>
      </c>
    </row>
    <row r="365" spans="1:11" x14ac:dyDescent="0.25">
      <c r="A365" t="s">
        <v>17</v>
      </c>
      <c r="B365" t="s">
        <v>9</v>
      </c>
      <c r="C365" t="s">
        <v>10</v>
      </c>
      <c r="D365" t="s">
        <v>20</v>
      </c>
      <c r="E365" t="s">
        <v>12</v>
      </c>
      <c r="F365">
        <v>62</v>
      </c>
      <c r="G365">
        <v>63</v>
      </c>
      <c r="H365" t="s">
        <v>34</v>
      </c>
      <c r="I365" t="s">
        <v>34</v>
      </c>
      <c r="J365" t="s">
        <v>34</v>
      </c>
      <c r="K365">
        <v>56</v>
      </c>
    </row>
    <row r="366" spans="1:11" x14ac:dyDescent="0.25">
      <c r="A366" t="s">
        <v>17</v>
      </c>
      <c r="B366" t="s">
        <v>13</v>
      </c>
      <c r="C366" t="s">
        <v>14</v>
      </c>
      <c r="D366" t="s">
        <v>11</v>
      </c>
      <c r="E366" t="s">
        <v>12</v>
      </c>
      <c r="F366">
        <v>59</v>
      </c>
      <c r="G366">
        <v>60</v>
      </c>
      <c r="H366" t="s">
        <v>34</v>
      </c>
      <c r="I366" t="s">
        <v>34</v>
      </c>
      <c r="J366" t="s">
        <v>34</v>
      </c>
      <c r="K366">
        <v>58</v>
      </c>
    </row>
    <row r="367" spans="1:11" x14ac:dyDescent="0.25">
      <c r="A367" t="s">
        <v>17</v>
      </c>
      <c r="B367" t="s">
        <v>18</v>
      </c>
      <c r="C367" t="s">
        <v>10</v>
      </c>
      <c r="D367" t="s">
        <v>20</v>
      </c>
      <c r="E367" t="s">
        <v>15</v>
      </c>
      <c r="F367">
        <v>49</v>
      </c>
      <c r="G367">
        <v>58</v>
      </c>
      <c r="H367" t="s">
        <v>35</v>
      </c>
      <c r="I367" t="s">
        <v>34</v>
      </c>
      <c r="J367" t="s">
        <v>34</v>
      </c>
      <c r="K367">
        <v>60</v>
      </c>
    </row>
    <row r="368" spans="1:11" x14ac:dyDescent="0.25">
      <c r="A368" t="s">
        <v>17</v>
      </c>
      <c r="B368" t="s">
        <v>13</v>
      </c>
      <c r="C368" t="s">
        <v>22</v>
      </c>
      <c r="D368" t="s">
        <v>11</v>
      </c>
      <c r="E368" t="s">
        <v>15</v>
      </c>
      <c r="F368">
        <v>69</v>
      </c>
      <c r="G368">
        <v>58</v>
      </c>
      <c r="H368" t="s">
        <v>34</v>
      </c>
      <c r="I368" t="s">
        <v>34</v>
      </c>
      <c r="J368" t="s">
        <v>34</v>
      </c>
      <c r="K368">
        <v>53</v>
      </c>
    </row>
    <row r="369" spans="1:11" x14ac:dyDescent="0.25">
      <c r="A369" t="s">
        <v>17</v>
      </c>
      <c r="B369" t="s">
        <v>13</v>
      </c>
      <c r="C369" t="s">
        <v>10</v>
      </c>
      <c r="D369" t="s">
        <v>20</v>
      </c>
      <c r="E369" t="s">
        <v>12</v>
      </c>
      <c r="F369">
        <v>61</v>
      </c>
      <c r="G369">
        <v>66</v>
      </c>
      <c r="H369" t="s">
        <v>34</v>
      </c>
      <c r="I369" t="s">
        <v>34</v>
      </c>
      <c r="J369" t="s">
        <v>34</v>
      </c>
      <c r="K369">
        <v>61</v>
      </c>
    </row>
    <row r="370" spans="1:11" x14ac:dyDescent="0.25">
      <c r="A370" t="s">
        <v>17</v>
      </c>
      <c r="B370" t="s">
        <v>13</v>
      </c>
      <c r="C370" t="s">
        <v>19</v>
      </c>
      <c r="D370" t="s">
        <v>20</v>
      </c>
      <c r="E370" t="s">
        <v>15</v>
      </c>
      <c r="F370">
        <v>65</v>
      </c>
      <c r="G370">
        <v>73</v>
      </c>
      <c r="H370" t="s">
        <v>34</v>
      </c>
      <c r="I370" t="s">
        <v>34</v>
      </c>
      <c r="J370" t="s">
        <v>34</v>
      </c>
      <c r="K370">
        <v>68</v>
      </c>
    </row>
    <row r="371" spans="1:11" x14ac:dyDescent="0.25">
      <c r="A371" t="s">
        <v>17</v>
      </c>
      <c r="B371" t="s">
        <v>21</v>
      </c>
      <c r="C371" t="s">
        <v>16</v>
      </c>
      <c r="D371" t="s">
        <v>11</v>
      </c>
      <c r="E371" t="s">
        <v>12</v>
      </c>
      <c r="F371">
        <v>95</v>
      </c>
      <c r="G371">
        <v>81</v>
      </c>
      <c r="H371" t="s">
        <v>34</v>
      </c>
      <c r="I371" t="s">
        <v>34</v>
      </c>
      <c r="J371" t="s">
        <v>34</v>
      </c>
      <c r="K371">
        <v>84</v>
      </c>
    </row>
    <row r="372" spans="1:11" x14ac:dyDescent="0.25">
      <c r="A372" t="s">
        <v>17</v>
      </c>
      <c r="B372" t="s">
        <v>24</v>
      </c>
      <c r="C372" t="s">
        <v>14</v>
      </c>
      <c r="D372" t="s">
        <v>11</v>
      </c>
      <c r="E372" t="s">
        <v>12</v>
      </c>
      <c r="F372">
        <v>84</v>
      </c>
      <c r="G372">
        <v>77</v>
      </c>
      <c r="H372" t="s">
        <v>34</v>
      </c>
      <c r="I372" t="s">
        <v>34</v>
      </c>
      <c r="J372" t="s">
        <v>34</v>
      </c>
      <c r="K372">
        <v>71</v>
      </c>
    </row>
    <row r="373" spans="1:11" x14ac:dyDescent="0.25">
      <c r="A373" t="s">
        <v>17</v>
      </c>
      <c r="B373" t="s">
        <v>21</v>
      </c>
      <c r="C373" t="s">
        <v>10</v>
      </c>
      <c r="D373" t="s">
        <v>11</v>
      </c>
      <c r="E373" t="s">
        <v>12</v>
      </c>
      <c r="F373">
        <v>88</v>
      </c>
      <c r="G373">
        <v>78</v>
      </c>
      <c r="H373" t="s">
        <v>34</v>
      </c>
      <c r="I373" t="s">
        <v>34</v>
      </c>
      <c r="J373" t="s">
        <v>34</v>
      </c>
      <c r="K373">
        <v>83</v>
      </c>
    </row>
    <row r="374" spans="1:11" x14ac:dyDescent="0.25">
      <c r="A374" t="s">
        <v>17</v>
      </c>
      <c r="B374" t="s">
        <v>21</v>
      </c>
      <c r="C374" t="s">
        <v>23</v>
      </c>
      <c r="D374" t="s">
        <v>11</v>
      </c>
      <c r="E374" t="s">
        <v>12</v>
      </c>
      <c r="F374">
        <v>74</v>
      </c>
      <c r="G374">
        <v>74</v>
      </c>
      <c r="H374" t="s">
        <v>34</v>
      </c>
      <c r="I374" t="s">
        <v>34</v>
      </c>
      <c r="J374" t="s">
        <v>34</v>
      </c>
      <c r="K374">
        <v>72</v>
      </c>
    </row>
    <row r="375" spans="1:11" x14ac:dyDescent="0.25">
      <c r="A375" t="s">
        <v>17</v>
      </c>
      <c r="B375" t="s">
        <v>13</v>
      </c>
      <c r="C375" t="s">
        <v>10</v>
      </c>
      <c r="D375" t="s">
        <v>11</v>
      </c>
      <c r="E375" t="s">
        <v>15</v>
      </c>
      <c r="F375">
        <v>94</v>
      </c>
      <c r="G375">
        <v>90</v>
      </c>
      <c r="H375" t="s">
        <v>34</v>
      </c>
      <c r="I375" t="s">
        <v>34</v>
      </c>
      <c r="J375" t="s">
        <v>34</v>
      </c>
      <c r="K375">
        <v>91</v>
      </c>
    </row>
    <row r="376" spans="1:11" x14ac:dyDescent="0.25">
      <c r="A376" t="s">
        <v>17</v>
      </c>
      <c r="B376" t="s">
        <v>21</v>
      </c>
      <c r="C376" t="s">
        <v>14</v>
      </c>
      <c r="D376" t="s">
        <v>20</v>
      </c>
      <c r="E376" t="s">
        <v>15</v>
      </c>
      <c r="F376">
        <v>69</v>
      </c>
      <c r="G376">
        <v>60</v>
      </c>
      <c r="H376" t="s">
        <v>34</v>
      </c>
      <c r="I376" t="s">
        <v>34</v>
      </c>
      <c r="J376" t="s">
        <v>34</v>
      </c>
      <c r="K376">
        <v>63</v>
      </c>
    </row>
    <row r="377" spans="1:11" x14ac:dyDescent="0.25">
      <c r="A377" t="s">
        <v>17</v>
      </c>
      <c r="B377" t="s">
        <v>24</v>
      </c>
      <c r="C377" t="s">
        <v>19</v>
      </c>
      <c r="D377" t="s">
        <v>20</v>
      </c>
      <c r="E377" t="s">
        <v>12</v>
      </c>
      <c r="F377">
        <v>46</v>
      </c>
      <c r="G377">
        <v>43</v>
      </c>
      <c r="H377" t="s">
        <v>35</v>
      </c>
      <c r="I377" t="s">
        <v>35</v>
      </c>
      <c r="J377" t="s">
        <v>35</v>
      </c>
      <c r="K377">
        <v>41</v>
      </c>
    </row>
    <row r="378" spans="1:11" x14ac:dyDescent="0.25">
      <c r="A378" t="s">
        <v>17</v>
      </c>
      <c r="B378" t="s">
        <v>13</v>
      </c>
      <c r="C378" t="s">
        <v>23</v>
      </c>
      <c r="D378" t="s">
        <v>11</v>
      </c>
      <c r="E378" t="s">
        <v>12</v>
      </c>
      <c r="F378">
        <v>75</v>
      </c>
      <c r="G378">
        <v>72</v>
      </c>
      <c r="H378" t="s">
        <v>34</v>
      </c>
      <c r="I378" t="s">
        <v>34</v>
      </c>
      <c r="J378" t="s">
        <v>34</v>
      </c>
      <c r="K378">
        <v>62</v>
      </c>
    </row>
    <row r="379" spans="1:11" x14ac:dyDescent="0.25">
      <c r="A379" t="s">
        <v>17</v>
      </c>
      <c r="B379" t="s">
        <v>21</v>
      </c>
      <c r="C379" t="s">
        <v>16</v>
      </c>
      <c r="D379" t="s">
        <v>20</v>
      </c>
      <c r="E379" t="s">
        <v>15</v>
      </c>
      <c r="F379">
        <v>84</v>
      </c>
      <c r="G379">
        <v>89</v>
      </c>
      <c r="H379" t="s">
        <v>34</v>
      </c>
      <c r="I379" t="s">
        <v>34</v>
      </c>
      <c r="J379" t="s">
        <v>34</v>
      </c>
      <c r="K379">
        <v>90</v>
      </c>
    </row>
    <row r="380" spans="1:11" x14ac:dyDescent="0.25">
      <c r="A380" t="s">
        <v>17</v>
      </c>
      <c r="B380" t="s">
        <v>21</v>
      </c>
      <c r="C380" t="s">
        <v>22</v>
      </c>
      <c r="D380" t="s">
        <v>20</v>
      </c>
      <c r="E380" t="s">
        <v>12</v>
      </c>
      <c r="F380">
        <v>60</v>
      </c>
      <c r="G380">
        <v>57</v>
      </c>
      <c r="H380" t="s">
        <v>34</v>
      </c>
      <c r="I380" t="s">
        <v>34</v>
      </c>
      <c r="J380" t="s">
        <v>34</v>
      </c>
      <c r="K380">
        <v>51</v>
      </c>
    </row>
    <row r="381" spans="1:11" x14ac:dyDescent="0.25">
      <c r="A381" t="s">
        <v>17</v>
      </c>
      <c r="B381" t="s">
        <v>18</v>
      </c>
      <c r="C381" t="s">
        <v>10</v>
      </c>
      <c r="D381" t="s">
        <v>11</v>
      </c>
      <c r="E381" t="s">
        <v>12</v>
      </c>
      <c r="F381">
        <v>66</v>
      </c>
      <c r="G381">
        <v>64</v>
      </c>
      <c r="H381" t="s">
        <v>34</v>
      </c>
      <c r="I381" t="s">
        <v>34</v>
      </c>
      <c r="J381" t="s">
        <v>34</v>
      </c>
      <c r="K381">
        <v>62</v>
      </c>
    </row>
    <row r="382" spans="1:11" x14ac:dyDescent="0.25">
      <c r="A382" t="s">
        <v>17</v>
      </c>
      <c r="B382" t="s">
        <v>18</v>
      </c>
      <c r="C382" t="s">
        <v>23</v>
      </c>
      <c r="D382" t="s">
        <v>11</v>
      </c>
      <c r="E382" t="s">
        <v>12</v>
      </c>
      <c r="F382">
        <v>53</v>
      </c>
      <c r="G382">
        <v>54</v>
      </c>
      <c r="H382" t="s">
        <v>34</v>
      </c>
      <c r="I382" t="s">
        <v>34</v>
      </c>
      <c r="J382" t="s">
        <v>35</v>
      </c>
      <c r="K382">
        <v>48</v>
      </c>
    </row>
    <row r="383" spans="1:11" x14ac:dyDescent="0.25">
      <c r="A383" t="s">
        <v>17</v>
      </c>
      <c r="B383" t="s">
        <v>13</v>
      </c>
      <c r="C383" t="s">
        <v>19</v>
      </c>
      <c r="D383" t="s">
        <v>11</v>
      </c>
      <c r="E383" t="s">
        <v>15</v>
      </c>
      <c r="F383">
        <v>87</v>
      </c>
      <c r="G383">
        <v>100</v>
      </c>
      <c r="H383" t="s">
        <v>34</v>
      </c>
      <c r="I383" t="s">
        <v>34</v>
      </c>
      <c r="J383" t="s">
        <v>34</v>
      </c>
      <c r="K383">
        <v>95</v>
      </c>
    </row>
    <row r="384" spans="1:11" x14ac:dyDescent="0.25">
      <c r="A384" t="s">
        <v>17</v>
      </c>
      <c r="B384" t="s">
        <v>13</v>
      </c>
      <c r="C384" t="s">
        <v>16</v>
      </c>
      <c r="D384" t="s">
        <v>20</v>
      </c>
      <c r="E384" t="s">
        <v>12</v>
      </c>
      <c r="F384">
        <v>79</v>
      </c>
      <c r="G384">
        <v>81</v>
      </c>
      <c r="H384" t="s">
        <v>34</v>
      </c>
      <c r="I384" t="s">
        <v>34</v>
      </c>
      <c r="J384" t="s">
        <v>34</v>
      </c>
      <c r="K384">
        <v>71</v>
      </c>
    </row>
    <row r="385" spans="1:11" x14ac:dyDescent="0.25">
      <c r="A385" t="s">
        <v>17</v>
      </c>
      <c r="B385" t="s">
        <v>9</v>
      </c>
      <c r="C385" t="s">
        <v>22</v>
      </c>
      <c r="D385" t="s">
        <v>20</v>
      </c>
      <c r="E385" t="s">
        <v>12</v>
      </c>
      <c r="F385">
        <v>30</v>
      </c>
      <c r="G385">
        <v>24</v>
      </c>
      <c r="H385" t="s">
        <v>35</v>
      </c>
      <c r="I385" t="s">
        <v>35</v>
      </c>
      <c r="J385" t="s">
        <v>35</v>
      </c>
      <c r="K385">
        <v>15</v>
      </c>
    </row>
    <row r="386" spans="1:11" x14ac:dyDescent="0.25">
      <c r="A386" t="s">
        <v>17</v>
      </c>
      <c r="B386" t="s">
        <v>24</v>
      </c>
      <c r="C386" t="s">
        <v>10</v>
      </c>
      <c r="D386" t="s">
        <v>11</v>
      </c>
      <c r="E386" t="s">
        <v>12</v>
      </c>
      <c r="F386">
        <v>68</v>
      </c>
      <c r="G386">
        <v>68</v>
      </c>
      <c r="H386" t="s">
        <v>34</v>
      </c>
      <c r="I386" t="s">
        <v>34</v>
      </c>
      <c r="J386" t="s">
        <v>34</v>
      </c>
      <c r="K386">
        <v>64</v>
      </c>
    </row>
    <row r="387" spans="1:11" x14ac:dyDescent="0.25">
      <c r="A387" t="s">
        <v>17</v>
      </c>
      <c r="B387" t="s">
        <v>18</v>
      </c>
      <c r="C387" t="s">
        <v>23</v>
      </c>
      <c r="D387" t="s">
        <v>11</v>
      </c>
      <c r="E387" t="s">
        <v>12</v>
      </c>
      <c r="F387">
        <v>71</v>
      </c>
      <c r="G387">
        <v>62</v>
      </c>
      <c r="H387" t="s">
        <v>34</v>
      </c>
      <c r="I387" t="s">
        <v>34</v>
      </c>
      <c r="J387" t="s">
        <v>34</v>
      </c>
      <c r="K387">
        <v>50</v>
      </c>
    </row>
    <row r="388" spans="1:11" x14ac:dyDescent="0.25">
      <c r="A388" t="s">
        <v>17</v>
      </c>
      <c r="B388" t="s">
        <v>13</v>
      </c>
      <c r="C388" t="s">
        <v>14</v>
      </c>
      <c r="D388" t="s">
        <v>20</v>
      </c>
      <c r="E388" t="s">
        <v>12</v>
      </c>
      <c r="F388">
        <v>58</v>
      </c>
      <c r="G388">
        <v>57</v>
      </c>
      <c r="H388" t="s">
        <v>34</v>
      </c>
      <c r="I388" t="s">
        <v>34</v>
      </c>
      <c r="J388" t="s">
        <v>34</v>
      </c>
      <c r="K388">
        <v>54</v>
      </c>
    </row>
    <row r="389" spans="1:11" x14ac:dyDescent="0.25">
      <c r="A389" t="s">
        <v>17</v>
      </c>
      <c r="B389" t="s">
        <v>18</v>
      </c>
      <c r="C389" t="s">
        <v>14</v>
      </c>
      <c r="D389" t="s">
        <v>11</v>
      </c>
      <c r="E389" t="s">
        <v>15</v>
      </c>
      <c r="F389">
        <v>61</v>
      </c>
      <c r="G389">
        <v>51</v>
      </c>
      <c r="H389" t="s">
        <v>34</v>
      </c>
      <c r="I389" t="s">
        <v>34</v>
      </c>
      <c r="J389" t="s">
        <v>34</v>
      </c>
      <c r="K389">
        <v>52</v>
      </c>
    </row>
    <row r="390" spans="1:11" x14ac:dyDescent="0.25">
      <c r="A390" t="s">
        <v>17</v>
      </c>
      <c r="B390" t="s">
        <v>18</v>
      </c>
      <c r="C390" t="s">
        <v>19</v>
      </c>
      <c r="D390" t="s">
        <v>20</v>
      </c>
      <c r="E390" t="s">
        <v>15</v>
      </c>
      <c r="F390">
        <v>40</v>
      </c>
      <c r="G390">
        <v>55</v>
      </c>
      <c r="H390" t="s">
        <v>35</v>
      </c>
      <c r="I390" t="s">
        <v>34</v>
      </c>
      <c r="J390" t="s">
        <v>34</v>
      </c>
      <c r="K390">
        <v>53</v>
      </c>
    </row>
    <row r="391" spans="1:11" x14ac:dyDescent="0.25">
      <c r="A391" t="s">
        <v>17</v>
      </c>
      <c r="B391" t="s">
        <v>21</v>
      </c>
      <c r="C391" t="s">
        <v>16</v>
      </c>
      <c r="D391" t="s">
        <v>11</v>
      </c>
      <c r="E391" t="s">
        <v>12</v>
      </c>
      <c r="F391">
        <v>73</v>
      </c>
      <c r="G391">
        <v>70</v>
      </c>
      <c r="H391" t="s">
        <v>34</v>
      </c>
      <c r="I391" t="s">
        <v>34</v>
      </c>
      <c r="J391" t="s">
        <v>34</v>
      </c>
      <c r="K391">
        <v>75</v>
      </c>
    </row>
    <row r="392" spans="1:11" x14ac:dyDescent="0.25">
      <c r="A392" t="s">
        <v>17</v>
      </c>
      <c r="B392" t="s">
        <v>24</v>
      </c>
      <c r="C392" t="s">
        <v>23</v>
      </c>
      <c r="D392" t="s">
        <v>20</v>
      </c>
      <c r="E392" t="s">
        <v>15</v>
      </c>
      <c r="F392">
        <v>73</v>
      </c>
      <c r="G392">
        <v>67</v>
      </c>
      <c r="H392" t="s">
        <v>34</v>
      </c>
      <c r="I392" t="s">
        <v>34</v>
      </c>
      <c r="J392" t="s">
        <v>34</v>
      </c>
      <c r="K392">
        <v>59</v>
      </c>
    </row>
    <row r="393" spans="1:11" x14ac:dyDescent="0.25">
      <c r="A393" t="s">
        <v>17</v>
      </c>
      <c r="B393" t="s">
        <v>18</v>
      </c>
      <c r="C393" t="s">
        <v>10</v>
      </c>
      <c r="D393" t="s">
        <v>11</v>
      </c>
      <c r="E393" t="s">
        <v>12</v>
      </c>
      <c r="F393">
        <v>91</v>
      </c>
      <c r="G393">
        <v>96</v>
      </c>
      <c r="H393" t="s">
        <v>34</v>
      </c>
      <c r="I393" t="s">
        <v>34</v>
      </c>
      <c r="J393" t="s">
        <v>34</v>
      </c>
      <c r="K393">
        <v>92</v>
      </c>
    </row>
    <row r="394" spans="1:11" x14ac:dyDescent="0.25">
      <c r="A394" t="s">
        <v>17</v>
      </c>
      <c r="B394" t="s">
        <v>24</v>
      </c>
      <c r="C394" t="s">
        <v>14</v>
      </c>
      <c r="D394" t="s">
        <v>11</v>
      </c>
      <c r="E394" t="s">
        <v>12</v>
      </c>
      <c r="F394">
        <v>76</v>
      </c>
      <c r="G394">
        <v>67</v>
      </c>
      <c r="H394" t="s">
        <v>34</v>
      </c>
      <c r="I394" t="s">
        <v>34</v>
      </c>
      <c r="J394" t="s">
        <v>34</v>
      </c>
      <c r="K394">
        <v>67</v>
      </c>
    </row>
    <row r="395" spans="1:11" x14ac:dyDescent="0.25">
      <c r="A395" t="s">
        <v>17</v>
      </c>
      <c r="B395" t="s">
        <v>13</v>
      </c>
      <c r="C395" t="s">
        <v>19</v>
      </c>
      <c r="D395" t="s">
        <v>11</v>
      </c>
      <c r="E395" t="s">
        <v>15</v>
      </c>
      <c r="F395">
        <v>57</v>
      </c>
      <c r="G395">
        <v>54</v>
      </c>
      <c r="H395" t="s">
        <v>34</v>
      </c>
      <c r="I395" t="s">
        <v>34</v>
      </c>
      <c r="J395" t="s">
        <v>34</v>
      </c>
      <c r="K395">
        <v>56</v>
      </c>
    </row>
    <row r="396" spans="1:11" x14ac:dyDescent="0.25">
      <c r="A396" t="s">
        <v>17</v>
      </c>
      <c r="B396" t="s">
        <v>9</v>
      </c>
      <c r="C396" t="s">
        <v>14</v>
      </c>
      <c r="D396" t="s">
        <v>11</v>
      </c>
      <c r="E396" t="s">
        <v>15</v>
      </c>
      <c r="F396">
        <v>71</v>
      </c>
      <c r="G396">
        <v>75</v>
      </c>
      <c r="H396" t="s">
        <v>34</v>
      </c>
      <c r="I396" t="s">
        <v>34</v>
      </c>
      <c r="J396" t="s">
        <v>34</v>
      </c>
      <c r="K396">
        <v>70</v>
      </c>
    </row>
    <row r="397" spans="1:11" x14ac:dyDescent="0.25">
      <c r="A397" t="s">
        <v>17</v>
      </c>
      <c r="B397" t="s">
        <v>18</v>
      </c>
      <c r="C397" t="s">
        <v>22</v>
      </c>
      <c r="D397" t="s">
        <v>20</v>
      </c>
      <c r="E397" t="s">
        <v>12</v>
      </c>
      <c r="F397">
        <v>48</v>
      </c>
      <c r="G397">
        <v>45</v>
      </c>
      <c r="H397" t="s">
        <v>35</v>
      </c>
      <c r="I397" t="s">
        <v>35</v>
      </c>
      <c r="J397" t="s">
        <v>35</v>
      </c>
      <c r="K397">
        <v>41</v>
      </c>
    </row>
    <row r="398" spans="1:11" x14ac:dyDescent="0.25">
      <c r="A398" t="s">
        <v>17</v>
      </c>
      <c r="B398" t="s">
        <v>21</v>
      </c>
      <c r="C398" t="s">
        <v>10</v>
      </c>
      <c r="D398" t="s">
        <v>20</v>
      </c>
      <c r="E398" t="s">
        <v>12</v>
      </c>
      <c r="F398">
        <v>68</v>
      </c>
      <c r="G398">
        <v>68</v>
      </c>
      <c r="H398" t="s">
        <v>34</v>
      </c>
      <c r="I398" t="s">
        <v>34</v>
      </c>
      <c r="J398" t="s">
        <v>34</v>
      </c>
      <c r="K398">
        <v>67</v>
      </c>
    </row>
    <row r="399" spans="1:11" x14ac:dyDescent="0.25">
      <c r="A399" t="s">
        <v>17</v>
      </c>
      <c r="B399" t="s">
        <v>9</v>
      </c>
      <c r="C399" t="s">
        <v>22</v>
      </c>
      <c r="D399" t="s">
        <v>20</v>
      </c>
      <c r="E399" t="s">
        <v>12</v>
      </c>
      <c r="F399">
        <v>63</v>
      </c>
      <c r="G399">
        <v>48</v>
      </c>
      <c r="H399" t="s">
        <v>34</v>
      </c>
      <c r="I399" t="s">
        <v>35</v>
      </c>
      <c r="J399" t="s">
        <v>35</v>
      </c>
      <c r="K399">
        <v>47</v>
      </c>
    </row>
    <row r="400" spans="1:11" x14ac:dyDescent="0.25">
      <c r="A400" t="s">
        <v>17</v>
      </c>
      <c r="B400" t="s">
        <v>9</v>
      </c>
      <c r="C400" t="s">
        <v>23</v>
      </c>
      <c r="D400" t="s">
        <v>11</v>
      </c>
      <c r="E400" t="s">
        <v>12</v>
      </c>
      <c r="F400">
        <v>74</v>
      </c>
      <c r="G400">
        <v>63</v>
      </c>
      <c r="H400" t="s">
        <v>34</v>
      </c>
      <c r="I400" t="s">
        <v>34</v>
      </c>
      <c r="J400" t="s">
        <v>34</v>
      </c>
      <c r="K400">
        <v>57</v>
      </c>
    </row>
    <row r="401" spans="1:11" x14ac:dyDescent="0.25">
      <c r="A401" t="s">
        <v>17</v>
      </c>
      <c r="B401" t="s">
        <v>21</v>
      </c>
      <c r="C401" t="s">
        <v>23</v>
      </c>
      <c r="D401" t="s">
        <v>11</v>
      </c>
      <c r="E401" t="s">
        <v>12</v>
      </c>
      <c r="F401">
        <v>60</v>
      </c>
      <c r="G401">
        <v>59</v>
      </c>
      <c r="H401" t="s">
        <v>34</v>
      </c>
      <c r="I401" t="s">
        <v>34</v>
      </c>
      <c r="J401" t="s">
        <v>34</v>
      </c>
      <c r="K401">
        <v>54</v>
      </c>
    </row>
    <row r="402" spans="1:11" x14ac:dyDescent="0.25">
      <c r="A402" t="s">
        <v>17</v>
      </c>
      <c r="B402" t="s">
        <v>9</v>
      </c>
      <c r="C402" t="s">
        <v>19</v>
      </c>
      <c r="D402" t="s">
        <v>11</v>
      </c>
      <c r="E402" t="s">
        <v>12</v>
      </c>
      <c r="F402">
        <v>48</v>
      </c>
      <c r="G402">
        <v>43</v>
      </c>
      <c r="H402" t="s">
        <v>35</v>
      </c>
      <c r="I402" t="s">
        <v>35</v>
      </c>
      <c r="J402" t="s">
        <v>35</v>
      </c>
      <c r="K402">
        <v>45</v>
      </c>
    </row>
    <row r="403" spans="1:11" x14ac:dyDescent="0.25">
      <c r="A403" t="s">
        <v>17</v>
      </c>
      <c r="B403" t="s">
        <v>18</v>
      </c>
      <c r="C403" t="s">
        <v>14</v>
      </c>
      <c r="D403" t="s">
        <v>11</v>
      </c>
      <c r="E403" t="s">
        <v>12</v>
      </c>
      <c r="F403">
        <v>53</v>
      </c>
      <c r="G403">
        <v>43</v>
      </c>
      <c r="H403" t="s">
        <v>34</v>
      </c>
      <c r="I403" t="s">
        <v>35</v>
      </c>
      <c r="J403" t="s">
        <v>35</v>
      </c>
      <c r="K403">
        <v>43</v>
      </c>
    </row>
    <row r="404" spans="1:11" x14ac:dyDescent="0.25">
      <c r="A404" t="s">
        <v>17</v>
      </c>
      <c r="B404" t="s">
        <v>9</v>
      </c>
      <c r="C404" t="s">
        <v>10</v>
      </c>
      <c r="D404" t="s">
        <v>20</v>
      </c>
      <c r="E404" t="s">
        <v>12</v>
      </c>
      <c r="F404">
        <v>48</v>
      </c>
      <c r="G404">
        <v>51</v>
      </c>
      <c r="H404" t="s">
        <v>35</v>
      </c>
      <c r="I404" t="s">
        <v>34</v>
      </c>
      <c r="J404" t="s">
        <v>35</v>
      </c>
      <c r="K404">
        <v>46</v>
      </c>
    </row>
    <row r="405" spans="1:11" x14ac:dyDescent="0.25">
      <c r="A405" t="s">
        <v>17</v>
      </c>
      <c r="B405" t="s">
        <v>13</v>
      </c>
      <c r="C405" t="s">
        <v>10</v>
      </c>
      <c r="D405" t="s">
        <v>11</v>
      </c>
      <c r="E405" t="s">
        <v>15</v>
      </c>
      <c r="F405">
        <v>96</v>
      </c>
      <c r="G405">
        <v>90</v>
      </c>
      <c r="H405" t="s">
        <v>34</v>
      </c>
      <c r="I405" t="s">
        <v>34</v>
      </c>
      <c r="J405" t="s">
        <v>34</v>
      </c>
      <c r="K405">
        <v>92</v>
      </c>
    </row>
    <row r="406" spans="1:11" x14ac:dyDescent="0.25">
      <c r="A406" t="s">
        <v>17</v>
      </c>
      <c r="B406" t="s">
        <v>21</v>
      </c>
      <c r="C406" t="s">
        <v>23</v>
      </c>
      <c r="D406" t="s">
        <v>11</v>
      </c>
      <c r="E406" t="s">
        <v>12</v>
      </c>
      <c r="F406">
        <v>73</v>
      </c>
      <c r="G406">
        <v>66</v>
      </c>
      <c r="H406" t="s">
        <v>34</v>
      </c>
      <c r="I406" t="s">
        <v>34</v>
      </c>
      <c r="J406" t="s">
        <v>34</v>
      </c>
      <c r="K406">
        <v>62</v>
      </c>
    </row>
    <row r="407" spans="1:11" x14ac:dyDescent="0.25">
      <c r="A407" t="s">
        <v>17</v>
      </c>
      <c r="B407" t="s">
        <v>13</v>
      </c>
      <c r="C407" t="s">
        <v>16</v>
      </c>
      <c r="D407" t="s">
        <v>20</v>
      </c>
      <c r="E407" t="s">
        <v>12</v>
      </c>
      <c r="F407">
        <v>61</v>
      </c>
      <c r="G407">
        <v>67</v>
      </c>
      <c r="H407" t="s">
        <v>34</v>
      </c>
      <c r="I407" t="s">
        <v>34</v>
      </c>
      <c r="J407" t="s">
        <v>34</v>
      </c>
      <c r="K407">
        <v>66</v>
      </c>
    </row>
    <row r="408" spans="1:11" x14ac:dyDescent="0.25">
      <c r="A408" t="s">
        <v>17</v>
      </c>
      <c r="B408" t="s">
        <v>9</v>
      </c>
      <c r="C408" t="s">
        <v>19</v>
      </c>
      <c r="D408" t="s">
        <v>11</v>
      </c>
      <c r="E408" t="s">
        <v>15</v>
      </c>
      <c r="F408">
        <v>65</v>
      </c>
      <c r="G408">
        <v>65</v>
      </c>
      <c r="H408" t="s">
        <v>34</v>
      </c>
      <c r="I408" t="s">
        <v>34</v>
      </c>
      <c r="J408" t="s">
        <v>34</v>
      </c>
      <c r="K408">
        <v>63</v>
      </c>
    </row>
    <row r="409" spans="1:11" x14ac:dyDescent="0.25">
      <c r="A409" t="s">
        <v>17</v>
      </c>
      <c r="B409" t="s">
        <v>24</v>
      </c>
      <c r="C409" t="s">
        <v>19</v>
      </c>
      <c r="D409" t="s">
        <v>11</v>
      </c>
      <c r="E409" t="s">
        <v>12</v>
      </c>
      <c r="F409">
        <v>53</v>
      </c>
      <c r="G409">
        <v>45</v>
      </c>
      <c r="H409" t="s">
        <v>34</v>
      </c>
      <c r="I409" t="s">
        <v>35</v>
      </c>
      <c r="J409" t="s">
        <v>35</v>
      </c>
      <c r="K409">
        <v>40</v>
      </c>
    </row>
    <row r="410" spans="1:11" x14ac:dyDescent="0.25">
      <c r="A410" t="s">
        <v>17</v>
      </c>
      <c r="B410" t="s">
        <v>21</v>
      </c>
      <c r="C410" t="s">
        <v>14</v>
      </c>
      <c r="D410" t="s">
        <v>20</v>
      </c>
      <c r="E410" t="s">
        <v>12</v>
      </c>
      <c r="F410">
        <v>77</v>
      </c>
      <c r="G410">
        <v>62</v>
      </c>
      <c r="H410" t="s">
        <v>34</v>
      </c>
      <c r="I410" t="s">
        <v>34</v>
      </c>
      <c r="J410" t="s">
        <v>34</v>
      </c>
      <c r="K410">
        <v>64</v>
      </c>
    </row>
    <row r="411" spans="1:11" x14ac:dyDescent="0.25">
      <c r="A411" t="s">
        <v>17</v>
      </c>
      <c r="B411" t="s">
        <v>21</v>
      </c>
      <c r="C411" t="s">
        <v>19</v>
      </c>
      <c r="D411" t="s">
        <v>11</v>
      </c>
      <c r="E411" t="s">
        <v>15</v>
      </c>
      <c r="F411">
        <v>87</v>
      </c>
      <c r="G411">
        <v>84</v>
      </c>
      <c r="H411" t="s">
        <v>34</v>
      </c>
      <c r="I411" t="s">
        <v>34</v>
      </c>
      <c r="J411" t="s">
        <v>34</v>
      </c>
      <c r="K411">
        <v>85</v>
      </c>
    </row>
    <row r="412" spans="1:11" x14ac:dyDescent="0.25">
      <c r="A412" t="s">
        <v>17</v>
      </c>
      <c r="B412" t="s">
        <v>9</v>
      </c>
      <c r="C412" t="s">
        <v>10</v>
      </c>
      <c r="D412" t="s">
        <v>20</v>
      </c>
      <c r="E412" t="s">
        <v>15</v>
      </c>
      <c r="F412">
        <v>87</v>
      </c>
      <c r="G412">
        <v>90</v>
      </c>
      <c r="H412" t="s">
        <v>34</v>
      </c>
      <c r="I412" t="s">
        <v>34</v>
      </c>
      <c r="J412" t="s">
        <v>34</v>
      </c>
      <c r="K412">
        <v>88</v>
      </c>
    </row>
    <row r="413" spans="1:11" x14ac:dyDescent="0.25">
      <c r="A413" t="s">
        <v>17</v>
      </c>
      <c r="B413" t="s">
        <v>24</v>
      </c>
      <c r="C413" t="s">
        <v>14</v>
      </c>
      <c r="D413" t="s">
        <v>11</v>
      </c>
      <c r="E413" t="s">
        <v>15</v>
      </c>
      <c r="F413">
        <v>84</v>
      </c>
      <c r="G413">
        <v>83</v>
      </c>
      <c r="H413" t="s">
        <v>34</v>
      </c>
      <c r="I413" t="s">
        <v>34</v>
      </c>
      <c r="J413" t="s">
        <v>34</v>
      </c>
      <c r="K413">
        <v>78</v>
      </c>
    </row>
    <row r="414" spans="1:11" x14ac:dyDescent="0.25">
      <c r="A414" t="s">
        <v>17</v>
      </c>
      <c r="B414" t="s">
        <v>21</v>
      </c>
      <c r="C414" t="s">
        <v>19</v>
      </c>
      <c r="D414" t="s">
        <v>11</v>
      </c>
      <c r="E414" t="s">
        <v>12</v>
      </c>
      <c r="F414">
        <v>71</v>
      </c>
      <c r="G414">
        <v>66</v>
      </c>
      <c r="H414" t="s">
        <v>34</v>
      </c>
      <c r="I414" t="s">
        <v>34</v>
      </c>
      <c r="J414" t="s">
        <v>34</v>
      </c>
      <c r="K414">
        <v>60</v>
      </c>
    </row>
    <row r="415" spans="1:11" x14ac:dyDescent="0.25">
      <c r="A415" t="s">
        <v>17</v>
      </c>
      <c r="B415" t="s">
        <v>9</v>
      </c>
      <c r="C415" t="s">
        <v>23</v>
      </c>
      <c r="D415" t="s">
        <v>11</v>
      </c>
      <c r="E415" t="s">
        <v>15</v>
      </c>
      <c r="F415">
        <v>63</v>
      </c>
      <c r="G415">
        <v>67</v>
      </c>
      <c r="H415" t="s">
        <v>34</v>
      </c>
      <c r="I415" t="s">
        <v>34</v>
      </c>
      <c r="J415" t="s">
        <v>34</v>
      </c>
      <c r="K415">
        <v>67</v>
      </c>
    </row>
    <row r="416" spans="1:11" x14ac:dyDescent="0.25">
      <c r="A416" t="s">
        <v>17</v>
      </c>
      <c r="B416" t="s">
        <v>13</v>
      </c>
      <c r="C416" t="s">
        <v>23</v>
      </c>
      <c r="D416" t="s">
        <v>20</v>
      </c>
      <c r="E416" t="s">
        <v>12</v>
      </c>
      <c r="F416">
        <v>79</v>
      </c>
      <c r="G416">
        <v>76</v>
      </c>
      <c r="H416" t="s">
        <v>34</v>
      </c>
      <c r="I416" t="s">
        <v>34</v>
      </c>
      <c r="J416" t="s">
        <v>34</v>
      </c>
      <c r="K416">
        <v>65</v>
      </c>
    </row>
    <row r="417" spans="1:11" x14ac:dyDescent="0.25">
      <c r="A417" t="s">
        <v>17</v>
      </c>
      <c r="B417" t="s">
        <v>24</v>
      </c>
      <c r="C417" t="s">
        <v>22</v>
      </c>
      <c r="D417" t="s">
        <v>11</v>
      </c>
      <c r="E417" t="s">
        <v>12</v>
      </c>
      <c r="F417">
        <v>84</v>
      </c>
      <c r="G417">
        <v>73</v>
      </c>
      <c r="H417" t="s">
        <v>34</v>
      </c>
      <c r="I417" t="s">
        <v>34</v>
      </c>
      <c r="J417" t="s">
        <v>34</v>
      </c>
      <c r="K417">
        <v>69</v>
      </c>
    </row>
    <row r="418" spans="1:11" x14ac:dyDescent="0.25">
      <c r="A418" t="s">
        <v>17</v>
      </c>
      <c r="B418" t="s">
        <v>13</v>
      </c>
      <c r="C418" t="s">
        <v>10</v>
      </c>
      <c r="D418" t="s">
        <v>11</v>
      </c>
      <c r="E418" t="s">
        <v>15</v>
      </c>
      <c r="F418">
        <v>71</v>
      </c>
      <c r="G418">
        <v>74</v>
      </c>
      <c r="H418" t="s">
        <v>34</v>
      </c>
      <c r="I418" t="s">
        <v>34</v>
      </c>
      <c r="J418" t="s">
        <v>34</v>
      </c>
      <c r="K418">
        <v>68</v>
      </c>
    </row>
    <row r="419" spans="1:11" x14ac:dyDescent="0.25">
      <c r="A419" t="s">
        <v>17</v>
      </c>
      <c r="B419" t="s">
        <v>13</v>
      </c>
      <c r="C419" t="s">
        <v>19</v>
      </c>
      <c r="D419" t="s">
        <v>11</v>
      </c>
      <c r="E419" t="s">
        <v>12</v>
      </c>
      <c r="F419">
        <v>74</v>
      </c>
      <c r="G419">
        <v>73</v>
      </c>
      <c r="H419" t="s">
        <v>34</v>
      </c>
      <c r="I419" t="s">
        <v>34</v>
      </c>
      <c r="J419" t="s">
        <v>34</v>
      </c>
      <c r="K419">
        <v>67</v>
      </c>
    </row>
    <row r="420" spans="1:11" x14ac:dyDescent="0.25">
      <c r="A420" t="s">
        <v>17</v>
      </c>
      <c r="B420" t="s">
        <v>21</v>
      </c>
      <c r="C420" t="s">
        <v>14</v>
      </c>
      <c r="D420" t="s">
        <v>11</v>
      </c>
      <c r="E420" t="s">
        <v>12</v>
      </c>
      <c r="F420">
        <v>68</v>
      </c>
      <c r="G420">
        <v>59</v>
      </c>
      <c r="H420" t="s">
        <v>34</v>
      </c>
      <c r="I420" t="s">
        <v>34</v>
      </c>
      <c r="J420" t="s">
        <v>34</v>
      </c>
      <c r="K420">
        <v>62</v>
      </c>
    </row>
    <row r="421" spans="1:11" x14ac:dyDescent="0.25">
      <c r="A421" t="s">
        <v>17</v>
      </c>
      <c r="B421" t="s">
        <v>24</v>
      </c>
      <c r="C421" t="s">
        <v>22</v>
      </c>
      <c r="D421" t="s">
        <v>20</v>
      </c>
      <c r="E421" t="s">
        <v>15</v>
      </c>
      <c r="F421">
        <v>57</v>
      </c>
      <c r="G421">
        <v>56</v>
      </c>
      <c r="H421" t="s">
        <v>34</v>
      </c>
      <c r="I421" t="s">
        <v>34</v>
      </c>
      <c r="J421" t="s">
        <v>34</v>
      </c>
      <c r="K421">
        <v>54</v>
      </c>
    </row>
    <row r="422" spans="1:11" x14ac:dyDescent="0.25">
      <c r="A422" t="s">
        <v>17</v>
      </c>
      <c r="B422" t="s">
        <v>13</v>
      </c>
      <c r="C422" t="s">
        <v>16</v>
      </c>
      <c r="D422" t="s">
        <v>11</v>
      </c>
      <c r="E422" t="s">
        <v>12</v>
      </c>
      <c r="F422">
        <v>79</v>
      </c>
      <c r="G422">
        <v>72</v>
      </c>
      <c r="H422" t="s">
        <v>34</v>
      </c>
      <c r="I422" t="s">
        <v>34</v>
      </c>
      <c r="J422" t="s">
        <v>34</v>
      </c>
      <c r="K422">
        <v>69</v>
      </c>
    </row>
    <row r="423" spans="1:11" x14ac:dyDescent="0.25">
      <c r="A423" t="s">
        <v>17</v>
      </c>
      <c r="B423" t="s">
        <v>13</v>
      </c>
      <c r="C423" t="s">
        <v>22</v>
      </c>
      <c r="D423" t="s">
        <v>11</v>
      </c>
      <c r="E423" t="s">
        <v>15</v>
      </c>
      <c r="F423">
        <v>72</v>
      </c>
      <c r="G423">
        <v>67</v>
      </c>
      <c r="H423" t="s">
        <v>34</v>
      </c>
      <c r="I423" t="s">
        <v>34</v>
      </c>
      <c r="J423" t="s">
        <v>34</v>
      </c>
      <c r="K423">
        <v>64</v>
      </c>
    </row>
    <row r="424" spans="1:11" x14ac:dyDescent="0.25">
      <c r="A424" t="s">
        <v>17</v>
      </c>
      <c r="B424" t="s">
        <v>24</v>
      </c>
      <c r="C424" t="s">
        <v>23</v>
      </c>
      <c r="D424" t="s">
        <v>20</v>
      </c>
      <c r="E424" t="s">
        <v>15</v>
      </c>
      <c r="F424">
        <v>78</v>
      </c>
      <c r="G424">
        <v>83</v>
      </c>
      <c r="H424" t="s">
        <v>34</v>
      </c>
      <c r="I424" t="s">
        <v>34</v>
      </c>
      <c r="J424" t="s">
        <v>34</v>
      </c>
      <c r="K424">
        <v>80</v>
      </c>
    </row>
    <row r="425" spans="1:11" x14ac:dyDescent="0.25">
      <c r="A425" t="s">
        <v>17</v>
      </c>
      <c r="B425" t="s">
        <v>21</v>
      </c>
      <c r="C425" t="s">
        <v>19</v>
      </c>
      <c r="D425" t="s">
        <v>20</v>
      </c>
      <c r="E425" t="s">
        <v>15</v>
      </c>
      <c r="F425">
        <v>79</v>
      </c>
      <c r="G425">
        <v>82</v>
      </c>
      <c r="H425" t="s">
        <v>34</v>
      </c>
      <c r="I425" t="s">
        <v>34</v>
      </c>
      <c r="J425" t="s">
        <v>34</v>
      </c>
      <c r="K425">
        <v>80</v>
      </c>
    </row>
    <row r="426" spans="1:11" x14ac:dyDescent="0.25">
      <c r="A426" t="s">
        <v>17</v>
      </c>
      <c r="B426" t="s">
        <v>9</v>
      </c>
      <c r="C426" t="s">
        <v>14</v>
      </c>
      <c r="D426" t="s">
        <v>20</v>
      </c>
      <c r="E426" t="s">
        <v>12</v>
      </c>
      <c r="F426">
        <v>41</v>
      </c>
      <c r="G426">
        <v>39</v>
      </c>
      <c r="H426" t="s">
        <v>35</v>
      </c>
      <c r="I426" t="s">
        <v>35</v>
      </c>
      <c r="J426" t="s">
        <v>35</v>
      </c>
      <c r="K426">
        <v>34</v>
      </c>
    </row>
    <row r="427" spans="1:11" x14ac:dyDescent="0.25">
      <c r="A427" t="s">
        <v>17</v>
      </c>
      <c r="B427" t="s">
        <v>13</v>
      </c>
      <c r="C427" t="s">
        <v>22</v>
      </c>
      <c r="D427" t="s">
        <v>11</v>
      </c>
      <c r="E427" t="s">
        <v>15</v>
      </c>
      <c r="F427">
        <v>75</v>
      </c>
      <c r="G427">
        <v>69</v>
      </c>
      <c r="H427" t="s">
        <v>34</v>
      </c>
      <c r="I427" t="s">
        <v>34</v>
      </c>
      <c r="J427" t="s">
        <v>34</v>
      </c>
      <c r="K427">
        <v>68</v>
      </c>
    </row>
    <row r="428" spans="1:11" x14ac:dyDescent="0.25">
      <c r="A428" t="s">
        <v>17</v>
      </c>
      <c r="B428" t="s">
        <v>13</v>
      </c>
      <c r="C428" t="s">
        <v>10</v>
      </c>
      <c r="D428" t="s">
        <v>11</v>
      </c>
      <c r="E428" t="s">
        <v>12</v>
      </c>
      <c r="F428">
        <v>86</v>
      </c>
      <c r="G428">
        <v>83</v>
      </c>
      <c r="H428" t="s">
        <v>34</v>
      </c>
      <c r="I428" t="s">
        <v>34</v>
      </c>
      <c r="J428" t="s">
        <v>34</v>
      </c>
      <c r="K428">
        <v>86</v>
      </c>
    </row>
    <row r="429" spans="1:11" x14ac:dyDescent="0.25">
      <c r="A429" t="s">
        <v>17</v>
      </c>
      <c r="B429" t="s">
        <v>13</v>
      </c>
      <c r="C429" t="s">
        <v>23</v>
      </c>
      <c r="D429" t="s">
        <v>20</v>
      </c>
      <c r="E429" t="s">
        <v>12</v>
      </c>
      <c r="F429">
        <v>69</v>
      </c>
      <c r="G429">
        <v>71</v>
      </c>
      <c r="H429" t="s">
        <v>34</v>
      </c>
      <c r="I429" t="s">
        <v>34</v>
      </c>
      <c r="J429" t="s">
        <v>34</v>
      </c>
      <c r="K429">
        <v>65</v>
      </c>
    </row>
    <row r="430" spans="1:11" x14ac:dyDescent="0.25">
      <c r="A430" t="s">
        <v>17</v>
      </c>
      <c r="B430" t="s">
        <v>18</v>
      </c>
      <c r="C430" t="s">
        <v>23</v>
      </c>
      <c r="D430" t="s">
        <v>20</v>
      </c>
      <c r="E430" t="s">
        <v>12</v>
      </c>
      <c r="F430">
        <v>65</v>
      </c>
      <c r="G430">
        <v>59</v>
      </c>
      <c r="H430" t="s">
        <v>34</v>
      </c>
      <c r="I430" t="s">
        <v>34</v>
      </c>
      <c r="J430" t="s">
        <v>34</v>
      </c>
      <c r="K430">
        <v>53</v>
      </c>
    </row>
    <row r="431" spans="1:11" x14ac:dyDescent="0.25">
      <c r="A431" t="s">
        <v>17</v>
      </c>
      <c r="B431" t="s">
        <v>13</v>
      </c>
      <c r="C431" t="s">
        <v>23</v>
      </c>
      <c r="D431" t="s">
        <v>20</v>
      </c>
      <c r="E431" t="s">
        <v>12</v>
      </c>
      <c r="F431">
        <v>68</v>
      </c>
      <c r="G431">
        <v>63</v>
      </c>
      <c r="H431" t="s">
        <v>34</v>
      </c>
      <c r="I431" t="s">
        <v>34</v>
      </c>
      <c r="J431" t="s">
        <v>34</v>
      </c>
      <c r="K431">
        <v>54</v>
      </c>
    </row>
    <row r="432" spans="1:11" x14ac:dyDescent="0.25">
      <c r="A432" t="s">
        <v>17</v>
      </c>
      <c r="B432" t="s">
        <v>13</v>
      </c>
      <c r="C432" t="s">
        <v>19</v>
      </c>
      <c r="D432" t="s">
        <v>20</v>
      </c>
      <c r="E432" t="s">
        <v>12</v>
      </c>
      <c r="F432">
        <v>64</v>
      </c>
      <c r="G432">
        <v>66</v>
      </c>
      <c r="H432" t="s">
        <v>34</v>
      </c>
      <c r="I432" t="s">
        <v>34</v>
      </c>
      <c r="J432" t="s">
        <v>34</v>
      </c>
      <c r="K432">
        <v>59</v>
      </c>
    </row>
    <row r="433" spans="1:11" x14ac:dyDescent="0.25">
      <c r="A433" t="s">
        <v>17</v>
      </c>
      <c r="B433" t="s">
        <v>18</v>
      </c>
      <c r="C433" t="s">
        <v>19</v>
      </c>
      <c r="D433" t="s">
        <v>11</v>
      </c>
      <c r="E433" t="s">
        <v>15</v>
      </c>
      <c r="F433">
        <v>97</v>
      </c>
      <c r="G433">
        <v>92</v>
      </c>
      <c r="H433" t="s">
        <v>34</v>
      </c>
      <c r="I433" t="s">
        <v>34</v>
      </c>
      <c r="J433" t="s">
        <v>34</v>
      </c>
      <c r="K433">
        <v>86</v>
      </c>
    </row>
    <row r="434" spans="1:11" x14ac:dyDescent="0.25">
      <c r="A434" t="s">
        <v>17</v>
      </c>
      <c r="B434" t="s">
        <v>13</v>
      </c>
      <c r="C434" t="s">
        <v>22</v>
      </c>
      <c r="D434" t="s">
        <v>11</v>
      </c>
      <c r="E434" t="s">
        <v>12</v>
      </c>
      <c r="F434">
        <v>61</v>
      </c>
      <c r="G434">
        <v>56</v>
      </c>
      <c r="H434" t="s">
        <v>34</v>
      </c>
      <c r="I434" t="s">
        <v>34</v>
      </c>
      <c r="J434" t="s">
        <v>34</v>
      </c>
      <c r="K434">
        <v>55</v>
      </c>
    </row>
    <row r="435" spans="1:11" x14ac:dyDescent="0.25">
      <c r="A435" t="s">
        <v>17</v>
      </c>
      <c r="B435" t="s">
        <v>24</v>
      </c>
      <c r="C435" t="s">
        <v>10</v>
      </c>
      <c r="D435" t="s">
        <v>11</v>
      </c>
      <c r="E435" t="s">
        <v>15</v>
      </c>
      <c r="F435">
        <v>85</v>
      </c>
      <c r="G435">
        <v>66</v>
      </c>
      <c r="H435" t="s">
        <v>34</v>
      </c>
      <c r="I435" t="s">
        <v>34</v>
      </c>
      <c r="J435" t="s">
        <v>34</v>
      </c>
      <c r="K435">
        <v>71</v>
      </c>
    </row>
    <row r="436" spans="1:11" x14ac:dyDescent="0.25">
      <c r="A436" t="s">
        <v>17</v>
      </c>
      <c r="B436" t="s">
        <v>13</v>
      </c>
      <c r="C436" t="s">
        <v>23</v>
      </c>
      <c r="D436" t="s">
        <v>11</v>
      </c>
      <c r="E436" t="s">
        <v>12</v>
      </c>
      <c r="F436">
        <v>73</v>
      </c>
      <c r="G436">
        <v>66</v>
      </c>
      <c r="H436" t="s">
        <v>34</v>
      </c>
      <c r="I436" t="s">
        <v>34</v>
      </c>
      <c r="J436" t="s">
        <v>34</v>
      </c>
      <c r="K436">
        <v>66</v>
      </c>
    </row>
    <row r="437" spans="1:11" x14ac:dyDescent="0.25">
      <c r="A437" t="s">
        <v>17</v>
      </c>
      <c r="B437" t="s">
        <v>13</v>
      </c>
      <c r="C437" t="s">
        <v>14</v>
      </c>
      <c r="D437" t="s">
        <v>20</v>
      </c>
      <c r="E437" t="s">
        <v>15</v>
      </c>
      <c r="F437">
        <v>50</v>
      </c>
      <c r="G437">
        <v>48</v>
      </c>
      <c r="H437" t="s">
        <v>34</v>
      </c>
      <c r="I437" t="s">
        <v>35</v>
      </c>
      <c r="J437" t="s">
        <v>34</v>
      </c>
      <c r="K437">
        <v>53</v>
      </c>
    </row>
    <row r="438" spans="1:11" x14ac:dyDescent="0.25">
      <c r="A438" t="s">
        <v>17</v>
      </c>
      <c r="B438" t="s">
        <v>21</v>
      </c>
      <c r="C438" t="s">
        <v>19</v>
      </c>
      <c r="D438" t="s">
        <v>11</v>
      </c>
      <c r="E438" t="s">
        <v>12</v>
      </c>
      <c r="F438">
        <v>75</v>
      </c>
      <c r="G438">
        <v>68</v>
      </c>
      <c r="H438" t="s">
        <v>34</v>
      </c>
      <c r="I438" t="s">
        <v>34</v>
      </c>
      <c r="J438" t="s">
        <v>34</v>
      </c>
      <c r="K438">
        <v>64</v>
      </c>
    </row>
    <row r="439" spans="1:11" x14ac:dyDescent="0.25">
      <c r="A439" t="s">
        <v>17</v>
      </c>
      <c r="B439" t="s">
        <v>21</v>
      </c>
      <c r="C439" t="s">
        <v>19</v>
      </c>
      <c r="D439" t="s">
        <v>20</v>
      </c>
      <c r="E439" t="s">
        <v>12</v>
      </c>
      <c r="F439">
        <v>75</v>
      </c>
      <c r="G439">
        <v>66</v>
      </c>
      <c r="H439" t="s">
        <v>34</v>
      </c>
      <c r="I439" t="s">
        <v>34</v>
      </c>
      <c r="J439" t="s">
        <v>34</v>
      </c>
      <c r="K439">
        <v>73</v>
      </c>
    </row>
    <row r="440" spans="1:11" x14ac:dyDescent="0.25">
      <c r="A440" t="s">
        <v>17</v>
      </c>
      <c r="B440" t="s">
        <v>13</v>
      </c>
      <c r="C440" t="s">
        <v>22</v>
      </c>
      <c r="D440" t="s">
        <v>11</v>
      </c>
      <c r="E440" t="s">
        <v>12</v>
      </c>
      <c r="F440">
        <v>70</v>
      </c>
      <c r="G440">
        <v>56</v>
      </c>
      <c r="H440" t="s">
        <v>34</v>
      </c>
      <c r="I440" t="s">
        <v>34</v>
      </c>
      <c r="J440" t="s">
        <v>34</v>
      </c>
      <c r="K440">
        <v>51</v>
      </c>
    </row>
    <row r="441" spans="1:11" x14ac:dyDescent="0.25">
      <c r="A441" t="s">
        <v>17</v>
      </c>
      <c r="B441" t="s">
        <v>21</v>
      </c>
      <c r="C441" t="s">
        <v>23</v>
      </c>
      <c r="D441" t="s">
        <v>11</v>
      </c>
      <c r="E441" t="s">
        <v>15</v>
      </c>
      <c r="F441">
        <v>89</v>
      </c>
      <c r="G441">
        <v>88</v>
      </c>
      <c r="H441" t="s">
        <v>34</v>
      </c>
      <c r="I441" t="s">
        <v>34</v>
      </c>
      <c r="J441" t="s">
        <v>34</v>
      </c>
      <c r="K441">
        <v>82</v>
      </c>
    </row>
    <row r="442" spans="1:11" x14ac:dyDescent="0.25">
      <c r="A442" t="s">
        <v>17</v>
      </c>
      <c r="B442" t="s">
        <v>13</v>
      </c>
      <c r="C442" t="s">
        <v>19</v>
      </c>
      <c r="D442" t="s">
        <v>11</v>
      </c>
      <c r="E442" t="s">
        <v>15</v>
      </c>
      <c r="F442">
        <v>51</v>
      </c>
      <c r="G442">
        <v>60</v>
      </c>
      <c r="H442" t="s">
        <v>34</v>
      </c>
      <c r="I442" t="s">
        <v>34</v>
      </c>
      <c r="J442" t="s">
        <v>34</v>
      </c>
      <c r="K442">
        <v>58</v>
      </c>
    </row>
    <row r="443" spans="1:11" x14ac:dyDescent="0.25">
      <c r="A443" t="s">
        <v>17</v>
      </c>
      <c r="B443" t="s">
        <v>9</v>
      </c>
      <c r="C443" t="s">
        <v>22</v>
      </c>
      <c r="D443" t="s">
        <v>11</v>
      </c>
      <c r="E443" t="s">
        <v>15</v>
      </c>
      <c r="F443">
        <v>73</v>
      </c>
      <c r="G443">
        <v>69</v>
      </c>
      <c r="H443" t="s">
        <v>34</v>
      </c>
      <c r="I443" t="s">
        <v>34</v>
      </c>
      <c r="J443" t="s">
        <v>34</v>
      </c>
      <c r="K443">
        <v>68</v>
      </c>
    </row>
    <row r="444" spans="1:11" x14ac:dyDescent="0.25">
      <c r="A444" t="s">
        <v>17</v>
      </c>
      <c r="B444" t="s">
        <v>24</v>
      </c>
      <c r="C444" t="s">
        <v>19</v>
      </c>
      <c r="D444" t="s">
        <v>11</v>
      </c>
      <c r="E444" t="s">
        <v>15</v>
      </c>
      <c r="F444">
        <v>62</v>
      </c>
      <c r="G444">
        <v>61</v>
      </c>
      <c r="H444" t="s">
        <v>34</v>
      </c>
      <c r="I444" t="s">
        <v>34</v>
      </c>
      <c r="J444" t="s">
        <v>34</v>
      </c>
      <c r="K444">
        <v>58</v>
      </c>
    </row>
    <row r="445" spans="1:11" x14ac:dyDescent="0.25">
      <c r="A445" t="s">
        <v>17</v>
      </c>
      <c r="B445" t="s">
        <v>13</v>
      </c>
      <c r="C445" t="s">
        <v>23</v>
      </c>
      <c r="D445" t="s">
        <v>20</v>
      </c>
      <c r="E445" t="s">
        <v>15</v>
      </c>
      <c r="F445">
        <v>56</v>
      </c>
      <c r="G445">
        <v>61</v>
      </c>
      <c r="H445" t="s">
        <v>34</v>
      </c>
      <c r="I445" t="s">
        <v>34</v>
      </c>
      <c r="J445" t="s">
        <v>34</v>
      </c>
      <c r="K445">
        <v>60</v>
      </c>
    </row>
    <row r="446" spans="1:11" x14ac:dyDescent="0.25">
      <c r="A446" t="s">
        <v>17</v>
      </c>
      <c r="B446" t="s">
        <v>18</v>
      </c>
      <c r="C446" t="s">
        <v>23</v>
      </c>
      <c r="D446" t="s">
        <v>20</v>
      </c>
      <c r="E446" t="s">
        <v>12</v>
      </c>
      <c r="F446">
        <v>79</v>
      </c>
      <c r="G446">
        <v>82</v>
      </c>
      <c r="H446" t="s">
        <v>34</v>
      </c>
      <c r="I446" t="s">
        <v>34</v>
      </c>
      <c r="J446" t="s">
        <v>34</v>
      </c>
      <c r="K446">
        <v>73</v>
      </c>
    </row>
    <row r="447" spans="1:11" x14ac:dyDescent="0.25">
      <c r="A447" t="s">
        <v>17</v>
      </c>
      <c r="B447" t="s">
        <v>24</v>
      </c>
      <c r="C447" t="s">
        <v>14</v>
      </c>
      <c r="D447" t="s">
        <v>11</v>
      </c>
      <c r="E447" t="s">
        <v>12</v>
      </c>
      <c r="F447">
        <v>68</v>
      </c>
      <c r="G447">
        <v>60</v>
      </c>
      <c r="H447" t="s">
        <v>34</v>
      </c>
      <c r="I447" t="s">
        <v>34</v>
      </c>
      <c r="J447" t="s">
        <v>34</v>
      </c>
      <c r="K447">
        <v>59</v>
      </c>
    </row>
    <row r="448" spans="1:11" x14ac:dyDescent="0.25">
      <c r="A448" t="s">
        <v>17</v>
      </c>
      <c r="B448" t="s">
        <v>21</v>
      </c>
      <c r="C448" t="s">
        <v>14</v>
      </c>
      <c r="D448" t="s">
        <v>20</v>
      </c>
      <c r="E448" t="s">
        <v>12</v>
      </c>
      <c r="F448">
        <v>69</v>
      </c>
      <c r="G448">
        <v>66</v>
      </c>
      <c r="H448" t="s">
        <v>34</v>
      </c>
      <c r="I448" t="s">
        <v>34</v>
      </c>
      <c r="J448" t="s">
        <v>34</v>
      </c>
      <c r="K448">
        <v>60</v>
      </c>
    </row>
    <row r="449" spans="1:11" x14ac:dyDescent="0.25">
      <c r="A449" t="s">
        <v>17</v>
      </c>
      <c r="B449" t="s">
        <v>13</v>
      </c>
      <c r="C449" t="s">
        <v>22</v>
      </c>
      <c r="D449" t="s">
        <v>11</v>
      </c>
      <c r="E449" t="s">
        <v>15</v>
      </c>
      <c r="F449">
        <v>86</v>
      </c>
      <c r="G449">
        <v>81</v>
      </c>
      <c r="H449" t="s">
        <v>34</v>
      </c>
      <c r="I449" t="s">
        <v>34</v>
      </c>
      <c r="J449" t="s">
        <v>34</v>
      </c>
      <c r="K449">
        <v>80</v>
      </c>
    </row>
    <row r="450" spans="1:11" x14ac:dyDescent="0.25">
      <c r="A450" t="s">
        <v>17</v>
      </c>
      <c r="B450" t="s">
        <v>9</v>
      </c>
      <c r="C450" t="s">
        <v>22</v>
      </c>
      <c r="D450" t="s">
        <v>11</v>
      </c>
      <c r="E450" t="s">
        <v>12</v>
      </c>
      <c r="F450">
        <v>47</v>
      </c>
      <c r="G450">
        <v>46</v>
      </c>
      <c r="H450" t="s">
        <v>35</v>
      </c>
      <c r="I450" t="s">
        <v>35</v>
      </c>
      <c r="J450" t="s">
        <v>35</v>
      </c>
      <c r="K450">
        <v>42</v>
      </c>
    </row>
    <row r="451" spans="1:11" x14ac:dyDescent="0.25">
      <c r="A451" t="s">
        <v>17</v>
      </c>
      <c r="B451" t="s">
        <v>9</v>
      </c>
      <c r="C451" t="s">
        <v>19</v>
      </c>
      <c r="D451" t="s">
        <v>11</v>
      </c>
      <c r="E451" t="s">
        <v>12</v>
      </c>
      <c r="F451">
        <v>81</v>
      </c>
      <c r="G451">
        <v>73</v>
      </c>
      <c r="H451" t="s">
        <v>34</v>
      </c>
      <c r="I451" t="s">
        <v>34</v>
      </c>
      <c r="J451" t="s">
        <v>34</v>
      </c>
      <c r="K451">
        <v>72</v>
      </c>
    </row>
    <row r="452" spans="1:11" x14ac:dyDescent="0.25">
      <c r="A452" t="s">
        <v>17</v>
      </c>
      <c r="B452" t="s">
        <v>13</v>
      </c>
      <c r="C452" t="s">
        <v>22</v>
      </c>
      <c r="D452" t="s">
        <v>11</v>
      </c>
      <c r="E452" t="s">
        <v>15</v>
      </c>
      <c r="F452">
        <v>53</v>
      </c>
      <c r="G452">
        <v>52</v>
      </c>
      <c r="H452" t="s">
        <v>34</v>
      </c>
      <c r="I452" t="s">
        <v>34</v>
      </c>
      <c r="J452" t="s">
        <v>35</v>
      </c>
      <c r="K452">
        <v>49</v>
      </c>
    </row>
    <row r="453" spans="1:11" x14ac:dyDescent="0.25">
      <c r="A453" t="s">
        <v>17</v>
      </c>
      <c r="B453" t="s">
        <v>13</v>
      </c>
      <c r="C453" t="s">
        <v>16</v>
      </c>
      <c r="D453" t="s">
        <v>20</v>
      </c>
      <c r="E453" t="s">
        <v>12</v>
      </c>
      <c r="F453">
        <v>54</v>
      </c>
      <c r="G453">
        <v>59</v>
      </c>
      <c r="H453" t="s">
        <v>34</v>
      </c>
      <c r="I453" t="s">
        <v>34</v>
      </c>
      <c r="J453" t="s">
        <v>34</v>
      </c>
      <c r="K453">
        <v>50</v>
      </c>
    </row>
    <row r="454" spans="1:11" x14ac:dyDescent="0.25">
      <c r="A454" t="s">
        <v>17</v>
      </c>
      <c r="B454" t="s">
        <v>21</v>
      </c>
      <c r="C454" t="s">
        <v>10</v>
      </c>
      <c r="D454" t="s">
        <v>11</v>
      </c>
      <c r="E454" t="s">
        <v>12</v>
      </c>
      <c r="F454">
        <v>69</v>
      </c>
      <c r="G454">
        <v>58</v>
      </c>
      <c r="H454" t="s">
        <v>34</v>
      </c>
      <c r="I454" t="s">
        <v>34</v>
      </c>
      <c r="J454" t="s">
        <v>34</v>
      </c>
      <c r="K454">
        <v>57</v>
      </c>
    </row>
    <row r="455" spans="1:11" x14ac:dyDescent="0.25">
      <c r="A455" t="s">
        <v>17</v>
      </c>
      <c r="B455" t="s">
        <v>13</v>
      </c>
      <c r="C455" t="s">
        <v>14</v>
      </c>
      <c r="D455" t="s">
        <v>20</v>
      </c>
      <c r="E455" t="s">
        <v>12</v>
      </c>
      <c r="F455">
        <v>65</v>
      </c>
      <c r="G455">
        <v>58</v>
      </c>
      <c r="H455" t="s">
        <v>34</v>
      </c>
      <c r="I455" t="s">
        <v>34</v>
      </c>
      <c r="J455" t="s">
        <v>35</v>
      </c>
      <c r="K455">
        <v>49</v>
      </c>
    </row>
    <row r="456" spans="1:11" x14ac:dyDescent="0.25">
      <c r="A456" t="s">
        <v>17</v>
      </c>
      <c r="B456" t="s">
        <v>21</v>
      </c>
      <c r="C456" t="s">
        <v>14</v>
      </c>
      <c r="D456" t="s">
        <v>11</v>
      </c>
      <c r="E456" t="s">
        <v>12</v>
      </c>
      <c r="F456">
        <v>71</v>
      </c>
      <c r="G456">
        <v>49</v>
      </c>
      <c r="H456" t="s">
        <v>34</v>
      </c>
      <c r="I456" t="s">
        <v>35</v>
      </c>
      <c r="J456" t="s">
        <v>34</v>
      </c>
      <c r="K456">
        <v>52</v>
      </c>
    </row>
    <row r="457" spans="1:11" x14ac:dyDescent="0.25">
      <c r="A457" t="s">
        <v>17</v>
      </c>
      <c r="B457" t="s">
        <v>13</v>
      </c>
      <c r="C457" t="s">
        <v>10</v>
      </c>
      <c r="D457" t="s">
        <v>20</v>
      </c>
      <c r="E457" t="s">
        <v>12</v>
      </c>
      <c r="F457">
        <v>37</v>
      </c>
      <c r="G457">
        <v>56</v>
      </c>
      <c r="H457" t="s">
        <v>35</v>
      </c>
      <c r="I457" t="s">
        <v>34</v>
      </c>
      <c r="J457" t="s">
        <v>35</v>
      </c>
      <c r="K457">
        <v>47</v>
      </c>
    </row>
    <row r="458" spans="1:11" x14ac:dyDescent="0.25">
      <c r="A458" t="s">
        <v>17</v>
      </c>
      <c r="B458" t="s">
        <v>21</v>
      </c>
      <c r="C458" t="s">
        <v>23</v>
      </c>
      <c r="D458" t="s">
        <v>20</v>
      </c>
      <c r="E458" t="s">
        <v>12</v>
      </c>
      <c r="F458">
        <v>62</v>
      </c>
      <c r="G458">
        <v>49</v>
      </c>
      <c r="H458" t="s">
        <v>34</v>
      </c>
      <c r="I458" t="s">
        <v>35</v>
      </c>
      <c r="J458" t="s">
        <v>34</v>
      </c>
      <c r="K458">
        <v>52</v>
      </c>
    </row>
    <row r="459" spans="1:11" x14ac:dyDescent="0.25">
      <c r="A459" t="s">
        <v>17</v>
      </c>
      <c r="B459" t="s">
        <v>21</v>
      </c>
      <c r="C459" t="s">
        <v>19</v>
      </c>
      <c r="D459" t="s">
        <v>20</v>
      </c>
      <c r="E459" t="s">
        <v>12</v>
      </c>
      <c r="F459">
        <v>53</v>
      </c>
      <c r="G459">
        <v>54</v>
      </c>
      <c r="H459" t="s">
        <v>34</v>
      </c>
      <c r="I459" t="s">
        <v>34</v>
      </c>
      <c r="J459" t="s">
        <v>35</v>
      </c>
      <c r="K459">
        <v>48</v>
      </c>
    </row>
    <row r="460" spans="1:11" x14ac:dyDescent="0.25">
      <c r="A460" t="s">
        <v>17</v>
      </c>
      <c r="B460" t="s">
        <v>18</v>
      </c>
      <c r="C460" t="s">
        <v>23</v>
      </c>
      <c r="D460" t="s">
        <v>11</v>
      </c>
      <c r="E460" t="s">
        <v>12</v>
      </c>
      <c r="F460">
        <v>64</v>
      </c>
      <c r="G460">
        <v>50</v>
      </c>
      <c r="H460" t="s">
        <v>34</v>
      </c>
      <c r="I460" t="s">
        <v>34</v>
      </c>
      <c r="J460" t="s">
        <v>35</v>
      </c>
      <c r="K460">
        <v>43</v>
      </c>
    </row>
    <row r="461" spans="1:11" x14ac:dyDescent="0.25">
      <c r="A461" t="s">
        <v>17</v>
      </c>
      <c r="B461" t="s">
        <v>9</v>
      </c>
      <c r="C461" t="s">
        <v>22</v>
      </c>
      <c r="D461" t="s">
        <v>11</v>
      </c>
      <c r="E461" t="s">
        <v>15</v>
      </c>
      <c r="F461">
        <v>72</v>
      </c>
      <c r="G461">
        <v>65</v>
      </c>
      <c r="H461" t="s">
        <v>34</v>
      </c>
      <c r="I461" t="s">
        <v>34</v>
      </c>
      <c r="J461" t="s">
        <v>34</v>
      </c>
      <c r="K461">
        <v>68</v>
      </c>
    </row>
    <row r="462" spans="1:11" x14ac:dyDescent="0.25">
      <c r="A462" t="s">
        <v>17</v>
      </c>
      <c r="B462" t="s">
        <v>13</v>
      </c>
      <c r="C462" t="s">
        <v>10</v>
      </c>
      <c r="D462" t="s">
        <v>20</v>
      </c>
      <c r="E462" t="s">
        <v>12</v>
      </c>
      <c r="F462">
        <v>53</v>
      </c>
      <c r="G462">
        <v>58</v>
      </c>
      <c r="H462" t="s">
        <v>34</v>
      </c>
      <c r="I462" t="s">
        <v>34</v>
      </c>
      <c r="J462" t="s">
        <v>34</v>
      </c>
      <c r="K462">
        <v>55</v>
      </c>
    </row>
    <row r="463" spans="1:11" x14ac:dyDescent="0.25">
      <c r="A463" t="s">
        <v>17</v>
      </c>
      <c r="B463" t="s">
        <v>9</v>
      </c>
      <c r="C463" t="s">
        <v>14</v>
      </c>
      <c r="D463" t="s">
        <v>20</v>
      </c>
      <c r="E463" t="s">
        <v>12</v>
      </c>
      <c r="F463">
        <v>54</v>
      </c>
      <c r="G463">
        <v>54</v>
      </c>
      <c r="H463" t="s">
        <v>34</v>
      </c>
      <c r="I463" t="s">
        <v>34</v>
      </c>
      <c r="J463" t="s">
        <v>35</v>
      </c>
      <c r="K463">
        <v>45</v>
      </c>
    </row>
    <row r="464" spans="1:11" x14ac:dyDescent="0.25">
      <c r="A464" t="s">
        <v>17</v>
      </c>
      <c r="B464" t="s">
        <v>21</v>
      </c>
      <c r="C464" t="s">
        <v>14</v>
      </c>
      <c r="D464" t="s">
        <v>11</v>
      </c>
      <c r="E464" t="s">
        <v>12</v>
      </c>
      <c r="F464">
        <v>76</v>
      </c>
      <c r="G464">
        <v>71</v>
      </c>
      <c r="H464" t="s">
        <v>34</v>
      </c>
      <c r="I464" t="s">
        <v>34</v>
      </c>
      <c r="J464" t="s">
        <v>34</v>
      </c>
      <c r="K464">
        <v>73</v>
      </c>
    </row>
    <row r="465" spans="1:11" x14ac:dyDescent="0.25">
      <c r="A465" t="s">
        <v>17</v>
      </c>
      <c r="B465" t="s">
        <v>13</v>
      </c>
      <c r="C465" t="s">
        <v>16</v>
      </c>
      <c r="D465" t="s">
        <v>11</v>
      </c>
      <c r="E465" t="s">
        <v>12</v>
      </c>
      <c r="F465">
        <v>79</v>
      </c>
      <c r="G465">
        <v>78</v>
      </c>
      <c r="H465" t="s">
        <v>34</v>
      </c>
      <c r="I465" t="s">
        <v>34</v>
      </c>
      <c r="J465" t="s">
        <v>34</v>
      </c>
      <c r="K465">
        <v>77</v>
      </c>
    </row>
    <row r="466" spans="1:11" x14ac:dyDescent="0.25">
      <c r="A466" t="s">
        <v>17</v>
      </c>
      <c r="B466" t="s">
        <v>18</v>
      </c>
      <c r="C466" t="s">
        <v>10</v>
      </c>
      <c r="D466" t="s">
        <v>11</v>
      </c>
      <c r="E466" t="s">
        <v>15</v>
      </c>
      <c r="F466">
        <v>75</v>
      </c>
      <c r="G466">
        <v>58</v>
      </c>
      <c r="H466" t="s">
        <v>34</v>
      </c>
      <c r="I466" t="s">
        <v>34</v>
      </c>
      <c r="J466" t="s">
        <v>34</v>
      </c>
      <c r="K466">
        <v>62</v>
      </c>
    </row>
    <row r="467" spans="1:11" x14ac:dyDescent="0.25">
      <c r="A467" t="s">
        <v>17</v>
      </c>
      <c r="B467" t="s">
        <v>9</v>
      </c>
      <c r="C467" t="s">
        <v>10</v>
      </c>
      <c r="D467" t="s">
        <v>20</v>
      </c>
      <c r="E467" t="s">
        <v>12</v>
      </c>
      <c r="F467">
        <v>55</v>
      </c>
      <c r="G467">
        <v>59</v>
      </c>
      <c r="H467" t="s">
        <v>34</v>
      </c>
      <c r="I467" t="s">
        <v>34</v>
      </c>
      <c r="J467" t="s">
        <v>34</v>
      </c>
      <c r="K467">
        <v>54</v>
      </c>
    </row>
    <row r="468" spans="1:11" x14ac:dyDescent="0.25">
      <c r="A468" t="s">
        <v>17</v>
      </c>
      <c r="B468" t="s">
        <v>18</v>
      </c>
      <c r="C468" t="s">
        <v>22</v>
      </c>
      <c r="D468" t="s">
        <v>11</v>
      </c>
      <c r="E468" t="s">
        <v>12</v>
      </c>
      <c r="F468">
        <v>68</v>
      </c>
      <c r="G468">
        <v>70</v>
      </c>
      <c r="H468" t="s">
        <v>34</v>
      </c>
      <c r="I468" t="s">
        <v>34</v>
      </c>
      <c r="J468" t="s">
        <v>34</v>
      </c>
      <c r="K468">
        <v>66</v>
      </c>
    </row>
    <row r="469" spans="1:11" x14ac:dyDescent="0.25">
      <c r="A469" t="s">
        <v>17</v>
      </c>
      <c r="B469" t="s">
        <v>18</v>
      </c>
      <c r="C469" t="s">
        <v>22</v>
      </c>
      <c r="D469" t="s">
        <v>20</v>
      </c>
      <c r="E469" t="s">
        <v>15</v>
      </c>
      <c r="F469">
        <v>72</v>
      </c>
      <c r="G469">
        <v>67</v>
      </c>
      <c r="H469" t="s">
        <v>34</v>
      </c>
      <c r="I469" t="s">
        <v>34</v>
      </c>
      <c r="J469" t="s">
        <v>34</v>
      </c>
      <c r="K469">
        <v>65</v>
      </c>
    </row>
    <row r="470" spans="1:11" x14ac:dyDescent="0.25">
      <c r="A470" t="s">
        <v>17</v>
      </c>
      <c r="B470" t="s">
        <v>13</v>
      </c>
      <c r="C470" t="s">
        <v>14</v>
      </c>
      <c r="D470" t="s">
        <v>20</v>
      </c>
      <c r="E470" t="s">
        <v>12</v>
      </c>
      <c r="F470">
        <v>63</v>
      </c>
      <c r="G470">
        <v>61</v>
      </c>
      <c r="H470" t="s">
        <v>34</v>
      </c>
      <c r="I470" t="s">
        <v>34</v>
      </c>
      <c r="J470" t="s">
        <v>34</v>
      </c>
      <c r="K470">
        <v>54</v>
      </c>
    </row>
    <row r="471" spans="1:11" x14ac:dyDescent="0.25">
      <c r="A471" t="s">
        <v>17</v>
      </c>
      <c r="B471" t="s">
        <v>13</v>
      </c>
      <c r="C471" t="s">
        <v>14</v>
      </c>
      <c r="D471" t="s">
        <v>11</v>
      </c>
      <c r="E471" t="s">
        <v>12</v>
      </c>
      <c r="F471">
        <v>91</v>
      </c>
      <c r="G471">
        <v>74</v>
      </c>
      <c r="H471" t="s">
        <v>34</v>
      </c>
      <c r="I471" t="s">
        <v>34</v>
      </c>
      <c r="J471" t="s">
        <v>34</v>
      </c>
      <c r="K471">
        <v>76</v>
      </c>
    </row>
    <row r="472" spans="1:11" x14ac:dyDescent="0.25">
      <c r="A472" t="s">
        <v>17</v>
      </c>
      <c r="B472" t="s">
        <v>24</v>
      </c>
      <c r="C472" t="s">
        <v>14</v>
      </c>
      <c r="D472" t="s">
        <v>11</v>
      </c>
      <c r="E472" t="s">
        <v>12</v>
      </c>
      <c r="F472">
        <v>76</v>
      </c>
      <c r="G472">
        <v>71</v>
      </c>
      <c r="H472" t="s">
        <v>34</v>
      </c>
      <c r="I472" t="s">
        <v>34</v>
      </c>
      <c r="J472" t="s">
        <v>34</v>
      </c>
      <c r="K472">
        <v>72</v>
      </c>
    </row>
    <row r="473" spans="1:11" x14ac:dyDescent="0.25">
      <c r="A473" t="s">
        <v>17</v>
      </c>
      <c r="B473" t="s">
        <v>21</v>
      </c>
      <c r="C473" t="s">
        <v>22</v>
      </c>
      <c r="D473" t="s">
        <v>11</v>
      </c>
      <c r="E473" t="s">
        <v>15</v>
      </c>
      <c r="F473">
        <v>68</v>
      </c>
      <c r="G473">
        <v>64</v>
      </c>
      <c r="H473" t="s">
        <v>34</v>
      </c>
      <c r="I473" t="s">
        <v>34</v>
      </c>
      <c r="J473" t="s">
        <v>34</v>
      </c>
      <c r="K473">
        <v>66</v>
      </c>
    </row>
    <row r="474" spans="1:11" x14ac:dyDescent="0.25">
      <c r="A474" t="s">
        <v>17</v>
      </c>
      <c r="B474" t="s">
        <v>18</v>
      </c>
      <c r="C474" t="s">
        <v>19</v>
      </c>
      <c r="D474" t="s">
        <v>20</v>
      </c>
      <c r="E474" t="s">
        <v>15</v>
      </c>
      <c r="F474">
        <v>79</v>
      </c>
      <c r="G474">
        <v>82</v>
      </c>
      <c r="H474" t="s">
        <v>34</v>
      </c>
      <c r="I474" t="s">
        <v>34</v>
      </c>
      <c r="J474" t="s">
        <v>34</v>
      </c>
      <c r="K474">
        <v>82</v>
      </c>
    </row>
    <row r="475" spans="1:11" x14ac:dyDescent="0.25">
      <c r="A475" t="s">
        <v>17</v>
      </c>
      <c r="B475" t="s">
        <v>9</v>
      </c>
      <c r="C475" t="s">
        <v>23</v>
      </c>
      <c r="D475" t="s">
        <v>11</v>
      </c>
      <c r="E475" t="s">
        <v>15</v>
      </c>
      <c r="F475">
        <v>64</v>
      </c>
      <c r="G475">
        <v>53</v>
      </c>
      <c r="H475" t="s">
        <v>34</v>
      </c>
      <c r="I475" t="s">
        <v>34</v>
      </c>
      <c r="J475" t="s">
        <v>34</v>
      </c>
      <c r="K475">
        <v>57</v>
      </c>
    </row>
    <row r="476" spans="1:11" x14ac:dyDescent="0.25">
      <c r="A476" t="s">
        <v>17</v>
      </c>
      <c r="B476" t="s">
        <v>21</v>
      </c>
      <c r="C476" t="s">
        <v>14</v>
      </c>
      <c r="D476" t="s">
        <v>20</v>
      </c>
      <c r="E476" t="s">
        <v>12</v>
      </c>
      <c r="F476">
        <v>61</v>
      </c>
      <c r="G476">
        <v>47</v>
      </c>
      <c r="H476" t="s">
        <v>34</v>
      </c>
      <c r="I476" t="s">
        <v>35</v>
      </c>
      <c r="J476" t="s">
        <v>34</v>
      </c>
      <c r="K476">
        <v>56</v>
      </c>
    </row>
    <row r="477" spans="1:11" x14ac:dyDescent="0.25">
      <c r="A477" t="s">
        <v>17</v>
      </c>
      <c r="B477" t="s">
        <v>13</v>
      </c>
      <c r="C477" t="s">
        <v>22</v>
      </c>
      <c r="D477" t="s">
        <v>11</v>
      </c>
      <c r="E477" t="s">
        <v>12</v>
      </c>
      <c r="F477">
        <v>70</v>
      </c>
      <c r="G477">
        <v>74</v>
      </c>
      <c r="H477" t="s">
        <v>34</v>
      </c>
      <c r="I477" t="s">
        <v>34</v>
      </c>
      <c r="J477" t="s">
        <v>34</v>
      </c>
      <c r="K477">
        <v>71</v>
      </c>
    </row>
    <row r="478" spans="1:11" x14ac:dyDescent="0.25">
      <c r="A478" t="s">
        <v>17</v>
      </c>
      <c r="B478" t="s">
        <v>24</v>
      </c>
      <c r="C478" t="s">
        <v>10</v>
      </c>
      <c r="D478" t="s">
        <v>11</v>
      </c>
      <c r="E478" t="s">
        <v>15</v>
      </c>
      <c r="F478">
        <v>76</v>
      </c>
      <c r="G478">
        <v>62</v>
      </c>
      <c r="H478" t="s">
        <v>34</v>
      </c>
      <c r="I478" t="s">
        <v>34</v>
      </c>
      <c r="J478" t="s">
        <v>34</v>
      </c>
      <c r="K478">
        <v>66</v>
      </c>
    </row>
    <row r="479" spans="1:11" x14ac:dyDescent="0.25">
      <c r="A479" t="s">
        <v>17</v>
      </c>
      <c r="B479" t="s">
        <v>21</v>
      </c>
      <c r="C479" t="s">
        <v>19</v>
      </c>
      <c r="D479" t="s">
        <v>11</v>
      </c>
      <c r="E479" t="s">
        <v>12</v>
      </c>
      <c r="F479">
        <v>80</v>
      </c>
      <c r="G479">
        <v>68</v>
      </c>
      <c r="H479" t="s">
        <v>34</v>
      </c>
      <c r="I479" t="s">
        <v>34</v>
      </c>
      <c r="J479" t="s">
        <v>34</v>
      </c>
      <c r="K479">
        <v>72</v>
      </c>
    </row>
    <row r="480" spans="1:11" x14ac:dyDescent="0.25">
      <c r="A480" t="s">
        <v>17</v>
      </c>
      <c r="B480" t="s">
        <v>18</v>
      </c>
      <c r="C480" t="s">
        <v>22</v>
      </c>
      <c r="D480" t="s">
        <v>11</v>
      </c>
      <c r="E480" t="s">
        <v>12</v>
      </c>
      <c r="F480">
        <v>59</v>
      </c>
      <c r="G480">
        <v>52</v>
      </c>
      <c r="H480" t="s">
        <v>34</v>
      </c>
      <c r="I480" t="s">
        <v>34</v>
      </c>
      <c r="J480" t="s">
        <v>35</v>
      </c>
      <c r="K480">
        <v>46</v>
      </c>
    </row>
    <row r="481" spans="1:11" x14ac:dyDescent="0.25">
      <c r="A481" t="s">
        <v>17</v>
      </c>
      <c r="B481" t="s">
        <v>24</v>
      </c>
      <c r="C481" t="s">
        <v>19</v>
      </c>
      <c r="D481" t="s">
        <v>11</v>
      </c>
      <c r="E481" t="s">
        <v>12</v>
      </c>
      <c r="F481">
        <v>76</v>
      </c>
      <c r="G481">
        <v>71</v>
      </c>
      <c r="H481" t="s">
        <v>34</v>
      </c>
      <c r="I481" t="s">
        <v>34</v>
      </c>
      <c r="J481" t="s">
        <v>34</v>
      </c>
      <c r="K481">
        <v>67</v>
      </c>
    </row>
    <row r="482" spans="1:11" x14ac:dyDescent="0.25">
      <c r="A482" t="s">
        <v>17</v>
      </c>
      <c r="B482" t="s">
        <v>9</v>
      </c>
      <c r="C482" t="s">
        <v>22</v>
      </c>
      <c r="D482" t="s">
        <v>11</v>
      </c>
      <c r="E482" t="s">
        <v>15</v>
      </c>
      <c r="F482">
        <v>73</v>
      </c>
      <c r="G482">
        <v>71</v>
      </c>
      <c r="H482" t="s">
        <v>34</v>
      </c>
      <c r="I482" t="s">
        <v>34</v>
      </c>
      <c r="J482" t="s">
        <v>34</v>
      </c>
      <c r="K482">
        <v>68</v>
      </c>
    </row>
    <row r="483" spans="1:11" x14ac:dyDescent="0.25">
      <c r="A483" t="s">
        <v>17</v>
      </c>
      <c r="B483" t="s">
        <v>13</v>
      </c>
      <c r="C483" t="s">
        <v>14</v>
      </c>
      <c r="D483" t="s">
        <v>20</v>
      </c>
      <c r="E483" t="s">
        <v>12</v>
      </c>
      <c r="F483">
        <v>68</v>
      </c>
      <c r="G483">
        <v>68</v>
      </c>
      <c r="H483" t="s">
        <v>34</v>
      </c>
      <c r="I483" t="s">
        <v>34</v>
      </c>
      <c r="J483" t="s">
        <v>34</v>
      </c>
      <c r="K483">
        <v>61</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CE079-0FAB-4A92-9B38-095AB3B5B2AB}">
  <dimension ref="A3:N89"/>
  <sheetViews>
    <sheetView topLeftCell="A77" workbookViewId="0">
      <selection activeCell="B83" sqref="B83"/>
    </sheetView>
  </sheetViews>
  <sheetFormatPr baseColWidth="10" defaultRowHeight="15" x14ac:dyDescent="0.25"/>
  <cols>
    <col min="1" max="1" width="26.28515625" bestFit="1" customWidth="1"/>
    <col min="2" max="2" width="5.85546875" bestFit="1" customWidth="1"/>
    <col min="3" max="3" width="1.85546875" bestFit="1" customWidth="1"/>
    <col min="4" max="81" width="2.85546875" bestFit="1" customWidth="1"/>
    <col min="82" max="82" width="3.85546875" bestFit="1" customWidth="1"/>
    <col min="83" max="83" width="11.7109375" bestFit="1" customWidth="1"/>
  </cols>
  <sheetData>
    <row r="3" spans="1:14" x14ac:dyDescent="0.25">
      <c r="A3" s="1" t="s">
        <v>30</v>
      </c>
    </row>
    <row r="4" spans="1:14" x14ac:dyDescent="0.25">
      <c r="A4" s="2" t="s">
        <v>27</v>
      </c>
      <c r="B4">
        <v>66.088999999999999</v>
      </c>
    </row>
    <row r="5" spans="1:14" x14ac:dyDescent="0.25">
      <c r="A5" s="2" t="s">
        <v>28</v>
      </c>
      <c r="B5">
        <v>69.168999999999997</v>
      </c>
    </row>
    <row r="6" spans="1:14" x14ac:dyDescent="0.25">
      <c r="A6" s="2" t="s">
        <v>1113</v>
      </c>
      <c r="B6">
        <v>68.054000000000002</v>
      </c>
    </row>
    <row r="9" spans="1:14" x14ac:dyDescent="0.25">
      <c r="B9" t="s">
        <v>1114</v>
      </c>
      <c r="C9" t="s">
        <v>1115</v>
      </c>
    </row>
    <row r="10" spans="1:14" x14ac:dyDescent="0.25">
      <c r="A10" t="s">
        <v>37</v>
      </c>
      <c r="B10">
        <v>66.088999999999999</v>
      </c>
      <c r="C10">
        <v>50</v>
      </c>
    </row>
    <row r="11" spans="1:14" x14ac:dyDescent="0.25">
      <c r="A11" t="s">
        <v>38</v>
      </c>
      <c r="B11">
        <v>69.168999999999997</v>
      </c>
      <c r="C11">
        <v>50</v>
      </c>
    </row>
    <row r="12" spans="1:14" x14ac:dyDescent="0.25">
      <c r="A12" t="s">
        <v>39</v>
      </c>
      <c r="B12">
        <v>68.054000000000002</v>
      </c>
      <c r="C12">
        <v>50</v>
      </c>
    </row>
    <row r="16" spans="1:14" x14ac:dyDescent="0.25">
      <c r="B16" t="s">
        <v>66</v>
      </c>
      <c r="C16" t="s">
        <v>41</v>
      </c>
      <c r="M16" s="1" t="s">
        <v>25</v>
      </c>
      <c r="N16" t="s">
        <v>29</v>
      </c>
    </row>
    <row r="17" spans="1:14" x14ac:dyDescent="0.25">
      <c r="A17" t="s">
        <v>37</v>
      </c>
      <c r="B17" s="37">
        <v>68.72821576763485</v>
      </c>
      <c r="C17" s="37">
        <v>63.633204633204635</v>
      </c>
      <c r="M17" s="2" t="s">
        <v>15</v>
      </c>
      <c r="N17">
        <v>358</v>
      </c>
    </row>
    <row r="18" spans="1:14" x14ac:dyDescent="0.25">
      <c r="A18" t="s">
        <v>38</v>
      </c>
      <c r="B18" s="37">
        <v>65.473029045643159</v>
      </c>
      <c r="C18" s="37">
        <v>72.608108108108112</v>
      </c>
      <c r="M18" s="2" t="s">
        <v>12</v>
      </c>
      <c r="N18">
        <v>642</v>
      </c>
    </row>
    <row r="19" spans="1:14" x14ac:dyDescent="0.25">
      <c r="A19" t="s">
        <v>39</v>
      </c>
      <c r="B19" s="37">
        <v>63.311203319502077</v>
      </c>
      <c r="C19" s="37">
        <v>72.467181467181462</v>
      </c>
      <c r="M19" s="2" t="s">
        <v>26</v>
      </c>
      <c r="N19">
        <v>1000</v>
      </c>
    </row>
    <row r="20" spans="1:14" x14ac:dyDescent="0.25">
      <c r="E20" s="38"/>
    </row>
    <row r="21" spans="1:14" x14ac:dyDescent="0.25">
      <c r="B21" t="s">
        <v>1127</v>
      </c>
      <c r="C21" t="s">
        <v>1128</v>
      </c>
    </row>
    <row r="22" spans="1:14" x14ac:dyDescent="0.25">
      <c r="A22" t="s">
        <v>37</v>
      </c>
      <c r="B22" s="37">
        <v>69.69553072625699</v>
      </c>
      <c r="C22" s="37">
        <v>64.077881619937699</v>
      </c>
    </row>
    <row r="23" spans="1:14" x14ac:dyDescent="0.25">
      <c r="A23" t="s">
        <v>38</v>
      </c>
      <c r="B23" s="37">
        <v>73.893854748603346</v>
      </c>
      <c r="C23" s="37">
        <v>66.534267912772592</v>
      </c>
    </row>
    <row r="24" spans="1:14" x14ac:dyDescent="0.25">
      <c r="A24" t="s">
        <v>39</v>
      </c>
      <c r="B24" s="37">
        <v>74.418994413407816</v>
      </c>
      <c r="C24" s="37">
        <v>64.504672897196258</v>
      </c>
    </row>
    <row r="29" spans="1:14" x14ac:dyDescent="0.25">
      <c r="G29" s="1" t="s">
        <v>25</v>
      </c>
      <c r="H29" t="s">
        <v>1129</v>
      </c>
    </row>
    <row r="30" spans="1:14" x14ac:dyDescent="0.25">
      <c r="G30" s="2" t="s">
        <v>19</v>
      </c>
      <c r="H30">
        <v>222</v>
      </c>
    </row>
    <row r="31" spans="1:14" x14ac:dyDescent="0.25">
      <c r="G31" s="2" t="s">
        <v>10</v>
      </c>
      <c r="H31">
        <v>118</v>
      </c>
    </row>
    <row r="32" spans="1:14" x14ac:dyDescent="0.25">
      <c r="G32" s="2" t="s">
        <v>22</v>
      </c>
      <c r="H32">
        <v>196</v>
      </c>
    </row>
    <row r="33" spans="1:9" x14ac:dyDescent="0.25">
      <c r="G33" s="2" t="s">
        <v>16</v>
      </c>
      <c r="H33">
        <v>59</v>
      </c>
    </row>
    <row r="34" spans="1:9" x14ac:dyDescent="0.25">
      <c r="B34" s="1" t="s">
        <v>25</v>
      </c>
      <c r="C34" t="s">
        <v>29</v>
      </c>
      <c r="G34" s="2" t="s">
        <v>14</v>
      </c>
      <c r="H34">
        <v>226</v>
      </c>
    </row>
    <row r="35" spans="1:9" x14ac:dyDescent="0.25">
      <c r="B35" s="2" t="s">
        <v>15</v>
      </c>
      <c r="C35">
        <v>358</v>
      </c>
      <c r="G35" s="2" t="s">
        <v>23</v>
      </c>
      <c r="H35">
        <v>179</v>
      </c>
    </row>
    <row r="36" spans="1:9" x14ac:dyDescent="0.25">
      <c r="B36" s="2" t="s">
        <v>12</v>
      </c>
      <c r="C36">
        <v>642</v>
      </c>
      <c r="G36" s="2" t="s">
        <v>26</v>
      </c>
      <c r="H36">
        <v>1000</v>
      </c>
    </row>
    <row r="37" spans="1:9" x14ac:dyDescent="0.25">
      <c r="B37" s="2" t="s">
        <v>26</v>
      </c>
      <c r="C37">
        <v>1000</v>
      </c>
    </row>
    <row r="39" spans="1:9" x14ac:dyDescent="0.25">
      <c r="A39" t="s">
        <v>1116</v>
      </c>
    </row>
    <row r="40" spans="1:9" x14ac:dyDescent="0.25">
      <c r="A40" t="s">
        <v>38</v>
      </c>
    </row>
    <row r="41" spans="1:9" x14ac:dyDescent="0.25">
      <c r="A41" t="s">
        <v>39</v>
      </c>
    </row>
    <row r="43" spans="1:9" x14ac:dyDescent="0.25">
      <c r="F43" s="1" t="s">
        <v>25</v>
      </c>
      <c r="G43" t="s">
        <v>27</v>
      </c>
      <c r="H43" t="s">
        <v>28</v>
      </c>
      <c r="I43" t="s">
        <v>1113</v>
      </c>
    </row>
    <row r="44" spans="1:9" x14ac:dyDescent="0.25">
      <c r="F44" s="2" t="s">
        <v>19</v>
      </c>
      <c r="G44">
        <v>67.882882882882882</v>
      </c>
      <c r="H44">
        <v>70.927927927927925</v>
      </c>
      <c r="I44">
        <v>69.896396396396398</v>
      </c>
    </row>
    <row r="45" spans="1:9" x14ac:dyDescent="0.25">
      <c r="F45" s="2" t="s">
        <v>10</v>
      </c>
      <c r="G45">
        <v>69.389830508474574</v>
      </c>
      <c r="H45">
        <v>73</v>
      </c>
      <c r="I45">
        <v>73.381355932203391</v>
      </c>
    </row>
    <row r="46" spans="1:9" x14ac:dyDescent="0.25">
      <c r="F46" s="2" t="s">
        <v>22</v>
      </c>
      <c r="G46">
        <v>62.137755102040813</v>
      </c>
      <c r="H46">
        <v>64.704081632653057</v>
      </c>
      <c r="I46">
        <v>62.448979591836732</v>
      </c>
    </row>
    <row r="47" spans="1:9" x14ac:dyDescent="0.25">
      <c r="F47" s="2" t="s">
        <v>16</v>
      </c>
      <c r="G47">
        <v>69.745762711864401</v>
      </c>
      <c r="H47">
        <v>75.372881355932208</v>
      </c>
      <c r="I47">
        <v>75.677966101694921</v>
      </c>
    </row>
    <row r="48" spans="1:9" x14ac:dyDescent="0.25">
      <c r="F48" s="2" t="s">
        <v>14</v>
      </c>
      <c r="G48">
        <v>67.128318584070797</v>
      </c>
      <c r="H48">
        <v>69.460176991150448</v>
      </c>
      <c r="I48">
        <v>68.840707964601776</v>
      </c>
    </row>
    <row r="49" spans="1:9" x14ac:dyDescent="0.25">
      <c r="F49" s="2" t="s">
        <v>23</v>
      </c>
      <c r="G49">
        <v>63.497206703910614</v>
      </c>
      <c r="H49">
        <v>66.938547486033514</v>
      </c>
      <c r="I49">
        <v>64.888268156424587</v>
      </c>
    </row>
    <row r="50" spans="1:9" x14ac:dyDescent="0.25">
      <c r="F50" s="2" t="s">
        <v>26</v>
      </c>
      <c r="G50">
        <v>66.088999999999999</v>
      </c>
      <c r="H50">
        <v>69.168999999999997</v>
      </c>
      <c r="I50">
        <v>68.054000000000002</v>
      </c>
    </row>
    <row r="52" spans="1:9" x14ac:dyDescent="0.25">
      <c r="B52" t="s">
        <v>1130</v>
      </c>
      <c r="C52" t="s">
        <v>1131</v>
      </c>
      <c r="D52" t="s">
        <v>1132</v>
      </c>
      <c r="E52" t="s">
        <v>1133</v>
      </c>
      <c r="F52" s="2" t="s">
        <v>1134</v>
      </c>
      <c r="G52" t="s">
        <v>1135</v>
      </c>
    </row>
    <row r="53" spans="1:9" x14ac:dyDescent="0.25">
      <c r="A53" t="s">
        <v>37</v>
      </c>
      <c r="B53" s="37">
        <v>67.882882882882882</v>
      </c>
      <c r="C53" s="37">
        <v>69.389830508474574</v>
      </c>
      <c r="D53" s="37">
        <v>62.137755102040813</v>
      </c>
      <c r="E53" s="37">
        <v>69.745762711864401</v>
      </c>
      <c r="F53" s="37">
        <v>67.128318584070797</v>
      </c>
      <c r="G53" s="37">
        <v>63.497206703910614</v>
      </c>
    </row>
    <row r="54" spans="1:9" x14ac:dyDescent="0.25">
      <c r="A54" t="s">
        <v>38</v>
      </c>
      <c r="B54" s="37">
        <v>70.927927927927925</v>
      </c>
      <c r="C54" s="37">
        <v>73</v>
      </c>
      <c r="D54" s="37">
        <v>64.704081632653057</v>
      </c>
      <c r="E54" s="37">
        <v>75.372881355932208</v>
      </c>
      <c r="F54" s="37">
        <v>69.460176991150448</v>
      </c>
      <c r="G54" s="37">
        <v>66.938547486033514</v>
      </c>
    </row>
    <row r="55" spans="1:9" x14ac:dyDescent="0.25">
      <c r="A55" t="s">
        <v>39</v>
      </c>
      <c r="B55" s="37">
        <v>69.896396396396398</v>
      </c>
      <c r="C55" s="37">
        <v>73.381355932203391</v>
      </c>
      <c r="D55" s="37">
        <v>62.448979591836732</v>
      </c>
      <c r="E55" s="37">
        <v>75.677966101694921</v>
      </c>
      <c r="F55" s="37">
        <v>68.840707964601776</v>
      </c>
      <c r="G55" s="37">
        <v>64.888268156424587</v>
      </c>
    </row>
    <row r="62" spans="1:9" x14ac:dyDescent="0.25">
      <c r="B62" s="1" t="s">
        <v>25</v>
      </c>
      <c r="C62" t="s">
        <v>27</v>
      </c>
      <c r="D62" t="s">
        <v>28</v>
      </c>
      <c r="E62" t="s">
        <v>1113</v>
      </c>
    </row>
    <row r="63" spans="1:9" x14ac:dyDescent="0.25">
      <c r="B63" s="2" t="s">
        <v>20</v>
      </c>
      <c r="C63">
        <v>58.921126760563382</v>
      </c>
      <c r="D63">
        <v>64.653521126760566</v>
      </c>
      <c r="E63">
        <v>63.022535211267609</v>
      </c>
    </row>
    <row r="64" spans="1:9" x14ac:dyDescent="0.25">
      <c r="B64" s="2" t="s">
        <v>11</v>
      </c>
      <c r="C64">
        <v>70.034108527131778</v>
      </c>
      <c r="D64">
        <v>71.654263565891469</v>
      </c>
      <c r="E64">
        <v>70.823255813953494</v>
      </c>
    </row>
    <row r="65" spans="1:5" x14ac:dyDescent="0.25">
      <c r="B65" s="2" t="s">
        <v>26</v>
      </c>
      <c r="C65">
        <v>66.088999999999999</v>
      </c>
      <c r="D65">
        <v>69.168999999999997</v>
      </c>
      <c r="E65">
        <v>68.054000000000002</v>
      </c>
    </row>
    <row r="66" spans="1:5" x14ac:dyDescent="0.25">
      <c r="B66" s="2" t="s">
        <v>1136</v>
      </c>
      <c r="C66" t="s">
        <v>1137</v>
      </c>
    </row>
    <row r="67" spans="1:5" x14ac:dyDescent="0.25">
      <c r="A67" t="s">
        <v>37</v>
      </c>
      <c r="B67" s="37">
        <v>70.034108527131778</v>
      </c>
      <c r="C67" s="37">
        <v>58.921126760563382</v>
      </c>
    </row>
    <row r="68" spans="1:5" x14ac:dyDescent="0.25">
      <c r="A68" t="s">
        <v>38</v>
      </c>
      <c r="B68" s="37">
        <v>71.654263565891469</v>
      </c>
      <c r="C68" s="37">
        <v>64.653521126760566</v>
      </c>
    </row>
    <row r="69" spans="1:5" x14ac:dyDescent="0.25">
      <c r="A69" t="s">
        <v>39</v>
      </c>
      <c r="B69" s="37">
        <v>70.823255813953494</v>
      </c>
      <c r="C69" s="37">
        <v>63.022535211267609</v>
      </c>
    </row>
    <row r="71" spans="1:5" x14ac:dyDescent="0.25">
      <c r="A71" s="1" t="s">
        <v>25</v>
      </c>
      <c r="B71" t="s">
        <v>29</v>
      </c>
    </row>
    <row r="72" spans="1:5" x14ac:dyDescent="0.25">
      <c r="A72" s="2" t="s">
        <v>20</v>
      </c>
      <c r="B72">
        <v>355</v>
      </c>
    </row>
    <row r="73" spans="1:5" x14ac:dyDescent="0.25">
      <c r="A73" s="2" t="s">
        <v>11</v>
      </c>
      <c r="B73">
        <v>645</v>
      </c>
    </row>
    <row r="74" spans="1:5" x14ac:dyDescent="0.25">
      <c r="A74" s="2" t="s">
        <v>26</v>
      </c>
      <c r="B74">
        <v>1000</v>
      </c>
    </row>
    <row r="78" spans="1:5" x14ac:dyDescent="0.25">
      <c r="A78" s="1" t="s">
        <v>25</v>
      </c>
    </row>
    <row r="79" spans="1:5" x14ac:dyDescent="0.25">
      <c r="A79" s="2" t="s">
        <v>8</v>
      </c>
    </row>
    <row r="80" spans="1:5" x14ac:dyDescent="0.25">
      <c r="A80" s="54" t="s">
        <v>1192</v>
      </c>
      <c r="B80">
        <v>32962</v>
      </c>
    </row>
    <row r="81" spans="1:2" x14ac:dyDescent="0.25">
      <c r="A81" s="54" t="s">
        <v>1188</v>
      </c>
      <c r="B81">
        <v>37611</v>
      </c>
    </row>
    <row r="82" spans="1:2" x14ac:dyDescent="0.25">
      <c r="A82" s="54" t="s">
        <v>1190</v>
      </c>
      <c r="B82">
        <v>37538</v>
      </c>
    </row>
    <row r="83" spans="1:2" x14ac:dyDescent="0.25">
      <c r="A83" s="2" t="s">
        <v>17</v>
      </c>
    </row>
    <row r="84" spans="1:2" x14ac:dyDescent="0.25">
      <c r="A84" s="54" t="s">
        <v>1192</v>
      </c>
      <c r="B84">
        <v>33127</v>
      </c>
    </row>
    <row r="85" spans="1:2" x14ac:dyDescent="0.25">
      <c r="A85" s="54" t="s">
        <v>1188</v>
      </c>
      <c r="B85">
        <v>31558</v>
      </c>
    </row>
    <row r="86" spans="1:2" x14ac:dyDescent="0.25">
      <c r="A86" s="54" t="s">
        <v>1190</v>
      </c>
      <c r="B86">
        <v>30516</v>
      </c>
    </row>
    <row r="87" spans="1:2" x14ac:dyDescent="0.25">
      <c r="A87" s="2" t="s">
        <v>1193</v>
      </c>
      <c r="B87">
        <v>66089</v>
      </c>
    </row>
    <row r="88" spans="1:2" x14ac:dyDescent="0.25">
      <c r="A88" s="2" t="s">
        <v>1189</v>
      </c>
      <c r="B88">
        <v>69169</v>
      </c>
    </row>
    <row r="89" spans="1:2" x14ac:dyDescent="0.25">
      <c r="A89" s="2" t="s">
        <v>1191</v>
      </c>
      <c r="B89">
        <v>68054</v>
      </c>
    </row>
  </sheetData>
  <pageMargins left="0.7" right="0.7" top="0.75" bottom="0.75" header="0.3" footer="0.3"/>
  <drawing r:id="rId9"/>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E2F3C67-9DB3-4177-90B3-F9CB9E7833C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18</vt:i4>
      </vt:variant>
    </vt:vector>
  </HeadingPairs>
  <TitlesOfParts>
    <vt:vector size="18" baseType="lpstr">
      <vt:lpstr>Original_DB_StudentsPerformance</vt:lpstr>
      <vt:lpstr>Objective</vt:lpstr>
      <vt:lpstr>Dashboard_Global_Performance</vt:lpstr>
      <vt:lpstr>Dashboard_Comparative</vt:lpstr>
      <vt:lpstr>Normality</vt:lpstr>
      <vt:lpstr>Infer_population_param</vt:lpstr>
      <vt:lpstr>Chi-square_gender_proportion</vt:lpstr>
      <vt:lpstr>2ANOVA_POSTHOC_Overall_Perf</vt:lpstr>
      <vt:lpstr>2ANOVA_Posthoctest_Male&amp;Female</vt:lpstr>
      <vt:lpstr>Math_Writing_T_Independent_test</vt:lpstr>
      <vt:lpstr>ANOVA_HSD_Scores&amp;Parent_Educat</vt:lpstr>
      <vt:lpstr>Feuil7</vt:lpstr>
      <vt:lpstr>StudentsPerformance (2)</vt:lpstr>
      <vt:lpstr>Feuil6</vt:lpstr>
      <vt:lpstr>StudentsPerformance (3)</vt:lpstr>
      <vt:lpstr>Feuil4</vt:lpstr>
      <vt:lpstr>Feuil5</vt:lpstr>
      <vt:lpstr>Feuil2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MEBU Manuella</dc:creator>
  <cp:lastModifiedBy>pc</cp:lastModifiedBy>
  <dcterms:created xsi:type="dcterms:W3CDTF">2022-08-01T11:58:07Z</dcterms:created>
  <dcterms:modified xsi:type="dcterms:W3CDTF">2023-01-11T23:39:04Z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d1c0902-ed92-4fed-896d-2e7725de02d4_Enabled">
    <vt:lpwstr>true</vt:lpwstr>
  </property>
  <property fmtid="{D5CDD505-2E9C-101B-9397-08002B2CF9AE}" pid="3" name="MSIP_Label_fd1c0902-ed92-4fed-896d-2e7725de02d4_SetDate">
    <vt:lpwstr>2022-08-01T13:07:41Z</vt:lpwstr>
  </property>
  <property fmtid="{D5CDD505-2E9C-101B-9397-08002B2CF9AE}" pid="4" name="MSIP_Label_fd1c0902-ed92-4fed-896d-2e7725de02d4_Method">
    <vt:lpwstr>Standard</vt:lpwstr>
  </property>
  <property fmtid="{D5CDD505-2E9C-101B-9397-08002B2CF9AE}" pid="5" name="MSIP_Label_fd1c0902-ed92-4fed-896d-2e7725de02d4_Name">
    <vt:lpwstr>Anyone (not protected)</vt:lpwstr>
  </property>
  <property fmtid="{D5CDD505-2E9C-101B-9397-08002B2CF9AE}" pid="6" name="MSIP_Label_fd1c0902-ed92-4fed-896d-2e7725de02d4_SiteId">
    <vt:lpwstr>d6b0bbee-7cd9-4d60-bce6-4a67b543e2ae</vt:lpwstr>
  </property>
  <property fmtid="{D5CDD505-2E9C-101B-9397-08002B2CF9AE}" pid="7" name="MSIP_Label_fd1c0902-ed92-4fed-896d-2e7725de02d4_ActionId">
    <vt:lpwstr>286bafc5-c998-45fd-9119-a543ce337766</vt:lpwstr>
  </property>
  <property fmtid="{D5CDD505-2E9C-101B-9397-08002B2CF9AE}" pid="8" name="MSIP_Label_fd1c0902-ed92-4fed-896d-2e7725de02d4_ContentBits">
    <vt:lpwstr>2</vt:lpwstr>
  </property>
</Properties>
</file>