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招财宝!$A$1:$L$116</definedName>
    <definedName name="_xlnm._FilterDatabase" localSheetId="2" hidden="1">招财宝_王蕾!$A$1:$L$69</definedName>
  </definedNames>
  <calcPr calcId="152511"/>
</workbook>
</file>

<file path=xl/calcChain.xml><?xml version="1.0" encoding="utf-8"?>
<calcChain xmlns="http://schemas.openxmlformats.org/spreadsheetml/2006/main">
  <c r="K53" i="7" l="1"/>
  <c r="J53" i="7"/>
  <c r="K52" i="7"/>
  <c r="J52" i="7"/>
  <c r="H53" i="7"/>
  <c r="H52" i="7"/>
  <c r="G75" i="7"/>
  <c r="F75" i="7"/>
  <c r="G74" i="7"/>
  <c r="F74" i="7"/>
  <c r="G122" i="2"/>
  <c r="F122" i="2"/>
  <c r="G121" i="2"/>
  <c r="F121" i="2"/>
  <c r="K98" i="2"/>
  <c r="J98" i="2"/>
  <c r="K97" i="2"/>
  <c r="J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F110" i="2"/>
  <c r="G109" i="2"/>
  <c r="F109" i="2"/>
  <c r="H86" i="2"/>
  <c r="K86" i="2" s="1"/>
  <c r="H85" i="2"/>
  <c r="K85" i="2" s="1"/>
  <c r="G62" i="7"/>
  <c r="F62" i="7"/>
  <c r="G61" i="7"/>
  <c r="F61" i="7"/>
  <c r="H42" i="7"/>
  <c r="K42" i="7" s="1"/>
  <c r="H41" i="7"/>
  <c r="K41" i="7" s="1"/>
  <c r="G108" i="2" l="1"/>
  <c r="F108" i="2"/>
  <c r="G107" i="2"/>
  <c r="F107" i="2"/>
  <c r="H83" i="2"/>
  <c r="G60" i="7"/>
  <c r="F60" i="7"/>
  <c r="G59" i="7"/>
  <c r="F59" i="7"/>
  <c r="H40" i="7"/>
  <c r="K40" i="7" s="1"/>
  <c r="H39" i="7"/>
  <c r="K39" i="7" s="1"/>
  <c r="K83" i="2" l="1"/>
  <c r="H84" i="2"/>
  <c r="K84" i="2" s="1"/>
  <c r="G106" i="2" l="1"/>
  <c r="F106" i="2"/>
  <c r="G105" i="2"/>
  <c r="F105" i="2"/>
  <c r="K38" i="7"/>
  <c r="H38" i="7"/>
  <c r="H37" i="7"/>
  <c r="K37" i="7" s="1"/>
  <c r="G58" i="7"/>
  <c r="F58" i="7"/>
  <c r="G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F56" i="7"/>
  <c r="H35" i="7"/>
  <c r="K35" i="7" s="1"/>
  <c r="G55" i="7" l="1"/>
  <c r="F55" i="7"/>
  <c r="G54" i="7"/>
  <c r="F54" i="7"/>
  <c r="K33" i="7"/>
  <c r="H33" i="7"/>
  <c r="H34" i="7"/>
  <c r="K34" i="7" s="1"/>
  <c r="G99" i="2" l="1"/>
  <c r="F99" i="2"/>
  <c r="H77" i="2"/>
  <c r="K77" i="2" s="1"/>
  <c r="H32" i="7" l="1"/>
  <c r="G53" i="7" l="1"/>
  <c r="F53" i="7"/>
  <c r="G52" i="7"/>
  <c r="F52" i="7"/>
  <c r="G98" i="2"/>
  <c r="F98" i="2"/>
  <c r="G97" i="2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G36" i="7" l="1"/>
  <c r="F36" i="7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<sst xmlns="http://schemas.openxmlformats.org/spreadsheetml/2006/main" count="458" uniqueCount="101">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</sst>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zoomScaleNormal="100" workbookViewId="0">
      <pane xSplit="5" ySplit="1" topLeftCell="F107" activePane="bottomRight" state="frozen"/>
      <selection pane="topRight" activeCell="F1" sqref="F1"/>
      <selection pane="bottomLeft" activeCell="A2" sqref="A2"/>
      <selection pane="bottomRight" activeCell="A122" sqref="A122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78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100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69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69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100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69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69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100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77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77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99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99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99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99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99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99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99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99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79</v>
      </c>
    </row>
    <row r="21" spans="1:12" x14ac:dyDescent="0.15">
      <c r="A21" s="3" t="s">
        <v>74</v>
      </c>
      <c r="B21">
        <v>366</v>
      </c>
      <c r="C21" t="s">
        <v>72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92</v>
      </c>
    </row>
    <row r="22" spans="1:12" x14ac:dyDescent="0.15">
      <c r="A22" s="3" t="s">
        <v>74</v>
      </c>
      <c r="B22">
        <v>366</v>
      </c>
      <c r="C22" t="s">
        <v>72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92</v>
      </c>
    </row>
    <row r="23" spans="1:12" x14ac:dyDescent="0.15">
      <c r="A23" s="3" t="s">
        <v>74</v>
      </c>
      <c r="B23">
        <v>366</v>
      </c>
      <c r="C23" t="s">
        <v>72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92</v>
      </c>
    </row>
    <row r="24" spans="1:12" x14ac:dyDescent="0.15">
      <c r="A24" s="3" t="s">
        <v>74</v>
      </c>
      <c r="B24">
        <v>366</v>
      </c>
      <c r="C24" t="s">
        <v>72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92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79</v>
      </c>
    </row>
    <row r="26" spans="1:12" x14ac:dyDescent="0.15">
      <c r="A26" s="3" t="s">
        <v>74</v>
      </c>
      <c r="B26">
        <v>366</v>
      </c>
      <c r="C26" t="s">
        <v>73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92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98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98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75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75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98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98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98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98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98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75</v>
      </c>
    </row>
    <row r="37" spans="1:12" x14ac:dyDescent="0.15">
      <c r="A37" s="3" t="s">
        <v>74</v>
      </c>
      <c r="B37">
        <v>366</v>
      </c>
      <c r="C37" t="s">
        <v>73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92</v>
      </c>
    </row>
    <row r="38" spans="1:12" x14ac:dyDescent="0.15">
      <c r="A38" s="3" t="s">
        <v>74</v>
      </c>
      <c r="B38">
        <v>366</v>
      </c>
      <c r="C38" t="s">
        <v>73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92</v>
      </c>
    </row>
    <row r="39" spans="1:12" x14ac:dyDescent="0.15">
      <c r="A39" s="3" t="s">
        <v>74</v>
      </c>
      <c r="B39">
        <v>366</v>
      </c>
      <c r="C39" t="s">
        <v>73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92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98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98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98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98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2" x14ac:dyDescent="0.15">
      <c r="A47" s="3" t="s">
        <v>71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2" x14ac:dyDescent="0.15">
      <c r="A52" s="3" t="s">
        <v>76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2" x14ac:dyDescent="0.15">
      <c r="A53" s="3" t="s">
        <v>76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2" x14ac:dyDescent="0.15">
      <c r="A55" s="3" t="s">
        <v>76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2" x14ac:dyDescent="0.15">
      <c r="A57" s="3" t="s">
        <v>76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2" x14ac:dyDescent="0.15">
      <c r="A59" s="3" t="s">
        <v>76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2" x14ac:dyDescent="0.15">
      <c r="A61" s="3" t="s">
        <v>80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2" x14ac:dyDescent="0.15">
      <c r="A62" s="3" t="s">
        <v>87</v>
      </c>
      <c r="B62">
        <v>366</v>
      </c>
      <c r="C62" t="s">
        <v>93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94</v>
      </c>
    </row>
    <row r="63" spans="1:12" x14ac:dyDescent="0.15">
      <c r="A63" s="3" t="s">
        <v>82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2" x14ac:dyDescent="0.15">
      <c r="A64" s="3" t="s">
        <v>87</v>
      </c>
      <c r="B64">
        <v>366</v>
      </c>
      <c r="C64" t="s">
        <v>93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94</v>
      </c>
    </row>
    <row r="65" spans="1:12" x14ac:dyDescent="0.15">
      <c r="A65" s="3" t="s">
        <v>80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2" x14ac:dyDescent="0.15">
      <c r="A66" s="3" t="s">
        <v>87</v>
      </c>
      <c r="B66">
        <v>366</v>
      </c>
      <c r="C66" t="s">
        <v>93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94</v>
      </c>
    </row>
    <row r="67" spans="1:12" x14ac:dyDescent="0.15">
      <c r="A67" s="3" t="s">
        <v>80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2" x14ac:dyDescent="0.15">
      <c r="A68" s="3" t="s">
        <v>87</v>
      </c>
      <c r="B68">
        <v>366</v>
      </c>
      <c r="C68" t="s">
        <v>93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94</v>
      </c>
    </row>
    <row r="69" spans="1:12" x14ac:dyDescent="0.15">
      <c r="A69" s="3" t="s">
        <v>80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2" x14ac:dyDescent="0.15">
      <c r="A70" s="3" t="s">
        <v>87</v>
      </c>
      <c r="B70">
        <v>366</v>
      </c>
      <c r="C70" t="s">
        <v>93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94</v>
      </c>
    </row>
    <row r="71" spans="1:12" x14ac:dyDescent="0.15">
      <c r="A71" s="3" t="s">
        <v>80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2" x14ac:dyDescent="0.15">
      <c r="A72" s="3" t="s">
        <v>80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2" x14ac:dyDescent="0.15">
      <c r="A73" s="3" t="s">
        <v>87</v>
      </c>
      <c r="B73">
        <v>366</v>
      </c>
      <c r="C73" t="s">
        <v>93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94</v>
      </c>
    </row>
    <row r="74" spans="1:12" x14ac:dyDescent="0.15">
      <c r="A74" s="3" t="s">
        <v>80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2" x14ac:dyDescent="0.15">
      <c r="A75" s="3" t="s">
        <v>87</v>
      </c>
      <c r="B75">
        <v>366</v>
      </c>
      <c r="C75" t="s">
        <v>93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94</v>
      </c>
    </row>
    <row r="76" spans="1:12" x14ac:dyDescent="0.15">
      <c r="A76" s="3" t="s">
        <v>80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2" x14ac:dyDescent="0.15">
      <c r="A77" s="3" t="s">
        <v>87</v>
      </c>
      <c r="B77">
        <v>366</v>
      </c>
      <c r="C77" t="s">
        <v>93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94</v>
      </c>
    </row>
    <row r="78" spans="1:12" x14ac:dyDescent="0.15">
      <c r="A78" s="3" t="s">
        <v>80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2" x14ac:dyDescent="0.15">
      <c r="A79" s="3" t="s">
        <v>88</v>
      </c>
      <c r="B79">
        <v>366</v>
      </c>
      <c r="C79" t="s">
        <v>95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94</v>
      </c>
    </row>
    <row r="80" spans="1:12" x14ac:dyDescent="0.15">
      <c r="A80" s="3" t="s">
        <v>80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2" x14ac:dyDescent="0.15">
      <c r="A81" s="3" t="s">
        <v>88</v>
      </c>
      <c r="B81">
        <v>366</v>
      </c>
      <c r="C81" t="s">
        <v>95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94</v>
      </c>
    </row>
    <row r="82" spans="1:12" x14ac:dyDescent="0.15">
      <c r="A82" s="3" t="s">
        <v>84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2" x14ac:dyDescent="0.15">
      <c r="A83" s="3" t="s">
        <v>88</v>
      </c>
      <c r="B83">
        <v>366</v>
      </c>
      <c r="C83" t="s">
        <v>95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94</v>
      </c>
    </row>
    <row r="84" spans="1:12" x14ac:dyDescent="0.15">
      <c r="A84" s="3" t="s">
        <v>76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2" x14ac:dyDescent="0.15">
      <c r="A85" s="3" t="s">
        <v>88</v>
      </c>
      <c r="B85">
        <v>366</v>
      </c>
      <c r="C85" t="s">
        <v>95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94</v>
      </c>
    </row>
    <row r="86" spans="1:12" x14ac:dyDescent="0.15">
      <c r="A86" s="3" t="s">
        <v>76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2" x14ac:dyDescent="0.15">
      <c r="A87" s="3" t="s">
        <v>88</v>
      </c>
      <c r="B87">
        <v>366</v>
      </c>
      <c r="C87" t="s">
        <v>95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94</v>
      </c>
    </row>
    <row r="88" spans="1:12" x14ac:dyDescent="0.15">
      <c r="A88" s="3" t="s">
        <v>76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2" x14ac:dyDescent="0.15">
      <c r="A89" s="3" t="s">
        <v>88</v>
      </c>
      <c r="B89">
        <v>366</v>
      </c>
      <c r="C89" t="s">
        <v>95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94</v>
      </c>
    </row>
    <row r="90" spans="1:12" x14ac:dyDescent="0.15">
      <c r="A90" s="3" t="s">
        <v>80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2" x14ac:dyDescent="0.15">
      <c r="A91" s="3" t="s">
        <v>88</v>
      </c>
      <c r="B91">
        <v>366</v>
      </c>
      <c r="C91" t="s">
        <v>95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94</v>
      </c>
    </row>
    <row r="92" spans="1:12" x14ac:dyDescent="0.15">
      <c r="A92" s="3" t="s">
        <v>76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2" x14ac:dyDescent="0.15">
      <c r="A93" s="3" t="s">
        <v>89</v>
      </c>
      <c r="B93">
        <v>366</v>
      </c>
      <c r="C93" t="s">
        <v>96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94</v>
      </c>
    </row>
    <row r="94" spans="1:12" x14ac:dyDescent="0.15">
      <c r="A94" s="3" t="s">
        <v>76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2" x14ac:dyDescent="0.15">
      <c r="A95" s="3" t="s">
        <v>89</v>
      </c>
      <c r="B95">
        <v>366</v>
      </c>
      <c r="C95" t="s">
        <v>96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94</v>
      </c>
    </row>
    <row r="96" spans="1:12" x14ac:dyDescent="0.15">
      <c r="A96" s="3" t="s">
        <v>76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2" x14ac:dyDescent="0.15">
      <c r="A97" s="3" t="s">
        <v>90</v>
      </c>
      <c r="B97">
        <v>366</v>
      </c>
      <c r="C97" t="s">
        <v>97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94</v>
      </c>
    </row>
    <row r="98" spans="1:12" x14ac:dyDescent="0.15">
      <c r="A98" s="3" t="s">
        <v>76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2" x14ac:dyDescent="0.15">
      <c r="A99" s="2" t="s">
        <v>90</v>
      </c>
      <c r="B99">
        <v>366</v>
      </c>
      <c r="C99" t="s">
        <v>97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L99" t="s">
        <v>94</v>
      </c>
    </row>
    <row r="100" spans="1:12" x14ac:dyDescent="0.15">
      <c r="A100" s="2" t="s">
        <v>76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</row>
    <row r="101" spans="1:12" x14ac:dyDescent="0.15">
      <c r="A101" s="2" t="s">
        <v>91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5">E101+1</f>
        <v>42218</v>
      </c>
      <c r="G101" s="4">
        <f t="shared" ref="G101:G102" si="126">E101+11</f>
        <v>42228</v>
      </c>
    </row>
    <row r="102" spans="1:12" x14ac:dyDescent="0.15">
      <c r="A102" s="2" t="s">
        <v>76</v>
      </c>
      <c r="B102">
        <v>731</v>
      </c>
      <c r="C102">
        <v>7.25</v>
      </c>
      <c r="D102">
        <v>6000</v>
      </c>
      <c r="E102" s="1">
        <v>42217</v>
      </c>
      <c r="F102" s="1">
        <f t="shared" si="125"/>
        <v>42218</v>
      </c>
      <c r="G102" s="4">
        <f t="shared" si="126"/>
        <v>42228</v>
      </c>
    </row>
    <row r="103" spans="1:12" x14ac:dyDescent="0.15">
      <c r="A103" s="2" t="s">
        <v>91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27">E103+1</f>
        <v>42219</v>
      </c>
      <c r="G103" s="4">
        <f t="shared" ref="G103:G104" si="128">E103+11</f>
        <v>42229</v>
      </c>
    </row>
    <row r="104" spans="1:12" x14ac:dyDescent="0.15">
      <c r="A104" s="2" t="s">
        <v>76</v>
      </c>
      <c r="B104">
        <v>731</v>
      </c>
      <c r="C104">
        <v>7.25</v>
      </c>
      <c r="D104">
        <v>4000</v>
      </c>
      <c r="E104" s="1">
        <v>42218</v>
      </c>
      <c r="F104" s="1">
        <f t="shared" si="127"/>
        <v>42219</v>
      </c>
      <c r="G104" s="4">
        <f t="shared" si="128"/>
        <v>42229</v>
      </c>
    </row>
    <row r="105" spans="1:12" x14ac:dyDescent="0.15">
      <c r="A105" s="2" t="s">
        <v>91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29">E105+1</f>
        <v>42219</v>
      </c>
      <c r="G105" s="4">
        <f t="shared" ref="G105:G108" si="130">E105+11</f>
        <v>42229</v>
      </c>
    </row>
    <row r="106" spans="1:12" x14ac:dyDescent="0.15">
      <c r="A106" s="2" t="s">
        <v>76</v>
      </c>
      <c r="B106">
        <v>731</v>
      </c>
      <c r="C106">
        <v>7.25</v>
      </c>
      <c r="D106">
        <v>3000</v>
      </c>
      <c r="E106" s="1">
        <v>42218</v>
      </c>
      <c r="F106" s="1">
        <f t="shared" si="129"/>
        <v>42219</v>
      </c>
      <c r="G106" s="4">
        <f t="shared" si="130"/>
        <v>42229</v>
      </c>
    </row>
    <row r="107" spans="1:12" x14ac:dyDescent="0.15">
      <c r="A107" s="2" t="s">
        <v>90</v>
      </c>
      <c r="B107">
        <v>366</v>
      </c>
      <c r="C107" t="s">
        <v>97</v>
      </c>
      <c r="D107">
        <v>5000</v>
      </c>
      <c r="E107" s="1">
        <v>42219</v>
      </c>
      <c r="F107" s="1">
        <f t="shared" si="129"/>
        <v>42220</v>
      </c>
      <c r="G107" s="4">
        <f t="shared" si="130"/>
        <v>42230</v>
      </c>
      <c r="L107" t="s">
        <v>94</v>
      </c>
    </row>
    <row r="108" spans="1:12" x14ac:dyDescent="0.15">
      <c r="A108" s="2" t="s">
        <v>76</v>
      </c>
      <c r="B108">
        <v>731</v>
      </c>
      <c r="C108">
        <v>7.25</v>
      </c>
      <c r="D108">
        <v>4000</v>
      </c>
      <c r="E108" s="1">
        <v>42219</v>
      </c>
      <c r="F108" s="1">
        <f t="shared" si="129"/>
        <v>42220</v>
      </c>
      <c r="G108" s="4">
        <f t="shared" si="130"/>
        <v>42230</v>
      </c>
    </row>
    <row r="109" spans="1:12" x14ac:dyDescent="0.15">
      <c r="A109" s="2" t="s">
        <v>90</v>
      </c>
      <c r="B109">
        <v>366</v>
      </c>
      <c r="C109" t="s">
        <v>97</v>
      </c>
      <c r="D109">
        <v>7000</v>
      </c>
      <c r="E109" s="1">
        <v>42220</v>
      </c>
      <c r="F109" s="1">
        <f t="shared" ref="F109:F110" si="131">E109+1</f>
        <v>42221</v>
      </c>
      <c r="G109" s="4">
        <f t="shared" ref="G109:G110" si="132">E109+11</f>
        <v>42231</v>
      </c>
      <c r="L109" t="s">
        <v>94</v>
      </c>
    </row>
    <row r="110" spans="1:12" x14ac:dyDescent="0.15">
      <c r="A110" s="2" t="s">
        <v>76</v>
      </c>
      <c r="B110">
        <v>731</v>
      </c>
      <c r="C110">
        <v>7.25</v>
      </c>
      <c r="D110">
        <v>4000</v>
      </c>
      <c r="E110" s="1">
        <v>42220</v>
      </c>
      <c r="F110" s="1">
        <f t="shared" si="131"/>
        <v>42221</v>
      </c>
      <c r="G110" s="4">
        <f t="shared" si="132"/>
        <v>42231</v>
      </c>
    </row>
    <row r="111" spans="1:12" x14ac:dyDescent="0.15">
      <c r="A111" s="2" t="s">
        <v>90</v>
      </c>
      <c r="B111">
        <v>366</v>
      </c>
      <c r="C111" t="s">
        <v>97</v>
      </c>
      <c r="D111">
        <v>6000</v>
      </c>
      <c r="E111" s="1">
        <v>42221</v>
      </c>
      <c r="F111" s="1">
        <f t="shared" ref="F111:F112" si="133">E111+1</f>
        <v>42222</v>
      </c>
      <c r="G111" s="4">
        <f t="shared" ref="G111:G112" si="134">E111+11</f>
        <v>42232</v>
      </c>
      <c r="L111" t="s">
        <v>94</v>
      </c>
    </row>
    <row r="112" spans="1:12" x14ac:dyDescent="0.15">
      <c r="A112" s="2" t="s">
        <v>76</v>
      </c>
      <c r="B112">
        <v>731</v>
      </c>
      <c r="C112">
        <v>7.25</v>
      </c>
      <c r="D112">
        <v>4000</v>
      </c>
      <c r="E112" s="1">
        <v>42221</v>
      </c>
      <c r="F112" s="1">
        <f t="shared" si="133"/>
        <v>42222</v>
      </c>
      <c r="G112" s="4">
        <f t="shared" si="134"/>
        <v>42232</v>
      </c>
    </row>
    <row r="113" spans="1:12" x14ac:dyDescent="0.15">
      <c r="A113" s="2" t="s">
        <v>90</v>
      </c>
      <c r="B113">
        <v>366</v>
      </c>
      <c r="C113" t="s">
        <v>97</v>
      </c>
      <c r="D113">
        <v>7000</v>
      </c>
      <c r="E113" s="1">
        <v>42222</v>
      </c>
      <c r="F113" s="1">
        <f t="shared" ref="F113:F114" si="135">E113+1</f>
        <v>42223</v>
      </c>
      <c r="G113" s="4">
        <f t="shared" ref="G113:G114" si="136">E113+11</f>
        <v>42233</v>
      </c>
      <c r="L113" t="s">
        <v>94</v>
      </c>
    </row>
    <row r="114" spans="1:12" x14ac:dyDescent="0.15">
      <c r="A114" s="2" t="s">
        <v>76</v>
      </c>
      <c r="B114">
        <v>731</v>
      </c>
      <c r="C114">
        <v>7.25</v>
      </c>
      <c r="D114">
        <v>3000</v>
      </c>
      <c r="E114" s="1">
        <v>42222</v>
      </c>
      <c r="F114" s="1">
        <f t="shared" si="135"/>
        <v>42223</v>
      </c>
      <c r="G114" s="4">
        <f t="shared" si="136"/>
        <v>42233</v>
      </c>
    </row>
    <row r="115" spans="1:12" x14ac:dyDescent="0.15">
      <c r="A115" s="2" t="s">
        <v>90</v>
      </c>
      <c r="B115">
        <v>366</v>
      </c>
      <c r="C115" t="s">
        <v>97</v>
      </c>
      <c r="D115">
        <v>7000</v>
      </c>
      <c r="E115" s="1">
        <v>42223</v>
      </c>
      <c r="F115" s="1">
        <f t="shared" ref="F115:F116" si="137">E115+1</f>
        <v>42224</v>
      </c>
      <c r="G115" s="4">
        <f t="shared" ref="G115:G116" si="138">E115+11</f>
        <v>42234</v>
      </c>
      <c r="L115" t="s">
        <v>94</v>
      </c>
    </row>
    <row r="116" spans="1:12" x14ac:dyDescent="0.15">
      <c r="A116" s="2" t="s">
        <v>76</v>
      </c>
      <c r="B116">
        <v>731</v>
      </c>
      <c r="C116">
        <v>7.25</v>
      </c>
      <c r="D116">
        <v>3000</v>
      </c>
      <c r="E116" s="1">
        <v>42223</v>
      </c>
      <c r="F116" s="1">
        <f t="shared" si="137"/>
        <v>42224</v>
      </c>
      <c r="G116" s="4">
        <f t="shared" si="138"/>
        <v>42234</v>
      </c>
    </row>
    <row r="117" spans="1:12" x14ac:dyDescent="0.15">
      <c r="A117" s="2" t="s">
        <v>90</v>
      </c>
      <c r="B117">
        <v>366</v>
      </c>
      <c r="C117" t="s">
        <v>97</v>
      </c>
      <c r="D117">
        <v>7000</v>
      </c>
      <c r="E117" s="1">
        <v>42224</v>
      </c>
      <c r="F117" s="1">
        <f t="shared" ref="F117:F118" si="139">E117+1</f>
        <v>42225</v>
      </c>
      <c r="G117" s="4">
        <f t="shared" ref="G117:G118" si="140">E117+11</f>
        <v>42235</v>
      </c>
    </row>
    <row r="118" spans="1:12" x14ac:dyDescent="0.15">
      <c r="A118" s="2" t="s">
        <v>76</v>
      </c>
      <c r="B118">
        <v>731</v>
      </c>
      <c r="C118">
        <v>7.25</v>
      </c>
      <c r="D118">
        <v>3000</v>
      </c>
      <c r="E118" s="1">
        <v>42224</v>
      </c>
      <c r="F118" s="1">
        <f t="shared" si="139"/>
        <v>42225</v>
      </c>
      <c r="G118" s="4">
        <f t="shared" si="140"/>
        <v>42235</v>
      </c>
    </row>
    <row r="119" spans="1:12" x14ac:dyDescent="0.15">
      <c r="A119" s="2" t="s">
        <v>90</v>
      </c>
      <c r="B119">
        <v>366</v>
      </c>
      <c r="C119" t="s">
        <v>97</v>
      </c>
      <c r="D119">
        <v>6000</v>
      </c>
      <c r="E119" s="1">
        <v>42225</v>
      </c>
      <c r="F119" s="1">
        <f t="shared" ref="F119:F120" si="141">E119+1</f>
        <v>42226</v>
      </c>
      <c r="G119" s="4">
        <f t="shared" ref="G119:G120" si="142">E119+11</f>
        <v>42236</v>
      </c>
    </row>
    <row r="120" spans="1:12" x14ac:dyDescent="0.15">
      <c r="A120" s="2" t="s">
        <v>76</v>
      </c>
      <c r="B120">
        <v>731</v>
      </c>
      <c r="C120">
        <v>7.25</v>
      </c>
      <c r="D120">
        <v>4000</v>
      </c>
      <c r="E120" s="1">
        <v>42225</v>
      </c>
      <c r="F120" s="1">
        <f t="shared" si="141"/>
        <v>42226</v>
      </c>
      <c r="G120" s="4">
        <f t="shared" si="142"/>
        <v>42236</v>
      </c>
    </row>
    <row r="121" spans="1:12" x14ac:dyDescent="0.15">
      <c r="A121" s="2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43">E121+1</f>
        <v>42227</v>
      </c>
      <c r="G121" s="4">
        <f t="shared" ref="G121:G122" si="144">E121+11</f>
        <v>42237</v>
      </c>
    </row>
    <row r="122" spans="1:12" x14ac:dyDescent="0.15">
      <c r="A122" s="2" t="s">
        <v>76</v>
      </c>
      <c r="B122">
        <v>731</v>
      </c>
      <c r="C122">
        <v>7.3</v>
      </c>
      <c r="D122">
        <v>6000</v>
      </c>
      <c r="E122" s="1">
        <v>42226</v>
      </c>
      <c r="F122" s="1">
        <f t="shared" si="143"/>
        <v>42227</v>
      </c>
      <c r="G122" s="4">
        <f t="shared" si="144"/>
        <v>42237</v>
      </c>
    </row>
  </sheetData>
  <autoFilter ref="A1:L116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Normal="100" workbookViewId="0">
      <pane xSplit="5" ySplit="1" topLeftCell="F47" activePane="bottomRight" state="frozen"/>
      <selection pane="topRight" activeCell="E1" sqref="E1"/>
      <selection pane="bottomLeft" activeCell="A2" sqref="A2"/>
      <selection pane="bottomRight" activeCell="J53" sqref="J53:K53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98</v>
      </c>
    </row>
    <row r="3" spans="1:12" x14ac:dyDescent="0.15">
      <c r="A3" s="3" t="s">
        <v>50</v>
      </c>
      <c r="B3">
        <v>366</v>
      </c>
      <c r="C3" t="s">
        <v>70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98</v>
      </c>
    </row>
    <row r="4" spans="1:12" x14ac:dyDescent="0.15">
      <c r="A4" s="3" t="s">
        <v>74</v>
      </c>
      <c r="B4">
        <v>366</v>
      </c>
      <c r="C4" t="s">
        <v>73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92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68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68</v>
      </c>
    </row>
    <row r="7" spans="1:12" x14ac:dyDescent="0.15">
      <c r="A7" s="3" t="s">
        <v>74</v>
      </c>
      <c r="B7">
        <v>366</v>
      </c>
      <c r="C7" t="s">
        <v>73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92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2" x14ac:dyDescent="0.15">
      <c r="A10" s="3" t="s">
        <v>76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2" x14ac:dyDescent="0.15">
      <c r="A11" s="3" t="s">
        <v>76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2" x14ac:dyDescent="0.15">
      <c r="A13" s="3" t="s">
        <v>76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</row>
    <row r="15" spans="1:12" x14ac:dyDescent="0.15">
      <c r="A15" s="3" t="s">
        <v>76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</row>
    <row r="17" spans="1:12" x14ac:dyDescent="0.15">
      <c r="A17" s="3" t="s">
        <v>76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</row>
    <row r="19" spans="1:12" x14ac:dyDescent="0.15">
      <c r="A19" s="3" t="s">
        <v>80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</row>
    <row r="20" spans="1:12" x14ac:dyDescent="0.15">
      <c r="A20" s="3" t="s">
        <v>81</v>
      </c>
      <c r="B20">
        <v>366</v>
      </c>
      <c r="C20" t="s">
        <v>93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94</v>
      </c>
    </row>
    <row r="21" spans="1:12" x14ac:dyDescent="0.15">
      <c r="A21" s="3" t="s">
        <v>82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</row>
    <row r="22" spans="1:12" x14ac:dyDescent="0.15">
      <c r="A22" s="3" t="s">
        <v>81</v>
      </c>
      <c r="B22" s="3">
        <v>366</v>
      </c>
      <c r="C22" t="s">
        <v>93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94</v>
      </c>
    </row>
    <row r="23" spans="1:12" x14ac:dyDescent="0.15">
      <c r="A23" s="3" t="s">
        <v>80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</row>
    <row r="24" spans="1:12" x14ac:dyDescent="0.15">
      <c r="A24" s="3" t="s">
        <v>81</v>
      </c>
      <c r="B24">
        <v>366</v>
      </c>
      <c r="C24" t="s">
        <v>93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94</v>
      </c>
    </row>
    <row r="25" spans="1:12" x14ac:dyDescent="0.15">
      <c r="A25" s="3" t="s">
        <v>80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</row>
    <row r="26" spans="1:12" x14ac:dyDescent="0.15">
      <c r="A26" s="3" t="s">
        <v>80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</row>
    <row r="27" spans="1:12" x14ac:dyDescent="0.15">
      <c r="A27" s="3" t="s">
        <v>81</v>
      </c>
      <c r="B27">
        <v>366</v>
      </c>
      <c r="C27" t="s">
        <v>93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94</v>
      </c>
    </row>
    <row r="28" spans="1:12" x14ac:dyDescent="0.15">
      <c r="A28" s="3" t="s">
        <v>80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</row>
    <row r="29" spans="1:12" x14ac:dyDescent="0.15">
      <c r="A29" s="3" t="s">
        <v>81</v>
      </c>
      <c r="B29">
        <v>366</v>
      </c>
      <c r="C29" t="s">
        <v>93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94</v>
      </c>
    </row>
    <row r="30" spans="1:12" x14ac:dyDescent="0.15">
      <c r="A30" s="3" t="s">
        <v>80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</row>
    <row r="31" spans="1:12" x14ac:dyDescent="0.15">
      <c r="A31" s="3" t="s">
        <v>81</v>
      </c>
      <c r="B31">
        <v>366</v>
      </c>
      <c r="C31" t="s">
        <v>93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94</v>
      </c>
    </row>
    <row r="32" spans="1:12" x14ac:dyDescent="0.15">
      <c r="A32" s="3" t="s">
        <v>80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</row>
    <row r="33" spans="1:12" x14ac:dyDescent="0.15">
      <c r="A33" s="3" t="s">
        <v>81</v>
      </c>
      <c r="B33">
        <v>366</v>
      </c>
      <c r="C33" t="s">
        <v>93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94</v>
      </c>
    </row>
    <row r="34" spans="1:12" x14ac:dyDescent="0.15">
      <c r="A34" s="3" t="s">
        <v>80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</row>
    <row r="35" spans="1:12" x14ac:dyDescent="0.15">
      <c r="A35" s="3" t="s">
        <v>83</v>
      </c>
      <c r="B35">
        <v>366</v>
      </c>
      <c r="C35" t="s">
        <v>95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:G36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94</v>
      </c>
    </row>
    <row r="36" spans="1:12" x14ac:dyDescent="0.15">
      <c r="A36" s="2" t="s">
        <v>80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f t="shared" si="56"/>
        <v>42217</v>
      </c>
    </row>
    <row r="37" spans="1:12" x14ac:dyDescent="0.15">
      <c r="A37" s="3" t="s">
        <v>83</v>
      </c>
      <c r="B37">
        <v>366</v>
      </c>
      <c r="C37" t="s">
        <v>95</v>
      </c>
      <c r="D37">
        <v>2000</v>
      </c>
      <c r="E37" s="1">
        <v>42207</v>
      </c>
      <c r="F37" s="1">
        <f t="shared" ref="F37:F38" si="59">E37+1</f>
        <v>42208</v>
      </c>
      <c r="G37" s="5">
        <f t="shared" ref="G37:G38" si="60">E37+11</f>
        <v>42218</v>
      </c>
      <c r="H37">
        <f>2045.48-2.04*2</f>
        <v>2041.4</v>
      </c>
      <c r="J37">
        <f t="shared" ref="J37:J38" si="61">ROUND((H37-D37)/D37*365/(G37-E37)*100,2)</f>
        <v>68.69</v>
      </c>
      <c r="K37">
        <f t="shared" ref="K37:K38" si="62">H37-D37+I37</f>
        <v>41.400000000000091</v>
      </c>
      <c r="L37" t="s">
        <v>94</v>
      </c>
    </row>
    <row r="38" spans="1:12" x14ac:dyDescent="0.15">
      <c r="A38" s="3" t="s">
        <v>76</v>
      </c>
      <c r="B38">
        <v>731</v>
      </c>
      <c r="C38">
        <v>7.25</v>
      </c>
      <c r="D38">
        <v>2000</v>
      </c>
      <c r="E38" s="1">
        <v>42207</v>
      </c>
      <c r="F38" s="1">
        <f t="shared" si="59"/>
        <v>42208</v>
      </c>
      <c r="G38" s="5">
        <f t="shared" si="60"/>
        <v>42218</v>
      </c>
      <c r="H38">
        <f>2039.45-2.03</f>
        <v>2037.42</v>
      </c>
      <c r="J38">
        <f t="shared" si="61"/>
        <v>62.08</v>
      </c>
      <c r="K38">
        <f t="shared" si="62"/>
        <v>37.420000000000073</v>
      </c>
    </row>
    <row r="39" spans="1:12" x14ac:dyDescent="0.15">
      <c r="A39" s="3" t="s">
        <v>83</v>
      </c>
      <c r="B39">
        <v>366</v>
      </c>
      <c r="C39" t="s">
        <v>95</v>
      </c>
      <c r="D39">
        <v>2000</v>
      </c>
      <c r="E39" s="1">
        <v>42208</v>
      </c>
      <c r="F39" s="1">
        <f t="shared" ref="F39:F40" si="63">E39+1</f>
        <v>42209</v>
      </c>
      <c r="G39" s="5">
        <f t="shared" ref="G39:G40" si="64">E39+11</f>
        <v>42219</v>
      </c>
      <c r="H39">
        <f>2040.95-2.04*2</f>
        <v>2036.8700000000001</v>
      </c>
      <c r="J39">
        <f t="shared" ref="J39:J40" si="65">ROUND((H39-D39)/D39*365/(G39-E39)*100,2)</f>
        <v>61.17</v>
      </c>
      <c r="K39">
        <f t="shared" ref="K39:K40" si="66">H39-D39+I39</f>
        <v>36.870000000000118</v>
      </c>
      <c r="L39" t="s">
        <v>94</v>
      </c>
    </row>
    <row r="40" spans="1:12" x14ac:dyDescent="0.15">
      <c r="A40" s="3" t="s">
        <v>76</v>
      </c>
      <c r="B40">
        <v>731</v>
      </c>
      <c r="C40">
        <v>7.25</v>
      </c>
      <c r="D40">
        <v>2000</v>
      </c>
      <c r="E40" s="1">
        <v>42208</v>
      </c>
      <c r="F40" s="1">
        <f t="shared" si="63"/>
        <v>42209</v>
      </c>
      <c r="G40" s="5">
        <f t="shared" si="64"/>
        <v>42219</v>
      </c>
      <c r="H40">
        <f>2032.69-2.03*2</f>
        <v>2028.63</v>
      </c>
      <c r="J40">
        <f t="shared" si="65"/>
        <v>47.5</v>
      </c>
      <c r="K40">
        <f t="shared" si="66"/>
        <v>28.630000000000109</v>
      </c>
    </row>
    <row r="41" spans="1:12" x14ac:dyDescent="0.15">
      <c r="A41" s="3" t="s">
        <v>83</v>
      </c>
      <c r="B41">
        <v>366</v>
      </c>
      <c r="C41" t="s">
        <v>95</v>
      </c>
      <c r="D41">
        <v>1000</v>
      </c>
      <c r="E41" s="1">
        <v>42209</v>
      </c>
      <c r="F41" s="1">
        <f t="shared" ref="F41:F42" si="67">E41+1</f>
        <v>42210</v>
      </c>
      <c r="G41" s="5">
        <f t="shared" ref="G41:G42" si="68">E41+11</f>
        <v>42220</v>
      </c>
      <c r="H41">
        <f>1020.28-1.02*2</f>
        <v>1018.24</v>
      </c>
      <c r="J41">
        <f t="shared" ref="J41:J42" si="69">ROUND((H41-D41)/D41*365/(G41-E41)*100,2)</f>
        <v>60.52</v>
      </c>
      <c r="K41">
        <f t="shared" ref="K41:K42" si="70">H41-D41+I41</f>
        <v>18.240000000000009</v>
      </c>
      <c r="L41" t="s">
        <v>94</v>
      </c>
    </row>
    <row r="42" spans="1:12" x14ac:dyDescent="0.15">
      <c r="A42" s="3" t="s">
        <v>76</v>
      </c>
      <c r="B42">
        <v>731</v>
      </c>
      <c r="C42">
        <v>7.25</v>
      </c>
      <c r="D42">
        <v>3000</v>
      </c>
      <c r="E42" s="1">
        <v>42209</v>
      </c>
      <c r="F42" s="1">
        <f t="shared" si="67"/>
        <v>42210</v>
      </c>
      <c r="G42" s="5">
        <f t="shared" si="68"/>
        <v>42220</v>
      </c>
      <c r="H42">
        <f>3049.56-3.04*2</f>
        <v>3043.48</v>
      </c>
      <c r="J42">
        <f t="shared" si="69"/>
        <v>48.09</v>
      </c>
      <c r="K42">
        <f t="shared" si="70"/>
        <v>43.480000000000018</v>
      </c>
    </row>
    <row r="43" spans="1:12" x14ac:dyDescent="0.15">
      <c r="A43" s="3" t="s">
        <v>83</v>
      </c>
      <c r="B43">
        <v>366</v>
      </c>
      <c r="C43" t="s">
        <v>95</v>
      </c>
      <c r="D43">
        <v>1000</v>
      </c>
      <c r="E43" s="1">
        <v>42210</v>
      </c>
      <c r="F43" s="1">
        <f t="shared" ref="F43:F44" si="71">E43+1</f>
        <v>42211</v>
      </c>
      <c r="G43" s="5">
        <f t="shared" ref="G43:G44" si="72">E43+11</f>
        <v>42221</v>
      </c>
      <c r="H43">
        <f>1021.79-1.02*2</f>
        <v>1019.75</v>
      </c>
      <c r="J43">
        <f t="shared" ref="J43:J44" si="73">ROUND((H43-D43)/D43*365/(G43-E43)*100,2)</f>
        <v>65.53</v>
      </c>
      <c r="K43">
        <f t="shared" ref="K43:K44" si="74">H43-D43+I43</f>
        <v>19.75</v>
      </c>
      <c r="L43" t="s">
        <v>94</v>
      </c>
    </row>
    <row r="44" spans="1:12" x14ac:dyDescent="0.15">
      <c r="A44" s="3" t="s">
        <v>76</v>
      </c>
      <c r="B44">
        <v>731</v>
      </c>
      <c r="C44">
        <v>7.25</v>
      </c>
      <c r="D44">
        <v>3000</v>
      </c>
      <c r="E44" s="1">
        <v>42210</v>
      </c>
      <c r="F44" s="1">
        <f t="shared" si="71"/>
        <v>42211</v>
      </c>
      <c r="G44" s="5">
        <f t="shared" si="72"/>
        <v>42221</v>
      </c>
      <c r="H44">
        <f>3045.84-3.04*2</f>
        <v>3039.76</v>
      </c>
      <c r="J44">
        <f t="shared" si="73"/>
        <v>43.98</v>
      </c>
      <c r="K44">
        <f t="shared" si="74"/>
        <v>39.760000000000218</v>
      </c>
    </row>
    <row r="45" spans="1:12" x14ac:dyDescent="0.15">
      <c r="A45" s="3" t="s">
        <v>83</v>
      </c>
      <c r="B45">
        <v>366</v>
      </c>
      <c r="C45" t="s">
        <v>95</v>
      </c>
      <c r="D45">
        <v>1000</v>
      </c>
      <c r="E45" s="1">
        <v>42211</v>
      </c>
      <c r="F45" s="1">
        <f t="shared" ref="F45:F47" si="75">E45+1</f>
        <v>42212</v>
      </c>
      <c r="G45" s="5">
        <f t="shared" ref="G45:G47" si="76">E45+11</f>
        <v>42222</v>
      </c>
      <c r="H45">
        <f>1021.89-1.02*2</f>
        <v>1019.85</v>
      </c>
      <c r="J45">
        <f t="shared" ref="J45:J46" si="77">ROUND((H45-D45)/D45*365/(G45-E45)*100,2)</f>
        <v>65.87</v>
      </c>
      <c r="K45">
        <f t="shared" ref="K45:K46" si="78">H45-D45+I45</f>
        <v>19.850000000000023</v>
      </c>
      <c r="L45" t="s">
        <v>94</v>
      </c>
    </row>
    <row r="46" spans="1:12" x14ac:dyDescent="0.15">
      <c r="A46" s="3" t="s">
        <v>80</v>
      </c>
      <c r="B46">
        <v>731</v>
      </c>
      <c r="C46">
        <v>7.2</v>
      </c>
      <c r="D46">
        <v>3000</v>
      </c>
      <c r="E46" s="1">
        <v>42211</v>
      </c>
      <c r="F46" s="1">
        <f t="shared" si="75"/>
        <v>42212</v>
      </c>
      <c r="G46" s="5">
        <f t="shared" si="76"/>
        <v>42222</v>
      </c>
      <c r="H46">
        <f>3036.12-3.03*2</f>
        <v>3030.06</v>
      </c>
      <c r="J46">
        <f t="shared" si="77"/>
        <v>33.25</v>
      </c>
      <c r="K46">
        <f t="shared" si="78"/>
        <v>30.059999999999945</v>
      </c>
    </row>
    <row r="47" spans="1:12" x14ac:dyDescent="0.15">
      <c r="A47" s="3" t="s">
        <v>85</v>
      </c>
      <c r="B47">
        <v>731</v>
      </c>
      <c r="C47">
        <v>7.1</v>
      </c>
      <c r="D47">
        <v>3000</v>
      </c>
      <c r="E47" s="1">
        <v>42212</v>
      </c>
      <c r="F47" s="1">
        <f t="shared" si="75"/>
        <v>42213</v>
      </c>
      <c r="G47" s="5">
        <f t="shared" si="76"/>
        <v>42223</v>
      </c>
      <c r="H47">
        <f>3035.21-3.03*2</f>
        <v>3029.15</v>
      </c>
      <c r="J47">
        <f t="shared" ref="J47" si="79">ROUND((H47-D47)/D47*365/(G47-E47)*100,2)</f>
        <v>32.24</v>
      </c>
      <c r="K47">
        <f t="shared" ref="K47" si="80">H47-D47+I47</f>
        <v>29.150000000000091</v>
      </c>
    </row>
    <row r="48" spans="1:12" x14ac:dyDescent="0.15">
      <c r="A48" s="3" t="s">
        <v>86</v>
      </c>
      <c r="B48">
        <v>366</v>
      </c>
      <c r="C48" t="s">
        <v>96</v>
      </c>
      <c r="D48">
        <v>1000</v>
      </c>
      <c r="E48" s="1">
        <v>42213</v>
      </c>
      <c r="F48" s="1">
        <f t="shared" ref="F48:F49" si="81">E48+1</f>
        <v>42214</v>
      </c>
      <c r="G48" s="5">
        <f t="shared" ref="G48:G49" si="82">E48+11</f>
        <v>42224</v>
      </c>
      <c r="H48">
        <f>1021.7-1.02*2</f>
        <v>1019.6600000000001</v>
      </c>
      <c r="J48">
        <f t="shared" ref="J48:J49" si="83">ROUND((H48-D48)/D48*365/(G48-E48)*100,2)</f>
        <v>65.239999999999995</v>
      </c>
      <c r="K48">
        <f t="shared" ref="K48:K49" si="84">H48-D48+I48</f>
        <v>19.660000000000082</v>
      </c>
      <c r="L48" t="s">
        <v>94</v>
      </c>
    </row>
    <row r="49" spans="1:12" x14ac:dyDescent="0.15">
      <c r="A49" s="3" t="s">
        <v>76</v>
      </c>
      <c r="B49">
        <v>731</v>
      </c>
      <c r="C49">
        <v>7.25</v>
      </c>
      <c r="D49">
        <v>3000</v>
      </c>
      <c r="E49" s="1">
        <v>42213</v>
      </c>
      <c r="F49" s="1">
        <f t="shared" si="81"/>
        <v>42214</v>
      </c>
      <c r="G49" s="5">
        <f t="shared" si="82"/>
        <v>42224</v>
      </c>
      <c r="H49">
        <f>3039.48-3.03*2</f>
        <v>3033.42</v>
      </c>
      <c r="J49">
        <f t="shared" si="83"/>
        <v>36.96</v>
      </c>
      <c r="K49">
        <f t="shared" si="84"/>
        <v>33.420000000000073</v>
      </c>
    </row>
    <row r="50" spans="1:12" x14ac:dyDescent="0.15">
      <c r="A50" s="3" t="s">
        <v>86</v>
      </c>
      <c r="B50">
        <v>366</v>
      </c>
      <c r="C50" t="s">
        <v>96</v>
      </c>
      <c r="D50">
        <v>2000</v>
      </c>
      <c r="E50" s="1">
        <v>42214</v>
      </c>
      <c r="F50" s="1">
        <f t="shared" ref="F50:F51" si="85">E50+1</f>
        <v>42215</v>
      </c>
      <c r="G50" s="5">
        <f t="shared" ref="G50:G51" si="86">E50+11</f>
        <v>42225</v>
      </c>
      <c r="H50">
        <f>2042.09-2.04*2</f>
        <v>2038.01</v>
      </c>
      <c r="J50">
        <f t="shared" ref="J50:J51" si="87">ROUND((H50-D50)/D50*365/(G50-E50)*100,2)</f>
        <v>63.06</v>
      </c>
      <c r="K50">
        <f t="shared" ref="K50:K51" si="88">H50-D50+I50</f>
        <v>38.009999999999991</v>
      </c>
      <c r="L50" t="s">
        <v>94</v>
      </c>
    </row>
    <row r="51" spans="1:12" x14ac:dyDescent="0.15">
      <c r="A51" s="3" t="s">
        <v>76</v>
      </c>
      <c r="B51">
        <v>731</v>
      </c>
      <c r="C51" t="s">
        <v>97</v>
      </c>
      <c r="D51">
        <v>3000</v>
      </c>
      <c r="E51" s="1">
        <v>42214</v>
      </c>
      <c r="F51" s="1">
        <f t="shared" si="85"/>
        <v>42215</v>
      </c>
      <c r="G51" s="5">
        <f t="shared" si="86"/>
        <v>42225</v>
      </c>
      <c r="H51">
        <f>3038.95-3.03*2</f>
        <v>3032.89</v>
      </c>
      <c r="J51">
        <f t="shared" si="87"/>
        <v>36.380000000000003</v>
      </c>
      <c r="K51">
        <f t="shared" si="88"/>
        <v>32.889999999999873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89">E52+1</f>
        <v>42216</v>
      </c>
      <c r="G52" s="5">
        <f t="shared" ref="G52:G55" si="90">E52+11</f>
        <v>42226</v>
      </c>
      <c r="H52">
        <f>1020-1.02*2</f>
        <v>1017.96</v>
      </c>
      <c r="J52">
        <f t="shared" ref="J52:J53" si="91">ROUND((H52-D52)/D52*365/(G52-E52)*100,2)</f>
        <v>59.59</v>
      </c>
      <c r="K52">
        <f t="shared" ref="K52:K53" si="92">H52-D52+I52</f>
        <v>17.960000000000036</v>
      </c>
    </row>
    <row r="53" spans="1:12" x14ac:dyDescent="0.15">
      <c r="A53" s="3" t="s">
        <v>76</v>
      </c>
      <c r="B53">
        <v>731</v>
      </c>
      <c r="C53">
        <v>7.25</v>
      </c>
      <c r="D53">
        <v>3000</v>
      </c>
      <c r="E53" s="1">
        <v>42215</v>
      </c>
      <c r="F53" s="1">
        <f t="shared" si="89"/>
        <v>42216</v>
      </c>
      <c r="G53" s="5">
        <f t="shared" si="90"/>
        <v>42226</v>
      </c>
      <c r="H53">
        <f>3034.73-3.03*2</f>
        <v>3028.67</v>
      </c>
      <c r="J53">
        <f t="shared" si="91"/>
        <v>31.71</v>
      </c>
      <c r="K53">
        <f t="shared" si="92"/>
        <v>28.670000000000073</v>
      </c>
    </row>
    <row r="54" spans="1:12" x14ac:dyDescent="0.15">
      <c r="A54" s="2" t="s">
        <v>86</v>
      </c>
      <c r="B54">
        <v>366</v>
      </c>
      <c r="C54" t="s">
        <v>97</v>
      </c>
      <c r="D54">
        <v>2000</v>
      </c>
      <c r="E54" s="1">
        <v>42216</v>
      </c>
      <c r="F54" s="1">
        <f t="shared" si="89"/>
        <v>42217</v>
      </c>
      <c r="G54" s="4">
        <f t="shared" si="90"/>
        <v>42227</v>
      </c>
      <c r="L54" t="s">
        <v>94</v>
      </c>
    </row>
    <row r="55" spans="1:12" x14ac:dyDescent="0.15">
      <c r="A55" s="2" t="s">
        <v>76</v>
      </c>
      <c r="B55">
        <v>731</v>
      </c>
      <c r="C55">
        <v>7.25</v>
      </c>
      <c r="D55">
        <v>2000</v>
      </c>
      <c r="E55" s="1">
        <v>42216</v>
      </c>
      <c r="F55" s="1">
        <f t="shared" si="89"/>
        <v>42217</v>
      </c>
      <c r="G55" s="4">
        <f t="shared" si="90"/>
        <v>42227</v>
      </c>
    </row>
    <row r="56" spans="1:12" x14ac:dyDescent="0.15">
      <c r="A56" s="2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3">E56+1</f>
        <v>42218</v>
      </c>
      <c r="G56" s="4">
        <f t="shared" ref="G56:G60" si="94">E56+11</f>
        <v>42228</v>
      </c>
    </row>
    <row r="57" spans="1:12" x14ac:dyDescent="0.15">
      <c r="A57" s="2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3"/>
        <v>42219</v>
      </c>
      <c r="G57" s="4">
        <f t="shared" si="94"/>
        <v>42229</v>
      </c>
    </row>
    <row r="58" spans="1:12" x14ac:dyDescent="0.15">
      <c r="A58" s="2" t="s">
        <v>76</v>
      </c>
      <c r="B58">
        <v>731</v>
      </c>
      <c r="C58">
        <v>7.25</v>
      </c>
      <c r="D58">
        <v>2000</v>
      </c>
      <c r="E58" s="1">
        <v>42218</v>
      </c>
      <c r="F58" s="1">
        <f t="shared" si="93"/>
        <v>42219</v>
      </c>
      <c r="G58" s="4">
        <f t="shared" si="94"/>
        <v>42229</v>
      </c>
    </row>
    <row r="59" spans="1:12" x14ac:dyDescent="0.15">
      <c r="A59" s="2" t="s">
        <v>86</v>
      </c>
      <c r="B59">
        <v>366</v>
      </c>
      <c r="C59" t="s">
        <v>97</v>
      </c>
      <c r="D59">
        <v>2000</v>
      </c>
      <c r="E59" s="1">
        <v>42219</v>
      </c>
      <c r="F59" s="1">
        <f t="shared" si="93"/>
        <v>42220</v>
      </c>
      <c r="G59" s="4">
        <f t="shared" si="94"/>
        <v>42230</v>
      </c>
      <c r="L59" t="s">
        <v>94</v>
      </c>
    </row>
    <row r="60" spans="1:12" x14ac:dyDescent="0.15">
      <c r="A60" s="2" t="s">
        <v>76</v>
      </c>
      <c r="B60">
        <v>731</v>
      </c>
      <c r="C60">
        <v>7.25</v>
      </c>
      <c r="D60">
        <v>2000</v>
      </c>
      <c r="E60" s="1">
        <v>42219</v>
      </c>
      <c r="F60" s="1">
        <f t="shared" si="93"/>
        <v>42220</v>
      </c>
      <c r="G60" s="4">
        <f t="shared" si="94"/>
        <v>42230</v>
      </c>
    </row>
    <row r="61" spans="1:12" x14ac:dyDescent="0.15">
      <c r="A61" s="2" t="s">
        <v>86</v>
      </c>
      <c r="B61">
        <v>366</v>
      </c>
      <c r="C61" t="s">
        <v>97</v>
      </c>
      <c r="D61">
        <v>2000</v>
      </c>
      <c r="E61" s="1">
        <v>42220</v>
      </c>
      <c r="F61" s="1">
        <f t="shared" ref="F61:F62" si="95">E61+1</f>
        <v>42221</v>
      </c>
      <c r="G61" s="4">
        <f t="shared" ref="G61:G62" si="96">E61+11</f>
        <v>42231</v>
      </c>
      <c r="L61" t="s">
        <v>94</v>
      </c>
    </row>
    <row r="62" spans="1:12" x14ac:dyDescent="0.15">
      <c r="A62" s="2" t="s">
        <v>76</v>
      </c>
      <c r="B62">
        <v>731</v>
      </c>
      <c r="C62">
        <v>7.25</v>
      </c>
      <c r="D62">
        <v>2000</v>
      </c>
      <c r="E62" s="1">
        <v>42220</v>
      </c>
      <c r="F62" s="1">
        <f t="shared" si="95"/>
        <v>42221</v>
      </c>
      <c r="G62" s="4">
        <f t="shared" si="96"/>
        <v>42231</v>
      </c>
    </row>
    <row r="63" spans="1:12" x14ac:dyDescent="0.15">
      <c r="A63" s="2" t="s">
        <v>86</v>
      </c>
      <c r="B63">
        <v>366</v>
      </c>
      <c r="C63" t="s">
        <v>97</v>
      </c>
      <c r="D63">
        <v>2000</v>
      </c>
      <c r="E63" s="1">
        <v>42221</v>
      </c>
      <c r="F63" s="1">
        <f t="shared" ref="F63:F64" si="97">E63+1</f>
        <v>42222</v>
      </c>
      <c r="G63" s="4">
        <f t="shared" ref="G63:G64" si="98">E63+11</f>
        <v>42232</v>
      </c>
      <c r="L63" t="s">
        <v>94</v>
      </c>
    </row>
    <row r="64" spans="1:12" x14ac:dyDescent="0.15">
      <c r="A64" s="2" t="s">
        <v>76</v>
      </c>
      <c r="B64">
        <v>731</v>
      </c>
      <c r="C64">
        <v>7.25</v>
      </c>
      <c r="D64">
        <v>2000</v>
      </c>
      <c r="E64" s="1">
        <v>42221</v>
      </c>
      <c r="F64" s="1">
        <f t="shared" si="97"/>
        <v>42222</v>
      </c>
      <c r="G64" s="4">
        <f t="shared" si="98"/>
        <v>42232</v>
      </c>
    </row>
    <row r="65" spans="1:12" x14ac:dyDescent="0.15">
      <c r="A65" s="2" t="s">
        <v>86</v>
      </c>
      <c r="B65">
        <v>366</v>
      </c>
      <c r="C65" t="s">
        <v>97</v>
      </c>
      <c r="D65">
        <v>2000</v>
      </c>
      <c r="E65" s="1">
        <v>42221</v>
      </c>
      <c r="F65" s="1">
        <f t="shared" ref="F65:F67" si="99">E65+1</f>
        <v>42222</v>
      </c>
      <c r="G65" s="4">
        <f t="shared" ref="G65:G67" si="100">E65+11</f>
        <v>42232</v>
      </c>
      <c r="L65" t="s">
        <v>94</v>
      </c>
    </row>
    <row r="66" spans="1:12" x14ac:dyDescent="0.15">
      <c r="A66" s="2" t="s">
        <v>86</v>
      </c>
      <c r="B66">
        <v>366</v>
      </c>
      <c r="C66" t="s">
        <v>97</v>
      </c>
      <c r="D66">
        <v>3000</v>
      </c>
      <c r="E66" s="1">
        <v>42222</v>
      </c>
      <c r="F66" s="1">
        <f t="shared" si="99"/>
        <v>42223</v>
      </c>
      <c r="G66" s="4">
        <f t="shared" si="100"/>
        <v>42233</v>
      </c>
      <c r="L66" t="s">
        <v>94</v>
      </c>
    </row>
    <row r="67" spans="1:12" x14ac:dyDescent="0.15">
      <c r="A67" s="2" t="s">
        <v>76</v>
      </c>
      <c r="B67">
        <v>731</v>
      </c>
      <c r="C67">
        <v>7.25</v>
      </c>
      <c r="D67">
        <v>1000</v>
      </c>
      <c r="E67" s="1">
        <v>42222</v>
      </c>
      <c r="F67" s="1">
        <f t="shared" si="99"/>
        <v>42223</v>
      </c>
      <c r="G67" s="4">
        <f t="shared" si="100"/>
        <v>42233</v>
      </c>
    </row>
    <row r="68" spans="1:12" x14ac:dyDescent="0.15">
      <c r="A68" s="2" t="s">
        <v>86</v>
      </c>
      <c r="B68">
        <v>366</v>
      </c>
      <c r="C68" t="s">
        <v>97</v>
      </c>
      <c r="D68">
        <v>2000</v>
      </c>
      <c r="E68" s="1">
        <v>42223</v>
      </c>
      <c r="F68" s="1">
        <f t="shared" ref="F68:F69" si="101">E68+1</f>
        <v>42224</v>
      </c>
      <c r="G68" s="4">
        <f t="shared" ref="G68:G69" si="102">E68+11</f>
        <v>42234</v>
      </c>
      <c r="L68" t="s">
        <v>94</v>
      </c>
    </row>
    <row r="69" spans="1:12" x14ac:dyDescent="0.15">
      <c r="A69" s="2" t="s">
        <v>76</v>
      </c>
      <c r="B69">
        <v>731</v>
      </c>
      <c r="C69">
        <v>7.25</v>
      </c>
      <c r="D69">
        <v>1000</v>
      </c>
      <c r="E69" s="1">
        <v>42223</v>
      </c>
      <c r="F69" s="1">
        <f t="shared" si="101"/>
        <v>42224</v>
      </c>
      <c r="G69" s="4">
        <f t="shared" si="102"/>
        <v>42234</v>
      </c>
    </row>
    <row r="70" spans="1:12" x14ac:dyDescent="0.15">
      <c r="A70" s="2" t="s">
        <v>86</v>
      </c>
      <c r="B70">
        <v>366</v>
      </c>
      <c r="C70" t="s">
        <v>97</v>
      </c>
      <c r="D70">
        <v>2000</v>
      </c>
      <c r="E70" s="1">
        <v>42224</v>
      </c>
      <c r="F70" s="1">
        <f t="shared" ref="F70:F71" si="103">E70+1</f>
        <v>42225</v>
      </c>
      <c r="G70" s="4">
        <f t="shared" ref="G70:G71" si="104">E70+11</f>
        <v>42235</v>
      </c>
    </row>
    <row r="71" spans="1:12" x14ac:dyDescent="0.15">
      <c r="A71" s="2" t="s">
        <v>76</v>
      </c>
      <c r="B71">
        <v>731</v>
      </c>
      <c r="C71">
        <v>7.25</v>
      </c>
      <c r="D71">
        <v>2000</v>
      </c>
      <c r="E71" s="1">
        <v>42224</v>
      </c>
      <c r="F71" s="1">
        <f t="shared" si="103"/>
        <v>42225</v>
      </c>
      <c r="G71" s="4">
        <f t="shared" si="104"/>
        <v>42235</v>
      </c>
    </row>
    <row r="72" spans="1:12" x14ac:dyDescent="0.15">
      <c r="A72" s="2" t="s">
        <v>86</v>
      </c>
      <c r="B72">
        <v>366</v>
      </c>
      <c r="C72" t="s">
        <v>97</v>
      </c>
      <c r="D72">
        <v>3000</v>
      </c>
      <c r="E72" s="1">
        <v>42225</v>
      </c>
      <c r="F72" s="1">
        <f t="shared" ref="F72:F75" si="105">E72+1</f>
        <v>42226</v>
      </c>
      <c r="G72" s="4">
        <f t="shared" ref="G72:G75" si="106">E72+11</f>
        <v>42236</v>
      </c>
    </row>
    <row r="73" spans="1:12" x14ac:dyDescent="0.15">
      <c r="A73" s="2" t="s">
        <v>76</v>
      </c>
      <c r="B73">
        <v>731</v>
      </c>
      <c r="C73">
        <v>7.25</v>
      </c>
      <c r="D73">
        <v>2000</v>
      </c>
      <c r="E73" s="1">
        <v>42225</v>
      </c>
      <c r="F73" s="1">
        <f t="shared" si="105"/>
        <v>42226</v>
      </c>
      <c r="G73" s="4">
        <f t="shared" si="106"/>
        <v>42236</v>
      </c>
    </row>
    <row r="74" spans="1:12" x14ac:dyDescent="0.15">
      <c r="A74" s="2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05"/>
        <v>42227</v>
      </c>
      <c r="G74" s="4">
        <f t="shared" si="106"/>
        <v>42237</v>
      </c>
    </row>
    <row r="75" spans="1:12" x14ac:dyDescent="0.15">
      <c r="A75" s="2" t="s">
        <v>76</v>
      </c>
      <c r="B75">
        <v>731</v>
      </c>
      <c r="C75">
        <v>7.3</v>
      </c>
      <c r="D75">
        <v>2000</v>
      </c>
      <c r="E75" s="1">
        <v>42226</v>
      </c>
      <c r="F75" s="1">
        <f t="shared" si="105"/>
        <v>42227</v>
      </c>
      <c r="G75" s="4">
        <f t="shared" si="106"/>
        <v>42237</v>
      </c>
    </row>
  </sheetData>
  <autoFilter ref="A1:L69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2" sqref="I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42225</v>
      </c>
      <c r="G2">
        <v>138.19</v>
      </c>
      <c r="H2">
        <f>ROUND(G2*365/(F2-E2)/C2*100,2)</f>
        <v>6.15</v>
      </c>
      <c r="I2">
        <v>50</v>
      </c>
      <c r="J2">
        <f>ROUND((G2+I2)*365/(F2-D2)/C2*100,2)</f>
        <v>8.2799999999999994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42225</v>
      </c>
      <c r="G3">
        <v>136.47999999999999</v>
      </c>
      <c r="H3">
        <f>ROUND(G3*365/(F3-E3)/C3*100,2)</f>
        <v>6.15</v>
      </c>
      <c r="I3">
        <v>50</v>
      </c>
      <c r="J3">
        <f>ROUND((G3+I3)*365/(F3-D3)/C3*100,2)</f>
        <v>8.3000000000000007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2015-08-10T14:07:41Z</dcterms:modified>
</cp:coreProperties>
</file>