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C13" i="2"/>
  <c r="B13" i="2"/>
  <c r="E16" i="2"/>
  <c r="D16" i="2"/>
  <c r="F12" i="2"/>
  <c r="D12" i="2"/>
  <c r="C12" i="2"/>
  <c r="B12" i="2"/>
  <c r="F11" i="2"/>
  <c r="C11" i="2"/>
  <c r="B10" i="2"/>
  <c r="C9" i="2"/>
  <c r="B9" i="2"/>
  <c r="D8" i="2"/>
  <c r="B8" i="2"/>
  <c r="C7" i="2"/>
  <c r="C16" i="2" s="1"/>
  <c r="B7" i="2"/>
  <c r="B16" i="2" s="1"/>
  <c r="E5" i="2"/>
  <c r="D5" i="2"/>
  <c r="C5" i="2"/>
  <c r="E48" i="1"/>
  <c r="E47" i="1" l="1"/>
  <c r="E46" i="1" l="1"/>
  <c r="E45" i="1" l="1"/>
  <c r="E44" i="1" l="1"/>
  <c r="E43" i="1" l="1"/>
  <c r="E40" i="1" l="1"/>
  <c r="E41" i="1" s="1"/>
  <c r="E42" i="1" s="1"/>
  <c r="E39" i="1" l="1"/>
  <c r="E38" i="1" l="1"/>
  <c r="E37" i="1" l="1"/>
  <c r="E36" i="1" l="1"/>
  <c r="E35" i="1" l="1"/>
  <c r="E34" i="1" l="1"/>
  <c r="E33" i="1" l="1"/>
  <c r="E32" i="1"/>
  <c r="E31" i="1"/>
  <c r="E30" i="1"/>
  <c r="E29" i="1" l="1"/>
  <c r="E28" i="1" l="1"/>
  <c r="E27" i="1"/>
  <c r="D27" i="1"/>
  <c r="E26" i="1" l="1"/>
  <c r="E25" i="1" l="1"/>
  <c r="E24" i="1"/>
  <c r="E23" i="1" l="1"/>
  <c r="E22" i="1" l="1"/>
  <c r="E21" i="1" l="1"/>
  <c r="E20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<sst xmlns="http://schemas.openxmlformats.org/spreadsheetml/2006/main" count="107" uniqueCount="29">
  <si>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</si>
  <si>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</si>
  <si>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</si>
  <si>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</si>
  <si>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</si>
  <si>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</si>
  <si>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</si>
  <si>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</si>
  <si>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</si>
  <si>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</si>
  <si>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</si>
  <si>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</si>
  <si>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</si>
  <si>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</si>
  <si>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</si>
  <si>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</si>
  <si>
    <t>2016.10</t>
    <phoneticPr fontId="1" type="noConversion"/>
  </si>
  <si>
    <t>邹平</t>
  </si>
  <si>
    <t>王嘉</t>
  </si>
  <si>
    <t>谭德晟</t>
  </si>
  <si>
    <t>苏建超</t>
    <phoneticPr fontId="1" type="noConversion"/>
  </si>
  <si>
    <t>何斌</t>
    <phoneticPr fontId="1" type="noConversion"/>
  </si>
  <si>
    <t>430281198510309119</t>
  </si>
  <si>
    <t>430903198303110317</t>
  </si>
  <si>
    <t>43292219770808001X</t>
  </si>
  <si>
    <t>430221198412101115</t>
    <phoneticPr fontId="1" type="noConversion"/>
  </si>
  <si>
    <t>201607(结息)</t>
    <phoneticPr fontId="1" type="noConversion"/>
  </si>
  <si>
    <t>26913/24447.00</t>
    <phoneticPr fontId="1" type="noConversion"/>
  </si>
  <si>
    <t xml:space="preserve"> 折算工资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</si>
</sst>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8" workbookViewId="0">
      <selection activeCell="D48" sqref="D48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 t="shared" ref="E26:E33" si="4"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 t="shared" si="4"/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 t="shared" si="4"/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 t="shared" si="4"/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 t="shared" si="4"/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 t="shared" si="4"/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 t="shared" si="4"/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 t="shared" si="4"/>
        <v>19129.5</v>
      </c>
      <c r="F33" t="s">
        <v>2</v>
      </c>
    </row>
    <row r="34" spans="1:6" x14ac:dyDescent="0.15">
      <c r="A34">
        <v>2015.12</v>
      </c>
      <c r="B34" s="2">
        <v>42362</v>
      </c>
      <c r="C34" s="2" t="s">
        <v>7</v>
      </c>
      <c r="D34">
        <v>2880</v>
      </c>
      <c r="E34">
        <f t="shared" ref="E34" si="5">E33+D34</f>
        <v>22009.5</v>
      </c>
      <c r="F34" t="s">
        <v>2</v>
      </c>
    </row>
    <row r="35" spans="1:6" x14ac:dyDescent="0.15">
      <c r="A35">
        <v>2016.01</v>
      </c>
      <c r="B35" s="2">
        <v>42414</v>
      </c>
      <c r="C35" s="2" t="s">
        <v>7</v>
      </c>
      <c r="D35">
        <v>2880</v>
      </c>
      <c r="E35">
        <f t="shared" ref="E35" si="6">E34+D35</f>
        <v>24889.5</v>
      </c>
      <c r="F35" t="s">
        <v>2</v>
      </c>
    </row>
    <row r="36" spans="1:6" x14ac:dyDescent="0.15">
      <c r="A36">
        <v>2016.02</v>
      </c>
      <c r="B36" s="2">
        <v>42425</v>
      </c>
      <c r="C36" s="2" t="s">
        <v>7</v>
      </c>
      <c r="D36">
        <v>2880</v>
      </c>
      <c r="E36">
        <f t="shared" ref="E36" si="7">E35+D36</f>
        <v>27769.5</v>
      </c>
      <c r="F36" t="s">
        <v>2</v>
      </c>
    </row>
    <row r="37" spans="1:6" x14ac:dyDescent="0.15">
      <c r="A37">
        <v>2016.03</v>
      </c>
      <c r="B37" s="2">
        <v>42459</v>
      </c>
      <c r="C37" s="2" t="s">
        <v>7</v>
      </c>
      <c r="D37">
        <v>2880</v>
      </c>
      <c r="E37">
        <f t="shared" ref="E37:E38" si="8">E36+D37</f>
        <v>30649.5</v>
      </c>
      <c r="F37" t="s">
        <v>2</v>
      </c>
    </row>
    <row r="38" spans="1:6" x14ac:dyDescent="0.15">
      <c r="A38">
        <v>2016.04</v>
      </c>
      <c r="B38" s="2">
        <v>42487</v>
      </c>
      <c r="C38" s="2" t="s">
        <v>7</v>
      </c>
      <c r="D38">
        <v>2880</v>
      </c>
      <c r="E38">
        <f t="shared" si="8"/>
        <v>33529.5</v>
      </c>
      <c r="F38" t="s">
        <v>2</v>
      </c>
    </row>
    <row r="39" spans="1:6" x14ac:dyDescent="0.15">
      <c r="A39">
        <v>2016.05</v>
      </c>
      <c r="B39" s="2">
        <v>42520</v>
      </c>
      <c r="C39" s="2" t="s">
        <v>7</v>
      </c>
      <c r="D39">
        <v>2880</v>
      </c>
      <c r="E39">
        <f t="shared" ref="E39:E40" si="9">E38+D39</f>
        <v>36409.5</v>
      </c>
      <c r="F39" t="s">
        <v>2</v>
      </c>
    </row>
    <row r="40" spans="1:6" x14ac:dyDescent="0.15">
      <c r="A40">
        <v>2016.06</v>
      </c>
      <c r="B40" s="2">
        <v>42551</v>
      </c>
      <c r="C40" s="2" t="s">
        <v>9</v>
      </c>
      <c r="D40" s="4">
        <v>307.39999999999998</v>
      </c>
      <c r="E40">
        <f t="shared" si="9"/>
        <v>36716.9</v>
      </c>
    </row>
    <row r="41" spans="1:6" x14ac:dyDescent="0.15">
      <c r="A41">
        <v>2016.06</v>
      </c>
      <c r="B41" s="2">
        <v>42556</v>
      </c>
      <c r="C41" s="2" t="s">
        <v>7</v>
      </c>
      <c r="D41">
        <v>2880</v>
      </c>
      <c r="E41">
        <f t="shared" ref="E41:E42" si="10">E40+D41</f>
        <v>39596.9</v>
      </c>
      <c r="F41" t="s">
        <v>2</v>
      </c>
    </row>
    <row r="42" spans="1:6" x14ac:dyDescent="0.15">
      <c r="A42">
        <v>2016.07</v>
      </c>
      <c r="B42" s="2">
        <v>42590</v>
      </c>
      <c r="C42" s="2" t="s">
        <v>7</v>
      </c>
      <c r="D42">
        <v>3080</v>
      </c>
      <c r="E42">
        <f t="shared" si="10"/>
        <v>42676.9</v>
      </c>
      <c r="F42" t="s">
        <v>2</v>
      </c>
    </row>
    <row r="43" spans="1:6" x14ac:dyDescent="0.15">
      <c r="A43">
        <v>2016.08</v>
      </c>
      <c r="B43" s="2">
        <v>42607</v>
      </c>
      <c r="C43" s="2" t="s">
        <v>7</v>
      </c>
      <c r="D43">
        <v>3080</v>
      </c>
      <c r="E43">
        <f t="shared" ref="E43" si="11">E42+D43</f>
        <v>45756.9</v>
      </c>
      <c r="F43" t="s">
        <v>2</v>
      </c>
    </row>
    <row r="44" spans="1:6" x14ac:dyDescent="0.15">
      <c r="A44">
        <v>2016.09</v>
      </c>
      <c r="B44" s="2">
        <v>42641</v>
      </c>
      <c r="C44" s="2" t="s">
        <v>7</v>
      </c>
      <c r="D44">
        <v>3080</v>
      </c>
      <c r="E44">
        <f t="shared" ref="E44" si="12">E43+D44</f>
        <v>48836.9</v>
      </c>
      <c r="F44" t="s">
        <v>2</v>
      </c>
    </row>
    <row r="45" spans="1:6" x14ac:dyDescent="0.15">
      <c r="A45" s="3" t="s">
        <v>16</v>
      </c>
      <c r="B45" s="2">
        <v>42674</v>
      </c>
      <c r="C45" s="2" t="s">
        <v>7</v>
      </c>
      <c r="D45">
        <v>3080</v>
      </c>
      <c r="E45">
        <f t="shared" ref="E45" si="13">E44+D45</f>
        <v>51916.9</v>
      </c>
      <c r="F45" t="s">
        <v>2</v>
      </c>
    </row>
    <row r="46" spans="1:6" x14ac:dyDescent="0.15">
      <c r="A46">
        <v>2016.11</v>
      </c>
      <c r="B46" s="2">
        <v>42709</v>
      </c>
      <c r="C46" s="2" t="s">
        <v>7</v>
      </c>
      <c r="D46">
        <v>3080</v>
      </c>
      <c r="E46">
        <f t="shared" ref="E46" si="14">E45+D46</f>
        <v>54996.9</v>
      </c>
      <c r="F46" t="s">
        <v>2</v>
      </c>
    </row>
    <row r="47" spans="1:6" x14ac:dyDescent="0.15">
      <c r="A47">
        <v>2016.12</v>
      </c>
      <c r="B47" s="2">
        <v>42734</v>
      </c>
      <c r="C47" s="2" t="s">
        <v>7</v>
      </c>
      <c r="D47">
        <v>3080</v>
      </c>
      <c r="E47">
        <f t="shared" ref="E47" si="15">E46+D47</f>
        <v>58076.9</v>
      </c>
      <c r="F47" t="s">
        <v>2</v>
      </c>
    </row>
    <row r="48" spans="1:6" x14ac:dyDescent="0.15">
      <c r="A48">
        <v>2017.01</v>
      </c>
      <c r="B48" s="2">
        <v>42409</v>
      </c>
      <c r="C48" s="2" t="s">
        <v>7</v>
      </c>
      <c r="D48">
        <v>3080</v>
      </c>
      <c r="E48">
        <f t="shared" ref="E48" si="16">E47+D48</f>
        <v>61156.9</v>
      </c>
      <c r="F48" t="s">
        <v>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14" sqref="D14"/>
    </sheetView>
  </sheetViews>
  <sheetFormatPr defaultRowHeight="13.5" x14ac:dyDescent="0.15"/>
  <cols>
    <col min="1" max="1" width="13.625" bestFit="1" customWidth="1"/>
    <col min="2" max="4" width="20.5" bestFit="1" customWidth="1"/>
    <col min="5" max="5" width="12.75" bestFit="1" customWidth="1"/>
    <col min="6" max="6" width="20.5" bestFit="1" customWidth="1"/>
  </cols>
  <sheetData>
    <row r="1" spans="1:6" x14ac:dyDescent="0.15"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</row>
    <row r="2" spans="1:6" x14ac:dyDescent="0.15">
      <c r="B2" s="5" t="s">
        <v>22</v>
      </c>
      <c r="C2" s="5" t="s">
        <v>23</v>
      </c>
      <c r="D2" s="5" t="s">
        <v>24</v>
      </c>
      <c r="F2" s="6" t="s">
        <v>25</v>
      </c>
    </row>
    <row r="3" spans="1:6" x14ac:dyDescent="0.15">
      <c r="A3">
        <v>201605</v>
      </c>
      <c r="B3">
        <v>54928</v>
      </c>
      <c r="C3">
        <v>26083</v>
      </c>
      <c r="D3">
        <v>24173</v>
      </c>
    </row>
    <row r="4" spans="1:6" x14ac:dyDescent="0.15">
      <c r="A4">
        <v>201606</v>
      </c>
      <c r="B4">
        <v>57568</v>
      </c>
      <c r="C4">
        <v>29794</v>
      </c>
      <c r="D4">
        <v>26513</v>
      </c>
    </row>
    <row r="5" spans="1:6" x14ac:dyDescent="0.15">
      <c r="A5" t="s">
        <v>26</v>
      </c>
      <c r="B5">
        <v>58213</v>
      </c>
      <c r="C5">
        <f>30288</f>
        <v>30288</v>
      </c>
      <c r="D5">
        <f>24393</f>
        <v>24393</v>
      </c>
      <c r="E5">
        <f>36716</f>
        <v>36716</v>
      </c>
    </row>
    <row r="6" spans="1:6" x14ac:dyDescent="0.15">
      <c r="A6">
        <v>201607</v>
      </c>
      <c r="B6">
        <v>60853</v>
      </c>
      <c r="C6">
        <v>33999</v>
      </c>
      <c r="D6">
        <v>26733</v>
      </c>
      <c r="E6">
        <v>39596</v>
      </c>
    </row>
    <row r="7" spans="1:6" x14ac:dyDescent="0.15">
      <c r="A7">
        <v>201608</v>
      </c>
      <c r="B7">
        <f>63547</f>
        <v>63547</v>
      </c>
      <c r="C7">
        <f>38035</f>
        <v>38035</v>
      </c>
      <c r="D7" s="1" t="s">
        <v>27</v>
      </c>
      <c r="E7">
        <v>42676</v>
      </c>
    </row>
    <row r="8" spans="1:6" x14ac:dyDescent="0.15">
      <c r="A8">
        <v>201609</v>
      </c>
      <c r="B8">
        <f>66241</f>
        <v>66241</v>
      </c>
      <c r="C8">
        <v>42071</v>
      </c>
      <c r="D8" s="1">
        <f>27097</f>
        <v>27097</v>
      </c>
    </row>
    <row r="9" spans="1:6" x14ac:dyDescent="0.15">
      <c r="A9">
        <v>201610</v>
      </c>
      <c r="B9">
        <f>68935</f>
        <v>68935</v>
      </c>
      <c r="C9">
        <f>46107</f>
        <v>46107</v>
      </c>
      <c r="D9" s="1">
        <v>27287</v>
      </c>
      <c r="F9">
        <v>149531</v>
      </c>
    </row>
    <row r="10" spans="1:6" x14ac:dyDescent="0.15">
      <c r="A10">
        <v>201611</v>
      </c>
      <c r="B10">
        <f>66357</f>
        <v>66357</v>
      </c>
      <c r="C10">
        <v>50143</v>
      </c>
      <c r="D10" s="1">
        <v>27481</v>
      </c>
      <c r="F10">
        <v>153021</v>
      </c>
    </row>
    <row r="11" spans="1:6" x14ac:dyDescent="0.15">
      <c r="A11">
        <v>201612</v>
      </c>
      <c r="C11">
        <f>54179</f>
        <v>54179</v>
      </c>
      <c r="D11" s="1"/>
      <c r="F11">
        <f>156511</f>
        <v>156511</v>
      </c>
    </row>
    <row r="12" spans="1:6" x14ac:dyDescent="0.15">
      <c r="A12">
        <v>201701</v>
      </c>
      <c r="B12">
        <f>63837</f>
        <v>63837</v>
      </c>
      <c r="C12">
        <f>58215</f>
        <v>58215</v>
      </c>
      <c r="D12" s="1">
        <f>25443</f>
        <v>25443</v>
      </c>
      <c r="F12">
        <f>160001</f>
        <v>160001</v>
      </c>
    </row>
    <row r="13" spans="1:6" x14ac:dyDescent="0.15">
      <c r="A13">
        <v>201702</v>
      </c>
      <c r="B13">
        <f>66531</f>
        <v>66531</v>
      </c>
      <c r="C13">
        <f>24251</f>
        <v>24251</v>
      </c>
      <c r="D13" s="1">
        <f>28093</f>
        <v>28093</v>
      </c>
      <c r="F13">
        <v>163491</v>
      </c>
    </row>
    <row r="16" spans="1:6" x14ac:dyDescent="0.15">
      <c r="A16" t="s">
        <v>28</v>
      </c>
      <c r="B16">
        <f>(B7-B6)/0.24</f>
        <v>11225</v>
      </c>
      <c r="C16">
        <f>(C7-C6)/0.24</f>
        <v>16816.666666666668</v>
      </c>
      <c r="D16">
        <f>(D6-D5)/0.24</f>
        <v>9750</v>
      </c>
      <c r="E16">
        <f>(E7-E6)/0.24</f>
        <v>12833.333333333334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2017-02-10T14:12:34Z</dcterms:modified>
</cp:coreProperties>
</file>