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480" yWindow="30" windowWidth="18315" windowHeight="8280" activeTab="2"/>
  </bookViews>
  <sheets>
    <sheet name="试算" sheetId="1" r:id="rId1"/>
    <sheet name="招财宝" sheetId="2" r:id="rId2"/>
    <sheet name="京东" sheetId="5" r:id="rId3"/>
    <sheet name="全部变现" sheetId="4" r:id="rId4"/>
    <sheet name="招财宝 (2)" sheetId="6" r:id="rId5"/>
  </sheets>
  <calcPr calcId="152511"/>
</workbook>
</file>

<file path=xl/calcChain.xml><?xml version="1.0" encoding="utf-8"?>
<calcChain xmlns="http://schemas.openxmlformats.org/spreadsheetml/2006/main">
  <c r="G17" i="4" l="1"/>
  <c r="G16" i="4"/>
  <c r="E16" i="4"/>
  <c r="F23" i="2"/>
  <c r="O21" i="2"/>
  <c r="M21" i="2"/>
  <c r="H22" i="2" l="1"/>
  <c r="F22" i="2"/>
  <c r="O5" i="2"/>
  <c r="N5" i="2"/>
  <c r="M5" i="2"/>
  <c r="J5" i="2"/>
  <c r="O20" i="2" l="1"/>
  <c r="K20" i="2"/>
  <c r="M20" i="2"/>
  <c r="L20" i="2"/>
  <c r="J20" i="2"/>
  <c r="J2" i="5" l="1"/>
  <c r="H2" i="5" l="1"/>
  <c r="F3" i="5"/>
  <c r="M19" i="2"/>
  <c r="O19" i="2"/>
  <c r="O18" i="2"/>
  <c r="O17" i="2"/>
  <c r="O16" i="2"/>
  <c r="O15" i="2"/>
  <c r="O14" i="2"/>
  <c r="O11" i="2"/>
  <c r="O10" i="2"/>
  <c r="O8" i="2"/>
  <c r="O7" i="2"/>
  <c r="O6" i="2"/>
  <c r="O4" i="2"/>
  <c r="O3" i="2"/>
  <c r="O2" i="2"/>
  <c r="G15" i="4"/>
  <c r="M18" i="2"/>
  <c r="M17" i="2"/>
  <c r="M16" i="2"/>
  <c r="M15" i="2"/>
  <c r="M14" i="2"/>
  <c r="M11" i="2"/>
  <c r="M10" i="2"/>
  <c r="M8" i="2"/>
  <c r="M7" i="2"/>
  <c r="M6" i="2"/>
  <c r="M4" i="2"/>
  <c r="M3" i="2"/>
  <c r="M2" i="2"/>
  <c r="F4" i="5" l="1"/>
  <c r="J4" i="5" s="1"/>
  <c r="J3" i="5"/>
  <c r="F5" i="5"/>
  <c r="J5" i="5" s="1"/>
  <c r="H4" i="5"/>
  <c r="H3" i="5"/>
  <c r="J16" i="2"/>
  <c r="K17" i="2"/>
  <c r="K19" i="2"/>
  <c r="K18" i="2"/>
  <c r="J18" i="2"/>
  <c r="J19" i="2"/>
  <c r="J17" i="2"/>
  <c r="K15" i="2"/>
  <c r="J15" i="2"/>
  <c r="K14" i="2"/>
  <c r="J14" i="2"/>
  <c r="C4" i="2"/>
  <c r="E4" i="6"/>
  <c r="E5" i="6" s="1"/>
  <c r="E3" i="6"/>
  <c r="G3" i="6" s="1"/>
  <c r="G2" i="6"/>
  <c r="H5" i="5" l="1"/>
  <c r="E6" i="6"/>
  <c r="G6" i="6" s="1"/>
  <c r="G5" i="6"/>
  <c r="G4" i="6"/>
  <c r="G14" i="4"/>
  <c r="G13" i="4"/>
  <c r="G12" i="4"/>
  <c r="H2" i="2" l="1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1" i="2" s="1"/>
  <c r="H20" i="2"/>
</calcChain>
</file>

<file path=xl/sharedStrings.xml><?xml version="1.0" encoding="utf-8"?>
<sst xmlns="http://schemas.openxmlformats.org/spreadsheetml/2006/main" count="92" uniqueCount="59">
  <si>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</si>
  <si>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</si>
  <si>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</si>
  <si>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</si>
  <si>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</si>
  <si>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</si>
  <si>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</si>
  <si>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</si>
  <si>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</si>
  <si>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</si>
  <si>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</si>
  <si>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</si>
  <si>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</si>
  <si>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</si>
  <si>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</si>
  <si>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</si>
  <si>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</si>
  <si>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</si>
  <si>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</si>
  <si>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</si>
  <si>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</si>
  <si>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</si>
  <si>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</si>
  <si>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</si>
  <si>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</si>
  <si>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</si>
  <si>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</si>
  <si>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</si>
  <si>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</si>
  <si>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</si>
  <si>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</si>
  <si>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</si>
  <si>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</si>
  <si>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</si>
  <si>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</si>
  <si>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</si>
  <si>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</si>
  <si>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</si>
  <si>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</si>
  <si>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</si>
  <si>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</si>
  <si>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</si>
  <si>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</si>
  <si>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</si>
  <si>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</si>
  <si>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</si>
  <si>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预估到期可获得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</si>
  <si>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</si>
  <si>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</si>
  <si>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</si>
  <si>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</si>
  <si>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弘康人寿在线理财计划1个月特别版</t>
    <phoneticPr fontId="1" type="noConversion"/>
  </si>
  <si>
    <t>弘康人寿在线理财计划1个月特别版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</si>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</sst>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3.5" x14ac:dyDescent="0.15"/>
  <cols>
    <col min="1" max="1" width="15.125" bestFit="1" customWidth="1"/>
    <col min="2" max="2" width="11" bestFit="1" customWidth="1"/>
  </cols>
  <sheetData>
    <row r="1" spans="1:2" x14ac:dyDescent="0.15">
      <c r="A1" t="s">
        <v>0</v>
      </c>
      <c r="B1">
        <v>10000</v>
      </c>
    </row>
    <row r="2" spans="1:2" x14ac:dyDescent="0.15">
      <c r="A2" t="s">
        <v>1</v>
      </c>
      <c r="B2">
        <v>7.1</v>
      </c>
    </row>
    <row r="3" spans="1:2" x14ac:dyDescent="0.15">
      <c r="A3" t="s">
        <v>3</v>
      </c>
      <c r="B3">
        <v>1096</v>
      </c>
    </row>
    <row r="4" spans="1:2" x14ac:dyDescent="0.15">
      <c r="A4" t="s">
        <v>2</v>
      </c>
      <c r="B4">
        <v>11</v>
      </c>
    </row>
    <row r="5" spans="1:2" x14ac:dyDescent="0.15">
      <c r="A5" t="s">
        <v>4</v>
      </c>
      <c r="B5">
        <v>6</v>
      </c>
    </row>
    <row r="6" spans="1:2" x14ac:dyDescent="0.15">
      <c r="A6" t="s">
        <v>5</v>
      </c>
      <c r="B6">
        <f>ROUND(B1*(1+B2/100*B3/365)/(1+B5/100*(B3-B4)/365),2)</f>
        <v>10295.65</v>
      </c>
    </row>
    <row r="7" spans="1:2" x14ac:dyDescent="0.15">
      <c r="A7" t="s">
        <v>6</v>
      </c>
      <c r="B7">
        <f>ROUND(B6*0.2/100,2)</f>
        <v>20.59</v>
      </c>
    </row>
    <row r="8" spans="1:2" x14ac:dyDescent="0.15">
      <c r="A8" t="s">
        <v>7</v>
      </c>
      <c r="B8">
        <f>B6-B7</f>
        <v>10275.06</v>
      </c>
    </row>
    <row r="9" spans="1:2" x14ac:dyDescent="0.15">
      <c r="A9" t="s">
        <v>8</v>
      </c>
      <c r="B9">
        <f>ROUND((B8-B1)*360/B4/B1*100,2)</f>
        <v>90.02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pane ySplit="1" topLeftCell="A2" activePane="bottomLeft" state="frozen"/>
      <selection pane="bottomLeft" activeCell="M20" sqref="M20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5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48</v>
      </c>
      <c r="N1" s="3" t="s">
        <v>46</v>
      </c>
      <c r="O1" s="3" t="s">
        <v>50</v>
      </c>
    </row>
    <row r="2" spans="1:15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42155</v>
      </c>
      <c r="G2">
        <v>65.23</v>
      </c>
      <c r="H2">
        <f t="shared" ref="H2:H22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8" si="1">J2-L2</f>
        <v>2030.74</v>
      </c>
      <c r="N2">
        <v>0.01</v>
      </c>
      <c r="O2">
        <f t="shared" ref="O2:O8" si="2">ROUND((M2-C2)/C2*365/(I2-D2)*100,2)</f>
        <v>6.23</v>
      </c>
    </row>
    <row r="3" spans="1:15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23" si="3">F2</f>
        <v>42155</v>
      </c>
      <c r="G3">
        <v>65.23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</row>
    <row r="4" spans="1:15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3"/>
        <v>42155</v>
      </c>
      <c r="G4">
        <v>79.150000000000006</v>
      </c>
      <c r="H4">
        <f t="shared" si="0"/>
        <v>6.27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</row>
    <row r="5" spans="1:15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3"/>
        <v>42155</v>
      </c>
      <c r="G5">
        <v>65.739999999999995</v>
      </c>
      <c r="H5">
        <f t="shared" si="0"/>
        <v>6.59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</row>
    <row r="6" spans="1:15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3"/>
        <v>42155</v>
      </c>
      <c r="G6">
        <v>27.6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</row>
    <row r="7" spans="1:15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3"/>
        <v>42155</v>
      </c>
      <c r="G7">
        <v>18.48</v>
      </c>
      <c r="H7">
        <f t="shared" si="0"/>
        <v>6.81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</row>
    <row r="8" spans="1:15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3"/>
        <v>42155</v>
      </c>
      <c r="G8">
        <v>18.260000000000002</v>
      </c>
      <c r="H8">
        <f t="shared" si="0"/>
        <v>6.73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</row>
    <row r="9" spans="1:15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3"/>
        <v>42155</v>
      </c>
      <c r="G9">
        <v>72.23</v>
      </c>
      <c r="H9">
        <f t="shared" si="0"/>
        <v>6.66</v>
      </c>
      <c r="J9"/>
    </row>
    <row r="10" spans="1:15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3"/>
        <v>42155</v>
      </c>
      <c r="G10">
        <v>36.96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</row>
    <row r="11" spans="1:15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3"/>
        <v>42155</v>
      </c>
      <c r="G11">
        <v>17.510000000000002</v>
      </c>
      <c r="H11">
        <f t="shared" si="0"/>
        <v>6.73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</row>
    <row r="12" spans="1:15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3"/>
        <v>42155</v>
      </c>
      <c r="G12">
        <v>52</v>
      </c>
      <c r="H12">
        <f t="shared" si="0"/>
        <v>6.73</v>
      </c>
      <c r="J12"/>
    </row>
    <row r="13" spans="1:15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3"/>
        <v>42155</v>
      </c>
      <c r="G13">
        <v>35.08</v>
      </c>
      <c r="H13">
        <f t="shared" si="0"/>
        <v>6.81</v>
      </c>
      <c r="J13"/>
    </row>
    <row r="14" spans="1:15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3"/>
        <v>42155</v>
      </c>
      <c r="G14">
        <v>44.49</v>
      </c>
      <c r="H14">
        <f t="shared" si="0"/>
        <v>6.77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1" si="4">J14-L14</f>
        <v>3891.43</v>
      </c>
      <c r="N14">
        <v>178.41</v>
      </c>
      <c r="O14">
        <f t="shared" ref="O14:O21" si="5">ROUND((M14-C14)/C14*365/(I14-D14)*100,2)</f>
        <v>-26.07</v>
      </c>
    </row>
    <row r="15" spans="1:15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3"/>
        <v>42155</v>
      </c>
      <c r="G15">
        <v>44.49</v>
      </c>
      <c r="H15">
        <f t="shared" si="0"/>
        <v>6.77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4"/>
        <v>3891.0899999999997</v>
      </c>
      <c r="N15">
        <v>178.14</v>
      </c>
      <c r="O15">
        <f t="shared" si="5"/>
        <v>-26.15</v>
      </c>
    </row>
    <row r="16" spans="1:15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3"/>
        <v>42155</v>
      </c>
      <c r="G16">
        <v>43.1</v>
      </c>
      <c r="H16">
        <f t="shared" si="0"/>
        <v>7.15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4"/>
        <v>10219.800000000001</v>
      </c>
      <c r="N16">
        <v>0.01</v>
      </c>
      <c r="O16">
        <f t="shared" si="5"/>
        <v>66.86</v>
      </c>
    </row>
    <row r="17" spans="1:15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3"/>
        <v>42155</v>
      </c>
      <c r="G17">
        <v>8.23</v>
      </c>
      <c r="H17">
        <f t="shared" si="0"/>
        <v>6.83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4"/>
        <v>2030.76</v>
      </c>
      <c r="N17">
        <v>0.03</v>
      </c>
      <c r="O17">
        <f t="shared" si="5"/>
        <v>51.03</v>
      </c>
    </row>
    <row r="18" spans="1:15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3"/>
        <v>42155</v>
      </c>
      <c r="G18">
        <v>20.57</v>
      </c>
      <c r="H18">
        <f t="shared" si="0"/>
        <v>6.83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4"/>
        <v>5076.91</v>
      </c>
      <c r="N18">
        <v>0.02</v>
      </c>
      <c r="O18">
        <f t="shared" si="5"/>
        <v>51.04</v>
      </c>
    </row>
    <row r="19" spans="1:15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3"/>
        <v>42155</v>
      </c>
      <c r="G19">
        <v>28.8</v>
      </c>
      <c r="H19">
        <f t="shared" si="0"/>
        <v>6.83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4"/>
        <v>7107.63</v>
      </c>
      <c r="N19">
        <v>0.01</v>
      </c>
      <c r="O19">
        <f t="shared" si="5"/>
        <v>51.02</v>
      </c>
    </row>
    <row r="20" spans="1:15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3"/>
        <v>42155</v>
      </c>
      <c r="G20">
        <v>18.940000000000001</v>
      </c>
      <c r="H20">
        <f t="shared" si="0"/>
        <v>6.28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4"/>
        <v>10153.049999999999</v>
      </c>
      <c r="N20">
        <v>0.01</v>
      </c>
      <c r="O20">
        <f t="shared" si="5"/>
        <v>50.78</v>
      </c>
    </row>
    <row r="21" spans="1:15" x14ac:dyDescent="0.15">
      <c r="A21" t="s">
        <v>47</v>
      </c>
      <c r="B21">
        <v>366</v>
      </c>
      <c r="C21">
        <v>10000</v>
      </c>
      <c r="D21" s="1">
        <v>42144</v>
      </c>
      <c r="E21" s="1">
        <v>42145</v>
      </c>
      <c r="F21" s="1">
        <f t="shared" si="3"/>
        <v>42155</v>
      </c>
      <c r="G21">
        <v>17.04</v>
      </c>
      <c r="H21">
        <f t="shared" si="0"/>
        <v>6.22</v>
      </c>
      <c r="I21" s="1">
        <v>42155</v>
      </c>
      <c r="J21" s="2">
        <v>10177.17</v>
      </c>
      <c r="K21">
        <v>539.91</v>
      </c>
      <c r="L21">
        <v>20.23</v>
      </c>
      <c r="M21">
        <f t="shared" si="4"/>
        <v>10156.94</v>
      </c>
      <c r="N21">
        <v>0.08</v>
      </c>
      <c r="O21">
        <f t="shared" si="5"/>
        <v>52.08</v>
      </c>
    </row>
    <row r="22" spans="1:15" x14ac:dyDescent="0.15">
      <c r="A22" t="s">
        <v>58</v>
      </c>
      <c r="B22">
        <v>366</v>
      </c>
      <c r="C22">
        <v>12000</v>
      </c>
      <c r="D22" s="1">
        <v>42154</v>
      </c>
      <c r="E22" s="1">
        <v>42155</v>
      </c>
      <c r="F22" s="1">
        <f t="shared" si="3"/>
        <v>42155</v>
      </c>
      <c r="G22">
        <v>0</v>
      </c>
      <c r="H22" t="e">
        <f t="shared" si="0"/>
        <v>#DIV/0!</v>
      </c>
    </row>
    <row r="23" spans="1:15" x14ac:dyDescent="0.15">
      <c r="A23" t="s">
        <v>58</v>
      </c>
      <c r="B23">
        <v>366</v>
      </c>
      <c r="C23">
        <v>13000</v>
      </c>
      <c r="D23" s="1">
        <v>42155</v>
      </c>
      <c r="E23" s="1">
        <v>42156</v>
      </c>
      <c r="F23" s="1">
        <f t="shared" si="3"/>
        <v>42155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6" sqref="G6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55</v>
      </c>
      <c r="C1" t="s">
        <v>18</v>
      </c>
      <c r="D1" t="s">
        <v>14</v>
      </c>
      <c r="E1" t="s">
        <v>54</v>
      </c>
      <c r="F1" t="s">
        <v>15</v>
      </c>
      <c r="G1" t="s">
        <v>16</v>
      </c>
      <c r="H1" t="s">
        <v>17</v>
      </c>
      <c r="I1" t="s">
        <v>56</v>
      </c>
      <c r="J1" t="s">
        <v>57</v>
      </c>
    </row>
    <row r="2" spans="1:10" x14ac:dyDescent="0.15">
      <c r="A2" t="s">
        <v>51</v>
      </c>
      <c r="B2">
        <v>33</v>
      </c>
      <c r="C2">
        <v>10000</v>
      </c>
      <c r="D2" s="1">
        <v>42130</v>
      </c>
      <c r="E2" s="1">
        <v>42131</v>
      </c>
      <c r="F2" s="1">
        <v>42155</v>
      </c>
      <c r="G2">
        <v>38.39</v>
      </c>
      <c r="H2">
        <f>ROUND(G2*365/(F2-E2)/C2*100,2)</f>
        <v>5.84</v>
      </c>
      <c r="I2">
        <v>25</v>
      </c>
      <c r="J2">
        <f>ROUND((G2+I2)*365/(F2-D2)/C2*100,2)</f>
        <v>9.25</v>
      </c>
    </row>
    <row r="3" spans="1:10" x14ac:dyDescent="0.15">
      <c r="A3" t="s">
        <v>52</v>
      </c>
      <c r="B3">
        <v>33</v>
      </c>
      <c r="C3">
        <v>10000</v>
      </c>
      <c r="D3" s="1">
        <v>42130</v>
      </c>
      <c r="E3" s="1">
        <v>42131</v>
      </c>
      <c r="F3" s="1">
        <f>F2</f>
        <v>42155</v>
      </c>
      <c r="G3">
        <v>38.39</v>
      </c>
      <c r="H3">
        <f>ROUND(G3*365/(F3-E3)/C3*100,2)</f>
        <v>5.84</v>
      </c>
      <c r="I3">
        <v>25</v>
      </c>
      <c r="J3">
        <f>ROUND((G3+I3)*365/(F3-D3)/C3*100,2)</f>
        <v>9.25</v>
      </c>
    </row>
    <row r="4" spans="1:10" x14ac:dyDescent="0.15">
      <c r="A4" t="s">
        <v>53</v>
      </c>
      <c r="B4">
        <v>92</v>
      </c>
      <c r="C4">
        <v>10000</v>
      </c>
      <c r="D4" s="1">
        <v>42142</v>
      </c>
      <c r="E4" s="1">
        <v>42143</v>
      </c>
      <c r="F4" s="1">
        <f>F3</f>
        <v>42155</v>
      </c>
      <c r="G4">
        <v>20.100000000000001</v>
      </c>
      <c r="H4">
        <f>ROUND(G4*365/(F4-E4)/C4*100,2)</f>
        <v>6.11</v>
      </c>
      <c r="I4">
        <v>50</v>
      </c>
      <c r="J4">
        <f>ROUND((G4+I4)*365/(F4-D4)/C4*100,2)</f>
        <v>19.68</v>
      </c>
    </row>
    <row r="5" spans="1:10" x14ac:dyDescent="0.15">
      <c r="A5" t="s">
        <v>53</v>
      </c>
      <c r="B5">
        <v>91</v>
      </c>
      <c r="C5">
        <v>10000</v>
      </c>
      <c r="D5" s="1">
        <v>42143</v>
      </c>
      <c r="E5" s="1">
        <v>42144</v>
      </c>
      <c r="F5" s="1">
        <f>F4</f>
        <v>42155</v>
      </c>
      <c r="G5">
        <v>18.420000000000002</v>
      </c>
      <c r="H5">
        <f>ROUND(G5*365/(F5-E5)/C5*100,2)</f>
        <v>6.11</v>
      </c>
      <c r="I5">
        <v>50</v>
      </c>
      <c r="J5">
        <f>ROUND((G5+I5)*365/(F5-D5)/C5*100,2)</f>
        <v>20.81</v>
      </c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  <row r="10" spans="1:10" x14ac:dyDescent="0.15">
      <c r="D10" s="1"/>
      <c r="E10" s="1"/>
      <c r="F10" s="1"/>
    </row>
    <row r="11" spans="1:10" x14ac:dyDescent="0.15">
      <c r="D11" s="1"/>
      <c r="E11" s="1"/>
      <c r="F11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49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2015-05-31T07:31:41Z</dcterms:modified>
</cp:coreProperties>
</file>