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00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招财宝!$A$1:$L$60</definedName>
    <definedName name="_xlnm._FilterDatabase" localSheetId="2" hidden="1">招财宝_王蕾!$A$1:$L$4</definedName>
  </definedNames>
  <calcPr calcId="152511"/>
</workbook>
</file>

<file path=xl/calcChain.xml><?xml version="1.0" encoding="utf-8"?>
<calcChain xmlns="http://schemas.openxmlformats.org/spreadsheetml/2006/main">
  <c r="G56" i="7" l="1"/>
  <c r="F56" i="7"/>
  <c r="H35" i="7"/>
  <c r="G55" i="7" l="1"/>
  <c r="F55" i="7"/>
  <c r="G54" i="7"/>
  <c r="F54" i="7"/>
  <c r="K34" i="7"/>
  <c r="J34" i="7"/>
  <c r="K33" i="7"/>
  <c r="J33" i="7"/>
  <c r="H33" i="7"/>
  <c r="H34" i="7"/>
  <c r="G104" i="2" l="1"/>
  <c r="F104" i="2"/>
  <c r="K82" i="2"/>
  <c r="J82" i="2"/>
  <c r="H82" i="2"/>
  <c r="H32" i="7" l="1"/>
  <c r="G53" i="7" l="1"/>
  <c r="F53" i="7"/>
  <c r="G52" i="7"/>
  <c r="F52" i="7"/>
  <c r="G103" i="2"/>
  <c r="F103" i="2"/>
  <c r="G102" i="2"/>
  <c r="F102" i="2"/>
  <c r="K81" i="2"/>
  <c r="J81" i="2"/>
  <c r="K80" i="2"/>
  <c r="J80" i="2"/>
  <c r="H81" i="2"/>
  <c r="H80" i="2"/>
  <c r="K32" i="7"/>
  <c r="J32" i="7"/>
  <c r="K31" i="7"/>
  <c r="J31" i="7"/>
  <c r="H31" i="7"/>
  <c r="G101" i="2" l="1"/>
  <c r="F101" i="2"/>
  <c r="G100" i="2"/>
  <c r="F100" i="2"/>
  <c r="K79" i="2"/>
  <c r="J79" i="2"/>
  <c r="K78" i="2"/>
  <c r="J78" i="2"/>
  <c r="H79" i="2"/>
  <c r="H78" i="2"/>
  <c r="G51" i="7"/>
  <c r="F51" i="7"/>
  <c r="G50" i="7"/>
  <c r="F50" i="7"/>
  <c r="K30" i="7"/>
  <c r="J30" i="7"/>
  <c r="K29" i="7"/>
  <c r="J29" i="7"/>
  <c r="H30" i="7"/>
  <c r="H29" i="7"/>
  <c r="H75" i="2" l="1"/>
  <c r="H76" i="2"/>
  <c r="J77" i="2"/>
  <c r="H77" i="2"/>
  <c r="K77" i="2" s="1"/>
  <c r="K76" i="2"/>
  <c r="J76" i="2"/>
  <c r="K75" i="2"/>
  <c r="J75" i="2"/>
  <c r="G99" i="2"/>
  <c r="F99" i="2"/>
  <c r="G98" i="2"/>
  <c r="F98" i="2"/>
  <c r="G49" i="7"/>
  <c r="F49" i="7"/>
  <c r="G48" i="7"/>
  <c r="F48" i="7"/>
  <c r="K28" i="7"/>
  <c r="J28" i="7"/>
  <c r="K27" i="7"/>
  <c r="J27" i="7"/>
  <c r="H28" i="7"/>
  <c r="H27" i="7"/>
  <c r="G97" i="2" l="1"/>
  <c r="F97" i="2"/>
  <c r="H73" i="2"/>
  <c r="K73" i="2" s="1"/>
  <c r="G96" i="2"/>
  <c r="F96" i="2"/>
  <c r="K74" i="2"/>
  <c r="J74" i="2"/>
  <c r="J73" i="2"/>
  <c r="H74" i="2"/>
  <c r="F47" i="7"/>
  <c r="G47" i="7"/>
  <c r="K26" i="7"/>
  <c r="J26" i="7"/>
  <c r="H26" i="7"/>
  <c r="K25" i="7" l="1"/>
  <c r="J25" i="7"/>
  <c r="K24" i="7"/>
  <c r="J24" i="7"/>
  <c r="H24" i="7"/>
  <c r="G46" i="7"/>
  <c r="F46" i="7"/>
  <c r="G45" i="7"/>
  <c r="F45" i="7"/>
  <c r="H25" i="7"/>
  <c r="G95" i="2"/>
  <c r="F95" i="2"/>
  <c r="G94" i="2"/>
  <c r="F94" i="2"/>
  <c r="K72" i="2"/>
  <c r="J72" i="2"/>
  <c r="K71" i="2"/>
  <c r="J71" i="2"/>
  <c r="H72" i="2"/>
  <c r="H71" i="2"/>
  <c r="G93" i="2" l="1"/>
  <c r="F93" i="2"/>
  <c r="G92" i="2"/>
  <c r="F92" i="2"/>
  <c r="K70" i="2"/>
  <c r="J70" i="2"/>
  <c r="K69" i="2"/>
  <c r="J69" i="2"/>
  <c r="H70" i="2"/>
  <c r="H69" i="2"/>
  <c r="G44" i="7"/>
  <c r="F44" i="7"/>
  <c r="G43" i="7"/>
  <c r="F43" i="7"/>
  <c r="K23" i="7"/>
  <c r="J23" i="7"/>
  <c r="K22" i="7"/>
  <c r="J22" i="7"/>
  <c r="H23" i="7"/>
  <c r="H22" i="7"/>
  <c r="G42" i="7" l="1"/>
  <c r="F42" i="7"/>
  <c r="G41" i="7"/>
  <c r="F41" i="7"/>
  <c r="K21" i="7"/>
  <c r="J21" i="7"/>
  <c r="K20" i="7"/>
  <c r="J20" i="7"/>
  <c r="H21" i="7"/>
  <c r="H20" i="7"/>
  <c r="G91" i="2"/>
  <c r="F91" i="2"/>
  <c r="G90" i="2"/>
  <c r="F90" i="2"/>
  <c r="H68" i="2"/>
  <c r="K68" i="2"/>
  <c r="J68" i="2"/>
  <c r="K67" i="2"/>
  <c r="J67" i="2"/>
  <c r="H67" i="2"/>
  <c r="G89" i="2" l="1"/>
  <c r="F89" i="2"/>
  <c r="G88" i="2"/>
  <c r="F88" i="2"/>
  <c r="K66" i="2"/>
  <c r="J66" i="2"/>
  <c r="K65" i="2"/>
  <c r="J65" i="2"/>
  <c r="H66" i="2"/>
  <c r="H65" i="2"/>
  <c r="G40" i="7"/>
  <c r="F40" i="7"/>
  <c r="G39" i="7"/>
  <c r="F39" i="7"/>
  <c r="K19" i="7"/>
  <c r="J19" i="7"/>
  <c r="K18" i="7"/>
  <c r="J18" i="7"/>
  <c r="H19" i="7"/>
  <c r="H18" i="7"/>
  <c r="K17" i="7" l="1"/>
  <c r="J17" i="7"/>
  <c r="H17" i="7"/>
  <c r="K16" i="7" l="1"/>
  <c r="J16" i="7"/>
  <c r="H16" i="7"/>
  <c r="G38" i="7"/>
  <c r="F38" i="7"/>
  <c r="G37" i="7"/>
  <c r="F37" i="7"/>
  <c r="G87" i="2"/>
  <c r="F87" i="2"/>
  <c r="G86" i="2"/>
  <c r="F86" i="2"/>
  <c r="G36" i="7" l="1"/>
  <c r="F36" i="7"/>
  <c r="G35" i="7"/>
  <c r="F35" i="7"/>
  <c r="K15" i="7"/>
  <c r="J15" i="7"/>
  <c r="H15" i="7"/>
  <c r="H63" i="2"/>
  <c r="J63" i="2"/>
  <c r="K63" i="2"/>
  <c r="G85" i="2"/>
  <c r="F85" i="2"/>
  <c r="G84" i="2"/>
  <c r="F84" i="2"/>
  <c r="K64" i="2"/>
  <c r="J64" i="2"/>
  <c r="H64" i="2"/>
  <c r="H14" i="7"/>
  <c r="J14" i="7" s="1"/>
  <c r="K14" i="7"/>
  <c r="G83" i="2" l="1"/>
  <c r="F83" i="2"/>
  <c r="G82" i="2" l="1"/>
  <c r="F82" i="2"/>
  <c r="K62" i="2"/>
  <c r="J62" i="2"/>
  <c r="K61" i="2"/>
  <c r="J61" i="2"/>
  <c r="H62" i="2"/>
  <c r="H61" i="2"/>
  <c r="G34" i="7"/>
  <c r="F34" i="7"/>
  <c r="G33" i="7"/>
  <c r="F33" i="7"/>
  <c r="K13" i="7"/>
  <c r="J13" i="7"/>
  <c r="H13" i="7"/>
  <c r="H12" i="7"/>
  <c r="K12" i="7"/>
  <c r="J12" i="7"/>
  <c r="K11" i="7" l="1"/>
  <c r="G32" i="7"/>
  <c r="F32" i="7"/>
  <c r="G31" i="7"/>
  <c r="F31" i="7"/>
  <c r="G81" i="2"/>
  <c r="F81" i="2"/>
  <c r="G80" i="2"/>
  <c r="F80" i="2"/>
  <c r="K60" i="2"/>
  <c r="K58" i="2"/>
  <c r="K59" i="2" l="1"/>
  <c r="G79" i="2"/>
  <c r="F79" i="2"/>
  <c r="G78" i="2"/>
  <c r="F78" i="2"/>
  <c r="K57" i="2"/>
  <c r="G30" i="7"/>
  <c r="F30" i="7"/>
  <c r="G29" i="7"/>
  <c r="F29" i="7"/>
  <c r="K10" i="7"/>
  <c r="K9" i="7" l="1"/>
  <c r="G77" i="2"/>
  <c r="F77" i="2"/>
  <c r="G28" i="7" l="1"/>
  <c r="F28" i="7"/>
  <c r="G27" i="7"/>
  <c r="F27" i="7"/>
  <c r="G76" i="2"/>
  <c r="F76" i="2"/>
  <c r="G75" i="2"/>
  <c r="F75" i="2"/>
  <c r="K56" i="2" l="1"/>
  <c r="G74" i="2"/>
  <c r="F74" i="2"/>
  <c r="G73" i="2"/>
  <c r="F73" i="2"/>
  <c r="K55" i="2"/>
  <c r="G26" i="7"/>
  <c r="F26" i="7"/>
  <c r="K8" i="7"/>
  <c r="K7" i="7"/>
  <c r="J8" i="7" l="1"/>
  <c r="J7" i="7"/>
  <c r="G25" i="7"/>
  <c r="F25" i="7"/>
  <c r="G24" i="7"/>
  <c r="F24" i="7"/>
  <c r="G72" i="2"/>
  <c r="F72" i="2"/>
  <c r="G71" i="2"/>
  <c r="F71" i="2"/>
  <c r="J54" i="2"/>
  <c r="K54" i="2"/>
  <c r="G54" i="2"/>
  <c r="G70" i="2" l="1"/>
  <c r="F70" i="2"/>
  <c r="G69" i="2"/>
  <c r="F69" i="2"/>
  <c r="K53" i="2"/>
  <c r="K52" i="2"/>
  <c r="G23" i="7"/>
  <c r="F23" i="7"/>
  <c r="G22" i="7"/>
  <c r="F22" i="7"/>
  <c r="G68" i="2" l="1"/>
  <c r="F68" i="2"/>
  <c r="G67" i="2"/>
  <c r="F67" i="2"/>
  <c r="K51" i="2"/>
  <c r="K50" i="2"/>
  <c r="G21" i="7"/>
  <c r="F21" i="7"/>
  <c r="G20" i="7"/>
  <c r="F20" i="7"/>
  <c r="G19" i="7"/>
  <c r="F19" i="7"/>
  <c r="G66" i="2" l="1"/>
  <c r="F66" i="2"/>
  <c r="G65" i="2"/>
  <c r="F65" i="2"/>
  <c r="K49" i="2"/>
  <c r="G18" i="7"/>
  <c r="F18" i="7"/>
  <c r="K48" i="2" l="1"/>
  <c r="G17" i="7"/>
  <c r="F17" i="7"/>
  <c r="G16" i="7"/>
  <c r="F16" i="7"/>
  <c r="G64" i="2" l="1"/>
  <c r="F64" i="2"/>
  <c r="G63" i="2"/>
  <c r="F63" i="2"/>
  <c r="G62" i="2"/>
  <c r="F62" i="2"/>
  <c r="K47" i="2"/>
  <c r="K46" i="2"/>
  <c r="K5" i="7"/>
  <c r="J5" i="7"/>
  <c r="G15" i="7"/>
  <c r="F15" i="7"/>
  <c r="G14" i="7"/>
  <c r="F14" i="7"/>
  <c r="G13" i="7" l="1"/>
  <c r="F13" i="7"/>
  <c r="G12" i="7"/>
  <c r="F12" i="7"/>
  <c r="G11" i="7"/>
  <c r="J11" i="7" s="1"/>
  <c r="F11" i="7"/>
  <c r="G61" i="2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<sst xmlns="http://schemas.openxmlformats.org/spreadsheetml/2006/main" count="349" uniqueCount="102">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</sst>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zoomScaleNormal="100" workbookViewId="0">
      <pane xSplit="5" ySplit="1" topLeftCell="F73" activePane="bottomRight" state="frozen"/>
      <selection pane="topRight" activeCell="F1" sqref="F1"/>
      <selection pane="bottomLeft" activeCell="A2" sqref="A2"/>
      <selection pane="bottomRight" activeCell="E105" sqref="E105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1" x14ac:dyDescent="0.15">
      <c r="A65" s="3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1" x14ac:dyDescent="0.15">
      <c r="A66" s="3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1" x14ac:dyDescent="0.15">
      <c r="A67" s="3" t="s">
        <v>98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</row>
    <row r="68" spans="1:11" x14ac:dyDescent="0.15">
      <c r="A68" s="3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1" x14ac:dyDescent="0.15">
      <c r="A69" s="3" t="s">
        <v>98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54">E69+1</f>
        <v>42200</v>
      </c>
      <c r="G69" s="5">
        <f t="shared" ref="G69:G70" si="55">E69+11</f>
        <v>42210</v>
      </c>
      <c r="H69">
        <f>3065.36-3.06*2</f>
        <v>3059.2400000000002</v>
      </c>
      <c r="J69">
        <f t="shared" ref="J69:J70" si="56">ROUND((H69-D69)/D69*365/(G69-E69)*100,2)</f>
        <v>65.52</v>
      </c>
      <c r="K69">
        <f t="shared" ref="K69:K70" si="57">H69+I69-D69</f>
        <v>59.240000000000236</v>
      </c>
    </row>
    <row r="70" spans="1:11" x14ac:dyDescent="0.15">
      <c r="A70" s="3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5">
        <f t="shared" si="55"/>
        <v>42210</v>
      </c>
      <c r="H70">
        <f>2069.44-2.06*2</f>
        <v>2065.3200000000002</v>
      </c>
      <c r="J70">
        <f t="shared" si="56"/>
        <v>108.37</v>
      </c>
      <c r="K70">
        <f t="shared" si="57"/>
        <v>65.320000000000164</v>
      </c>
    </row>
    <row r="71" spans="1:11" x14ac:dyDescent="0.15">
      <c r="A71" s="3" t="s">
        <v>98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8">E71+1</f>
        <v>42201</v>
      </c>
      <c r="G71" s="5">
        <f t="shared" ref="G71:G72" si="59">E71+11</f>
        <v>42211</v>
      </c>
      <c r="H71">
        <f>2043.38-2.04*2</f>
        <v>2039.3000000000002</v>
      </c>
      <c r="J71">
        <f t="shared" ref="J71:J72" si="60">ROUND((H71-D71)/D71*365/(G71-E71)*100,2)</f>
        <v>65.2</v>
      </c>
      <c r="K71">
        <f t="shared" ref="K71:K72" si="61">H71+I71-D71</f>
        <v>39.300000000000182</v>
      </c>
    </row>
    <row r="72" spans="1:11" x14ac:dyDescent="0.15">
      <c r="A72" s="3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8"/>
        <v>42201</v>
      </c>
      <c r="G72" s="5">
        <f t="shared" si="59"/>
        <v>42211</v>
      </c>
      <c r="H72">
        <f>3104.72-3.1*2</f>
        <v>3098.52</v>
      </c>
      <c r="J72">
        <f t="shared" si="60"/>
        <v>108.97</v>
      </c>
      <c r="K72">
        <f t="shared" si="61"/>
        <v>98.519999999999982</v>
      </c>
    </row>
    <row r="73" spans="1:11" x14ac:dyDescent="0.15">
      <c r="A73" s="3" t="s">
        <v>98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62">E73+1</f>
        <v>42202</v>
      </c>
      <c r="G73" s="5">
        <f t="shared" ref="G73:G74" si="63">E73+11</f>
        <v>42212</v>
      </c>
      <c r="H73">
        <f>500+2563.52-1-2.56*2</f>
        <v>3057.4</v>
      </c>
      <c r="J73">
        <f t="shared" ref="J73:J74" si="64">ROUND((H73-D73)/D73*365/(G73-E73)*100,2)</f>
        <v>63.49</v>
      </c>
      <c r="K73">
        <f t="shared" ref="K73:K74" si="65">H73+I73-D73</f>
        <v>57.400000000000091</v>
      </c>
    </row>
    <row r="74" spans="1:11" x14ac:dyDescent="0.15">
      <c r="A74" s="3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62"/>
        <v>42202</v>
      </c>
      <c r="G74" s="5">
        <f t="shared" si="63"/>
        <v>42212</v>
      </c>
      <c r="H74">
        <f>2069.8-2.06*2</f>
        <v>2065.6800000000003</v>
      </c>
      <c r="J74">
        <f t="shared" si="64"/>
        <v>108.97</v>
      </c>
      <c r="K74">
        <f t="shared" si="65"/>
        <v>65.680000000000291</v>
      </c>
    </row>
    <row r="75" spans="1:11" x14ac:dyDescent="0.15">
      <c r="A75" s="3" t="s">
        <v>98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66">E75+1</f>
        <v>42203</v>
      </c>
      <c r="G75" s="5">
        <f t="shared" ref="G75:G76" si="67">E75+11</f>
        <v>42213</v>
      </c>
      <c r="H75">
        <f>3062.24-3.06*2</f>
        <v>3056.12</v>
      </c>
      <c r="J75">
        <f t="shared" ref="J75:J76" si="68">ROUND((H75-D75)/D75*365/(G75-E75)*100,2)</f>
        <v>62.07</v>
      </c>
      <c r="K75">
        <f t="shared" ref="K75:K76" si="69">H75+I75-D75</f>
        <v>56.119999999999891</v>
      </c>
    </row>
    <row r="76" spans="1:11" x14ac:dyDescent="0.15">
      <c r="A76" s="3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66"/>
        <v>42203</v>
      </c>
      <c r="G76" s="5">
        <f t="shared" si="67"/>
        <v>42213</v>
      </c>
      <c r="H76">
        <f>2066.13-2.06*2</f>
        <v>2062.0100000000002</v>
      </c>
      <c r="J76">
        <f t="shared" si="68"/>
        <v>102.88</v>
      </c>
      <c r="K76">
        <f t="shared" si="69"/>
        <v>62.010000000000218</v>
      </c>
    </row>
    <row r="77" spans="1:11" x14ac:dyDescent="0.15">
      <c r="A77" s="3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70">E77+1</f>
        <v>42203</v>
      </c>
      <c r="G77" s="5">
        <f t="shared" ref="G77:G79" si="71">E77+11</f>
        <v>42213</v>
      </c>
      <c r="H77">
        <f>7232.76-7.23*2</f>
        <v>7218.3</v>
      </c>
      <c r="J77">
        <f t="shared" ref="J77" si="72">ROUND((H77-D77)/D77*365/(G77-E77)*100,2)</f>
        <v>103.48</v>
      </c>
      <c r="K77">
        <f t="shared" ref="K77" si="73">H77+I77-D77</f>
        <v>218.30000000000018</v>
      </c>
    </row>
    <row r="78" spans="1:11" x14ac:dyDescent="0.15">
      <c r="A78" s="3" t="s">
        <v>98</v>
      </c>
      <c r="B78">
        <v>366</v>
      </c>
      <c r="C78">
        <v>7.68</v>
      </c>
      <c r="D78">
        <v>2000</v>
      </c>
      <c r="E78" s="1">
        <v>42203</v>
      </c>
      <c r="F78" s="1">
        <f t="shared" si="70"/>
        <v>42204</v>
      </c>
      <c r="G78" s="5">
        <f t="shared" si="71"/>
        <v>42214</v>
      </c>
      <c r="H78">
        <f>2040.93-2.04*2</f>
        <v>2036.8500000000001</v>
      </c>
      <c r="J78">
        <f t="shared" ref="J78:J79" si="74">ROUND((H78-D78)/D78*365/(G78-E78)*100,2)</f>
        <v>61.14</v>
      </c>
      <c r="K78">
        <f t="shared" ref="K78:K79" si="75">H78+I78-D78</f>
        <v>36.850000000000136</v>
      </c>
    </row>
    <row r="79" spans="1:11" x14ac:dyDescent="0.15">
      <c r="A79" s="3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70"/>
        <v>42204</v>
      </c>
      <c r="G79" s="5">
        <f t="shared" si="71"/>
        <v>42214</v>
      </c>
      <c r="H79">
        <f>3098.1-3.09*2</f>
        <v>3091.92</v>
      </c>
      <c r="J79">
        <f t="shared" si="74"/>
        <v>101.67</v>
      </c>
      <c r="K79">
        <f t="shared" si="75"/>
        <v>91.920000000000073</v>
      </c>
    </row>
    <row r="80" spans="1:11" x14ac:dyDescent="0.15">
      <c r="A80" s="3" t="s">
        <v>98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76">E80+1</f>
        <v>42205</v>
      </c>
      <c r="G80" s="5">
        <f t="shared" ref="G80:G81" si="77">E80+11</f>
        <v>42215</v>
      </c>
      <c r="H80">
        <f>15315.48-15.3*2</f>
        <v>15284.88</v>
      </c>
      <c r="J80">
        <f t="shared" ref="J80:J81" si="78">ROUND((H80-D80)/D80*365/(G80-E80)*100,2)</f>
        <v>63.02</v>
      </c>
      <c r="K80">
        <f t="shared" ref="K80:K81" si="79">H80+I80-D80</f>
        <v>284.8799999999992</v>
      </c>
    </row>
    <row r="81" spans="1:11" x14ac:dyDescent="0.15">
      <c r="A81" s="3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76"/>
        <v>42205</v>
      </c>
      <c r="G81" s="5">
        <f t="shared" si="77"/>
        <v>42215</v>
      </c>
      <c r="H81">
        <f>25803.84-25.8*2</f>
        <v>25752.240000000002</v>
      </c>
      <c r="J81">
        <f t="shared" si="78"/>
        <v>99.84</v>
      </c>
      <c r="K81">
        <f t="shared" si="79"/>
        <v>752.2400000000016</v>
      </c>
    </row>
    <row r="82" spans="1:11" x14ac:dyDescent="0.15">
      <c r="A82" s="2" t="s">
        <v>98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80">E82+1</f>
        <v>42206</v>
      </c>
      <c r="G82" s="5">
        <f t="shared" ref="G82:G83" si="81">E82+11</f>
        <v>42216</v>
      </c>
      <c r="H82">
        <f>5107.99-5.1*2</f>
        <v>5097.79</v>
      </c>
      <c r="J82">
        <f t="shared" ref="J82" si="82">ROUND((H82-D82)/D82*365/(G82-E82)*100,2)</f>
        <v>64.900000000000006</v>
      </c>
      <c r="K82">
        <f t="shared" ref="K82" si="83">H82+I82-D82</f>
        <v>97.789999999999964</v>
      </c>
    </row>
    <row r="83" spans="1:11" x14ac:dyDescent="0.15">
      <c r="A83" s="2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80"/>
        <v>42206</v>
      </c>
      <c r="G83" s="5">
        <f t="shared" si="81"/>
        <v>42216</v>
      </c>
    </row>
    <row r="84" spans="1:11" x14ac:dyDescent="0.15">
      <c r="A84" s="2" t="s">
        <v>99</v>
      </c>
      <c r="B84">
        <v>366</v>
      </c>
      <c r="C84">
        <v>7.92</v>
      </c>
      <c r="D84">
        <v>4000</v>
      </c>
      <c r="E84" s="1">
        <v>42206</v>
      </c>
      <c r="F84" s="1">
        <f t="shared" ref="F84:F85" si="84">E84+1</f>
        <v>42207</v>
      </c>
      <c r="G84" s="4">
        <f t="shared" ref="G84:G85" si="85">E84+11</f>
        <v>42217</v>
      </c>
    </row>
    <row r="85" spans="1:11" x14ac:dyDescent="0.15">
      <c r="A85" s="2" t="s">
        <v>91</v>
      </c>
      <c r="B85">
        <v>731</v>
      </c>
      <c r="C85">
        <v>7.2</v>
      </c>
      <c r="D85">
        <v>6000</v>
      </c>
      <c r="E85" s="1">
        <v>42206</v>
      </c>
      <c r="F85" s="1">
        <f t="shared" si="84"/>
        <v>42207</v>
      </c>
      <c r="G85" s="4">
        <f t="shared" si="85"/>
        <v>42217</v>
      </c>
    </row>
    <row r="86" spans="1:11" x14ac:dyDescent="0.15">
      <c r="A86" s="2" t="s">
        <v>99</v>
      </c>
      <c r="B86">
        <v>366</v>
      </c>
      <c r="C86">
        <v>7.92</v>
      </c>
      <c r="D86">
        <v>4000</v>
      </c>
      <c r="E86" s="1">
        <v>42207</v>
      </c>
      <c r="F86" s="1">
        <f t="shared" ref="F86:F87" si="86">E86+1</f>
        <v>42208</v>
      </c>
      <c r="G86" s="4">
        <f t="shared" ref="G86:G87" si="87">E86+11</f>
        <v>42218</v>
      </c>
    </row>
    <row r="87" spans="1:11" x14ac:dyDescent="0.15">
      <c r="A87" s="2" t="s">
        <v>95</v>
      </c>
      <c r="B87">
        <v>731</v>
      </c>
      <c r="C87">
        <v>7.25</v>
      </c>
      <c r="D87">
        <v>6000</v>
      </c>
      <c r="E87" s="1">
        <v>42207</v>
      </c>
      <c r="F87" s="1">
        <f t="shared" si="86"/>
        <v>42208</v>
      </c>
      <c r="G87" s="4">
        <f t="shared" si="87"/>
        <v>42218</v>
      </c>
    </row>
    <row r="88" spans="1:11" x14ac:dyDescent="0.15">
      <c r="A88" s="2" t="s">
        <v>99</v>
      </c>
      <c r="B88">
        <v>366</v>
      </c>
      <c r="C88">
        <v>7.92</v>
      </c>
      <c r="D88">
        <v>4000</v>
      </c>
      <c r="E88" s="1">
        <v>42208</v>
      </c>
      <c r="F88" s="1">
        <f t="shared" ref="F88:F89" si="88">E88+1</f>
        <v>42209</v>
      </c>
      <c r="G88" s="4">
        <f t="shared" ref="G88:G89" si="89">E88+11</f>
        <v>42219</v>
      </c>
    </row>
    <row r="89" spans="1:11" x14ac:dyDescent="0.15">
      <c r="A89" s="2" t="s">
        <v>87</v>
      </c>
      <c r="B89">
        <v>731</v>
      </c>
      <c r="C89">
        <v>7.25</v>
      </c>
      <c r="D89">
        <v>5000</v>
      </c>
      <c r="E89" s="1">
        <v>42208</v>
      </c>
      <c r="F89" s="1">
        <f t="shared" si="88"/>
        <v>42209</v>
      </c>
      <c r="G89" s="4">
        <f t="shared" si="89"/>
        <v>42219</v>
      </c>
    </row>
    <row r="90" spans="1:11" x14ac:dyDescent="0.15">
      <c r="A90" s="2" t="s">
        <v>99</v>
      </c>
      <c r="B90">
        <v>366</v>
      </c>
      <c r="C90">
        <v>7.92</v>
      </c>
      <c r="D90">
        <v>5000</v>
      </c>
      <c r="E90" s="1">
        <v>42209</v>
      </c>
      <c r="F90" s="1">
        <f t="shared" ref="F90:F91" si="90">E90+1</f>
        <v>42210</v>
      </c>
      <c r="G90" s="4">
        <f t="shared" ref="G90:G91" si="91">E90+11</f>
        <v>42220</v>
      </c>
    </row>
    <row r="91" spans="1:11" x14ac:dyDescent="0.15">
      <c r="A91" s="2" t="s">
        <v>87</v>
      </c>
      <c r="B91">
        <v>731</v>
      </c>
      <c r="C91">
        <v>7.25</v>
      </c>
      <c r="D91">
        <v>7000</v>
      </c>
      <c r="E91" s="1">
        <v>42209</v>
      </c>
      <c r="F91" s="1">
        <f t="shared" si="90"/>
        <v>42210</v>
      </c>
      <c r="G91" s="4">
        <f t="shared" si="91"/>
        <v>42220</v>
      </c>
    </row>
    <row r="92" spans="1:11" x14ac:dyDescent="0.15">
      <c r="A92" s="2" t="s">
        <v>99</v>
      </c>
      <c r="B92">
        <v>366</v>
      </c>
      <c r="C92">
        <v>7.92</v>
      </c>
      <c r="D92">
        <v>2000</v>
      </c>
      <c r="E92" s="1">
        <v>42210</v>
      </c>
      <c r="F92" s="1">
        <f t="shared" ref="F92:F95" si="92">E92+1</f>
        <v>42211</v>
      </c>
      <c r="G92" s="4">
        <f t="shared" ref="G92:G95" si="93">E92+11</f>
        <v>42221</v>
      </c>
    </row>
    <row r="93" spans="1:11" x14ac:dyDescent="0.15">
      <c r="A93" s="2" t="s">
        <v>87</v>
      </c>
      <c r="B93">
        <v>731</v>
      </c>
      <c r="C93">
        <v>7.25</v>
      </c>
      <c r="D93">
        <v>3000</v>
      </c>
      <c r="E93" s="1">
        <v>42210</v>
      </c>
      <c r="F93" s="1">
        <f t="shared" si="92"/>
        <v>42211</v>
      </c>
      <c r="G93" s="4">
        <f t="shared" si="93"/>
        <v>42221</v>
      </c>
    </row>
    <row r="94" spans="1:11" x14ac:dyDescent="0.15">
      <c r="A94" s="2" t="s">
        <v>99</v>
      </c>
      <c r="B94">
        <v>366</v>
      </c>
      <c r="C94">
        <v>7.92</v>
      </c>
      <c r="D94">
        <v>2000</v>
      </c>
      <c r="E94" s="1">
        <v>42211</v>
      </c>
      <c r="F94" s="1">
        <f t="shared" si="92"/>
        <v>42212</v>
      </c>
      <c r="G94" s="4">
        <f t="shared" si="93"/>
        <v>42222</v>
      </c>
    </row>
    <row r="95" spans="1:11" x14ac:dyDescent="0.15">
      <c r="A95" s="2" t="s">
        <v>91</v>
      </c>
      <c r="B95">
        <v>731</v>
      </c>
      <c r="C95">
        <v>7.2</v>
      </c>
      <c r="D95">
        <v>3000</v>
      </c>
      <c r="E95" s="1">
        <v>42211</v>
      </c>
      <c r="F95" s="1">
        <f t="shared" si="92"/>
        <v>42212</v>
      </c>
      <c r="G95" s="4">
        <f t="shared" si="93"/>
        <v>42222</v>
      </c>
    </row>
    <row r="96" spans="1:11" x14ac:dyDescent="0.15">
      <c r="A96" s="2" t="s">
        <v>99</v>
      </c>
      <c r="B96">
        <v>366</v>
      </c>
      <c r="C96">
        <v>7.92</v>
      </c>
      <c r="D96">
        <v>2000</v>
      </c>
      <c r="E96" s="1">
        <v>42212</v>
      </c>
      <c r="F96" s="1">
        <f t="shared" ref="F96:F97" si="94">E96+1</f>
        <v>42213</v>
      </c>
      <c r="G96" s="4">
        <f t="shared" ref="G96:G97" si="95">E96+11</f>
        <v>42223</v>
      </c>
    </row>
    <row r="97" spans="1:7" x14ac:dyDescent="0.15">
      <c r="A97" s="2" t="s">
        <v>87</v>
      </c>
      <c r="B97">
        <v>731</v>
      </c>
      <c r="C97">
        <v>7.25</v>
      </c>
      <c r="D97">
        <v>3000</v>
      </c>
      <c r="E97" s="1">
        <v>42212</v>
      </c>
      <c r="F97" s="1">
        <f t="shared" si="94"/>
        <v>42213</v>
      </c>
      <c r="G97" s="4">
        <f t="shared" si="95"/>
        <v>42223</v>
      </c>
    </row>
    <row r="98" spans="1:7" x14ac:dyDescent="0.15">
      <c r="A98" s="2" t="s">
        <v>100</v>
      </c>
      <c r="B98">
        <v>366</v>
      </c>
      <c r="C98">
        <v>8.0500000000000007</v>
      </c>
      <c r="D98">
        <v>4000</v>
      </c>
      <c r="E98" s="1">
        <v>42213</v>
      </c>
      <c r="F98" s="1">
        <f t="shared" ref="F98:F99" si="96">E98+1</f>
        <v>42214</v>
      </c>
      <c r="G98" s="4">
        <f t="shared" ref="G98:G99" si="97">E98+11</f>
        <v>42224</v>
      </c>
    </row>
    <row r="99" spans="1:7" x14ac:dyDescent="0.15">
      <c r="A99" s="2" t="s">
        <v>87</v>
      </c>
      <c r="B99">
        <v>731</v>
      </c>
      <c r="C99">
        <v>7.25</v>
      </c>
      <c r="D99">
        <v>8000</v>
      </c>
      <c r="E99" s="1">
        <v>42213</v>
      </c>
      <c r="F99" s="1">
        <f t="shared" si="96"/>
        <v>42214</v>
      </c>
      <c r="G99" s="4">
        <f t="shared" si="97"/>
        <v>42224</v>
      </c>
    </row>
    <row r="100" spans="1:7" x14ac:dyDescent="0.15">
      <c r="A100" s="2" t="s">
        <v>100</v>
      </c>
      <c r="B100">
        <v>366</v>
      </c>
      <c r="C100">
        <v>8.0500000000000007</v>
      </c>
      <c r="D100">
        <v>2000</v>
      </c>
      <c r="E100" s="1">
        <v>42214</v>
      </c>
      <c r="F100" s="1">
        <f t="shared" ref="F100:F101" si="98">E100+1</f>
        <v>42215</v>
      </c>
      <c r="G100" s="4">
        <f t="shared" ref="G100:G101" si="99">E100+11</f>
        <v>42225</v>
      </c>
    </row>
    <row r="101" spans="1:7" x14ac:dyDescent="0.15">
      <c r="A101" s="2" t="s">
        <v>87</v>
      </c>
      <c r="B101">
        <v>731</v>
      </c>
      <c r="C101">
        <v>7.25</v>
      </c>
      <c r="D101">
        <v>3000</v>
      </c>
      <c r="E101" s="1">
        <v>42214</v>
      </c>
      <c r="F101" s="1">
        <f t="shared" si="98"/>
        <v>42215</v>
      </c>
      <c r="G101" s="4">
        <f t="shared" si="99"/>
        <v>42225</v>
      </c>
    </row>
    <row r="102" spans="1:7" x14ac:dyDescent="0.15">
      <c r="A102" s="2" t="s">
        <v>101</v>
      </c>
      <c r="B102">
        <v>366</v>
      </c>
      <c r="C102">
        <v>7.99</v>
      </c>
      <c r="D102">
        <v>8000</v>
      </c>
      <c r="E102" s="1">
        <v>42215</v>
      </c>
      <c r="F102" s="1">
        <f t="shared" ref="F102:F103" si="100">E102+1</f>
        <v>42216</v>
      </c>
      <c r="G102" s="4">
        <f t="shared" ref="G102:G103" si="101">E102+11</f>
        <v>42226</v>
      </c>
    </row>
    <row r="103" spans="1:7" x14ac:dyDescent="0.15">
      <c r="A103" s="2" t="s">
        <v>87</v>
      </c>
      <c r="B103">
        <v>731</v>
      </c>
      <c r="C103">
        <v>7.25</v>
      </c>
      <c r="D103">
        <v>18000</v>
      </c>
      <c r="E103" s="1">
        <v>42215</v>
      </c>
      <c r="F103" s="1">
        <f t="shared" si="100"/>
        <v>42216</v>
      </c>
      <c r="G103" s="4">
        <f t="shared" si="101"/>
        <v>42226</v>
      </c>
    </row>
    <row r="104" spans="1:7" x14ac:dyDescent="0.15">
      <c r="A104" s="2" t="s">
        <v>101</v>
      </c>
      <c r="B104">
        <v>366</v>
      </c>
      <c r="C104">
        <v>7.99</v>
      </c>
      <c r="D104">
        <v>4000</v>
      </c>
      <c r="E104" s="1">
        <v>42216</v>
      </c>
      <c r="F104" s="1">
        <f t="shared" ref="F104" si="102">E104+1</f>
        <v>42217</v>
      </c>
      <c r="G104" s="4">
        <f t="shared" ref="G104" si="103">E104+11</f>
        <v>42227</v>
      </c>
    </row>
  </sheetData>
  <autoFilter ref="A1:L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Normal="100" workbookViewId="0">
      <pane xSplit="5" ySplit="1" topLeftCell="F32" activePane="bottomRight" state="frozen"/>
      <selection pane="topRight" activeCell="E1" sqref="E1"/>
      <selection pane="bottomLeft" activeCell="A2" sqref="A2"/>
      <selection pane="bottomRight" activeCell="E57" sqref="E57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1" x14ac:dyDescent="0.15">
      <c r="A17" s="3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1" x14ac:dyDescent="0.15">
      <c r="A18" s="3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1" x14ac:dyDescent="0.15">
      <c r="A19" s="3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1" x14ac:dyDescent="0.15">
      <c r="A20" s="3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</row>
    <row r="21" spans="1:11" x14ac:dyDescent="0.15">
      <c r="A21" s="3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1" x14ac:dyDescent="0.15">
      <c r="A22" s="3" t="s">
        <v>92</v>
      </c>
      <c r="B22" s="3">
        <v>366</v>
      </c>
      <c r="C22" s="3">
        <v>7.68</v>
      </c>
      <c r="D22" s="3">
        <v>3000</v>
      </c>
      <c r="E22" s="5">
        <v>42199</v>
      </c>
      <c r="F22" s="5">
        <f t="shared" ref="F22:F23" si="31">E22+1</f>
        <v>42200</v>
      </c>
      <c r="G22" s="5">
        <f t="shared" ref="G22:G23" si="32">E22+11</f>
        <v>42210</v>
      </c>
      <c r="H22">
        <f>3065.36-3.06*2</f>
        <v>3059.2400000000002</v>
      </c>
      <c r="J22">
        <f t="shared" ref="J22:J23" si="33">ROUND((H22-D22)/D22*365/(G22-E22)*100,2)</f>
        <v>65.52</v>
      </c>
      <c r="K22">
        <f t="shared" ref="K22:K23" si="34">H22-D22+I22</f>
        <v>59.240000000000236</v>
      </c>
    </row>
    <row r="23" spans="1:11" x14ac:dyDescent="0.15">
      <c r="A23" s="3" t="s">
        <v>91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31"/>
        <v>42200</v>
      </c>
      <c r="G23" s="5">
        <f t="shared" si="32"/>
        <v>42210</v>
      </c>
      <c r="H23">
        <f>1034.72-1.03*2</f>
        <v>1032.6600000000001</v>
      </c>
      <c r="J23">
        <f t="shared" si="33"/>
        <v>108.37</v>
      </c>
      <c r="K23">
        <f t="shared" si="34"/>
        <v>32.660000000000082</v>
      </c>
    </row>
    <row r="24" spans="1:11" x14ac:dyDescent="0.15">
      <c r="A24" s="3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35">E24+1</f>
        <v>42201</v>
      </c>
      <c r="G24" s="5">
        <f t="shared" ref="G24:G25" si="36">E24+11</f>
        <v>42211</v>
      </c>
      <c r="H24">
        <f>2043.57-2.03*2</f>
        <v>2039.51</v>
      </c>
      <c r="J24">
        <f t="shared" ref="J24:J25" si="37">ROUND((H24-D24)/D24*365/(G24-E24)*100,2)</f>
        <v>65.55</v>
      </c>
      <c r="K24">
        <f t="shared" ref="K24:K25" si="38">H24-D24+I24</f>
        <v>39.509999999999991</v>
      </c>
    </row>
    <row r="25" spans="1:11" x14ac:dyDescent="0.15">
      <c r="A25" s="3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35"/>
        <v>42201</v>
      </c>
      <c r="G25" s="5">
        <f t="shared" si="36"/>
        <v>42211</v>
      </c>
      <c r="H25">
        <f>2069.8-2.06*2</f>
        <v>2065.6800000000003</v>
      </c>
      <c r="J25">
        <f t="shared" si="37"/>
        <v>108.97</v>
      </c>
      <c r="K25">
        <f t="shared" si="38"/>
        <v>65.680000000000291</v>
      </c>
    </row>
    <row r="26" spans="1:11" x14ac:dyDescent="0.15">
      <c r="A26" s="3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9">E26+1</f>
        <v>42202</v>
      </c>
      <c r="G26" s="5">
        <f t="shared" ref="G26:G28" si="40">E26+11</f>
        <v>42212</v>
      </c>
      <c r="H26">
        <f>2069.8-2.06*2</f>
        <v>2065.6800000000003</v>
      </c>
      <c r="J26">
        <f t="shared" ref="J26" si="41">ROUND((H26-D26)/D26*365/(G26-E26)*100,2)</f>
        <v>108.97</v>
      </c>
      <c r="K26">
        <f t="shared" ref="K26" si="42">H26-D26+I26</f>
        <v>65.680000000000291</v>
      </c>
    </row>
    <row r="27" spans="1:11" x14ac:dyDescent="0.15">
      <c r="A27" s="3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39"/>
        <v>42203</v>
      </c>
      <c r="G27" s="5">
        <f t="shared" si="40"/>
        <v>42213</v>
      </c>
      <c r="H27">
        <f>2041.49-2.04*2</f>
        <v>2037.41</v>
      </c>
      <c r="J27">
        <f t="shared" ref="J27:J28" si="43">ROUND((H27-D27)/D27*365/(G27-E27)*100,2)</f>
        <v>62.07</v>
      </c>
      <c r="K27">
        <f t="shared" ref="K27:K28" si="44">H27-D27+I27</f>
        <v>37.410000000000082</v>
      </c>
    </row>
    <row r="28" spans="1:11" x14ac:dyDescent="0.15">
      <c r="A28" s="3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39"/>
        <v>42203</v>
      </c>
      <c r="G28" s="5">
        <f t="shared" si="40"/>
        <v>42213</v>
      </c>
      <c r="H28">
        <f>105+1960.45-0.1*2-1.96*2</f>
        <v>2061.33</v>
      </c>
      <c r="J28">
        <f t="shared" si="43"/>
        <v>101.75</v>
      </c>
      <c r="K28">
        <f t="shared" si="44"/>
        <v>61.329999999999927</v>
      </c>
    </row>
    <row r="29" spans="1:11" x14ac:dyDescent="0.15">
      <c r="A29" s="3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45">E29+1</f>
        <v>42204</v>
      </c>
      <c r="G29" s="5">
        <f t="shared" ref="G29:G30" si="46">E29+11</f>
        <v>42214</v>
      </c>
      <c r="H29">
        <f>2040.93-2.03*2</f>
        <v>2036.8700000000001</v>
      </c>
      <c r="J29">
        <f t="shared" ref="J29:J30" si="47">ROUND((H29-D29)/D29*365/(G29-E29)*100,2)</f>
        <v>61.17</v>
      </c>
      <c r="K29">
        <f t="shared" ref="K29:K30" si="48">H29-D29+I29</f>
        <v>36.870000000000118</v>
      </c>
    </row>
    <row r="30" spans="1:11" x14ac:dyDescent="0.15">
      <c r="A30" s="3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45"/>
        <v>42204</v>
      </c>
      <c r="G30" s="5">
        <f t="shared" si="46"/>
        <v>42214</v>
      </c>
      <c r="H30">
        <f>3096.45-3.09*2</f>
        <v>3090.27</v>
      </c>
      <c r="J30">
        <f t="shared" si="47"/>
        <v>99.84</v>
      </c>
      <c r="K30">
        <f t="shared" si="48"/>
        <v>90.269999999999982</v>
      </c>
    </row>
    <row r="31" spans="1:11" x14ac:dyDescent="0.15">
      <c r="A31" s="3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49">E31+1</f>
        <v>42205</v>
      </c>
      <c r="G31" s="5">
        <f t="shared" ref="G31:G32" si="50">E31+11</f>
        <v>42215</v>
      </c>
      <c r="H31">
        <f>2042.44-2.04*2</f>
        <v>2038.3600000000001</v>
      </c>
      <c r="J31">
        <f t="shared" ref="J31:J32" si="51">ROUND((H31-D31)/D31*365/(G31-E31)*100,2)</f>
        <v>63.64</v>
      </c>
      <c r="K31">
        <f t="shared" ref="K31:K32" si="52">H31-D31+I31</f>
        <v>38.360000000000127</v>
      </c>
    </row>
    <row r="32" spans="1:11" x14ac:dyDescent="0.15">
      <c r="A32" s="3" t="s">
        <v>91</v>
      </c>
      <c r="B32">
        <v>731</v>
      </c>
      <c r="C32">
        <v>7.2</v>
      </c>
      <c r="D32">
        <v>2000</v>
      </c>
      <c r="E32" s="1">
        <v>42204</v>
      </c>
      <c r="F32" s="1">
        <f t="shared" si="49"/>
        <v>42205</v>
      </c>
      <c r="G32" s="5">
        <f t="shared" si="50"/>
        <v>42215</v>
      </c>
      <c r="H32">
        <f>2065.03-2.06*2</f>
        <v>2060.9100000000003</v>
      </c>
      <c r="J32">
        <f t="shared" si="51"/>
        <v>101.06</v>
      </c>
      <c r="K32">
        <f t="shared" si="52"/>
        <v>60.910000000000309</v>
      </c>
    </row>
    <row r="33" spans="1:11" x14ac:dyDescent="0.15">
      <c r="A33" s="3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53">E33+1</f>
        <v>42206</v>
      </c>
      <c r="G33" s="5">
        <f t="shared" ref="G33:G34" si="54">E33+11</f>
        <v>42216</v>
      </c>
      <c r="H33">
        <f>2043.19-2.03*2</f>
        <v>2039.13</v>
      </c>
      <c r="J33">
        <f t="shared" ref="J33:J34" si="55">ROUND((H33-D33)/D33*365/(G33-E33)*100,2)</f>
        <v>64.92</v>
      </c>
      <c r="K33">
        <f t="shared" ref="K33:K34" si="56">H33-D33+I33</f>
        <v>39.130000000000109</v>
      </c>
    </row>
    <row r="34" spans="1:11" x14ac:dyDescent="0.15">
      <c r="A34" s="3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53"/>
        <v>42206</v>
      </c>
      <c r="G34" s="5">
        <f t="shared" si="54"/>
        <v>42216</v>
      </c>
      <c r="H34">
        <f>2062.83-2.06*2</f>
        <v>2058.71</v>
      </c>
      <c r="J34">
        <f t="shared" si="55"/>
        <v>97.41</v>
      </c>
      <c r="K34">
        <f t="shared" si="56"/>
        <v>58.710000000000036</v>
      </c>
    </row>
    <row r="35" spans="1:11" x14ac:dyDescent="0.15">
      <c r="A35" s="3" t="s">
        <v>94</v>
      </c>
      <c r="B35">
        <v>366</v>
      </c>
      <c r="C35">
        <v>7.92</v>
      </c>
      <c r="D35">
        <v>2000</v>
      </c>
      <c r="E35" s="1">
        <v>42206</v>
      </c>
      <c r="F35" s="1">
        <f t="shared" ref="F35:F36" si="57">E35+1</f>
        <v>42207</v>
      </c>
      <c r="G35" s="5">
        <f t="shared" ref="G35:G36" si="58">E35+11</f>
        <v>42217</v>
      </c>
      <c r="H35">
        <f>2048.13-2.04*2</f>
        <v>2044.0500000000002</v>
      </c>
    </row>
    <row r="36" spans="1:11" x14ac:dyDescent="0.15">
      <c r="A36" s="2" t="s">
        <v>91</v>
      </c>
      <c r="B36">
        <v>731</v>
      </c>
      <c r="C36">
        <v>7.2</v>
      </c>
      <c r="D36">
        <v>2000</v>
      </c>
      <c r="E36" s="1">
        <v>42206</v>
      </c>
      <c r="F36" s="1">
        <f t="shared" si="57"/>
        <v>42207</v>
      </c>
      <c r="G36" s="4">
        <f t="shared" si="58"/>
        <v>42217</v>
      </c>
    </row>
    <row r="37" spans="1:11" x14ac:dyDescent="0.15">
      <c r="A37" s="2" t="s">
        <v>94</v>
      </c>
      <c r="B37">
        <v>366</v>
      </c>
      <c r="C37">
        <v>7.92</v>
      </c>
      <c r="D37">
        <v>2000</v>
      </c>
      <c r="E37" s="1">
        <v>42207</v>
      </c>
      <c r="F37" s="1">
        <f t="shared" ref="F37:F38" si="59">E37+1</f>
        <v>42208</v>
      </c>
      <c r="G37" s="4">
        <f t="shared" ref="G37:G38" si="60">E37+11</f>
        <v>42218</v>
      </c>
    </row>
    <row r="38" spans="1:11" x14ac:dyDescent="0.15">
      <c r="A38" s="2" t="s">
        <v>87</v>
      </c>
      <c r="B38">
        <v>731</v>
      </c>
      <c r="C38">
        <v>7.25</v>
      </c>
      <c r="D38">
        <v>2000</v>
      </c>
      <c r="E38" s="1">
        <v>42207</v>
      </c>
      <c r="F38" s="1">
        <f t="shared" si="59"/>
        <v>42208</v>
      </c>
      <c r="G38" s="4">
        <f t="shared" si="60"/>
        <v>42218</v>
      </c>
    </row>
    <row r="39" spans="1:11" x14ac:dyDescent="0.15">
      <c r="A39" s="2" t="s">
        <v>94</v>
      </c>
      <c r="B39">
        <v>366</v>
      </c>
      <c r="C39">
        <v>7.92</v>
      </c>
      <c r="D39">
        <v>2000</v>
      </c>
      <c r="E39" s="1">
        <v>42208</v>
      </c>
      <c r="F39" s="1">
        <f t="shared" ref="F39:F40" si="61">E39+1</f>
        <v>42209</v>
      </c>
      <c r="G39" s="4">
        <f t="shared" ref="G39:G40" si="62">E39+11</f>
        <v>42219</v>
      </c>
    </row>
    <row r="40" spans="1:11" x14ac:dyDescent="0.15">
      <c r="A40" s="2" t="s">
        <v>87</v>
      </c>
      <c r="B40">
        <v>731</v>
      </c>
      <c r="C40">
        <v>7.25</v>
      </c>
      <c r="D40">
        <v>2000</v>
      </c>
      <c r="E40" s="1">
        <v>42208</v>
      </c>
      <c r="F40" s="1">
        <f t="shared" si="61"/>
        <v>42209</v>
      </c>
      <c r="G40" s="4">
        <f t="shared" si="62"/>
        <v>42219</v>
      </c>
    </row>
    <row r="41" spans="1:11" x14ac:dyDescent="0.15">
      <c r="A41" s="2" t="s">
        <v>94</v>
      </c>
      <c r="B41">
        <v>366</v>
      </c>
      <c r="C41">
        <v>7.92</v>
      </c>
      <c r="D41">
        <v>1000</v>
      </c>
      <c r="E41" s="1">
        <v>42209</v>
      </c>
      <c r="F41" s="1">
        <f t="shared" ref="F41:F42" si="63">E41+1</f>
        <v>42210</v>
      </c>
      <c r="G41" s="4">
        <f t="shared" ref="G41:G42" si="64">E41+11</f>
        <v>42220</v>
      </c>
    </row>
    <row r="42" spans="1:11" x14ac:dyDescent="0.15">
      <c r="A42" s="2" t="s">
        <v>87</v>
      </c>
      <c r="B42">
        <v>731</v>
      </c>
      <c r="C42">
        <v>7.25</v>
      </c>
      <c r="D42">
        <v>3000</v>
      </c>
      <c r="E42" s="1">
        <v>42209</v>
      </c>
      <c r="F42" s="1">
        <f t="shared" si="63"/>
        <v>42210</v>
      </c>
      <c r="G42" s="4">
        <f t="shared" si="64"/>
        <v>42220</v>
      </c>
    </row>
    <row r="43" spans="1:11" x14ac:dyDescent="0.15">
      <c r="A43" s="2" t="s">
        <v>94</v>
      </c>
      <c r="B43">
        <v>366</v>
      </c>
      <c r="C43">
        <v>7.92</v>
      </c>
      <c r="D43">
        <v>1000</v>
      </c>
      <c r="E43" s="1">
        <v>42210</v>
      </c>
      <c r="F43" s="1">
        <f t="shared" ref="F43:F44" si="65">E43+1</f>
        <v>42211</v>
      </c>
      <c r="G43" s="4">
        <f t="shared" ref="G43:G44" si="66">E43+11</f>
        <v>42221</v>
      </c>
    </row>
    <row r="44" spans="1:11" x14ac:dyDescent="0.15">
      <c r="A44" s="2" t="s">
        <v>87</v>
      </c>
      <c r="B44">
        <v>731</v>
      </c>
      <c r="C44">
        <v>7.25</v>
      </c>
      <c r="D44">
        <v>3000</v>
      </c>
      <c r="E44" s="1">
        <v>42210</v>
      </c>
      <c r="F44" s="1">
        <f t="shared" si="65"/>
        <v>42211</v>
      </c>
      <c r="G44" s="4">
        <f t="shared" si="66"/>
        <v>42221</v>
      </c>
    </row>
    <row r="45" spans="1:11" x14ac:dyDescent="0.15">
      <c r="A45" s="2" t="s">
        <v>94</v>
      </c>
      <c r="B45">
        <v>366</v>
      </c>
      <c r="C45">
        <v>7.92</v>
      </c>
      <c r="D45">
        <v>1000</v>
      </c>
      <c r="E45" s="1">
        <v>42211</v>
      </c>
      <c r="F45" s="1">
        <f t="shared" ref="F45:F47" si="67">E45+1</f>
        <v>42212</v>
      </c>
      <c r="G45" s="4">
        <f t="shared" ref="G45:G47" si="68">E45+11</f>
        <v>42222</v>
      </c>
    </row>
    <row r="46" spans="1:11" x14ac:dyDescent="0.15">
      <c r="A46" s="2" t="s">
        <v>91</v>
      </c>
      <c r="B46">
        <v>731</v>
      </c>
      <c r="C46">
        <v>7.2</v>
      </c>
      <c r="D46">
        <v>3000</v>
      </c>
      <c r="E46" s="1">
        <v>42211</v>
      </c>
      <c r="F46" s="1">
        <f t="shared" si="67"/>
        <v>42212</v>
      </c>
      <c r="G46" s="4">
        <f t="shared" si="68"/>
        <v>42222</v>
      </c>
    </row>
    <row r="47" spans="1:11" x14ac:dyDescent="0.15">
      <c r="A47" s="2" t="s">
        <v>96</v>
      </c>
      <c r="B47">
        <v>731</v>
      </c>
      <c r="C47">
        <v>7.1</v>
      </c>
      <c r="D47">
        <v>3000</v>
      </c>
      <c r="E47" s="1">
        <v>42212</v>
      </c>
      <c r="F47" s="1">
        <f t="shared" si="67"/>
        <v>42213</v>
      </c>
      <c r="G47" s="4">
        <f t="shared" si="68"/>
        <v>42223</v>
      </c>
    </row>
    <row r="48" spans="1:11" x14ac:dyDescent="0.15">
      <c r="A48" s="2" t="s">
        <v>97</v>
      </c>
      <c r="B48">
        <v>366</v>
      </c>
      <c r="C48">
        <v>8.0500000000000007</v>
      </c>
      <c r="D48">
        <v>1000</v>
      </c>
      <c r="E48" s="1">
        <v>42213</v>
      </c>
      <c r="F48" s="1">
        <f t="shared" ref="F48:F49" si="69">E48+1</f>
        <v>42214</v>
      </c>
      <c r="G48" s="4">
        <f t="shared" ref="G48:G49" si="70">E48+11</f>
        <v>42224</v>
      </c>
    </row>
    <row r="49" spans="1:7" x14ac:dyDescent="0.15">
      <c r="A49" s="2" t="s">
        <v>87</v>
      </c>
      <c r="B49">
        <v>731</v>
      </c>
      <c r="C49">
        <v>7.25</v>
      </c>
      <c r="D49">
        <v>3000</v>
      </c>
      <c r="E49" s="1">
        <v>42213</v>
      </c>
      <c r="F49" s="1">
        <f t="shared" si="69"/>
        <v>42214</v>
      </c>
      <c r="G49" s="4">
        <f t="shared" si="70"/>
        <v>42224</v>
      </c>
    </row>
    <row r="50" spans="1:7" x14ac:dyDescent="0.15">
      <c r="A50" s="2" t="s">
        <v>97</v>
      </c>
      <c r="B50">
        <v>366</v>
      </c>
      <c r="C50">
        <v>8.0500000000000007</v>
      </c>
      <c r="D50">
        <v>1000</v>
      </c>
      <c r="E50" s="1">
        <v>42214</v>
      </c>
      <c r="F50" s="1">
        <f t="shared" ref="F50:F51" si="71">E50+1</f>
        <v>42215</v>
      </c>
      <c r="G50" s="4">
        <f t="shared" ref="G50:G51" si="72">E50+11</f>
        <v>42225</v>
      </c>
    </row>
    <row r="51" spans="1:7" x14ac:dyDescent="0.15">
      <c r="A51" s="2" t="s">
        <v>87</v>
      </c>
      <c r="B51">
        <v>731</v>
      </c>
      <c r="C51">
        <v>7.25</v>
      </c>
      <c r="D51">
        <v>3000</v>
      </c>
      <c r="E51" s="1">
        <v>42214</v>
      </c>
      <c r="F51" s="1">
        <f t="shared" si="71"/>
        <v>42215</v>
      </c>
      <c r="G51" s="4">
        <f t="shared" si="72"/>
        <v>42225</v>
      </c>
    </row>
    <row r="52" spans="1:7" x14ac:dyDescent="0.15">
      <c r="A52" s="2" t="s">
        <v>59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73">E52+1</f>
        <v>42216</v>
      </c>
      <c r="G52" s="4">
        <f t="shared" ref="G52:G55" si="74">E52+11</f>
        <v>42226</v>
      </c>
    </row>
    <row r="53" spans="1:7" x14ac:dyDescent="0.15">
      <c r="A53" s="2" t="s">
        <v>87</v>
      </c>
      <c r="B53">
        <v>731</v>
      </c>
      <c r="C53">
        <v>7.25</v>
      </c>
      <c r="D53">
        <v>3000</v>
      </c>
      <c r="E53" s="1">
        <v>42215</v>
      </c>
      <c r="F53" s="1">
        <f t="shared" si="73"/>
        <v>42216</v>
      </c>
      <c r="G53" s="4">
        <f t="shared" si="74"/>
        <v>42226</v>
      </c>
    </row>
    <row r="54" spans="1:7" x14ac:dyDescent="0.15">
      <c r="A54" s="2" t="s">
        <v>97</v>
      </c>
      <c r="B54">
        <v>366</v>
      </c>
      <c r="C54">
        <v>7.99</v>
      </c>
      <c r="D54">
        <v>2000</v>
      </c>
      <c r="E54" s="1">
        <v>42216</v>
      </c>
      <c r="F54" s="1">
        <f t="shared" si="73"/>
        <v>42217</v>
      </c>
      <c r="G54" s="4">
        <f t="shared" si="74"/>
        <v>42227</v>
      </c>
    </row>
    <row r="55" spans="1:7" x14ac:dyDescent="0.15">
      <c r="A55" s="2" t="s">
        <v>87</v>
      </c>
      <c r="B55">
        <v>731</v>
      </c>
      <c r="C55">
        <v>7.25</v>
      </c>
      <c r="D55">
        <v>2000</v>
      </c>
      <c r="E55" s="1">
        <v>42216</v>
      </c>
      <c r="F55" s="1">
        <f t="shared" si="73"/>
        <v>42217</v>
      </c>
      <c r="G55" s="4">
        <f t="shared" si="74"/>
        <v>42227</v>
      </c>
    </row>
    <row r="56" spans="1:7" x14ac:dyDescent="0.15">
      <c r="A56" s="2" t="s">
        <v>59</v>
      </c>
      <c r="B56">
        <v>366</v>
      </c>
      <c r="C56">
        <v>7.93</v>
      </c>
      <c r="D56">
        <v>2000</v>
      </c>
      <c r="E56" s="1">
        <v>42217</v>
      </c>
      <c r="F56" s="1">
        <f t="shared" ref="F56" si="75">E56+1</f>
        <v>42218</v>
      </c>
      <c r="G56" s="4">
        <f t="shared" ref="G56" si="76">E56+11</f>
        <v>42228</v>
      </c>
    </row>
  </sheetData>
  <autoFilter ref="A1:L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2014-11-15T05:48:29Z</dcterms:created>
  <dcterms:modified xsi:type="dcterms:W3CDTF">2015-08-01T11:56:57Z</dcterms:modified>
</cp:coreProperties>
</file>