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5" i="12" l="1"/>
  <c r="C4" i="12" l="1"/>
  <c r="C9" i="12" s="1"/>
  <c r="H187" i="2"/>
  <c r="K185" i="2" l="1"/>
  <c r="J185" i="2"/>
  <c r="H185" i="2"/>
  <c r="K186" i="2" l="1"/>
  <c r="J186" i="2"/>
  <c r="K184" i="2"/>
  <c r="J184" i="2"/>
  <c r="H184" i="2"/>
  <c r="H186" i="2"/>
  <c r="K118" i="7"/>
  <c r="J118" i="7"/>
  <c r="H118" i="7"/>
  <c r="G189" i="2" l="1"/>
  <c r="F189" i="2"/>
  <c r="K183" i="2"/>
  <c r="J183" i="2"/>
  <c r="H183" i="2"/>
  <c r="G188" i="2" l="1"/>
  <c r="F188" i="2"/>
  <c r="G120" i="7"/>
  <c r="F120" i="7"/>
  <c r="K117" i="7"/>
  <c r="J117" i="7"/>
  <c r="H117" i="7"/>
  <c r="K106" i="7" l="1"/>
  <c r="J106" i="7"/>
  <c r="H106" i="7"/>
  <c r="G187" i="2" l="1"/>
  <c r="F187" i="2"/>
  <c r="G119" i="7"/>
  <c r="F119" i="7"/>
  <c r="K116" i="7"/>
  <c r="J116" i="7"/>
  <c r="H116" i="7"/>
  <c r="G186" i="2" l="1"/>
  <c r="F186" i="2"/>
  <c r="G185" i="2" l="1"/>
  <c r="F185" i="2"/>
  <c r="K182" i="2"/>
  <c r="J182" i="2"/>
  <c r="H182" i="2"/>
  <c r="F118" i="7" l="1"/>
  <c r="F184" i="2"/>
  <c r="G183" i="2" l="1"/>
  <c r="F183" i="2"/>
  <c r="G117" i="7" l="1"/>
  <c r="F117" i="7"/>
  <c r="I5" i="13" l="1"/>
  <c r="D3" i="13"/>
  <c r="D2" i="13"/>
  <c r="B4" i="13"/>
  <c r="B2" i="13"/>
  <c r="C11" i="12" l="1"/>
  <c r="E11" i="12" s="1"/>
  <c r="G116" i="7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<sst xmlns="http://schemas.openxmlformats.org/spreadsheetml/2006/main" count="668" uniqueCount="155">
  <si>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</si>
  <si>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</si>
  <si>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</si>
  <si>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</si>
  <si>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</si>
  <si>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</si>
  <si>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</si>
  <si>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</si>
  <si>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</si>
  <si>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</si>
  <si>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</si>
  <si>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</si>
  <si>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</si>
  <si>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</si>
  <si>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</si>
  <si>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</si>
  <si>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</si>
  <si>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</si>
  <si>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</si>
  <si>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</si>
  <si>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</si>
  <si>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</si>
  <si>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</si>
  <si>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</si>
  <si>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</si>
  <si>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</si>
  <si>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</si>
  <si>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</si>
  <si>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</si>
  <si>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</si>
  <si>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</si>
  <si>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</si>
  <si>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</si>
  <si>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</si>
  <si>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</si>
  <si>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</si>
  <si>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</si>
  <si>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</si>
  <si>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</si>
  <si>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</si>
  <si>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</si>
  <si>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</si>
  <si>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</si>
  <si>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</si>
  <si>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</si>
  <si>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</si>
  <si>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</si>
  <si>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</si>
  <si>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</si>
  <si>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</si>
  <si>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</si>
  <si>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</si>
  <si>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</si>
  <si>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</si>
  <si>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</si>
  <si>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</si>
  <si>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</si>
  <si>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</si>
  <si>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</si>
  <si>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</si>
  <si>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</si>
  <si>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</si>
  <si>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</si>
  <si>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</si>
  <si>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</si>
  <si>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</si>
  <si>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</si>
  <si>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</si>
  <si>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</si>
  <si>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</si>
  <si>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</si>
  <si>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</si>
  <si>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</si>
  <si>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</si>
  <si>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</si>
  <si>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</si>
  <si>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</si>
  <si>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</si>
  <si>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</si>
  <si>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</si>
  <si>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</si>
  <si>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</si>
  <si>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</si>
  <si>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</si>
  <si>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</si>
  <si>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</si>
  <si>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</si>
  <si>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</si>
  <si>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</si>
  <si>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</si>
  <si>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</si>
  <si>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</si>
  <si>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</si>
  <si>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</si>
  <si>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</si>
  <si>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</si>
  <si>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</si>
  <si>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</si>
  <si>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</si>
  <si>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</si>
  <si>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</si>
  <si>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</si>
  <si>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</si>
  <si>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</si>
  <si>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</si>
  <si>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</si>
  <si>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</si>
  <si>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</si>
  <si>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</si>
  <si>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</si>
  <si>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</si>
  <si>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</si>
  <si>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</si>
  <si>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</si>
  <si>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</si>
  <si>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</si>
  <si>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</si>
  <si>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</si>
  <si>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</si>
  <si>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</si>
  <si>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</si>
  <si>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</si>
  <si>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</si>
  <si>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</si>
  <si>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</si>
  <si>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</si>
  <si>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</si>
  <si>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</si>
  <si>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</si>
  <si>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</si>
  <si>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</si>
  <si>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</si>
  <si>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</si>
  <si>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活期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</si>
  <si>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</si>
  <si>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</si>
  <si>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</si>
  <si>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</si>
  <si>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</si>
  <si>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</si>
  <si>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</si>
  <si>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</si>
  <si>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理财通-保险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</si>
  <si>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</si>
  <si>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</si>
  <si>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</si>
  <si>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</si>
  <si>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</si>
  <si>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</si>
  <si>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</si>
  <si>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招财宝-中新大东方恒大稳盈2号</t>
    <phoneticPr fontId="1" type="noConversion"/>
  </si>
  <si>
    <t>平安-财富宝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</si>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</sst>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4" fontId="4" fillId="0" borderId="1" xfId="0" applyNumberFormat="1" applyFont="1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H187" sqref="H18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134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5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134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5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134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5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134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5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134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5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2" t="s">
        <v>134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f>(40433.79-30000)-(40.43-30)*2</f>
        <v>10412.93</v>
      </c>
    </row>
    <row r="188" spans="1:11" x14ac:dyDescent="0.15">
      <c r="A188" s="2" t="s">
        <v>134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79">E188+1</f>
        <v>42355</v>
      </c>
      <c r="G188" s="4">
        <f t="shared" ref="G188" si="280">E188+11</f>
        <v>42365</v>
      </c>
    </row>
    <row r="189" spans="1:11" x14ac:dyDescent="0.15">
      <c r="A189" s="2" t="s">
        <v>134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1">E189+1</f>
        <v>42356</v>
      </c>
      <c r="G189" s="4">
        <f t="shared" ref="G189" si="282">E189+11</f>
        <v>42366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19" sqref="H119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5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5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5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5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5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5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5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5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5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5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134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5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134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5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134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5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2" t="s">
        <v>134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v>10088.23</v>
      </c>
    </row>
    <row r="120" spans="1:11" x14ac:dyDescent="0.15">
      <c r="A120" s="2" t="s">
        <v>134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6">E120+1</f>
        <v>42355</v>
      </c>
      <c r="G120" s="4">
        <f>E120+11</f>
        <v>42365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3" sqref="B13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6" customFormat="1" x14ac:dyDescent="0.15">
      <c r="A1" s="6" t="s">
        <v>152</v>
      </c>
      <c r="B1" s="6" t="s">
        <v>153</v>
      </c>
      <c r="C1" s="6" t="s">
        <v>154</v>
      </c>
    </row>
    <row r="2" spans="1:5" x14ac:dyDescent="0.15">
      <c r="A2" s="7">
        <v>2015.12</v>
      </c>
      <c r="B2" s="8" t="s">
        <v>150</v>
      </c>
      <c r="C2" s="8">
        <v>13000</v>
      </c>
      <c r="D2" s="8"/>
      <c r="E2" s="8"/>
    </row>
    <row r="3" spans="1:5" x14ac:dyDescent="0.15">
      <c r="A3" s="7">
        <v>2015.12</v>
      </c>
      <c r="B3" s="8" t="s">
        <v>151</v>
      </c>
      <c r="C3" s="8">
        <v>32000</v>
      </c>
      <c r="D3" s="8"/>
      <c r="E3" s="8"/>
    </row>
    <row r="4" spans="1:5" x14ac:dyDescent="0.15">
      <c r="A4" s="7">
        <v>2015.12</v>
      </c>
      <c r="B4" s="8" t="s">
        <v>141</v>
      </c>
      <c r="C4" s="8">
        <f>761.63</f>
        <v>761.63</v>
      </c>
      <c r="D4" s="8"/>
      <c r="E4" s="8"/>
    </row>
    <row r="5" spans="1:5" ht="14.25" x14ac:dyDescent="0.15">
      <c r="A5" s="7">
        <v>2015.12</v>
      </c>
      <c r="B5" s="8" t="s">
        <v>133</v>
      </c>
      <c r="C5" s="9">
        <f>10015.14</f>
        <v>10015.14</v>
      </c>
      <c r="D5" s="7"/>
      <c r="E5" s="8"/>
    </row>
    <row r="6" spans="1:5" x14ac:dyDescent="0.15">
      <c r="A6" s="7">
        <v>2015.12</v>
      </c>
      <c r="B6" s="8" t="s">
        <v>140</v>
      </c>
      <c r="C6" s="8">
        <v>2000</v>
      </c>
      <c r="D6" s="7"/>
      <c r="E6" s="8"/>
    </row>
    <row r="7" spans="1:5" x14ac:dyDescent="0.15">
      <c r="A7" s="7">
        <v>2015.12</v>
      </c>
      <c r="B7" s="8" t="s">
        <v>142</v>
      </c>
      <c r="C7" s="8">
        <v>1000</v>
      </c>
      <c r="D7" s="7"/>
      <c r="E7" s="8"/>
    </row>
    <row r="8" spans="1:5" x14ac:dyDescent="0.15">
      <c r="A8" s="7">
        <v>2015.12</v>
      </c>
      <c r="B8" s="8"/>
      <c r="C8" s="8"/>
      <c r="D8" s="7"/>
      <c r="E8" s="8"/>
    </row>
    <row r="9" spans="1:5" x14ac:dyDescent="0.15">
      <c r="A9" s="7">
        <v>2015.12</v>
      </c>
      <c r="B9" s="8" t="s">
        <v>139</v>
      </c>
      <c r="C9" s="8">
        <f>SUM(C2:C8)</f>
        <v>58776.77</v>
      </c>
      <c r="D9" s="8"/>
      <c r="E9" s="8"/>
    </row>
    <row r="10" spans="1:5" x14ac:dyDescent="0.15">
      <c r="A10" s="7">
        <v>2015.12</v>
      </c>
      <c r="B10" s="8" t="s">
        <v>143</v>
      </c>
      <c r="C10" s="8">
        <v>56161.21</v>
      </c>
      <c r="D10" s="8"/>
      <c r="E10" s="8"/>
    </row>
    <row r="11" spans="1:5" x14ac:dyDescent="0.15">
      <c r="A11" s="7">
        <v>2015.12</v>
      </c>
      <c r="B11" s="8" t="s">
        <v>144</v>
      </c>
      <c r="C11" s="8">
        <f>C9-C10</f>
        <v>2615.5599999999977</v>
      </c>
      <c r="D11" s="8" t="s">
        <v>145</v>
      </c>
      <c r="E11" s="10">
        <f>(C11-2000)/C10</f>
        <v>1.0960590058511875E-2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136</v>
      </c>
      <c r="C1" t="s">
        <v>135</v>
      </c>
      <c r="D1" t="s">
        <v>137</v>
      </c>
      <c r="E1" t="s">
        <v>138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2015-12-22T14:19:15Z</dcterms:modified>
</cp:coreProperties>
</file>