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'陆金所-苏建超'!$A$1:$F$30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99" i="12" l="1"/>
  <c r="C201" i="12" s="1"/>
  <c r="E201" i="12" s="1"/>
  <c r="C192" i="12"/>
  <c r="E192" i="12" s="1"/>
  <c r="C181" i="12"/>
  <c r="C183" i="12" s="1"/>
  <c r="E183" i="12" s="1"/>
  <c r="H10" i="14" l="1"/>
  <c r="H9" i="14"/>
  <c r="E8" i="14"/>
  <c r="F8" i="14"/>
  <c r="B10" i="14"/>
  <c r="B9" i="14"/>
  <c r="C172" i="12"/>
  <c r="C174" i="12" s="1"/>
  <c r="E174" i="12" s="1"/>
  <c r="H8" i="14" l="1"/>
  <c r="J8" i="14" s="1"/>
  <c r="K8" i="14" s="1"/>
  <c r="F7" i="14"/>
  <c r="E7" i="14"/>
  <c r="I7" i="14" s="1"/>
  <c r="B8" i="14"/>
  <c r="I8" i="14" s="1"/>
  <c r="H4" i="14" l="1"/>
  <c r="H7" i="14"/>
  <c r="J7" i="14" s="1"/>
  <c r="K7" i="14" s="1"/>
  <c r="H6" i="14" l="1"/>
  <c r="H5" i="14"/>
  <c r="F6" i="14"/>
  <c r="J6" i="14" s="1"/>
  <c r="K6" i="14" s="1"/>
  <c r="F5" i="14"/>
  <c r="J5" i="14" s="1"/>
  <c r="K5" i="14" s="1"/>
  <c r="E5" i="14"/>
  <c r="I5" i="14" s="1"/>
  <c r="E6" i="14"/>
  <c r="I6" i="14" s="1"/>
  <c r="E3" i="14" l="1"/>
  <c r="I3" i="14" s="1"/>
  <c r="E2" i="14"/>
  <c r="I2" i="14" s="1"/>
  <c r="H3" i="14"/>
  <c r="G2" i="14"/>
  <c r="F3" i="14"/>
  <c r="F2" i="14"/>
  <c r="J3" i="14" l="1"/>
  <c r="K3" i="14" s="1"/>
  <c r="J2" i="14"/>
  <c r="K2" i="14" s="1"/>
  <c r="C163" i="12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<sst xmlns="http://schemas.openxmlformats.org/spreadsheetml/2006/main" count="702" uniqueCount="164">
  <si>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</si>
  <si>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</si>
  <si>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</si>
  <si>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</si>
  <si>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</si>
  <si>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</si>
  <si>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</si>
  <si>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</si>
  <si>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</si>
  <si>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</si>
  <si>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</si>
  <si>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</si>
  <si>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</si>
  <si>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</si>
  <si>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</si>
  <si>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</si>
  <si>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</si>
  <si>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</si>
  <si>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</si>
  <si>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</si>
  <si>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</si>
  <si>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</si>
  <si>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</si>
  <si>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</si>
  <si>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</si>
  <si>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</si>
  <si>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</si>
  <si>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</si>
  <si>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</si>
  <si>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</si>
  <si>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</si>
  <si>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</si>
  <si>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</si>
  <si>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</si>
  <si>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</si>
  <si>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</si>
  <si>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</si>
  <si>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</si>
  <si>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</si>
  <si>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</si>
  <si>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</si>
  <si>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</si>
  <si>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</si>
  <si>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</si>
  <si>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</si>
  <si>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</si>
  <si>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</si>
  <si>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</si>
  <si>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</si>
  <si>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</si>
  <si>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</si>
  <si>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</si>
  <si>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</si>
  <si>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</si>
  <si>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</si>
  <si>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</si>
  <si>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</si>
  <si>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</si>
  <si>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</si>
  <si>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</si>
  <si>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</si>
  <si>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</si>
  <si>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</si>
  <si>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</si>
  <si>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</si>
  <si>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</si>
  <si>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</si>
  <si>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</si>
  <si>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</si>
  <si>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</si>
  <si>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</si>
  <si>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</si>
  <si>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</si>
  <si>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</si>
  <si>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</si>
  <si>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</si>
  <si>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</si>
  <si>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</si>
  <si>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</si>
  <si>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</si>
  <si>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</si>
  <si>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</si>
  <si>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</si>
  <si>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</si>
  <si>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</si>
  <si>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</si>
  <si>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</si>
  <si>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</si>
  <si>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</si>
  <si>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</si>
  <si>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</si>
  <si>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</si>
  <si>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</si>
  <si>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</si>
  <si>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</si>
  <si>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</si>
  <si>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</si>
  <si>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</si>
  <si>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</si>
  <si>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</si>
  <si>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</si>
  <si>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</si>
  <si>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</si>
  <si>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</si>
  <si>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</si>
  <si>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</si>
  <si>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</si>
  <si>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</si>
  <si>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</si>
  <si>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</si>
  <si>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</si>
  <si>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</si>
  <si>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</si>
  <si>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</si>
  <si>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</si>
  <si>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</si>
  <si>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</si>
  <si>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</si>
  <si>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</si>
  <si>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</si>
  <si>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</si>
  <si>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</si>
  <si>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</si>
  <si>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</si>
  <si>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</si>
  <si>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</si>
  <si>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</si>
  <si>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</si>
  <si>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</si>
  <si>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</si>
  <si>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</si>
  <si>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</si>
  <si>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</si>
  <si>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</si>
  <si>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</si>
  <si>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</si>
  <si>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</si>
  <si>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</si>
  <si>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</si>
  <si>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</si>
  <si>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</si>
  <si>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</si>
  <si>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到期日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</si>
  <si>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</si>
  <si>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</si>
  <si>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</si>
  <si>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</si>
  <si>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</si>
  <si>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</si>
  <si>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</si>
  <si>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</si>
  <si>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</si>
  <si>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</si>
  <si>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</si>
  <si>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</si>
  <si>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</si>
  <si>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</si>
  <si>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</si>
  <si>
    <t>稳盈-安e+17050716046</t>
    <phoneticPr fontId="1" type="noConversion"/>
  </si>
  <si>
    <t>稳盈-e享计划 17050710222</t>
    <phoneticPr fontId="1" type="noConversion"/>
  </si>
  <si>
    <t>占用本金</t>
    <phoneticPr fontId="1" type="noConversion"/>
  </si>
  <si>
    <t>稳盈-安e+170513036802</t>
    <phoneticPr fontId="1" type="noConversion"/>
  </si>
  <si>
    <t>稳盈-安e+170513037210</t>
    <phoneticPr fontId="1" type="noConversion"/>
  </si>
  <si>
    <t>稳盈-e享计划 170513035824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</si>
</sst>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177" workbookViewId="0">
      <selection activeCell="C201" activeCellId="2" sqref="C183 C192 C201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141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141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141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141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141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  <row r="168" spans="1:5" x14ac:dyDescent="0.15">
      <c r="A168" s="5" t="s">
        <v>111</v>
      </c>
      <c r="B168" s="5" t="s">
        <v>121</v>
      </c>
      <c r="C168" s="5" t="s">
        <v>0</v>
      </c>
      <c r="D168" s="5"/>
      <c r="E168" s="5"/>
    </row>
    <row r="169" spans="1:5" x14ac:dyDescent="0.15">
      <c r="A169" s="16">
        <v>2017.05</v>
      </c>
      <c r="B169" s="9" t="s">
        <v>129</v>
      </c>
      <c r="C169" s="10">
        <v>0</v>
      </c>
      <c r="D169" s="5"/>
      <c r="E169" s="5"/>
    </row>
    <row r="170" spans="1:5" x14ac:dyDescent="0.15">
      <c r="A170" s="16">
        <v>2017.05</v>
      </c>
      <c r="B170" s="9" t="s">
        <v>134</v>
      </c>
      <c r="C170" s="7">
        <v>108540</v>
      </c>
      <c r="D170" s="5"/>
      <c r="E170" s="5"/>
    </row>
    <row r="171" spans="1:5" x14ac:dyDescent="0.15">
      <c r="A171" s="6"/>
      <c r="B171" s="7"/>
      <c r="C171" s="7"/>
      <c r="D171" s="6"/>
      <c r="E171" s="7"/>
    </row>
    <row r="172" spans="1:5" x14ac:dyDescent="0.15">
      <c r="A172" s="16">
        <v>2017.05</v>
      </c>
      <c r="B172" s="7" t="s">
        <v>106</v>
      </c>
      <c r="C172" s="7">
        <f>SUM(C169:C170)</f>
        <v>108540</v>
      </c>
      <c r="D172" s="7"/>
      <c r="E172" s="7"/>
    </row>
    <row r="173" spans="1:5" x14ac:dyDescent="0.15">
      <c r="A173" s="16">
        <v>2017.05</v>
      </c>
      <c r="B173" s="7" t="s">
        <v>117</v>
      </c>
      <c r="C173" s="10">
        <v>105490</v>
      </c>
      <c r="D173" s="7"/>
      <c r="E173" s="7"/>
    </row>
    <row r="174" spans="1:5" x14ac:dyDescent="0.15">
      <c r="A174" s="16">
        <v>2017.05</v>
      </c>
      <c r="B174" s="7" t="s">
        <v>118</v>
      </c>
      <c r="C174" s="7">
        <f>C172-C173</f>
        <v>3050</v>
      </c>
      <c r="D174" s="7" t="s">
        <v>119</v>
      </c>
      <c r="E174" s="8">
        <f>(C174-2000)/C173</f>
        <v>9.9535500995355016E-3</v>
      </c>
    </row>
    <row r="177" spans="1:5" x14ac:dyDescent="0.15">
      <c r="A177" s="5" t="s">
        <v>111</v>
      </c>
      <c r="B177" s="5" t="s">
        <v>121</v>
      </c>
      <c r="C177" s="5" t="s">
        <v>0</v>
      </c>
      <c r="D177" s="5"/>
      <c r="E177" s="5"/>
    </row>
    <row r="178" spans="1:5" x14ac:dyDescent="0.15">
      <c r="A178" s="16">
        <v>2017.06</v>
      </c>
      <c r="B178" s="9" t="s">
        <v>129</v>
      </c>
      <c r="C178" s="10">
        <v>0</v>
      </c>
      <c r="D178" s="5"/>
      <c r="E178" s="5"/>
    </row>
    <row r="179" spans="1:5" x14ac:dyDescent="0.15">
      <c r="A179" s="16">
        <v>2017.06</v>
      </c>
      <c r="B179" s="9" t="s">
        <v>134</v>
      </c>
      <c r="C179" s="7">
        <v>111620</v>
      </c>
      <c r="D179" s="5"/>
      <c r="E179" s="5"/>
    </row>
    <row r="180" spans="1:5" x14ac:dyDescent="0.15">
      <c r="A180" s="6"/>
      <c r="B180" s="7"/>
      <c r="C180" s="7"/>
      <c r="D180" s="6"/>
      <c r="E180" s="7"/>
    </row>
    <row r="181" spans="1:5" x14ac:dyDescent="0.15">
      <c r="A181" s="16">
        <v>2017.06</v>
      </c>
      <c r="B181" s="7" t="s">
        <v>106</v>
      </c>
      <c r="C181" s="7">
        <f>SUM(C178:C179)</f>
        <v>111620</v>
      </c>
      <c r="D181" s="7"/>
      <c r="E181" s="7"/>
    </row>
    <row r="182" spans="1:5" x14ac:dyDescent="0.15">
      <c r="A182" s="16">
        <v>2017.06</v>
      </c>
      <c r="B182" s="7" t="s">
        <v>117</v>
      </c>
      <c r="C182" s="10">
        <v>108540</v>
      </c>
      <c r="D182" s="7"/>
      <c r="E182" s="7"/>
    </row>
    <row r="183" spans="1:5" x14ac:dyDescent="0.15">
      <c r="A183" s="16">
        <v>2017.06</v>
      </c>
      <c r="B183" s="7" t="s">
        <v>118</v>
      </c>
      <c r="C183" s="7">
        <f>C181-C182</f>
        <v>3080</v>
      </c>
      <c r="D183" s="7" t="s">
        <v>119</v>
      </c>
      <c r="E183" s="8">
        <f>(C183-2000)/C182</f>
        <v>9.9502487562189053E-3</v>
      </c>
    </row>
    <row r="186" spans="1:5" x14ac:dyDescent="0.15">
      <c r="A186" s="5" t="s">
        <v>111</v>
      </c>
      <c r="B186" s="5" t="s">
        <v>121</v>
      </c>
      <c r="C186" s="5" t="s">
        <v>0</v>
      </c>
      <c r="D186" s="5"/>
      <c r="E186" s="5"/>
    </row>
    <row r="187" spans="1:5" x14ac:dyDescent="0.15">
      <c r="A187" s="16">
        <v>2017.07</v>
      </c>
      <c r="B187" s="9" t="s">
        <v>129</v>
      </c>
      <c r="C187" s="10">
        <v>0</v>
      </c>
      <c r="D187" s="5"/>
      <c r="E187" s="5"/>
    </row>
    <row r="188" spans="1:5" x14ac:dyDescent="0.15">
      <c r="A188" s="16">
        <v>2017.07</v>
      </c>
      <c r="B188" s="9" t="s">
        <v>134</v>
      </c>
      <c r="C188" s="7">
        <v>108540</v>
      </c>
      <c r="D188" s="5"/>
      <c r="E188" s="5"/>
    </row>
    <row r="189" spans="1:5" x14ac:dyDescent="0.15">
      <c r="A189" s="6"/>
      <c r="B189" s="7"/>
      <c r="C189" s="7"/>
      <c r="D189" s="6"/>
      <c r="E189" s="7"/>
    </row>
    <row r="190" spans="1:5" x14ac:dyDescent="0.15">
      <c r="A190" s="16">
        <v>2017.07</v>
      </c>
      <c r="B190" s="7" t="s">
        <v>106</v>
      </c>
      <c r="C190" s="7">
        <v>114740</v>
      </c>
      <c r="D190" s="7"/>
      <c r="E190" s="7"/>
    </row>
    <row r="191" spans="1:5" x14ac:dyDescent="0.15">
      <c r="A191" s="16">
        <v>2017.07</v>
      </c>
      <c r="B191" s="7" t="s">
        <v>117</v>
      </c>
      <c r="C191" s="10">
        <v>111620</v>
      </c>
      <c r="D191" s="7"/>
      <c r="E191" s="7"/>
    </row>
    <row r="192" spans="1:5" x14ac:dyDescent="0.15">
      <c r="A192" s="16">
        <v>2017.07</v>
      </c>
      <c r="B192" s="7" t="s">
        <v>118</v>
      </c>
      <c r="C192" s="7">
        <f>C190-C191</f>
        <v>3120</v>
      </c>
      <c r="D192" s="7" t="s">
        <v>119</v>
      </c>
      <c r="E192" s="8">
        <f>(C192-2000)/C191</f>
        <v>1.00340440781222E-2</v>
      </c>
    </row>
    <row r="195" spans="1:5" x14ac:dyDescent="0.15">
      <c r="A195" s="5" t="s">
        <v>111</v>
      </c>
      <c r="B195" s="5" t="s">
        <v>121</v>
      </c>
      <c r="C195" s="5" t="s">
        <v>0</v>
      </c>
      <c r="D195" s="5"/>
      <c r="E195" s="5"/>
    </row>
    <row r="196" spans="1:5" x14ac:dyDescent="0.15">
      <c r="A196" s="16">
        <v>2017.08</v>
      </c>
      <c r="B196" s="9" t="s">
        <v>129</v>
      </c>
      <c r="C196" s="10">
        <v>0</v>
      </c>
      <c r="D196" s="5"/>
      <c r="E196" s="5"/>
    </row>
    <row r="197" spans="1:5" x14ac:dyDescent="0.15">
      <c r="A197" s="16">
        <v>2017.08</v>
      </c>
      <c r="B197" s="9" t="s">
        <v>134</v>
      </c>
      <c r="C197" s="7">
        <v>117890</v>
      </c>
      <c r="D197" s="5"/>
      <c r="E197" s="5"/>
    </row>
    <row r="198" spans="1:5" x14ac:dyDescent="0.15">
      <c r="A198" s="6"/>
      <c r="B198" s="7"/>
      <c r="C198" s="7"/>
      <c r="D198" s="6"/>
      <c r="E198" s="7"/>
    </row>
    <row r="199" spans="1:5" x14ac:dyDescent="0.15">
      <c r="A199" s="16">
        <v>2017.08</v>
      </c>
      <c r="B199" s="7" t="s">
        <v>106</v>
      </c>
      <c r="C199" s="7">
        <f>SUM(C196:C197)</f>
        <v>117890</v>
      </c>
      <c r="D199" s="7"/>
      <c r="E199" s="7"/>
    </row>
    <row r="200" spans="1:5" x14ac:dyDescent="0.15">
      <c r="A200" s="16">
        <v>2017.08</v>
      </c>
      <c r="B200" s="7" t="s">
        <v>117</v>
      </c>
      <c r="C200" s="10">
        <v>114740</v>
      </c>
      <c r="D200" s="7"/>
      <c r="E200" s="7"/>
    </row>
    <row r="201" spans="1:5" x14ac:dyDescent="0.15">
      <c r="A201" s="16">
        <v>2017.08</v>
      </c>
      <c r="B201" s="7" t="s">
        <v>118</v>
      </c>
      <c r="C201" s="7">
        <f>C199-C200</f>
        <v>3150</v>
      </c>
      <c r="D201" s="7" t="s">
        <v>119</v>
      </c>
      <c r="E201" s="8">
        <f>(C201-2000)/C200</f>
        <v>1.0022659926791007E-2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9" sqref="A9:XFD9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1" x14ac:dyDescent="0.15">
      <c r="B1" t="s">
        <v>136</v>
      </c>
      <c r="D1" t="s">
        <v>139</v>
      </c>
      <c r="E1" t="s">
        <v>145</v>
      </c>
      <c r="F1" t="s">
        <v>138</v>
      </c>
      <c r="G1" t="s">
        <v>150</v>
      </c>
      <c r="H1" t="s">
        <v>151</v>
      </c>
      <c r="I1" t="s">
        <v>160</v>
      </c>
      <c r="J1" t="s">
        <v>152</v>
      </c>
      <c r="K1" t="s">
        <v>153</v>
      </c>
    </row>
    <row r="2" spans="1:11" x14ac:dyDescent="0.15">
      <c r="A2" s="3" t="s">
        <v>143</v>
      </c>
      <c r="B2" s="3">
        <v>7989.59</v>
      </c>
      <c r="C2" s="3" t="s">
        <v>144</v>
      </c>
      <c r="D2" s="4">
        <v>42862</v>
      </c>
      <c r="E2">
        <f>7224.18-6.5</f>
        <v>7217.68</v>
      </c>
      <c r="F2" s="3">
        <f>7254.82</f>
        <v>7254.82</v>
      </c>
      <c r="G2">
        <f>259.28</f>
        <v>259.27999999999997</v>
      </c>
      <c r="H2">
        <v>55.92</v>
      </c>
      <c r="I2">
        <f>B2-E2</f>
        <v>771.90999999999985</v>
      </c>
      <c r="J2">
        <f>E2+H2-F2</f>
        <v>18.780000000000655</v>
      </c>
      <c r="K2">
        <f>ROUND(J2/I2*1200,2)</f>
        <v>29.2</v>
      </c>
    </row>
    <row r="3" spans="1:11" x14ac:dyDescent="0.15">
      <c r="A3" s="3" t="s">
        <v>146</v>
      </c>
      <c r="B3" s="3">
        <v>20000</v>
      </c>
      <c r="C3" s="3" t="s">
        <v>147</v>
      </c>
      <c r="D3" s="4">
        <v>42862</v>
      </c>
      <c r="E3">
        <f>18025.2-16.22</f>
        <v>18008.98</v>
      </c>
      <c r="F3" s="3">
        <f>18101.8</f>
        <v>18101.8</v>
      </c>
      <c r="G3">
        <v>490.42</v>
      </c>
      <c r="H3">
        <f>140-4.2</f>
        <v>135.80000000000001</v>
      </c>
      <c r="I3">
        <f>B3-E3</f>
        <v>1991.0200000000004</v>
      </c>
      <c r="J3">
        <f>E3+H3-F3</f>
        <v>42.979999999999563</v>
      </c>
      <c r="K3">
        <f>ROUND(J3/I3*1200,2)</f>
        <v>25.9</v>
      </c>
    </row>
    <row r="4" spans="1:11" x14ac:dyDescent="0.15">
      <c r="A4" s="2" t="s">
        <v>148</v>
      </c>
      <c r="B4" s="2">
        <v>10000</v>
      </c>
      <c r="C4" s="2"/>
      <c r="D4" s="14"/>
      <c r="E4" s="2"/>
      <c r="F4" s="2"/>
      <c r="G4" s="2">
        <v>245.21</v>
      </c>
      <c r="H4" s="2">
        <f>70-2.1</f>
        <v>67.900000000000006</v>
      </c>
      <c r="I4" s="2"/>
      <c r="J4" s="2"/>
      <c r="K4" s="2"/>
    </row>
    <row r="5" spans="1:11" x14ac:dyDescent="0.15">
      <c r="A5" s="3" t="s">
        <v>149</v>
      </c>
      <c r="B5" s="3">
        <v>10000</v>
      </c>
      <c r="C5" s="3" t="s">
        <v>157</v>
      </c>
      <c r="D5" s="4">
        <v>42868</v>
      </c>
      <c r="E5" s="3">
        <f>9012.68-8.11</f>
        <v>9004.57</v>
      </c>
      <c r="F5" s="3">
        <f>9050.97</f>
        <v>9050.9699999999993</v>
      </c>
      <c r="G5" s="3">
        <v>245.21</v>
      </c>
      <c r="H5" s="3">
        <f>70-2.1</f>
        <v>67.900000000000006</v>
      </c>
      <c r="I5" s="3">
        <f>B5-E5</f>
        <v>995.43000000000029</v>
      </c>
      <c r="J5" s="3">
        <f>E5+H5-F5</f>
        <v>21.5</v>
      </c>
      <c r="K5" s="3">
        <f>ROUND(J5/I5*1200,2)</f>
        <v>25.92</v>
      </c>
    </row>
    <row r="6" spans="1:11" x14ac:dyDescent="0.15">
      <c r="A6" s="3" t="s">
        <v>155</v>
      </c>
      <c r="B6" s="3">
        <v>10000</v>
      </c>
      <c r="C6" s="3" t="s">
        <v>156</v>
      </c>
      <c r="D6" s="4">
        <v>42868</v>
      </c>
      <c r="E6" s="3">
        <f>9012.68-8.11</f>
        <v>9004.57</v>
      </c>
      <c r="F6" s="3">
        <f>9050.97</f>
        <v>9050.9699999999993</v>
      </c>
      <c r="G6" s="3">
        <v>245.21</v>
      </c>
      <c r="H6" s="3">
        <f>70-2.1</f>
        <v>67.900000000000006</v>
      </c>
      <c r="I6" s="3">
        <f>B6-E6</f>
        <v>995.43000000000029</v>
      </c>
      <c r="J6" s="3">
        <f>E6+H6-F6</f>
        <v>21.5</v>
      </c>
      <c r="K6" s="3">
        <f>ROUND(J6/I6*1200,2)</f>
        <v>25.92</v>
      </c>
    </row>
    <row r="7" spans="1:11" x14ac:dyDescent="0.15">
      <c r="A7" s="2" t="s">
        <v>154</v>
      </c>
      <c r="B7" s="2">
        <v>20000</v>
      </c>
      <c r="C7" s="2" t="s">
        <v>159</v>
      </c>
      <c r="D7" s="14">
        <v>42892</v>
      </c>
      <c r="E7" s="2">
        <f>18100.8-16.29</f>
        <v>18084.509999999998</v>
      </c>
      <c r="F7" s="2">
        <f>18179.23</f>
        <v>18179.23</v>
      </c>
      <c r="G7" s="2">
        <v>490.42</v>
      </c>
      <c r="H7" s="2">
        <f>140-4.2</f>
        <v>135.80000000000001</v>
      </c>
      <c r="I7" s="2">
        <f>B7-E7</f>
        <v>1915.4900000000016</v>
      </c>
      <c r="J7" s="2">
        <f>E7+H7-F7</f>
        <v>41.079999999998108</v>
      </c>
      <c r="K7" s="2">
        <f>ROUND(J7/I7*1200,2)</f>
        <v>25.74</v>
      </c>
    </row>
    <row r="8" spans="1:11" x14ac:dyDescent="0.15">
      <c r="A8" s="2" t="s">
        <v>158</v>
      </c>
      <c r="B8" s="2">
        <f>19509.58</f>
        <v>19509.580000000002</v>
      </c>
      <c r="C8" s="2" t="s">
        <v>163</v>
      </c>
      <c r="D8" s="14">
        <v>42898</v>
      </c>
      <c r="E8" s="2">
        <f>17607.78-15.84</f>
        <v>17591.939999999999</v>
      </c>
      <c r="F8" s="2">
        <f>17607.78</f>
        <v>17607.78</v>
      </c>
      <c r="G8" s="2">
        <v>493.85</v>
      </c>
      <c r="H8" s="2">
        <f>136.56-4.09</f>
        <v>132.47</v>
      </c>
      <c r="I8" s="2">
        <f>B8-E8</f>
        <v>1917.6400000000031</v>
      </c>
      <c r="J8" s="2">
        <f>E8+H8-F8</f>
        <v>116.63000000000102</v>
      </c>
      <c r="K8" s="2">
        <f>ROUND(J8/I8*1200,2)</f>
        <v>72.98</v>
      </c>
    </row>
    <row r="9" spans="1:11" x14ac:dyDescent="0.15">
      <c r="A9" s="2" t="s">
        <v>161</v>
      </c>
      <c r="B9" s="2">
        <f>9754.79</f>
        <v>9754.7900000000009</v>
      </c>
      <c r="C9" s="3"/>
      <c r="D9" s="4"/>
      <c r="F9" s="3"/>
      <c r="G9" s="2">
        <v>246.92</v>
      </c>
      <c r="H9" s="2">
        <f>68.28-2.04</f>
        <v>66.239999999999995</v>
      </c>
    </row>
    <row r="10" spans="1:11" x14ac:dyDescent="0.15">
      <c r="A10" s="2" t="s">
        <v>162</v>
      </c>
      <c r="B10" s="2">
        <f>9754.79</f>
        <v>9754.7900000000009</v>
      </c>
      <c r="C10" s="3"/>
      <c r="D10" s="4"/>
      <c r="F10" s="3"/>
      <c r="G10" s="2">
        <v>246.92</v>
      </c>
      <c r="H10" s="2">
        <f>68.28-2.04</f>
        <v>66.239999999999995</v>
      </c>
    </row>
    <row r="11" spans="1:11" x14ac:dyDescent="0.15">
      <c r="A11" s="3"/>
      <c r="B11" s="3"/>
      <c r="C11" s="3"/>
      <c r="D11" s="4"/>
      <c r="F11" s="3"/>
    </row>
    <row r="12" spans="1:11" x14ac:dyDescent="0.15">
      <c r="A12" s="3"/>
      <c r="B12" s="3"/>
      <c r="C12" s="3"/>
      <c r="D12" s="4"/>
      <c r="F12" s="3"/>
    </row>
    <row r="13" spans="1:11" x14ac:dyDescent="0.15">
      <c r="A13" s="3"/>
      <c r="B13" s="3"/>
      <c r="C13" s="2"/>
      <c r="D13" s="14"/>
      <c r="F13" s="2"/>
    </row>
    <row r="14" spans="1:11" x14ac:dyDescent="0.15">
      <c r="A14" s="3"/>
      <c r="B14" s="3"/>
      <c r="C14" s="2"/>
      <c r="D14" s="14"/>
      <c r="F14" s="2"/>
    </row>
    <row r="15" spans="1:11" x14ac:dyDescent="0.15">
      <c r="A15" s="3"/>
      <c r="B15" s="3"/>
    </row>
    <row r="16" spans="1:11" x14ac:dyDescent="0.15">
      <c r="A16" s="3"/>
      <c r="B16" s="3"/>
      <c r="C16" s="2"/>
      <c r="D16" s="14"/>
      <c r="F16" s="2"/>
    </row>
    <row r="17" spans="1:6" x14ac:dyDescent="0.15">
      <c r="A17" s="3"/>
      <c r="B17" s="3"/>
      <c r="C17" s="2"/>
      <c r="D17" s="14"/>
      <c r="F17" s="2"/>
    </row>
    <row r="18" spans="1:6" x14ac:dyDescent="0.15">
      <c r="A18" s="3"/>
      <c r="B18" s="3"/>
      <c r="C18" s="2"/>
      <c r="D18" s="14"/>
      <c r="F18" s="2"/>
    </row>
    <row r="19" spans="1:6" x14ac:dyDescent="0.15">
      <c r="A19" s="3"/>
      <c r="B19" s="3"/>
      <c r="C19" s="2"/>
      <c r="D19" s="14"/>
      <c r="F19" s="2"/>
    </row>
    <row r="20" spans="1:6" x14ac:dyDescent="0.15">
      <c r="A20" s="3"/>
      <c r="B20" s="3"/>
      <c r="C20" s="2"/>
      <c r="D20" s="14"/>
      <c r="F20" s="2"/>
    </row>
    <row r="21" spans="1:6" x14ac:dyDescent="0.15">
      <c r="A21" s="3"/>
      <c r="B21" s="3"/>
      <c r="C21" s="2"/>
      <c r="D21" s="14"/>
      <c r="F21" s="2"/>
    </row>
    <row r="22" spans="1:6" x14ac:dyDescent="0.15">
      <c r="A22" s="3"/>
      <c r="B22" s="3"/>
      <c r="C22" s="2"/>
      <c r="D22" s="14"/>
      <c r="F22" s="2"/>
    </row>
    <row r="23" spans="1:6" x14ac:dyDescent="0.15">
      <c r="A23" s="3"/>
      <c r="B23" s="3"/>
      <c r="C23" s="2"/>
      <c r="D23" s="14"/>
      <c r="F23" s="2"/>
    </row>
    <row r="24" spans="1:6" x14ac:dyDescent="0.15">
      <c r="A24" s="3"/>
      <c r="B24" s="3"/>
      <c r="C24" s="2"/>
      <c r="D24" s="14"/>
      <c r="F24" s="2"/>
    </row>
    <row r="25" spans="1:6" x14ac:dyDescent="0.15">
      <c r="A25" s="3"/>
      <c r="B25" s="3"/>
      <c r="C25" s="2"/>
      <c r="D25" s="14"/>
      <c r="F25" s="2"/>
    </row>
    <row r="26" spans="1:6" x14ac:dyDescent="0.15">
      <c r="A26" s="3"/>
      <c r="B26" s="3"/>
      <c r="C26" s="2"/>
      <c r="D26" s="14"/>
      <c r="F26" s="2"/>
    </row>
    <row r="27" spans="1:6" x14ac:dyDescent="0.15">
      <c r="A27" s="3"/>
      <c r="B27" s="3"/>
      <c r="C27" s="2"/>
      <c r="D27" s="14"/>
      <c r="F27" s="2"/>
    </row>
    <row r="28" spans="1:6" x14ac:dyDescent="0.15">
      <c r="A28" s="3"/>
      <c r="B28" s="3"/>
      <c r="C28" s="2"/>
      <c r="D28" s="14"/>
      <c r="F28" s="2"/>
    </row>
    <row r="29" spans="1:6" x14ac:dyDescent="0.15">
      <c r="A29" s="2"/>
      <c r="B29" s="2"/>
    </row>
    <row r="30" spans="1:6" x14ac:dyDescent="0.15">
      <c r="A30" s="2"/>
      <c r="B30" s="2"/>
    </row>
  </sheetData>
  <autoFilter ref="A1:F30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2017-08-27T00:52:35Z</dcterms:modified>
</cp:coreProperties>
</file>