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240" yWindow="120" windowWidth="15075" windowHeight="2880"/>
  </bookViews>
  <sheets>
    <sheet name="Sheet1" sheetId="1" r:id="rId1"/>
    <sheet name="Sheet2" sheetId="2" r:id="rId2"/>
    <sheet name="Sheet3" sheetId="3" r:id="rId3"/>
  </sheets>
  <definedNames>
    <definedName name="_1" localSheetId="0">Sheet1!$A$1:$E$80</definedName>
  </definedNames>
  <calcPr calcId="152511"/>
</workbook>
</file>

<file path=xl/calcChain.xml><?xml version="1.0" encoding="utf-8"?>
<calcChain xmlns="http://schemas.openxmlformats.org/spreadsheetml/2006/main">
  <c r="B92" i="1" l="1"/>
  <c r="B95" i="1" s="1"/>
  <c r="D92" i="1"/>
  <c r="E90" i="1" l="1"/>
  <c r="C90" i="1"/>
  <c r="D90" i="1"/>
  <c r="E89" i="1" l="1"/>
  <c r="D89" i="1"/>
  <c r="C89" i="1"/>
  <c r="E88" i="1" l="1"/>
  <c r="C88" i="1"/>
  <c r="D88" i="1"/>
  <c r="E87" i="1" l="1"/>
  <c r="C87" i="1"/>
  <c r="D87" i="1"/>
  <c r="E86" i="1" l="1"/>
  <c r="D86" i="1" l="1"/>
  <c r="E84" i="1" l="1"/>
  <c r="C84" i="1"/>
  <c r="E83" i="1" l="1"/>
  <c r="D83" i="1"/>
  <c r="C83" i="1"/>
  <c r="E82" i="1" l="1"/>
  <c r="D82" i="1"/>
  <c r="C82" i="1"/>
  <c r="E81" i="1" l="1"/>
  <c r="D81" i="1"/>
  <c r="C81" i="1"/>
  <c r="D80" i="1" l="1"/>
  <c r="D95" i="1" s="1"/>
  <c r="C80" i="1"/>
  <c r="C95" i="1" s="1"/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3" i="1"/>
  <c r="F4" i="1" s="1"/>
  <c r="F5" i="1" s="1"/>
  <c r="F6" i="1" s="1"/>
  <c r="F7" i="1" s="1"/>
  <c r="F8" i="1" s="1"/>
</calcChain>
</file>

<file path=xl/connections.xml><?xml version="1.0" encoding="utf-8"?>
<connections xmlns="http://schemas.openxmlformats.org/spreadsheetml/2006/main">
  <connection id="1" name="1" type="6" refreshedVersion="4" background="1" saveData="1">
    <textPr codePage="936" sourceFile="R:\1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<sst xmlns="http://schemas.openxmlformats.org/spreadsheetml/2006/main" count="8" uniqueCount="8">
  <si>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还款日期</t>
  </si>
  <si>
    <t>分期还款额</t>
  </si>
  <si>
    <t>应还本金</t>
  </si>
  <si>
    <t>应还利息</t>
  </si>
  <si>
    <t>本金余额</t>
  </si>
  <si>
    <t>利率</t>
    <phoneticPr fontId="1" type="noConversion"/>
  </si>
  <si>
    <t>提前还贷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</si>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</sst>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;@"/>
    <numFmt numFmtId="177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workbookViewId="0">
      <pane ySplit="1" topLeftCell="A77" activePane="bottomLeft" state="frozen"/>
      <selection pane="bottomLeft" activeCell="C95" sqref="C95:D95"/>
    </sheetView>
  </sheetViews>
  <sheetFormatPr defaultRowHeight="13.5" x14ac:dyDescent="0.15"/>
  <cols>
    <col min="1" max="1" width="11.625" style="1" bestFit="1" customWidth="1"/>
    <col min="2" max="3" width="11.625" style="2" bestFit="1" customWidth="1"/>
    <col min="4" max="4" width="10.5" style="2" bestFit="1" customWidth="1"/>
    <col min="5" max="5" width="11.625" style="2" bestFit="1" customWidth="1"/>
    <col min="6" max="6" width="9" style="3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15">
      <c r="A2" s="1">
        <v>39273</v>
      </c>
      <c r="B2" s="2">
        <v>0</v>
      </c>
      <c r="C2" s="2">
        <v>0</v>
      </c>
      <c r="D2" s="2">
        <v>0</v>
      </c>
      <c r="E2" s="2">
        <v>210000</v>
      </c>
      <c r="F2" s="3">
        <v>7.1999999999999995E-2</v>
      </c>
    </row>
    <row r="3" spans="1:6" x14ac:dyDescent="0.15">
      <c r="A3" s="1">
        <v>39304</v>
      </c>
      <c r="B3" s="2">
        <v>1653.43</v>
      </c>
      <c r="C3" s="2">
        <v>393.43</v>
      </c>
      <c r="D3" s="2">
        <v>1260</v>
      </c>
      <c r="E3" s="2">
        <v>209606.57</v>
      </c>
      <c r="F3" s="3">
        <f>F2</f>
        <v>7.1999999999999995E-2</v>
      </c>
    </row>
    <row r="4" spans="1:6" x14ac:dyDescent="0.15">
      <c r="A4" s="1">
        <v>39335</v>
      </c>
      <c r="B4" s="2">
        <v>1653.43</v>
      </c>
      <c r="C4" s="2">
        <v>395.8</v>
      </c>
      <c r="D4" s="2">
        <v>1257.6300000000001</v>
      </c>
      <c r="E4" s="2">
        <v>209210.77</v>
      </c>
      <c r="F4" s="3">
        <f t="shared" ref="F4:F67" si="0">F3</f>
        <v>7.1999999999999995E-2</v>
      </c>
    </row>
    <row r="5" spans="1:6" x14ac:dyDescent="0.15">
      <c r="A5" s="1">
        <v>39365</v>
      </c>
      <c r="B5" s="2">
        <v>1653.43</v>
      </c>
      <c r="C5" s="2">
        <v>398.16</v>
      </c>
      <c r="D5" s="2">
        <v>1255.27</v>
      </c>
      <c r="E5" s="2">
        <v>208812.61</v>
      </c>
      <c r="F5" s="3">
        <f t="shared" si="0"/>
        <v>7.1999999999999995E-2</v>
      </c>
    </row>
    <row r="6" spans="1:6" x14ac:dyDescent="0.15">
      <c r="A6" s="1">
        <v>39396</v>
      </c>
      <c r="B6" s="2">
        <v>1653.43</v>
      </c>
      <c r="C6" s="2">
        <v>400.56</v>
      </c>
      <c r="D6" s="2">
        <v>1252.8699999999999</v>
      </c>
      <c r="E6" s="2">
        <v>208412.05</v>
      </c>
      <c r="F6" s="3">
        <f t="shared" si="0"/>
        <v>7.1999999999999995E-2</v>
      </c>
    </row>
    <row r="7" spans="1:6" x14ac:dyDescent="0.15">
      <c r="A7" s="1">
        <v>39426</v>
      </c>
      <c r="B7" s="2">
        <v>1653.43</v>
      </c>
      <c r="C7" s="2">
        <v>402.95</v>
      </c>
      <c r="D7" s="2">
        <v>1250.48</v>
      </c>
      <c r="E7" s="2">
        <v>208009.1</v>
      </c>
      <c r="F7" s="3">
        <f t="shared" si="0"/>
        <v>7.1999999999999995E-2</v>
      </c>
    </row>
    <row r="8" spans="1:6" x14ac:dyDescent="0.15">
      <c r="A8" s="1">
        <v>39457</v>
      </c>
      <c r="B8" s="2">
        <v>1653.43</v>
      </c>
      <c r="C8" s="2">
        <v>405.38</v>
      </c>
      <c r="D8" s="2">
        <v>1248.05</v>
      </c>
      <c r="E8" s="2">
        <v>207603.72</v>
      </c>
      <c r="F8" s="3">
        <f t="shared" si="0"/>
        <v>7.1999999999999995E-2</v>
      </c>
    </row>
    <row r="9" spans="1:6" x14ac:dyDescent="0.15">
      <c r="A9" s="1">
        <v>39488</v>
      </c>
      <c r="B9" s="2">
        <v>1732.91</v>
      </c>
      <c r="C9" s="2">
        <v>345.53</v>
      </c>
      <c r="D9" s="2">
        <v>1387.38</v>
      </c>
      <c r="E9" s="2">
        <v>207258.19</v>
      </c>
      <c r="F9" s="3">
        <v>7.8299999999999995E-2</v>
      </c>
    </row>
    <row r="10" spans="1:6" x14ac:dyDescent="0.15">
      <c r="A10" s="1">
        <v>39517</v>
      </c>
      <c r="B10" s="2">
        <v>1732.91</v>
      </c>
      <c r="C10" s="2">
        <v>380.55</v>
      </c>
      <c r="D10" s="2">
        <v>1352.36</v>
      </c>
      <c r="E10" s="2">
        <v>206877.64</v>
      </c>
      <c r="F10" s="3">
        <f t="shared" si="0"/>
        <v>7.8299999999999995E-2</v>
      </c>
    </row>
    <row r="11" spans="1:6" x14ac:dyDescent="0.15">
      <c r="A11" s="1">
        <v>39548</v>
      </c>
      <c r="B11" s="2">
        <v>1732.91</v>
      </c>
      <c r="C11" s="2">
        <v>383.04</v>
      </c>
      <c r="D11" s="2">
        <v>1349.87</v>
      </c>
      <c r="E11" s="2">
        <v>206494.6</v>
      </c>
      <c r="F11" s="3">
        <f t="shared" si="0"/>
        <v>7.8299999999999995E-2</v>
      </c>
    </row>
    <row r="12" spans="1:6" x14ac:dyDescent="0.15">
      <c r="A12" s="1">
        <v>39578</v>
      </c>
      <c r="B12" s="2">
        <v>1732.91</v>
      </c>
      <c r="C12" s="2">
        <v>385.53</v>
      </c>
      <c r="D12" s="2">
        <v>1347.38</v>
      </c>
      <c r="E12" s="2">
        <v>206109.07</v>
      </c>
      <c r="F12" s="3">
        <f t="shared" si="0"/>
        <v>7.8299999999999995E-2</v>
      </c>
    </row>
    <row r="13" spans="1:6" x14ac:dyDescent="0.15">
      <c r="A13" s="1">
        <v>39609</v>
      </c>
      <c r="B13" s="2">
        <v>1732.91</v>
      </c>
      <c r="C13" s="2">
        <v>388.05</v>
      </c>
      <c r="D13" s="2">
        <v>1344.86</v>
      </c>
      <c r="E13" s="2">
        <v>205721.02</v>
      </c>
      <c r="F13" s="3">
        <f t="shared" si="0"/>
        <v>7.8299999999999995E-2</v>
      </c>
    </row>
    <row r="14" spans="1:6" x14ac:dyDescent="0.15">
      <c r="A14" s="1">
        <v>39639</v>
      </c>
      <c r="B14" s="2">
        <v>1732.91</v>
      </c>
      <c r="C14" s="2">
        <v>390.58</v>
      </c>
      <c r="D14" s="2">
        <v>1342.33</v>
      </c>
      <c r="E14" s="2">
        <v>205330.44</v>
      </c>
      <c r="F14" s="3">
        <f t="shared" si="0"/>
        <v>7.8299999999999995E-2</v>
      </c>
    </row>
    <row r="15" spans="1:6" x14ac:dyDescent="0.15">
      <c r="A15" s="1">
        <v>39670</v>
      </c>
      <c r="B15" s="2">
        <v>1732.91</v>
      </c>
      <c r="C15" s="2">
        <v>393.13</v>
      </c>
      <c r="D15" s="2">
        <v>1339.78</v>
      </c>
      <c r="E15" s="2">
        <v>204937.31</v>
      </c>
      <c r="F15" s="3">
        <f t="shared" si="0"/>
        <v>7.8299999999999995E-2</v>
      </c>
    </row>
    <row r="16" spans="1:6" x14ac:dyDescent="0.15">
      <c r="A16" s="1">
        <v>39701</v>
      </c>
      <c r="B16" s="2">
        <v>1732.91</v>
      </c>
      <c r="C16" s="2">
        <v>395.69</v>
      </c>
      <c r="D16" s="2">
        <v>1337.22</v>
      </c>
      <c r="E16" s="2">
        <v>204541.62</v>
      </c>
      <c r="F16" s="3">
        <f t="shared" si="0"/>
        <v>7.8299999999999995E-2</v>
      </c>
    </row>
    <row r="17" spans="1:7" x14ac:dyDescent="0.15">
      <c r="A17" s="1">
        <v>39731</v>
      </c>
      <c r="B17" s="2">
        <v>1732.91</v>
      </c>
      <c r="C17" s="2">
        <v>398.28</v>
      </c>
      <c r="D17" s="2">
        <v>1334.63</v>
      </c>
      <c r="E17" s="2">
        <v>204143.34</v>
      </c>
      <c r="F17" s="3">
        <f t="shared" si="0"/>
        <v>7.8299999999999995E-2</v>
      </c>
    </row>
    <row r="18" spans="1:7" x14ac:dyDescent="0.15">
      <c r="A18" s="1">
        <v>39762</v>
      </c>
      <c r="B18" s="2">
        <v>1732.91</v>
      </c>
      <c r="C18" s="2">
        <v>400.87</v>
      </c>
      <c r="D18" s="2">
        <v>1332.04</v>
      </c>
      <c r="E18" s="2">
        <v>203742.47</v>
      </c>
      <c r="F18" s="3">
        <f t="shared" si="0"/>
        <v>7.8299999999999995E-2</v>
      </c>
    </row>
    <row r="19" spans="1:7" x14ac:dyDescent="0.15">
      <c r="A19" s="1">
        <v>39792</v>
      </c>
      <c r="B19" s="2">
        <v>1732.91</v>
      </c>
      <c r="C19" s="2">
        <v>403.49</v>
      </c>
      <c r="D19" s="2">
        <v>1329.42</v>
      </c>
      <c r="E19" s="2">
        <v>203338.98</v>
      </c>
      <c r="F19" s="3">
        <f t="shared" si="0"/>
        <v>7.8299999999999995E-2</v>
      </c>
    </row>
    <row r="20" spans="1:7" x14ac:dyDescent="0.15">
      <c r="A20" s="1">
        <v>39815</v>
      </c>
      <c r="B20" s="2">
        <v>1732.91</v>
      </c>
      <c r="C20" s="2">
        <v>502.2</v>
      </c>
      <c r="D20" s="2">
        <v>1230.71</v>
      </c>
      <c r="E20" s="2">
        <v>202836.78</v>
      </c>
      <c r="F20" s="3">
        <f t="shared" si="0"/>
        <v>7.8299999999999995E-2</v>
      </c>
    </row>
    <row r="21" spans="1:7" x14ac:dyDescent="0.15">
      <c r="A21" s="1">
        <v>39854</v>
      </c>
      <c r="B21" s="2">
        <v>1508.61</v>
      </c>
      <c r="C21" s="2">
        <v>505.23</v>
      </c>
      <c r="D21" s="2">
        <v>1003.38</v>
      </c>
      <c r="E21" s="2">
        <v>202331.55</v>
      </c>
      <c r="F21" s="3">
        <v>5.9400000000000001E-2</v>
      </c>
    </row>
    <row r="22" spans="1:7" x14ac:dyDescent="0.15">
      <c r="A22" s="1">
        <v>39882</v>
      </c>
      <c r="B22" s="2">
        <v>1508.61</v>
      </c>
      <c r="C22" s="2">
        <v>507.07</v>
      </c>
      <c r="D22" s="2">
        <v>1001.54</v>
      </c>
      <c r="E22" s="2">
        <v>201824.48</v>
      </c>
      <c r="F22" s="3">
        <f t="shared" si="0"/>
        <v>5.9400000000000001E-2</v>
      </c>
    </row>
    <row r="23" spans="1:7" x14ac:dyDescent="0.15">
      <c r="A23" s="1">
        <v>39913</v>
      </c>
      <c r="B23" s="2">
        <v>1508.61</v>
      </c>
      <c r="C23" s="2">
        <v>509.58</v>
      </c>
      <c r="D23" s="2">
        <v>999.03</v>
      </c>
      <c r="E23" s="2">
        <v>201314.9</v>
      </c>
      <c r="F23" s="3">
        <f t="shared" si="0"/>
        <v>5.9400000000000001E-2</v>
      </c>
    </row>
    <row r="24" spans="1:7" x14ac:dyDescent="0.15">
      <c r="A24" s="1">
        <v>39943</v>
      </c>
      <c r="B24" s="2">
        <v>1508.61</v>
      </c>
      <c r="C24" s="2">
        <v>512.1</v>
      </c>
      <c r="D24" s="2">
        <v>996.51</v>
      </c>
      <c r="E24" s="2">
        <v>200802.8</v>
      </c>
      <c r="F24" s="3">
        <f t="shared" si="0"/>
        <v>5.9400000000000001E-2</v>
      </c>
    </row>
    <row r="25" spans="1:7" x14ac:dyDescent="0.15">
      <c r="A25" s="1">
        <v>39960</v>
      </c>
      <c r="B25" s="2">
        <v>1508.61</v>
      </c>
      <c r="C25" s="2">
        <v>514.64</v>
      </c>
      <c r="D25" s="2">
        <v>993.97</v>
      </c>
      <c r="E25" s="2">
        <v>200288.16</v>
      </c>
      <c r="F25" s="3">
        <f t="shared" si="0"/>
        <v>5.9400000000000001E-2</v>
      </c>
    </row>
    <row r="26" spans="1:7" x14ac:dyDescent="0.15">
      <c r="A26" s="1">
        <v>39960</v>
      </c>
      <c r="B26" s="2">
        <v>30000</v>
      </c>
      <c r="C26" s="2">
        <v>30000</v>
      </c>
      <c r="D26" s="2">
        <v>0</v>
      </c>
      <c r="E26" s="2">
        <v>170288.16</v>
      </c>
      <c r="F26" s="3">
        <f t="shared" si="0"/>
        <v>5.9400000000000001E-2</v>
      </c>
      <c r="G26" t="s">
        <v>6</v>
      </c>
    </row>
    <row r="27" spans="1:7" x14ac:dyDescent="0.15">
      <c r="A27" s="1">
        <v>40004</v>
      </c>
      <c r="B27" s="2">
        <v>1900</v>
      </c>
      <c r="C27" s="2">
        <v>1122.53</v>
      </c>
      <c r="D27" s="2">
        <v>777.47</v>
      </c>
      <c r="E27" s="2">
        <v>169165.63</v>
      </c>
      <c r="F27" s="3">
        <f t="shared" si="0"/>
        <v>5.9400000000000001E-2</v>
      </c>
    </row>
    <row r="28" spans="1:7" x14ac:dyDescent="0.15">
      <c r="A28" s="1">
        <v>40035</v>
      </c>
      <c r="B28" s="2">
        <v>1900</v>
      </c>
      <c r="C28" s="2">
        <v>1062.6300000000001</v>
      </c>
      <c r="D28" s="2">
        <v>837.37</v>
      </c>
      <c r="E28" s="2">
        <v>168103</v>
      </c>
      <c r="F28" s="3">
        <f t="shared" si="0"/>
        <v>5.9400000000000001E-2</v>
      </c>
    </row>
    <row r="29" spans="1:7" x14ac:dyDescent="0.15">
      <c r="A29" s="1">
        <v>40065</v>
      </c>
      <c r="B29" s="2">
        <v>1900</v>
      </c>
      <c r="C29" s="2">
        <v>1067.8900000000001</v>
      </c>
      <c r="D29" s="2">
        <v>832.11</v>
      </c>
      <c r="E29" s="2">
        <v>167035.10999999999</v>
      </c>
      <c r="F29" s="3">
        <f t="shared" si="0"/>
        <v>5.9400000000000001E-2</v>
      </c>
    </row>
    <row r="30" spans="1:7" x14ac:dyDescent="0.15">
      <c r="A30" s="1">
        <v>40096</v>
      </c>
      <c r="B30" s="2">
        <v>1900</v>
      </c>
      <c r="C30" s="2">
        <v>1073.3499999999999</v>
      </c>
      <c r="D30" s="2">
        <v>826.65</v>
      </c>
      <c r="E30" s="2">
        <v>165961.76</v>
      </c>
      <c r="F30" s="3">
        <f t="shared" si="0"/>
        <v>5.9400000000000001E-2</v>
      </c>
    </row>
    <row r="31" spans="1:7" x14ac:dyDescent="0.15">
      <c r="A31" s="1">
        <v>40127</v>
      </c>
      <c r="B31" s="2">
        <v>1900</v>
      </c>
      <c r="C31" s="2">
        <v>1078.49</v>
      </c>
      <c r="D31" s="2">
        <v>821.51</v>
      </c>
      <c r="E31" s="2">
        <v>164883.26999999999</v>
      </c>
      <c r="F31" s="3">
        <f t="shared" si="0"/>
        <v>5.9400000000000001E-2</v>
      </c>
    </row>
    <row r="32" spans="1:7" x14ac:dyDescent="0.15">
      <c r="A32" s="1">
        <v>40157</v>
      </c>
      <c r="B32" s="2">
        <v>1900</v>
      </c>
      <c r="C32" s="2">
        <v>1083.83</v>
      </c>
      <c r="D32" s="2">
        <v>816.17</v>
      </c>
      <c r="E32" s="2">
        <v>163799.44</v>
      </c>
      <c r="F32" s="3">
        <f t="shared" si="0"/>
        <v>5.9400000000000001E-2</v>
      </c>
    </row>
    <row r="33" spans="1:6" x14ac:dyDescent="0.15">
      <c r="A33" s="1">
        <v>40188</v>
      </c>
      <c r="B33" s="2">
        <v>1900</v>
      </c>
      <c r="C33" s="2">
        <v>1089.19</v>
      </c>
      <c r="D33" s="2">
        <v>810.81</v>
      </c>
      <c r="E33" s="2">
        <v>162710.25</v>
      </c>
      <c r="F33" s="3">
        <f t="shared" si="0"/>
        <v>5.9400000000000001E-2</v>
      </c>
    </row>
    <row r="34" spans="1:6" x14ac:dyDescent="0.15">
      <c r="A34" s="1">
        <v>40219</v>
      </c>
      <c r="B34" s="2">
        <v>1900</v>
      </c>
      <c r="C34" s="2">
        <v>1094.58</v>
      </c>
      <c r="D34" s="2">
        <v>805.42</v>
      </c>
      <c r="E34" s="2">
        <v>161615.67000000001</v>
      </c>
      <c r="F34" s="3">
        <f t="shared" si="0"/>
        <v>5.9400000000000001E-2</v>
      </c>
    </row>
    <row r="35" spans="1:6" x14ac:dyDescent="0.15">
      <c r="A35" s="1">
        <v>40247</v>
      </c>
      <c r="B35" s="2">
        <v>1900</v>
      </c>
      <c r="C35" s="2">
        <v>1100.01</v>
      </c>
      <c r="D35" s="2">
        <v>799.99</v>
      </c>
      <c r="E35" s="2">
        <v>160515.66</v>
      </c>
      <c r="F35" s="3">
        <f t="shared" si="0"/>
        <v>5.9400000000000001E-2</v>
      </c>
    </row>
    <row r="36" spans="1:6" x14ac:dyDescent="0.15">
      <c r="A36" s="1">
        <v>40278</v>
      </c>
      <c r="B36" s="2">
        <v>1900</v>
      </c>
      <c r="C36" s="2">
        <v>1105.44</v>
      </c>
      <c r="D36" s="2">
        <v>794.56</v>
      </c>
      <c r="E36" s="2">
        <v>159410.22</v>
      </c>
      <c r="F36" s="3">
        <f t="shared" si="0"/>
        <v>5.9400000000000001E-2</v>
      </c>
    </row>
    <row r="37" spans="1:6" x14ac:dyDescent="0.15">
      <c r="A37" s="1">
        <v>40308</v>
      </c>
      <c r="B37" s="2">
        <v>1900</v>
      </c>
      <c r="C37" s="2">
        <v>1110.92</v>
      </c>
      <c r="D37" s="2">
        <v>789.08</v>
      </c>
      <c r="E37" s="2">
        <v>158299.29999999999</v>
      </c>
      <c r="F37" s="3">
        <f t="shared" si="0"/>
        <v>5.9400000000000001E-2</v>
      </c>
    </row>
    <row r="38" spans="1:6" x14ac:dyDescent="0.15">
      <c r="A38" s="1">
        <v>40313</v>
      </c>
      <c r="B38" s="2">
        <v>1900</v>
      </c>
      <c r="C38" s="2">
        <v>1116.42</v>
      </c>
      <c r="D38" s="2">
        <v>783.58</v>
      </c>
      <c r="E38" s="2">
        <v>157182.88</v>
      </c>
      <c r="F38" s="3">
        <f t="shared" si="0"/>
        <v>5.9400000000000001E-2</v>
      </c>
    </row>
    <row r="39" spans="1:6" x14ac:dyDescent="0.15">
      <c r="A39" s="1">
        <v>40340</v>
      </c>
      <c r="B39" s="2">
        <v>1900</v>
      </c>
      <c r="C39" s="2">
        <v>1126.55</v>
      </c>
      <c r="D39" s="2">
        <v>773.45</v>
      </c>
      <c r="E39" s="2">
        <v>156056.32999999999</v>
      </c>
      <c r="F39" s="3">
        <f t="shared" si="0"/>
        <v>5.9400000000000001E-2</v>
      </c>
    </row>
    <row r="40" spans="1:6" x14ac:dyDescent="0.15">
      <c r="A40" s="1">
        <v>40370</v>
      </c>
      <c r="B40" s="2">
        <v>1900</v>
      </c>
      <c r="C40" s="2">
        <v>1132.9100000000001</v>
      </c>
      <c r="D40" s="2">
        <v>767.09</v>
      </c>
      <c r="E40" s="2">
        <v>154923.42000000001</v>
      </c>
      <c r="F40" s="3">
        <f t="shared" si="0"/>
        <v>5.9400000000000001E-2</v>
      </c>
    </row>
    <row r="41" spans="1:6" x14ac:dyDescent="0.15">
      <c r="A41" s="1">
        <v>40401</v>
      </c>
      <c r="B41" s="2">
        <v>1900</v>
      </c>
      <c r="C41" s="2">
        <v>1138.55</v>
      </c>
      <c r="D41" s="2">
        <v>761.45</v>
      </c>
      <c r="E41" s="2">
        <v>153784.87</v>
      </c>
      <c r="F41" s="3">
        <f t="shared" si="0"/>
        <v>5.9400000000000001E-2</v>
      </c>
    </row>
    <row r="42" spans="1:6" x14ac:dyDescent="0.15">
      <c r="A42" s="1">
        <v>40432</v>
      </c>
      <c r="B42" s="2">
        <v>1900</v>
      </c>
      <c r="C42" s="2">
        <v>1144.22</v>
      </c>
      <c r="D42" s="2">
        <v>755.78</v>
      </c>
      <c r="E42" s="2">
        <v>152640.65</v>
      </c>
      <c r="F42" s="3">
        <f t="shared" si="0"/>
        <v>5.9400000000000001E-2</v>
      </c>
    </row>
    <row r="43" spans="1:6" x14ac:dyDescent="0.15">
      <c r="A43" s="1">
        <v>40462</v>
      </c>
      <c r="B43" s="2">
        <v>1900</v>
      </c>
      <c r="C43" s="2">
        <v>1149.9000000000001</v>
      </c>
      <c r="D43" s="2">
        <v>750.1</v>
      </c>
      <c r="E43" s="2">
        <v>151490.75</v>
      </c>
      <c r="F43" s="3">
        <f t="shared" si="0"/>
        <v>5.9400000000000001E-2</v>
      </c>
    </row>
    <row r="44" spans="1:6" x14ac:dyDescent="0.15">
      <c r="A44" s="1">
        <v>40493</v>
      </c>
      <c r="B44" s="2">
        <v>1900</v>
      </c>
      <c r="C44" s="2">
        <v>1155.6199999999999</v>
      </c>
      <c r="D44" s="2">
        <v>744.38</v>
      </c>
      <c r="E44" s="2">
        <v>150335.13</v>
      </c>
      <c r="F44" s="3">
        <f t="shared" si="0"/>
        <v>5.9400000000000001E-2</v>
      </c>
    </row>
    <row r="45" spans="1:6" x14ac:dyDescent="0.15">
      <c r="A45" s="1">
        <v>40523</v>
      </c>
      <c r="B45" s="2">
        <v>1900</v>
      </c>
      <c r="C45" s="2">
        <v>1161.3699999999999</v>
      </c>
      <c r="D45" s="2">
        <v>738.63</v>
      </c>
      <c r="E45" s="2">
        <v>149173.76000000001</v>
      </c>
      <c r="F45" s="3">
        <f t="shared" si="0"/>
        <v>5.9400000000000001E-2</v>
      </c>
    </row>
    <row r="46" spans="1:6" x14ac:dyDescent="0.15">
      <c r="A46" s="1">
        <v>40562</v>
      </c>
      <c r="B46" s="2">
        <v>1900</v>
      </c>
      <c r="C46" s="2">
        <v>1092.81</v>
      </c>
      <c r="D46" s="2">
        <v>807.19</v>
      </c>
      <c r="E46" s="2">
        <v>148080.95000000001</v>
      </c>
      <c r="F46" s="3">
        <v>6.4000000000000001E-2</v>
      </c>
    </row>
    <row r="47" spans="1:6" x14ac:dyDescent="0.15">
      <c r="A47" s="1">
        <v>40585</v>
      </c>
      <c r="B47" s="2">
        <v>1900</v>
      </c>
      <c r="C47" s="2">
        <v>1114.32</v>
      </c>
      <c r="D47" s="2">
        <v>785.68</v>
      </c>
      <c r="E47" s="2">
        <v>146966.63</v>
      </c>
      <c r="F47" s="3">
        <f t="shared" si="0"/>
        <v>6.4000000000000001E-2</v>
      </c>
    </row>
    <row r="48" spans="1:6" x14ac:dyDescent="0.15">
      <c r="A48" s="1">
        <v>40613</v>
      </c>
      <c r="B48" s="2">
        <v>1900</v>
      </c>
      <c r="C48" s="2">
        <v>1121.92</v>
      </c>
      <c r="D48" s="2">
        <v>778.08</v>
      </c>
      <c r="E48" s="2">
        <v>145844.71</v>
      </c>
      <c r="F48" s="3">
        <f t="shared" si="0"/>
        <v>6.4000000000000001E-2</v>
      </c>
    </row>
    <row r="49" spans="1:6" x14ac:dyDescent="0.15">
      <c r="A49" s="1">
        <v>40644</v>
      </c>
      <c r="B49" s="2">
        <v>1900</v>
      </c>
      <c r="C49" s="2">
        <v>1127.95</v>
      </c>
      <c r="D49" s="2">
        <v>772.05</v>
      </c>
      <c r="E49" s="2">
        <v>144716.76</v>
      </c>
      <c r="F49" s="3">
        <f t="shared" si="0"/>
        <v>6.4000000000000001E-2</v>
      </c>
    </row>
    <row r="50" spans="1:6" x14ac:dyDescent="0.15">
      <c r="A50" s="1">
        <v>40674</v>
      </c>
      <c r="B50" s="2">
        <v>1900</v>
      </c>
      <c r="C50" s="2">
        <v>1133.99</v>
      </c>
      <c r="D50" s="2">
        <v>766.01</v>
      </c>
      <c r="E50" s="2">
        <v>143582.76999999999</v>
      </c>
      <c r="F50" s="3">
        <f t="shared" si="0"/>
        <v>6.4000000000000001E-2</v>
      </c>
    </row>
    <row r="51" spans="1:6" x14ac:dyDescent="0.15">
      <c r="A51" s="1">
        <v>40705</v>
      </c>
      <c r="B51" s="2">
        <v>1900</v>
      </c>
      <c r="C51" s="2">
        <v>1140.07</v>
      </c>
      <c r="D51" s="2">
        <v>759.93</v>
      </c>
      <c r="E51" s="2">
        <v>142442.70000000001</v>
      </c>
      <c r="F51" s="3">
        <f t="shared" si="0"/>
        <v>6.4000000000000001E-2</v>
      </c>
    </row>
    <row r="52" spans="1:6" x14ac:dyDescent="0.15">
      <c r="A52" s="1">
        <v>40735</v>
      </c>
      <c r="B52" s="2">
        <v>1900</v>
      </c>
      <c r="C52" s="2">
        <v>1146.18</v>
      </c>
      <c r="D52" s="2">
        <v>753.82</v>
      </c>
      <c r="E52" s="2">
        <v>141296.51999999999</v>
      </c>
      <c r="F52" s="3">
        <f t="shared" si="0"/>
        <v>6.4000000000000001E-2</v>
      </c>
    </row>
    <row r="53" spans="1:6" x14ac:dyDescent="0.15">
      <c r="A53" s="1">
        <v>40766</v>
      </c>
      <c r="B53" s="2">
        <v>1900</v>
      </c>
      <c r="C53" s="2">
        <v>1152.33</v>
      </c>
      <c r="D53" s="2">
        <v>747.67</v>
      </c>
      <c r="E53" s="2">
        <v>140144.19</v>
      </c>
      <c r="F53" s="3">
        <f t="shared" si="0"/>
        <v>6.4000000000000001E-2</v>
      </c>
    </row>
    <row r="54" spans="1:6" x14ac:dyDescent="0.15">
      <c r="A54" s="1">
        <v>40798</v>
      </c>
      <c r="B54" s="2">
        <v>1900</v>
      </c>
      <c r="C54" s="2">
        <v>1158.51</v>
      </c>
      <c r="D54" s="2">
        <v>741.49</v>
      </c>
      <c r="E54" s="2">
        <v>138985.68</v>
      </c>
      <c r="F54" s="3">
        <f t="shared" si="0"/>
        <v>6.4000000000000001E-2</v>
      </c>
    </row>
    <row r="55" spans="1:6" x14ac:dyDescent="0.15">
      <c r="A55" s="1">
        <v>40827</v>
      </c>
      <c r="B55" s="2">
        <v>1900</v>
      </c>
      <c r="C55" s="2">
        <v>1164.51</v>
      </c>
      <c r="D55" s="2">
        <v>735.49</v>
      </c>
      <c r="E55" s="2">
        <v>137821.17000000001</v>
      </c>
      <c r="F55" s="3">
        <f t="shared" si="0"/>
        <v>6.4000000000000001E-2</v>
      </c>
    </row>
    <row r="56" spans="1:6" x14ac:dyDescent="0.15">
      <c r="A56" s="1">
        <v>40858</v>
      </c>
      <c r="B56" s="2">
        <v>1900</v>
      </c>
      <c r="C56" s="2">
        <v>1170.95</v>
      </c>
      <c r="D56" s="2">
        <v>729.05</v>
      </c>
      <c r="E56" s="2">
        <v>136650.22</v>
      </c>
      <c r="F56" s="3">
        <f t="shared" si="0"/>
        <v>6.4000000000000001E-2</v>
      </c>
    </row>
    <row r="57" spans="1:6" x14ac:dyDescent="0.15">
      <c r="A57" s="1">
        <v>40889</v>
      </c>
      <c r="B57" s="2">
        <v>1900</v>
      </c>
      <c r="C57" s="2">
        <v>1177.24</v>
      </c>
      <c r="D57" s="2">
        <v>722.76</v>
      </c>
      <c r="E57" s="2">
        <v>135472.98000000001</v>
      </c>
      <c r="F57" s="3">
        <f t="shared" si="0"/>
        <v>6.4000000000000001E-2</v>
      </c>
    </row>
    <row r="58" spans="1:6" x14ac:dyDescent="0.15">
      <c r="A58" s="1">
        <v>40919</v>
      </c>
      <c r="B58" s="2">
        <v>1900</v>
      </c>
      <c r="C58" s="2">
        <v>1087.94</v>
      </c>
      <c r="D58" s="2">
        <v>812.06</v>
      </c>
      <c r="E58" s="2">
        <v>134385.04</v>
      </c>
      <c r="F58" s="3">
        <v>7.0499999999999993E-2</v>
      </c>
    </row>
    <row r="59" spans="1:6" x14ac:dyDescent="0.15">
      <c r="A59" s="1">
        <v>40950</v>
      </c>
      <c r="B59" s="2">
        <v>1900</v>
      </c>
      <c r="C59" s="2">
        <v>1116.67</v>
      </c>
      <c r="D59" s="2">
        <v>783.33</v>
      </c>
      <c r="E59" s="2">
        <v>133268.37</v>
      </c>
      <c r="F59" s="3">
        <f t="shared" si="0"/>
        <v>7.0499999999999993E-2</v>
      </c>
    </row>
    <row r="60" spans="1:6" x14ac:dyDescent="0.15">
      <c r="A60" s="1">
        <v>40979</v>
      </c>
      <c r="B60" s="2">
        <v>1900</v>
      </c>
      <c r="C60" s="2">
        <v>1123.3900000000001</v>
      </c>
      <c r="D60" s="2">
        <v>776.61</v>
      </c>
      <c r="E60" s="2">
        <v>132144.98000000001</v>
      </c>
      <c r="F60" s="3">
        <f t="shared" si="0"/>
        <v>7.0499999999999993E-2</v>
      </c>
    </row>
    <row r="61" spans="1:6" x14ac:dyDescent="0.15">
      <c r="A61" s="1">
        <v>41010</v>
      </c>
      <c r="B61" s="2">
        <v>1900</v>
      </c>
      <c r="C61" s="2">
        <v>1130.03</v>
      </c>
      <c r="D61" s="2">
        <v>769.97</v>
      </c>
      <c r="E61" s="2">
        <v>131014.95</v>
      </c>
      <c r="F61" s="3">
        <f t="shared" si="0"/>
        <v>7.0499999999999993E-2</v>
      </c>
    </row>
    <row r="62" spans="1:6" x14ac:dyDescent="0.15">
      <c r="A62" s="1">
        <v>41040</v>
      </c>
      <c r="B62" s="2">
        <v>1900</v>
      </c>
      <c r="C62" s="2">
        <v>1136.7</v>
      </c>
      <c r="D62" s="2">
        <v>763.3</v>
      </c>
      <c r="E62" s="2">
        <v>129878.25</v>
      </c>
      <c r="F62" s="3">
        <f t="shared" si="0"/>
        <v>7.0499999999999993E-2</v>
      </c>
    </row>
    <row r="63" spans="1:6" x14ac:dyDescent="0.15">
      <c r="A63" s="1">
        <v>41080</v>
      </c>
      <c r="B63" s="2">
        <v>1900</v>
      </c>
      <c r="C63" s="2">
        <v>1143.42</v>
      </c>
      <c r="D63" s="2">
        <v>756.58</v>
      </c>
      <c r="E63" s="2">
        <v>128734.83</v>
      </c>
      <c r="F63" s="3">
        <f t="shared" si="0"/>
        <v>7.0499999999999993E-2</v>
      </c>
    </row>
    <row r="64" spans="1:6" x14ac:dyDescent="0.15">
      <c r="A64" s="1">
        <v>41101</v>
      </c>
      <c r="B64" s="2">
        <v>1900</v>
      </c>
      <c r="C64" s="2">
        <v>1148.1600000000001</v>
      </c>
      <c r="D64" s="2">
        <v>751.84</v>
      </c>
      <c r="E64" s="2">
        <v>127586.67</v>
      </c>
      <c r="F64" s="3">
        <f t="shared" si="0"/>
        <v>7.0499999999999993E-2</v>
      </c>
    </row>
    <row r="65" spans="1:6" x14ac:dyDescent="0.15">
      <c r="A65" s="1">
        <v>41132</v>
      </c>
      <c r="B65" s="2">
        <v>1900</v>
      </c>
      <c r="C65" s="2">
        <v>1156.95</v>
      </c>
      <c r="D65" s="2">
        <v>743.05</v>
      </c>
      <c r="E65" s="2">
        <v>126429.72</v>
      </c>
      <c r="F65" s="3">
        <f t="shared" si="0"/>
        <v>7.0499999999999993E-2</v>
      </c>
    </row>
    <row r="66" spans="1:6" x14ac:dyDescent="0.15">
      <c r="A66" s="1">
        <v>41163</v>
      </c>
      <c r="B66" s="2">
        <v>1900</v>
      </c>
      <c r="C66" s="2">
        <v>1163.8</v>
      </c>
      <c r="D66" s="2">
        <v>736.2</v>
      </c>
      <c r="E66" s="2">
        <v>125265.92</v>
      </c>
      <c r="F66" s="3">
        <f t="shared" si="0"/>
        <v>7.0499999999999993E-2</v>
      </c>
    </row>
    <row r="67" spans="1:6" x14ac:dyDescent="0.15">
      <c r="A67" s="1">
        <v>41193</v>
      </c>
      <c r="B67" s="2">
        <v>1900</v>
      </c>
      <c r="C67" s="2">
        <v>1170.67</v>
      </c>
      <c r="D67" s="2">
        <v>729.33</v>
      </c>
      <c r="E67" s="2">
        <v>124095.25</v>
      </c>
      <c r="F67" s="3">
        <f t="shared" si="0"/>
        <v>7.0499999999999993E-2</v>
      </c>
    </row>
    <row r="68" spans="1:6" x14ac:dyDescent="0.15">
      <c r="A68" s="1">
        <v>41225</v>
      </c>
      <c r="B68" s="2">
        <v>1900</v>
      </c>
      <c r="C68" s="2">
        <v>1177.5899999999999</v>
      </c>
      <c r="D68" s="2">
        <v>722.41</v>
      </c>
      <c r="E68" s="2">
        <v>122917.66</v>
      </c>
      <c r="F68" s="3">
        <f t="shared" ref="F68:F84" si="1">F67</f>
        <v>7.0499999999999993E-2</v>
      </c>
    </row>
    <row r="69" spans="1:6" x14ac:dyDescent="0.15">
      <c r="A69" s="1">
        <v>41254</v>
      </c>
      <c r="B69" s="2">
        <v>1900</v>
      </c>
      <c r="C69" s="2">
        <v>1184.31</v>
      </c>
      <c r="D69" s="2">
        <v>715.69</v>
      </c>
      <c r="E69" s="2">
        <v>121733.35</v>
      </c>
      <c r="F69" s="3">
        <f t="shared" si="1"/>
        <v>7.0499999999999993E-2</v>
      </c>
    </row>
    <row r="70" spans="1:6" x14ac:dyDescent="0.15">
      <c r="A70" s="1">
        <v>41285</v>
      </c>
      <c r="B70" s="2">
        <v>1900</v>
      </c>
      <c r="C70" s="2">
        <v>1257.48</v>
      </c>
      <c r="D70" s="2">
        <v>642.52</v>
      </c>
      <c r="E70" s="2">
        <v>120475.87</v>
      </c>
      <c r="F70" s="3">
        <v>6.5500000000000003E-2</v>
      </c>
    </row>
    <row r="71" spans="1:6" x14ac:dyDescent="0.15">
      <c r="A71" s="1">
        <v>41317</v>
      </c>
      <c r="B71" s="2">
        <v>1900</v>
      </c>
      <c r="C71" s="2">
        <v>1249.04</v>
      </c>
      <c r="D71" s="2">
        <v>650.96</v>
      </c>
      <c r="E71" s="2">
        <v>119226.83</v>
      </c>
      <c r="F71" s="3">
        <f t="shared" si="1"/>
        <v>6.5500000000000003E-2</v>
      </c>
    </row>
    <row r="72" spans="1:6" x14ac:dyDescent="0.15">
      <c r="A72" s="1">
        <v>41344</v>
      </c>
      <c r="B72" s="2">
        <v>1900</v>
      </c>
      <c r="C72" s="2">
        <v>1255.5899999999999</v>
      </c>
      <c r="D72" s="2">
        <v>644.41</v>
      </c>
      <c r="E72" s="2">
        <v>117971.24</v>
      </c>
      <c r="F72" s="3">
        <f t="shared" si="1"/>
        <v>6.5500000000000003E-2</v>
      </c>
    </row>
    <row r="73" spans="1:6" x14ac:dyDescent="0.15">
      <c r="A73" s="1">
        <v>41375</v>
      </c>
      <c r="B73" s="2">
        <v>1900</v>
      </c>
      <c r="C73" s="2">
        <v>1262.69</v>
      </c>
      <c r="D73" s="2">
        <v>637.30999999999995</v>
      </c>
      <c r="E73" s="2">
        <v>116708.55</v>
      </c>
      <c r="F73" s="3">
        <f t="shared" si="1"/>
        <v>6.5500000000000003E-2</v>
      </c>
    </row>
    <row r="74" spans="1:6" x14ac:dyDescent="0.15">
      <c r="A74" s="1">
        <v>41405</v>
      </c>
      <c r="B74" s="2">
        <v>1900</v>
      </c>
      <c r="C74" s="2">
        <v>1269.6300000000001</v>
      </c>
      <c r="D74" s="2">
        <v>630.37</v>
      </c>
      <c r="E74" s="2">
        <v>115438.92</v>
      </c>
      <c r="F74" s="3">
        <f t="shared" si="1"/>
        <v>6.5500000000000003E-2</v>
      </c>
    </row>
    <row r="75" spans="1:6" x14ac:dyDescent="0.15">
      <c r="A75" s="1">
        <v>41436</v>
      </c>
      <c r="B75" s="2">
        <v>1900</v>
      </c>
      <c r="C75" s="2">
        <v>1276.5999999999999</v>
      </c>
      <c r="D75" s="2">
        <v>623.4</v>
      </c>
      <c r="E75" s="2">
        <v>114162.32</v>
      </c>
      <c r="F75" s="3">
        <f t="shared" si="1"/>
        <v>6.5500000000000003E-2</v>
      </c>
    </row>
    <row r="76" spans="1:6" x14ac:dyDescent="0.15">
      <c r="A76" s="1">
        <v>41466</v>
      </c>
      <c r="B76" s="2">
        <v>1900</v>
      </c>
      <c r="C76" s="2">
        <v>1283.5999999999999</v>
      </c>
      <c r="D76" s="2">
        <v>616.4</v>
      </c>
      <c r="E76" s="2">
        <v>112878.72</v>
      </c>
      <c r="F76" s="3">
        <f t="shared" si="1"/>
        <v>6.5500000000000003E-2</v>
      </c>
    </row>
    <row r="77" spans="1:6" x14ac:dyDescent="0.15">
      <c r="A77" s="1">
        <v>41497</v>
      </c>
      <c r="B77" s="2">
        <v>1900</v>
      </c>
      <c r="C77" s="2">
        <v>1290.6400000000001</v>
      </c>
      <c r="D77" s="2">
        <v>609.36</v>
      </c>
      <c r="E77" s="2">
        <v>111588.08</v>
      </c>
      <c r="F77" s="3">
        <f t="shared" si="1"/>
        <v>6.5500000000000003E-2</v>
      </c>
    </row>
    <row r="78" spans="1:6" x14ac:dyDescent="0.15">
      <c r="A78" s="1">
        <v>41528</v>
      </c>
      <c r="B78" s="2">
        <v>1900</v>
      </c>
      <c r="C78" s="2">
        <v>1297.73</v>
      </c>
      <c r="D78" s="2">
        <v>602.27</v>
      </c>
      <c r="E78" s="2">
        <v>110290.35</v>
      </c>
      <c r="F78" s="3">
        <f t="shared" si="1"/>
        <v>6.5500000000000003E-2</v>
      </c>
    </row>
    <row r="79" spans="1:6" x14ac:dyDescent="0.15">
      <c r="A79" s="1">
        <v>41558</v>
      </c>
      <c r="B79" s="2">
        <v>1900</v>
      </c>
      <c r="C79" s="2">
        <v>1304.8399999999999</v>
      </c>
      <c r="D79" s="2">
        <v>595.16</v>
      </c>
      <c r="E79" s="2">
        <v>108985.51</v>
      </c>
      <c r="F79" s="3">
        <f t="shared" si="1"/>
        <v>6.5500000000000003E-2</v>
      </c>
    </row>
    <row r="80" spans="1:6" x14ac:dyDescent="0.15">
      <c r="A80" s="1">
        <v>41589</v>
      </c>
      <c r="B80" s="2">
        <v>1900</v>
      </c>
      <c r="C80" s="2">
        <f>1312.01</f>
        <v>1312.01</v>
      </c>
      <c r="D80" s="2">
        <f>587.99</f>
        <v>587.99</v>
      </c>
      <c r="E80" s="2">
        <v>107673.5</v>
      </c>
      <c r="F80" s="3">
        <f t="shared" si="1"/>
        <v>6.5500000000000003E-2</v>
      </c>
    </row>
    <row r="81" spans="1:6" x14ac:dyDescent="0.15">
      <c r="A81" s="1">
        <v>41619</v>
      </c>
      <c r="B81" s="2">
        <v>1900</v>
      </c>
      <c r="C81" s="2">
        <f>1319.2</f>
        <v>1319.2</v>
      </c>
      <c r="D81" s="2">
        <f>580.8</f>
        <v>580.79999999999995</v>
      </c>
      <c r="E81" s="2">
        <f>106354.3</f>
        <v>106354.3</v>
      </c>
      <c r="F81" s="3">
        <f t="shared" si="1"/>
        <v>6.5500000000000003E-2</v>
      </c>
    </row>
    <row r="82" spans="1:6" x14ac:dyDescent="0.15">
      <c r="A82" s="1">
        <v>41656</v>
      </c>
      <c r="B82" s="2">
        <v>1900</v>
      </c>
      <c r="C82" s="2">
        <f>1326.45</f>
        <v>1326.45</v>
      </c>
      <c r="D82" s="2">
        <f>573.55</f>
        <v>573.54999999999995</v>
      </c>
      <c r="E82" s="2">
        <f>105027.85</f>
        <v>105027.85</v>
      </c>
      <c r="F82" s="3">
        <f t="shared" si="1"/>
        <v>6.5500000000000003E-2</v>
      </c>
    </row>
    <row r="83" spans="1:6" x14ac:dyDescent="0.15">
      <c r="A83" s="1">
        <v>41684</v>
      </c>
      <c r="B83" s="2">
        <v>1900</v>
      </c>
      <c r="C83" s="2">
        <f>1332.27</f>
        <v>1332.27</v>
      </c>
      <c r="D83" s="2">
        <f>567.73</f>
        <v>567.73</v>
      </c>
      <c r="E83" s="2">
        <f>103695.58</f>
        <v>103695.58</v>
      </c>
      <c r="F83" s="3">
        <f t="shared" si="1"/>
        <v>6.5500000000000003E-2</v>
      </c>
    </row>
    <row r="84" spans="1:6" x14ac:dyDescent="0.15">
      <c r="A84" s="1">
        <v>41709</v>
      </c>
      <c r="B84" s="2">
        <v>1900</v>
      </c>
      <c r="C84" s="2">
        <f>1340.3</f>
        <v>1340.3</v>
      </c>
      <c r="D84" s="2">
        <v>559.70000000000005</v>
      </c>
      <c r="E84" s="2">
        <f>102355.28</f>
        <v>102355.28</v>
      </c>
      <c r="F84" s="3">
        <f t="shared" si="1"/>
        <v>6.5500000000000003E-2</v>
      </c>
    </row>
    <row r="85" spans="1:6" x14ac:dyDescent="0.15">
      <c r="A85" s="1">
        <v>41742</v>
      </c>
      <c r="B85" s="2">
        <v>1900</v>
      </c>
      <c r="C85" s="2">
        <v>1348.38</v>
      </c>
      <c r="D85" s="2">
        <v>551.62</v>
      </c>
      <c r="E85" s="2">
        <v>101006.9</v>
      </c>
      <c r="F85" s="3">
        <v>6.5500000000000003E-2</v>
      </c>
    </row>
    <row r="86" spans="1:6" x14ac:dyDescent="0.15">
      <c r="A86" s="1">
        <v>41770</v>
      </c>
      <c r="B86" s="2">
        <v>1900</v>
      </c>
      <c r="C86" s="2">
        <v>1355.29</v>
      </c>
      <c r="D86" s="2">
        <f>544.71</f>
        <v>544.71</v>
      </c>
      <c r="E86" s="2">
        <f>99651.61</f>
        <v>99651.61</v>
      </c>
      <c r="F86" s="3">
        <v>6.5500000000000003E-2</v>
      </c>
    </row>
    <row r="87" spans="1:6" x14ac:dyDescent="0.15">
      <c r="A87" s="1">
        <v>41801</v>
      </c>
      <c r="B87" s="2">
        <v>1900</v>
      </c>
      <c r="C87" s="2">
        <f>1363.22</f>
        <v>1363.22</v>
      </c>
      <c r="D87" s="2">
        <f>536.78</f>
        <v>536.78</v>
      </c>
      <c r="E87" s="2">
        <f>98288.39</f>
        <v>98288.39</v>
      </c>
      <c r="F87" s="3">
        <v>6.5500000000000003E-2</v>
      </c>
    </row>
    <row r="88" spans="1:6" x14ac:dyDescent="0.15">
      <c r="A88" s="1">
        <v>41831</v>
      </c>
      <c r="B88" s="2">
        <v>1900</v>
      </c>
      <c r="C88" s="2">
        <f>1370.71</f>
        <v>1370.71</v>
      </c>
      <c r="D88" s="2">
        <f>529.29</f>
        <v>529.29</v>
      </c>
      <c r="E88" s="2">
        <f>96917.68</f>
        <v>96917.68</v>
      </c>
      <c r="F88" s="3">
        <v>6.5500000000000003E-2</v>
      </c>
    </row>
    <row r="89" spans="1:6" x14ac:dyDescent="0.15">
      <c r="A89" s="1">
        <v>41862</v>
      </c>
      <c r="B89" s="2">
        <v>1900</v>
      </c>
      <c r="C89" s="2">
        <f>1378.22</f>
        <v>1378.22</v>
      </c>
      <c r="D89" s="2">
        <f>521.78</f>
        <v>521.78</v>
      </c>
      <c r="E89" s="2">
        <f>95539.46</f>
        <v>95539.46</v>
      </c>
      <c r="F89" s="3">
        <v>6.5500000000000003E-2</v>
      </c>
    </row>
    <row r="90" spans="1:6" x14ac:dyDescent="0.15">
      <c r="A90" s="1">
        <v>41893</v>
      </c>
      <c r="B90" s="2">
        <v>1900</v>
      </c>
      <c r="C90" s="2">
        <f>1385.78</f>
        <v>1385.78</v>
      </c>
      <c r="D90" s="2">
        <f>514.22</f>
        <v>514.22</v>
      </c>
      <c r="E90" s="2">
        <f>94153.68</f>
        <v>94153.68</v>
      </c>
      <c r="F90" s="3">
        <v>6.5500000000000003E-2</v>
      </c>
    </row>
    <row r="91" spans="1:6" x14ac:dyDescent="0.15">
      <c r="A91" s="1">
        <v>41923</v>
      </c>
      <c r="B91" s="2">
        <v>1900</v>
      </c>
      <c r="C91" s="2">
        <v>1393.39</v>
      </c>
      <c r="D91" s="2">
        <v>506.61</v>
      </c>
      <c r="E91" s="2">
        <v>92760.29</v>
      </c>
      <c r="F91" s="3">
        <v>6.5500000000000003E-2</v>
      </c>
    </row>
    <row r="92" spans="1:6" x14ac:dyDescent="0.15">
      <c r="A92" s="1">
        <v>41971</v>
      </c>
      <c r="B92" s="2">
        <f>C92+D92</f>
        <v>93179.48</v>
      </c>
      <c r="C92" s="2">
        <v>92760.29</v>
      </c>
      <c r="D92" s="2">
        <f>296.43+122.76</f>
        <v>419.19</v>
      </c>
      <c r="E92" s="2">
        <v>0</v>
      </c>
      <c r="F92" s="3">
        <v>6.5500000000000003E-2</v>
      </c>
    </row>
    <row r="95" spans="1:6" x14ac:dyDescent="0.15">
      <c r="A95" s="1" t="s">
        <v>7</v>
      </c>
      <c r="B95" s="2">
        <f>SUM(B2:B92)</f>
        <v>284938.02999999997</v>
      </c>
      <c r="C95" s="2">
        <f>SUM(C2:C92)</f>
        <v>210000</v>
      </c>
      <c r="D95" s="2">
        <f>SUM(D2:D92)</f>
        <v>74938.030000000013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bb</cp:lastModifiedBy>
  <dcterms:created xsi:type="dcterms:W3CDTF">2013-10-19T13:27:42Z</dcterms:created>
  <dcterms:modified xsi:type="dcterms:W3CDTF">2015-01-18T12:15:08Z</dcterms:modified>
</cp:coreProperties>
</file>