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6260" yWindow="0" windowWidth="25600" windowHeight="17560" tabRatio="500"/>
  </bookViews>
  <sheets>
    <sheet name="surfac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G17" i="1"/>
  <c r="H16" i="1"/>
  <c r="G16" i="1"/>
  <c r="H15" i="1"/>
  <c r="G15" i="1"/>
  <c r="H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<sst xmlns="http://schemas.openxmlformats.org/spreadsheetml/2006/main" count="34" uniqueCount="29">
  <si>
    <t>F#</t>
  </si>
  <si>
    <t>Date</t>
  </si>
  <si>
    <t>time</t>
  </si>
  <si>
    <t>depth</t>
  </si>
  <si>
    <t>Temperature</t>
  </si>
  <si>
    <t>Salinity</t>
  </si>
  <si>
    <t>Latitude</t>
  </si>
  <si>
    <t>Longitude</t>
  </si>
  <si>
    <t>Cs137 (Bq/m^3)</t>
  </si>
  <si>
    <t>Error (±Bq/m^3)</t>
  </si>
  <si>
    <t>Cs134 (Bq/m^3)</t>
  </si>
  <si>
    <t>F1000</t>
  </si>
  <si>
    <t>F1001</t>
  </si>
  <si>
    <t>F1012</t>
  </si>
  <si>
    <t>F1033</t>
  </si>
  <si>
    <t>F1034</t>
  </si>
  <si>
    <t>F1035</t>
  </si>
  <si>
    <t>F1037</t>
  </si>
  <si>
    <t>F1038</t>
  </si>
  <si>
    <t>F1039</t>
  </si>
  <si>
    <t>F1046</t>
  </si>
  <si>
    <t>F1047</t>
  </si>
  <si>
    <t>F1064</t>
  </si>
  <si>
    <t>F1082</t>
  </si>
  <si>
    <t>F1084</t>
  </si>
  <si>
    <t>bd</t>
  </si>
  <si>
    <t>-</t>
  </si>
  <si>
    <t>F1086</t>
  </si>
  <si>
    <t>F1088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</si>
</sst>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E20" sqref="E2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9</v>
      </c>
    </row>
    <row r="2" spans="1:12" s="4" customFormat="1">
      <c r="A2" s="2" t="s">
        <v>11</v>
      </c>
      <c r="B2" s="3">
        <v>41040</v>
      </c>
      <c r="C2" s="4">
        <v>1550</v>
      </c>
      <c r="D2" s="5">
        <v>3</v>
      </c>
      <c r="E2" s="4">
        <v>11.5</v>
      </c>
      <c r="F2" s="4">
        <v>30.87</v>
      </c>
      <c r="G2" s="6">
        <f>38+(2.5/60)</f>
        <v>38.041666666666664</v>
      </c>
      <c r="H2" s="6">
        <f>141+(17/60)</f>
        <v>141.28333333333333</v>
      </c>
      <c r="I2" s="7">
        <v>9.0446809260892227</v>
      </c>
      <c r="J2" s="7">
        <v>0.64977078421211565</v>
      </c>
      <c r="K2" s="7">
        <v>8.8870136011477641</v>
      </c>
      <c r="L2" s="7">
        <v>0.84716411881438325</v>
      </c>
    </row>
    <row r="3" spans="1:12" s="4" customFormat="1">
      <c r="A3" s="8" t="s">
        <v>12</v>
      </c>
      <c r="B3" s="3">
        <v>41040</v>
      </c>
      <c r="C3" s="4">
        <v>1720</v>
      </c>
      <c r="D3" s="5">
        <v>3</v>
      </c>
      <c r="E3" s="4">
        <v>10.8</v>
      </c>
      <c r="F3" s="4">
        <v>32.83</v>
      </c>
      <c r="G3" s="6">
        <f>37+(15/60)</f>
        <v>37.25</v>
      </c>
      <c r="H3" s="6">
        <f>141+(22.5/60)</f>
        <v>141.375</v>
      </c>
      <c r="I3" s="7">
        <v>10.240292354048911</v>
      </c>
      <c r="J3" s="7">
        <v>0.51271150735265536</v>
      </c>
      <c r="K3" s="7">
        <v>8.0830919278334914</v>
      </c>
      <c r="L3" s="7">
        <v>0.66997442203279534</v>
      </c>
    </row>
    <row r="4" spans="1:12" s="4" customFormat="1">
      <c r="A4" s="8" t="s">
        <v>13</v>
      </c>
      <c r="B4" s="3">
        <v>41041</v>
      </c>
      <c r="C4" s="4">
        <v>315</v>
      </c>
      <c r="D4" s="5">
        <v>3</v>
      </c>
      <c r="E4" s="4">
        <v>14.8</v>
      </c>
      <c r="F4" s="4">
        <v>34.26</v>
      </c>
      <c r="G4" s="6">
        <f>37+(10/60)</f>
        <v>37.166666666666664</v>
      </c>
      <c r="H4" s="6">
        <f>141+(26/60)</f>
        <v>141.43333333333334</v>
      </c>
      <c r="I4" s="7">
        <v>3.6757297644980622</v>
      </c>
      <c r="J4" s="7">
        <v>0.45914102393960243</v>
      </c>
      <c r="K4" s="7">
        <v>2.2973917850725769</v>
      </c>
      <c r="L4" s="7">
        <v>0.63657915047110103</v>
      </c>
    </row>
    <row r="5" spans="1:12" s="4" customFormat="1">
      <c r="A5" s="8" t="s">
        <v>14</v>
      </c>
      <c r="B5" s="3">
        <v>41042</v>
      </c>
      <c r="C5" s="4">
        <v>1215</v>
      </c>
      <c r="D5" s="5">
        <v>3</v>
      </c>
      <c r="E5" s="4">
        <v>14.6</v>
      </c>
      <c r="F5" s="4">
        <v>34.32</v>
      </c>
      <c r="G5" s="9">
        <f>38+(16.571/60)</f>
        <v>38.276183333333336</v>
      </c>
      <c r="H5" s="6">
        <f>143+(30.493/60)</f>
        <v>143.50821666666667</v>
      </c>
      <c r="I5" s="7">
        <v>4.4355421091506964</v>
      </c>
      <c r="J5" s="7">
        <v>0.50114638386206922</v>
      </c>
      <c r="K5" s="7">
        <v>2.3147772736128247</v>
      </c>
      <c r="L5" s="7">
        <v>0.67875045852020044</v>
      </c>
    </row>
    <row r="6" spans="1:12" s="4" customFormat="1">
      <c r="A6" s="8" t="s">
        <v>15</v>
      </c>
      <c r="B6" s="3">
        <v>41042</v>
      </c>
      <c r="C6" s="4">
        <v>2100</v>
      </c>
      <c r="D6" s="5">
        <v>3</v>
      </c>
      <c r="E6" s="4">
        <v>14.5</v>
      </c>
      <c r="F6" s="4">
        <v>34.15</v>
      </c>
      <c r="G6" s="9">
        <f>38+(7.916/60)</f>
        <v>38.131933333333336</v>
      </c>
      <c r="H6" s="6">
        <f>144+(45.203/60)</f>
        <v>144.75338333333335</v>
      </c>
      <c r="I6" s="7">
        <v>4.6882392082219484</v>
      </c>
      <c r="J6" s="7">
        <v>0.43131902633765168</v>
      </c>
      <c r="K6" s="7">
        <v>4.2052161768781122</v>
      </c>
      <c r="L6" s="7">
        <v>0.59670106861680983</v>
      </c>
    </row>
    <row r="7" spans="1:12" s="4" customFormat="1">
      <c r="A7" s="8" t="s">
        <v>16</v>
      </c>
      <c r="B7" s="3">
        <v>41043</v>
      </c>
      <c r="C7" s="4">
        <v>320</v>
      </c>
      <c r="D7" s="5">
        <v>3</v>
      </c>
      <c r="E7" s="4">
        <v>15</v>
      </c>
      <c r="F7" s="4">
        <v>34.25</v>
      </c>
      <c r="G7" s="9">
        <f>38+(9.782/60)</f>
        <v>38.163033333333331</v>
      </c>
      <c r="H7" s="6">
        <f>144+(27.685/60)</f>
        <v>144.46141666666668</v>
      </c>
      <c r="I7" s="7">
        <v>3.7418146875662832</v>
      </c>
      <c r="J7" s="7">
        <v>0.36985789311232103</v>
      </c>
      <c r="K7" s="7">
        <v>2.3887958085156518</v>
      </c>
      <c r="L7" s="7">
        <v>0.48234199891178264</v>
      </c>
    </row>
    <row r="8" spans="1:12" s="4" customFormat="1">
      <c r="A8" s="8" t="s">
        <v>17</v>
      </c>
      <c r="B8" s="3">
        <v>41043</v>
      </c>
      <c r="C8" s="4">
        <v>1020</v>
      </c>
      <c r="D8" s="5">
        <v>3</v>
      </c>
      <c r="E8" s="4">
        <v>14.5</v>
      </c>
      <c r="F8" s="4">
        <v>34.18</v>
      </c>
      <c r="G8" s="9">
        <f>38+(18.803/60)</f>
        <v>38.313383333333334</v>
      </c>
      <c r="H8" s="6">
        <f>144+(37.222/60)</f>
        <v>144.62036666666665</v>
      </c>
      <c r="I8" s="7">
        <v>5.7024091569821005</v>
      </c>
      <c r="J8" s="7">
        <v>0.53798959041815952</v>
      </c>
      <c r="K8" s="7">
        <v>3.6115668575435889</v>
      </c>
      <c r="L8" s="7">
        <v>0.75636065101655992</v>
      </c>
    </row>
    <row r="9" spans="1:12" s="4" customFormat="1">
      <c r="A9" s="8" t="s">
        <v>18</v>
      </c>
      <c r="B9" s="3">
        <v>41043</v>
      </c>
      <c r="C9" s="4">
        <v>1800</v>
      </c>
      <c r="D9" s="5">
        <v>3</v>
      </c>
      <c r="E9" s="4">
        <v>15.3</v>
      </c>
      <c r="F9" s="4">
        <v>34.18</v>
      </c>
      <c r="G9" s="9">
        <f>38+(16.901/60)</f>
        <v>38.281683333333334</v>
      </c>
      <c r="H9" s="6">
        <f>143+(6.57/60)</f>
        <v>143.1095</v>
      </c>
      <c r="I9" s="7">
        <v>3.0242975973694648</v>
      </c>
      <c r="J9" s="7">
        <v>0.41273629863097111</v>
      </c>
      <c r="K9" s="7">
        <v>1.6320871892970477</v>
      </c>
      <c r="L9" s="7">
        <v>0.55404698164612642</v>
      </c>
    </row>
    <row r="10" spans="1:12" s="4" customFormat="1">
      <c r="A10" s="8" t="s">
        <v>19</v>
      </c>
      <c r="B10" s="3">
        <v>41043</v>
      </c>
      <c r="C10" s="4">
        <v>2010</v>
      </c>
      <c r="D10" s="5">
        <v>3</v>
      </c>
      <c r="E10" s="4">
        <v>12.4</v>
      </c>
      <c r="F10" s="4">
        <v>33.83</v>
      </c>
      <c r="G10" s="9">
        <f>38+(17.69/60)</f>
        <v>38.294833333333337</v>
      </c>
      <c r="H10" s="6">
        <f>143+(37.07/60)</f>
        <v>143.61783333333332</v>
      </c>
      <c r="I10" s="7">
        <v>7.3237719707038318</v>
      </c>
      <c r="J10" s="7">
        <v>0.45209449208608565</v>
      </c>
      <c r="K10" s="7">
        <v>5.4312184895044062</v>
      </c>
      <c r="L10" s="7">
        <v>0.57174711551359647</v>
      </c>
    </row>
    <row r="11" spans="1:12" s="4" customFormat="1">
      <c r="A11" s="8" t="s">
        <v>20</v>
      </c>
      <c r="B11" s="3">
        <v>41045</v>
      </c>
      <c r="C11" s="4">
        <v>800</v>
      </c>
      <c r="D11" s="5">
        <v>3</v>
      </c>
      <c r="E11" s="4">
        <v>12.8</v>
      </c>
      <c r="F11" s="4">
        <v>33.26</v>
      </c>
      <c r="G11" s="9">
        <f>37+(35.26/60)</f>
        <v>37.587666666666664</v>
      </c>
      <c r="H11" s="6">
        <f>141+(25.47/60)</f>
        <v>141.42449999999999</v>
      </c>
      <c r="I11" s="7">
        <v>7.7487919521865205</v>
      </c>
      <c r="J11" s="7">
        <v>0.61645523994036622</v>
      </c>
      <c r="K11" s="7">
        <v>5.332958488449119</v>
      </c>
      <c r="L11" s="7">
        <v>0.78651285105009228</v>
      </c>
    </row>
    <row r="12" spans="1:12" s="4" customFormat="1">
      <c r="A12" s="8" t="s">
        <v>21</v>
      </c>
      <c r="B12" s="3">
        <v>41045</v>
      </c>
      <c r="C12" s="4">
        <v>945</v>
      </c>
      <c r="D12" s="5">
        <v>3</v>
      </c>
      <c r="E12" s="4">
        <v>14.6</v>
      </c>
      <c r="F12" s="4">
        <v>33.99</v>
      </c>
      <c r="G12" s="9">
        <f>37+(17.2/60)</f>
        <v>37.286666666666669</v>
      </c>
      <c r="H12" s="6">
        <f>141+(26.608/60)</f>
        <v>141.44346666666667</v>
      </c>
      <c r="I12" s="7">
        <v>4.7993756310713813</v>
      </c>
      <c r="J12" s="7">
        <v>0.35124610172523224</v>
      </c>
      <c r="K12" s="7">
        <v>3.6291318636241399</v>
      </c>
      <c r="L12" s="7">
        <v>0.52063117505915568</v>
      </c>
    </row>
    <row r="13" spans="1:12" s="4" customFormat="1">
      <c r="A13" s="8" t="s">
        <v>22</v>
      </c>
      <c r="B13" s="3">
        <v>41045</v>
      </c>
      <c r="C13" s="4">
        <v>1935</v>
      </c>
      <c r="D13" s="5">
        <v>3</v>
      </c>
      <c r="E13" s="4">
        <v>16.7</v>
      </c>
      <c r="F13" s="4">
        <v>33.85</v>
      </c>
      <c r="G13" s="9">
        <f>36+(30.083/60)</f>
        <v>36.501383333333337</v>
      </c>
      <c r="H13" s="6">
        <f>141+(40.033/60)</f>
        <v>141.66721666666666</v>
      </c>
      <c r="I13" s="7">
        <v>7.309789231290055</v>
      </c>
      <c r="J13" s="7">
        <v>0.5553943993053243</v>
      </c>
      <c r="K13" s="7">
        <v>6.3367206583275761</v>
      </c>
      <c r="L13" s="7">
        <v>0.76296334329476823</v>
      </c>
    </row>
    <row r="14" spans="1:12" s="4" customFormat="1">
      <c r="A14" s="8" t="s">
        <v>23</v>
      </c>
      <c r="B14" s="3">
        <v>41046</v>
      </c>
      <c r="C14" s="4">
        <v>740</v>
      </c>
      <c r="D14" s="5">
        <v>3</v>
      </c>
      <c r="E14" s="13">
        <v>16.600000000000001</v>
      </c>
      <c r="F14" s="4">
        <v>33.770000000000003</v>
      </c>
      <c r="G14" s="6">
        <v>36</v>
      </c>
      <c r="H14" s="6">
        <f>141+(19.648/60)</f>
        <v>141.32746666666668</v>
      </c>
      <c r="I14" s="7">
        <v>12.300739199310932</v>
      </c>
      <c r="J14" s="7">
        <v>0.70026650869278417</v>
      </c>
      <c r="K14" s="7">
        <v>10.837937393083669</v>
      </c>
      <c r="L14" s="7">
        <v>0.96636040735112316</v>
      </c>
    </row>
    <row r="15" spans="1:12" s="4" customFormat="1">
      <c r="A15" s="8" t="s">
        <v>24</v>
      </c>
      <c r="B15" s="3">
        <v>41046</v>
      </c>
      <c r="C15" s="4">
        <v>1115</v>
      </c>
      <c r="D15" s="5">
        <v>3</v>
      </c>
      <c r="E15" s="13">
        <v>22.7</v>
      </c>
      <c r="F15" s="4">
        <v>34.340000000000003</v>
      </c>
      <c r="G15" s="6">
        <f>35+(27.344/60)</f>
        <v>35.455733333333335</v>
      </c>
      <c r="H15" s="6">
        <f>141+(36.789/60)</f>
        <v>141.61314999999999</v>
      </c>
      <c r="I15" s="7">
        <v>1.3253157170555787</v>
      </c>
      <c r="J15" s="7">
        <v>0.24937923904241807</v>
      </c>
      <c r="K15" s="4" t="s">
        <v>25</v>
      </c>
      <c r="L15" s="4" t="s">
        <v>26</v>
      </c>
    </row>
    <row r="16" spans="1:12" s="4" customFormat="1">
      <c r="A16" s="8" t="s">
        <v>27</v>
      </c>
      <c r="B16" s="3">
        <v>41046</v>
      </c>
      <c r="C16" s="4">
        <v>1850</v>
      </c>
      <c r="D16" s="5">
        <v>3</v>
      </c>
      <c r="E16" s="13">
        <v>22.7</v>
      </c>
      <c r="F16" s="4">
        <v>34.380000000000003</v>
      </c>
      <c r="G16" s="6">
        <f>35+(7.92/60)</f>
        <v>35.131999999999998</v>
      </c>
      <c r="H16" s="6">
        <f>140+(54.253/60)</f>
        <v>140.90421666666666</v>
      </c>
      <c r="I16" s="7">
        <v>1.3209376657159986</v>
      </c>
      <c r="J16" s="7">
        <v>0.32799775975146567</v>
      </c>
      <c r="K16" s="4" t="s">
        <v>25</v>
      </c>
      <c r="L16" s="4" t="s">
        <v>26</v>
      </c>
    </row>
    <row r="17" spans="1:12" s="4" customFormat="1">
      <c r="A17" s="10" t="s">
        <v>28</v>
      </c>
      <c r="B17" s="3">
        <v>41046</v>
      </c>
      <c r="C17" s="11">
        <v>2325</v>
      </c>
      <c r="D17" s="5">
        <v>3</v>
      </c>
      <c r="E17" s="13">
        <v>19.600000000000001</v>
      </c>
      <c r="F17" s="4">
        <v>34.17</v>
      </c>
      <c r="G17" s="12">
        <f>34+(59.324/60)</f>
        <v>34.988733333333336</v>
      </c>
      <c r="H17" s="12">
        <f>140+(16.82/60)</f>
        <v>140.28033333333335</v>
      </c>
      <c r="I17" s="7">
        <v>1.7707410417122194</v>
      </c>
      <c r="J17" s="7">
        <v>0.26445174163933594</v>
      </c>
      <c r="K17" s="4" t="s">
        <v>25</v>
      </c>
      <c r="L17" s="4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surface</vt:lpstr>
    </vt:vector>
  </TitlesOfParts>
  <Company>WHOI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Sachiko Yoshida</dc:creator>
  <cp:lastModifiedBy>Sachiko Yoshida</cp:lastModifiedBy>
  <dcterms:created xsi:type="dcterms:W3CDTF">2013-12-11T20:54:03Z</dcterms:created>
  <dcterms:modified xsi:type="dcterms:W3CDTF">2014-01-03T04:25:31Z</dcterms:modified>
</cp:coreProperties>
</file>