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7660" windowHeight="124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8" i="1"/>
  <c r="F13"/>
  <c r="I13"/>
  <c r="I15"/>
  <c r="P15" s="1"/>
  <c r="Q15" s="1"/>
  <c r="F15"/>
  <c r="I14"/>
  <c r="F14"/>
  <c r="N18"/>
  <c r="D18"/>
  <c r="I12"/>
  <c r="F12"/>
  <c r="I6"/>
  <c r="F6"/>
  <c r="I5"/>
  <c r="F5"/>
  <c r="I11"/>
  <c r="F11"/>
  <c r="I10"/>
  <c r="F10"/>
  <c r="F3"/>
  <c r="F9"/>
  <c r="F4"/>
  <c r="I3"/>
  <c r="I9"/>
  <c r="I4"/>
  <c r="I2"/>
  <c r="F2"/>
  <c r="P2" s="1"/>
  <c r="Q2" s="1"/>
  <c r="P9" l="1"/>
  <c r="Q9" s="1"/>
  <c r="P13"/>
  <c r="Q13" s="1"/>
  <c r="P10"/>
  <c r="Q10" s="1"/>
  <c r="P11"/>
  <c r="Q11" s="1"/>
  <c r="P5"/>
  <c r="Q5" s="1"/>
  <c r="P6"/>
  <c r="Q6" s="1"/>
  <c r="P12"/>
  <c r="Q12" s="1"/>
  <c r="P4"/>
  <c r="Q4" s="1"/>
  <c r="P3"/>
  <c r="Q3" s="1"/>
  <c r="P14"/>
  <c r="Q14" s="1"/>
  <c r="F18"/>
  <c r="P18" s="1"/>
  <c r="Q18" s="1"/>
</calcChain>
</file>

<file path=xl/sharedStrings.xml><?xml version="1.0" encoding="utf-8"?>
<sst xmlns="http://schemas.openxmlformats.org/spreadsheetml/2006/main" count="60" uniqueCount="28">
  <si>
    <t>dim</t>
  </si>
  <si>
    <t>rows</t>
  </si>
  <si>
    <t>columns</t>
  </si>
  <si>
    <t>map size</t>
  </si>
  <si>
    <t>neighborhood</t>
  </si>
  <si>
    <t>gaussian</t>
  </si>
  <si>
    <t>initial width</t>
  </si>
  <si>
    <t>final width</t>
  </si>
  <si>
    <t>vectors</t>
  </si>
  <si>
    <t>training steps</t>
  </si>
  <si>
    <t>feynman</t>
  </si>
  <si>
    <t>batches</t>
  </si>
  <si>
    <t>processes</t>
  </si>
  <si>
    <t>run time (m)</t>
  </si>
  <si>
    <t>big red (login)</t>
  </si>
  <si>
    <t>big red (job)</t>
  </si>
  <si>
    <t>tasks per node</t>
  </si>
  <si>
    <t>?</t>
  </si>
  <si>
    <t>peak memory usage per process</t>
  </si>
  <si>
    <t>12.6% (about 2GB), quite constant</t>
  </si>
  <si>
    <t>notes</t>
  </si>
  <si>
    <t>less than half of the equivalent big red run time.. Perhaps due to transmission over MPI among four nodes?</t>
  </si>
  <si>
    <t>req 10h</t>
  </si>
  <si>
    <t>batch size</t>
  </si>
  <si>
    <t>complexity guess</t>
  </si>
  <si>
    <t>Big Red run time estimate (m)</t>
  </si>
  <si>
    <t>distance</t>
  </si>
  <si>
    <t>euclidean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</si>
</sst>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1" xfId="1"/>
    <xf numFmtId="10" fontId="0" fillId="0" borderId="0" xfId="0" applyNumberFormat="1"/>
    <xf numFmtId="0" fontId="2" fillId="3" borderId="0" xfId="2"/>
    <xf numFmtId="0" fontId="1" fillId="2" borderId="2" xfId="1" applyBorder="1"/>
  </cellXfs>
  <cellStyles count="3">
    <cellStyle name="20% - Accent3" xfId="2" builtinId="38"/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Big Red jobs</a:t>
            </a:r>
          </a:p>
          <a:p>
            <a:pPr>
              <a:defRPr/>
            </a:pPr>
            <a:r>
              <a:rPr lang="en-US"/>
              <a:t>(complexity</a:t>
            </a:r>
            <a:r>
              <a:rPr lang="en-US" baseline="0"/>
              <a:t> guess) vs runtime  </a:t>
            </a:r>
            <a:r>
              <a:rPr lang="en-US"/>
              <a:t>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841722907762575"/>
                  <c:y val="-8.4308264905997257E-2"/>
                </c:manualLayout>
              </c:layout>
              <c:numFmt formatCode="General" sourceLinked="0"/>
            </c:trendlineLbl>
          </c:trendline>
          <c:xVal>
            <c:numRef>
              <c:f>(Sheet1!$P$10,Sheet1!$P$11,Sheet1!$P$12,Sheet1!$P$13,Sheet1!$P$14,Sheet1!$P$15)</c:f>
              <c:numCache>
                <c:formatCode>General</c:formatCode>
                <c:ptCount val="6"/>
                <c:pt idx="0">
                  <c:v>2.1735E+17</c:v>
                </c:pt>
                <c:pt idx="1">
                  <c:v>2.1735E+19</c:v>
                </c:pt>
                <c:pt idx="2">
                  <c:v>4.6368E+19</c:v>
                </c:pt>
                <c:pt idx="3">
                  <c:v>1.1592E+19</c:v>
                </c:pt>
                <c:pt idx="4">
                  <c:v>5.796E+19</c:v>
                </c:pt>
                <c:pt idx="5">
                  <c:v>3.864E+20</c:v>
                </c:pt>
              </c:numCache>
            </c:numRef>
          </c:xVal>
          <c:yVal>
            <c:numRef>
              <c:f>(Sheet1!$R$10,Sheet1!$R$11,Sheet1!$R$12,Sheet1!$R$13,Sheet1!$R$14,Sheet1!$R$15)</c:f>
              <c:numCache>
                <c:formatCode>General</c:formatCode>
                <c:ptCount val="6"/>
                <c:pt idx="0">
                  <c:v>15</c:v>
                </c:pt>
                <c:pt idx="1">
                  <c:v>86</c:v>
                </c:pt>
                <c:pt idx="2">
                  <c:v>51</c:v>
                </c:pt>
                <c:pt idx="3">
                  <c:v>50</c:v>
                </c:pt>
                <c:pt idx="4">
                  <c:v>90</c:v>
                </c:pt>
                <c:pt idx="5">
                  <c:v>246</c:v>
                </c:pt>
              </c:numCache>
            </c:numRef>
          </c:yVal>
        </c:ser>
        <c:axId val="63112704"/>
        <c:axId val="63114240"/>
      </c:scatterChart>
      <c:valAx>
        <c:axId val="63112704"/>
        <c:scaling>
          <c:orientation val="minMax"/>
        </c:scaling>
        <c:axPos val="b"/>
        <c:numFmt formatCode="General" sourceLinked="1"/>
        <c:tickLblPos val="nextTo"/>
        <c:crossAx val="63114240"/>
        <c:crosses val="autoZero"/>
        <c:crossBetween val="midCat"/>
      </c:valAx>
      <c:valAx>
        <c:axId val="63114240"/>
        <c:scaling>
          <c:orientation val="minMax"/>
        </c:scaling>
        <c:axPos val="l"/>
        <c:majorGridlines/>
        <c:numFmt formatCode="General" sourceLinked="1"/>
        <c:tickLblPos val="nextTo"/>
        <c:crossAx val="6311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19</xdr:row>
      <xdr:rowOff>38101</xdr:rowOff>
    </xdr:from>
    <xdr:to>
      <xdr:col>12</xdr:col>
      <xdr:colOff>495299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tabSelected="1" workbookViewId="0">
      <selection activeCell="C22" sqref="C22"/>
    </sheetView>
  </sheetViews>
  <sheetFormatPr defaultRowHeight="15"/>
  <cols>
    <col min="1" max="1" width="15.140625" customWidth="1"/>
    <col min="2" max="2" width="5" bestFit="1" customWidth="1"/>
    <col min="3" max="3" width="8" bestFit="1" customWidth="1"/>
    <col min="4" max="4" width="13.140625" bestFit="1" customWidth="1"/>
    <col min="5" max="5" width="9.7109375" bestFit="1" customWidth="1"/>
    <col min="6" max="6" width="7.85546875" bestFit="1" customWidth="1"/>
    <col min="7" max="7" width="5.28515625" bestFit="1" customWidth="1"/>
    <col min="8" max="8" width="8.42578125" bestFit="1" customWidth="1"/>
    <col min="10" max="10" width="13.7109375" bestFit="1" customWidth="1"/>
    <col min="11" max="11" width="11.7109375" bestFit="1" customWidth="1"/>
    <col min="12" max="12" width="10.5703125" bestFit="1" customWidth="1"/>
    <col min="14" max="14" width="11.28515625" customWidth="1"/>
    <col min="15" max="15" width="14" bestFit="1" customWidth="1"/>
    <col min="16" max="16" width="16.42578125" bestFit="1" customWidth="1"/>
    <col min="17" max="17" width="28" bestFit="1" customWidth="1"/>
    <col min="18" max="18" width="26.28515625" bestFit="1" customWidth="1"/>
    <col min="19" max="19" width="31" customWidth="1"/>
    <col min="20" max="20" width="28.140625" customWidth="1"/>
  </cols>
  <sheetData>
    <row r="1" spans="1:20">
      <c r="B1" t="s">
        <v>0</v>
      </c>
      <c r="C1" t="s">
        <v>8</v>
      </c>
      <c r="D1" t="s">
        <v>9</v>
      </c>
      <c r="E1" t="s">
        <v>23</v>
      </c>
      <c r="F1" s="1" t="s">
        <v>11</v>
      </c>
      <c r="G1" t="s">
        <v>1</v>
      </c>
      <c r="H1" t="s">
        <v>2</v>
      </c>
      <c r="I1" s="1" t="s">
        <v>3</v>
      </c>
      <c r="J1" t="s">
        <v>4</v>
      </c>
      <c r="K1" t="s">
        <v>6</v>
      </c>
      <c r="L1" t="s">
        <v>7</v>
      </c>
      <c r="M1" t="s">
        <v>26</v>
      </c>
      <c r="N1" t="s">
        <v>12</v>
      </c>
      <c r="O1" t="s">
        <v>16</v>
      </c>
      <c r="P1" s="1" t="s">
        <v>24</v>
      </c>
      <c r="Q1" t="s">
        <v>25</v>
      </c>
      <c r="R1" t="s">
        <v>13</v>
      </c>
      <c r="S1" t="s">
        <v>18</v>
      </c>
      <c r="T1" t="s">
        <v>20</v>
      </c>
    </row>
    <row r="2" spans="1:20">
      <c r="A2" t="s">
        <v>14</v>
      </c>
      <c r="B2">
        <v>3</v>
      </c>
      <c r="C2">
        <v>10000</v>
      </c>
      <c r="D2">
        <v>1000000</v>
      </c>
      <c r="E2">
        <v>10000</v>
      </c>
      <c r="F2" s="1">
        <f t="shared" ref="F2:F3" si="0">D2/E2</f>
        <v>100</v>
      </c>
      <c r="G2">
        <v>8</v>
      </c>
      <c r="H2">
        <v>14</v>
      </c>
      <c r="I2" s="1">
        <f t="shared" ref="I2:I3" si="1">G2*H2</f>
        <v>112</v>
      </c>
      <c r="J2" t="s">
        <v>5</v>
      </c>
      <c r="K2">
        <v>8</v>
      </c>
      <c r="L2">
        <v>1</v>
      </c>
      <c r="M2" t="s">
        <v>27</v>
      </c>
      <c r="N2">
        <v>4</v>
      </c>
      <c r="P2" s="1">
        <f>B2*C2*D2*F2*I2/N2</f>
        <v>84000000000000</v>
      </c>
      <c r="Q2">
        <f>0.0000000000000000005*P2 + 43.369</f>
        <v>43.369042</v>
      </c>
      <c r="R2">
        <v>1.3</v>
      </c>
    </row>
    <row r="3" spans="1:20">
      <c r="A3" t="s">
        <v>14</v>
      </c>
      <c r="B3">
        <v>3</v>
      </c>
      <c r="C3">
        <v>10000</v>
      </c>
      <c r="D3">
        <v>1000000</v>
      </c>
      <c r="E3">
        <v>10000</v>
      </c>
      <c r="F3" s="1">
        <f t="shared" si="0"/>
        <v>100</v>
      </c>
      <c r="G3">
        <v>8</v>
      </c>
      <c r="H3">
        <v>14</v>
      </c>
      <c r="I3" s="1">
        <f t="shared" si="1"/>
        <v>112</v>
      </c>
      <c r="J3" t="s">
        <v>5</v>
      </c>
      <c r="K3">
        <v>8</v>
      </c>
      <c r="L3">
        <v>1</v>
      </c>
      <c r="M3" t="s">
        <v>27</v>
      </c>
      <c r="N3">
        <v>1</v>
      </c>
      <c r="P3" s="1">
        <f t="shared" ref="P3" si="2">B3*C3*D3*F3*I3/N3</f>
        <v>336000000000000</v>
      </c>
      <c r="Q3">
        <f t="shared" ref="Q3" si="3">0.0000000000000000005*P3 + 43.369</f>
        <v>43.369168000000002</v>
      </c>
      <c r="R3">
        <v>5.2</v>
      </c>
    </row>
    <row r="4" spans="1:20">
      <c r="A4" t="s">
        <v>10</v>
      </c>
      <c r="B4">
        <v>3</v>
      </c>
      <c r="C4">
        <v>2000000</v>
      </c>
      <c r="D4">
        <v>100000</v>
      </c>
      <c r="E4">
        <v>10000</v>
      </c>
      <c r="F4" s="1">
        <f>D4/E4</f>
        <v>10</v>
      </c>
      <c r="G4">
        <v>252</v>
      </c>
      <c r="H4">
        <v>300</v>
      </c>
      <c r="I4" s="1">
        <f>G4*H4</f>
        <v>75600</v>
      </c>
      <c r="J4" t="s">
        <v>5</v>
      </c>
      <c r="K4">
        <v>200</v>
      </c>
      <c r="L4">
        <v>1</v>
      </c>
      <c r="M4" t="s">
        <v>27</v>
      </c>
      <c r="N4">
        <v>1</v>
      </c>
      <c r="P4" s="1">
        <f>B4*C4*D4*F4*I4/N4</f>
        <v>4.536E+17</v>
      </c>
      <c r="Q4">
        <f>0.0000000000000000005*P4 + 43.369</f>
        <v>43.595799999999997</v>
      </c>
      <c r="R4">
        <v>60</v>
      </c>
    </row>
    <row r="5" spans="1:20">
      <c r="A5" t="s">
        <v>10</v>
      </c>
      <c r="B5">
        <v>2300</v>
      </c>
      <c r="C5">
        <v>200000</v>
      </c>
      <c r="D5">
        <v>5000</v>
      </c>
      <c r="E5">
        <v>500</v>
      </c>
      <c r="F5" s="1">
        <f>D5/E5</f>
        <v>10</v>
      </c>
      <c r="G5">
        <v>252</v>
      </c>
      <c r="H5">
        <v>300</v>
      </c>
      <c r="I5" s="1">
        <f>G5*H5</f>
        <v>75600</v>
      </c>
      <c r="J5" t="s">
        <v>5</v>
      </c>
      <c r="K5">
        <v>250</v>
      </c>
      <c r="L5">
        <v>1</v>
      </c>
      <c r="M5" t="s">
        <v>27</v>
      </c>
      <c r="N5">
        <v>4</v>
      </c>
      <c r="O5">
        <v>4</v>
      </c>
      <c r="P5" s="1">
        <f>B5*C5*D5*F5*I5/N5</f>
        <v>4.347E+17</v>
      </c>
      <c r="Q5">
        <f>0.0000000000000000005*P5 + 43.369</f>
        <v>43.586350000000003</v>
      </c>
      <c r="R5">
        <v>6.5</v>
      </c>
      <c r="S5" s="2" t="s">
        <v>19</v>
      </c>
      <c r="T5" t="s">
        <v>21</v>
      </c>
    </row>
    <row r="6" spans="1:20">
      <c r="A6" t="s">
        <v>10</v>
      </c>
      <c r="B6">
        <v>2300</v>
      </c>
      <c r="C6">
        <v>200000</v>
      </c>
      <c r="D6">
        <v>50000</v>
      </c>
      <c r="E6">
        <v>500</v>
      </c>
      <c r="F6" s="1">
        <f>D6/E6</f>
        <v>100</v>
      </c>
      <c r="G6">
        <v>252</v>
      </c>
      <c r="H6">
        <v>300</v>
      </c>
      <c r="I6" s="1">
        <f>G6*H6</f>
        <v>75600</v>
      </c>
      <c r="J6" t="s">
        <v>5</v>
      </c>
      <c r="K6">
        <v>250</v>
      </c>
      <c r="L6">
        <v>1</v>
      </c>
      <c r="M6" t="s">
        <v>27</v>
      </c>
      <c r="N6">
        <v>4</v>
      </c>
      <c r="O6">
        <v>4</v>
      </c>
      <c r="P6" s="1">
        <f>B6*C6*D6*F6*I6/N6</f>
        <v>4.347E+19</v>
      </c>
      <c r="Q6">
        <f>0.0000000000000000005*P6 + 43.369</f>
        <v>65.103999999999999</v>
      </c>
      <c r="R6">
        <v>44</v>
      </c>
      <c r="S6" s="2" t="s">
        <v>19</v>
      </c>
    </row>
    <row r="9" spans="1:20">
      <c r="A9" t="s">
        <v>15</v>
      </c>
      <c r="B9">
        <v>3</v>
      </c>
      <c r="C9">
        <v>10000</v>
      </c>
      <c r="D9">
        <v>1000000</v>
      </c>
      <c r="E9">
        <v>10000</v>
      </c>
      <c r="F9" s="1">
        <f>D9/E9</f>
        <v>100</v>
      </c>
      <c r="G9">
        <v>8</v>
      </c>
      <c r="H9">
        <v>14</v>
      </c>
      <c r="I9" s="1">
        <f>G9*H9</f>
        <v>112</v>
      </c>
      <c r="J9" t="s">
        <v>5</v>
      </c>
      <c r="K9">
        <v>8</v>
      </c>
      <c r="L9">
        <v>1</v>
      </c>
      <c r="M9" t="s">
        <v>27</v>
      </c>
      <c r="N9">
        <v>16</v>
      </c>
      <c r="P9" s="1">
        <f>B9*C9*D9*F9*I9/N9</f>
        <v>21000000000000</v>
      </c>
      <c r="Q9">
        <f>0.0000000000000000005*P9 + 43.369</f>
        <v>43.369010500000002</v>
      </c>
      <c r="R9">
        <v>0.4</v>
      </c>
    </row>
    <row r="10" spans="1:20">
      <c r="A10" t="s">
        <v>15</v>
      </c>
      <c r="B10">
        <v>2300</v>
      </c>
      <c r="C10">
        <v>200000</v>
      </c>
      <c r="D10">
        <v>5000</v>
      </c>
      <c r="E10">
        <v>500</v>
      </c>
      <c r="F10" s="1">
        <f>D10/E10</f>
        <v>10</v>
      </c>
      <c r="G10">
        <v>252</v>
      </c>
      <c r="H10">
        <v>300</v>
      </c>
      <c r="I10" s="1">
        <f>G10*H10</f>
        <v>75600</v>
      </c>
      <c r="J10" t="s">
        <v>5</v>
      </c>
      <c r="K10">
        <v>250</v>
      </c>
      <c r="L10">
        <v>1</v>
      </c>
      <c r="M10" t="s">
        <v>27</v>
      </c>
      <c r="N10">
        <v>8</v>
      </c>
      <c r="O10">
        <v>2</v>
      </c>
      <c r="P10" s="1">
        <f>B10*C10*D10*F10*I10/N10</f>
        <v>2.1735E+17</v>
      </c>
      <c r="Q10">
        <f>0.0000000000000000005*P10 + 43.369</f>
        <v>43.477674999999998</v>
      </c>
      <c r="R10">
        <v>15</v>
      </c>
    </row>
    <row r="11" spans="1:20">
      <c r="A11" t="s">
        <v>15</v>
      </c>
      <c r="B11">
        <v>2300</v>
      </c>
      <c r="C11">
        <v>200000</v>
      </c>
      <c r="D11">
        <v>50000</v>
      </c>
      <c r="E11">
        <v>500</v>
      </c>
      <c r="F11" s="1">
        <f>D11/E11</f>
        <v>100</v>
      </c>
      <c r="G11">
        <v>252</v>
      </c>
      <c r="H11">
        <v>300</v>
      </c>
      <c r="I11" s="1">
        <f>G11*H11</f>
        <v>75600</v>
      </c>
      <c r="J11" t="s">
        <v>5</v>
      </c>
      <c r="K11">
        <v>250</v>
      </c>
      <c r="L11">
        <v>1</v>
      </c>
      <c r="M11" t="s">
        <v>27</v>
      </c>
      <c r="N11">
        <v>8</v>
      </c>
      <c r="O11">
        <v>2</v>
      </c>
      <c r="P11" s="1">
        <f>B11*C11*D11*F11*I11/N11</f>
        <v>2.1735E+19</v>
      </c>
      <c r="Q11">
        <f>0.0000000000000000005*P11 + 43.369</f>
        <v>54.236499999999999</v>
      </c>
      <c r="R11">
        <v>86</v>
      </c>
    </row>
    <row r="12" spans="1:20">
      <c r="A12" t="s">
        <v>15</v>
      </c>
      <c r="B12">
        <v>2300</v>
      </c>
      <c r="C12">
        <v>200000</v>
      </c>
      <c r="D12">
        <v>200000</v>
      </c>
      <c r="E12">
        <v>500</v>
      </c>
      <c r="F12" s="1">
        <f>D12/E12</f>
        <v>400</v>
      </c>
      <c r="G12">
        <v>252</v>
      </c>
      <c r="H12">
        <v>300</v>
      </c>
      <c r="I12" s="1">
        <f>G12*H12</f>
        <v>75600</v>
      </c>
      <c r="J12" t="s">
        <v>5</v>
      </c>
      <c r="K12">
        <v>250</v>
      </c>
      <c r="L12">
        <v>1</v>
      </c>
      <c r="M12" t="s">
        <v>27</v>
      </c>
      <c r="N12">
        <v>60</v>
      </c>
      <c r="O12">
        <v>3</v>
      </c>
      <c r="P12" s="1">
        <f>B12*C12*D12*F12*I12/N12</f>
        <v>4.6368E+19</v>
      </c>
      <c r="Q12">
        <f>0.0000000000000000005*P12 + 43.369</f>
        <v>66.552999999999997</v>
      </c>
      <c r="R12">
        <v>51</v>
      </c>
      <c r="T12" t="s">
        <v>22</v>
      </c>
    </row>
    <row r="13" spans="1:20">
      <c r="A13" t="s">
        <v>15</v>
      </c>
      <c r="B13">
        <v>2300</v>
      </c>
      <c r="C13">
        <v>200000</v>
      </c>
      <c r="D13">
        <v>200000</v>
      </c>
      <c r="E13">
        <v>2000</v>
      </c>
      <c r="F13" s="4">
        <f>D13/E13</f>
        <v>100</v>
      </c>
      <c r="G13">
        <v>252</v>
      </c>
      <c r="H13">
        <v>300</v>
      </c>
      <c r="I13" s="4">
        <f>G13*H13</f>
        <v>75600</v>
      </c>
      <c r="J13" t="s">
        <v>5</v>
      </c>
      <c r="K13">
        <v>250</v>
      </c>
      <c r="L13">
        <v>1</v>
      </c>
      <c r="M13" t="s">
        <v>27</v>
      </c>
      <c r="N13">
        <v>60</v>
      </c>
      <c r="O13">
        <v>3</v>
      </c>
      <c r="P13" s="1">
        <f>B13*C13*D13*F13*I13/N13</f>
        <v>1.1592E+19</v>
      </c>
      <c r="Q13">
        <f>0.0000000000000000005*P13 + 43.369</f>
        <v>49.164999999999999</v>
      </c>
      <c r="R13">
        <v>50</v>
      </c>
    </row>
    <row r="14" spans="1:20">
      <c r="A14" t="s">
        <v>15</v>
      </c>
      <c r="B14">
        <v>2300</v>
      </c>
      <c r="C14">
        <v>200000</v>
      </c>
      <c r="D14">
        <v>500000</v>
      </c>
      <c r="E14">
        <v>1000</v>
      </c>
      <c r="F14" s="4">
        <f>D14/E14</f>
        <v>500</v>
      </c>
      <c r="G14">
        <v>252</v>
      </c>
      <c r="H14">
        <v>300</v>
      </c>
      <c r="I14" s="4">
        <f>G14*H14</f>
        <v>75600</v>
      </c>
      <c r="J14" t="s">
        <v>5</v>
      </c>
      <c r="K14">
        <v>250</v>
      </c>
      <c r="L14">
        <v>1</v>
      </c>
      <c r="M14" t="s">
        <v>27</v>
      </c>
      <c r="N14">
        <v>150</v>
      </c>
      <c r="O14">
        <v>3</v>
      </c>
      <c r="P14" s="1">
        <f>B14*C14*D14*F14*I14/N14</f>
        <v>5.796E+19</v>
      </c>
      <c r="Q14">
        <f>0.0000000000000000005*P14 + 43.369</f>
        <v>72.349000000000004</v>
      </c>
      <c r="R14">
        <v>90</v>
      </c>
    </row>
    <row r="15" spans="1:20">
      <c r="A15" t="s">
        <v>15</v>
      </c>
      <c r="B15">
        <v>2300</v>
      </c>
      <c r="C15">
        <v>2000000</v>
      </c>
      <c r="D15">
        <v>500000</v>
      </c>
      <c r="E15">
        <v>1000</v>
      </c>
      <c r="F15" s="4">
        <f>D15/E15</f>
        <v>500</v>
      </c>
      <c r="G15">
        <v>252</v>
      </c>
      <c r="H15">
        <v>300</v>
      </c>
      <c r="I15" s="4">
        <f>G15*H15</f>
        <v>75600</v>
      </c>
      <c r="J15" t="s">
        <v>5</v>
      </c>
      <c r="K15">
        <v>250</v>
      </c>
      <c r="L15">
        <v>1</v>
      </c>
      <c r="M15" t="s">
        <v>27</v>
      </c>
      <c r="N15">
        <v>225</v>
      </c>
      <c r="O15">
        <v>3</v>
      </c>
      <c r="P15" s="1">
        <f>B15*C15*D15*F15*I15/N15</f>
        <v>3.864E+20</v>
      </c>
      <c r="Q15">
        <f>0.0000000000000000005*P15 + 43.369</f>
        <v>236.56900000000002</v>
      </c>
      <c r="R15">
        <v>246</v>
      </c>
    </row>
    <row r="18" spans="1:20">
      <c r="A18" s="3"/>
      <c r="B18" s="3">
        <v>2300</v>
      </c>
      <c r="C18" s="3">
        <v>2000000</v>
      </c>
      <c r="D18" s="3">
        <f>2000000*50</f>
        <v>100000000</v>
      </c>
      <c r="E18" s="3">
        <v>50000</v>
      </c>
      <c r="F18" s="4">
        <f>D18/E18</f>
        <v>2000</v>
      </c>
      <c r="G18" s="3">
        <v>252</v>
      </c>
      <c r="H18" s="3">
        <v>300</v>
      </c>
      <c r="I18" s="4">
        <f>G18*H18</f>
        <v>75600</v>
      </c>
      <c r="J18" s="3"/>
      <c r="K18" s="3"/>
      <c r="L18" s="3"/>
      <c r="N18" s="3">
        <f>O18*100</f>
        <v>300</v>
      </c>
      <c r="O18" s="3">
        <v>3</v>
      </c>
      <c r="P18" s="1">
        <f>B18*C18*D18*F18*I18/N18</f>
        <v>2.3183999999999999E+23</v>
      </c>
      <c r="Q18">
        <f>0.0000000000000000005*P18 + 43.369</f>
        <v>115963.36900000001</v>
      </c>
      <c r="R18" s="3" t="s">
        <v>17</v>
      </c>
      <c r="S18" s="3"/>
      <c r="T18" s="3"/>
    </row>
  </sheetData>
  <sortState ref="A2:S10">
    <sortCondition descending="1" ref="E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Biberstine</dc:creator>
  <cp:lastModifiedBy>Joseph Biberstine</cp:lastModifiedBy>
  <dcterms:created xsi:type="dcterms:W3CDTF">2009-12-22T22:10:57Z</dcterms:created>
  <dcterms:modified xsi:type="dcterms:W3CDTF">2010-01-04T17:15:04Z</dcterms:modified>
</cp:coreProperties>
</file>