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7660" windowHeight="1240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I12" i="1"/>
  <c r="P12" s="1"/>
  <c r="Q12" s="1"/>
  <c r="F12"/>
  <c r="I11"/>
  <c r="P11" s="1"/>
  <c r="Q11" s="1"/>
  <c r="F11"/>
  <c r="N17"/>
  <c r="I17"/>
  <c r="D17"/>
  <c r="D16"/>
  <c r="P16" s="1"/>
  <c r="Q16" s="1"/>
  <c r="I16"/>
  <c r="I15"/>
  <c r="P15" s="1"/>
  <c r="Q15" s="1"/>
  <c r="I10"/>
  <c r="F10"/>
  <c r="I9"/>
  <c r="F9"/>
  <c r="I8"/>
  <c r="P8" s="1"/>
  <c r="F8"/>
  <c r="I7"/>
  <c r="F7"/>
  <c r="I6"/>
  <c r="P6" s="1"/>
  <c r="F6"/>
  <c r="F3"/>
  <c r="F4"/>
  <c r="F5"/>
  <c r="I3"/>
  <c r="I4"/>
  <c r="P4" s="1"/>
  <c r="I5"/>
  <c r="I2"/>
  <c r="P2" s="1"/>
  <c r="Q2" s="1"/>
  <c r="F2"/>
  <c r="P17" l="1"/>
  <c r="Q17" s="1"/>
  <c r="P10"/>
  <c r="Q10" s="1"/>
  <c r="Q4"/>
  <c r="Q6"/>
  <c r="Q8"/>
  <c r="P9"/>
  <c r="Q9" s="1"/>
  <c r="P7"/>
  <c r="Q7" s="1"/>
  <c r="P5"/>
  <c r="Q5" s="1"/>
  <c r="P3"/>
  <c r="Q3" s="1"/>
</calcChain>
</file>

<file path=xl/sharedStrings.xml><?xml version="1.0" encoding="utf-8"?>
<sst xmlns="http://schemas.openxmlformats.org/spreadsheetml/2006/main" count="61" uniqueCount="30">
  <si>
    <t>dim</t>
  </si>
  <si>
    <t>rows</t>
  </si>
  <si>
    <t>columns</t>
  </si>
  <si>
    <t>map size</t>
  </si>
  <si>
    <t>neighborhood</t>
  </si>
  <si>
    <t>gaussian</t>
  </si>
  <si>
    <t>initial width</t>
  </si>
  <si>
    <t>final width</t>
  </si>
  <si>
    <t>vectors</t>
  </si>
  <si>
    <t>training steps</t>
  </si>
  <si>
    <t>feynman</t>
  </si>
  <si>
    <t>batches</t>
  </si>
  <si>
    <t>processes</t>
  </si>
  <si>
    <t>run time (m)</t>
  </si>
  <si>
    <t>big red (login)</t>
  </si>
  <si>
    <t>big red (job)</t>
  </si>
  <si>
    <t>tasks per node</t>
  </si>
  <si>
    <t>?</t>
  </si>
  <si>
    <t>peak memory usage per process</t>
  </si>
  <si>
    <t>12.6% (about 2GB), quite constant</t>
  </si>
  <si>
    <t>notes</t>
  </si>
  <si>
    <t>less than half of the equivalent big red run time.. Perhaps due to transmission over MPI among four nodes?</t>
  </si>
  <si>
    <t>req 10h</t>
  </si>
  <si>
    <t>batch size</t>
  </si>
  <si>
    <t>complexity guess</t>
  </si>
  <si>
    <t>Big Red run time estimate (m)</t>
  </si>
  <si>
    <t>check earlier run from 12/23</t>
  </si>
  <si>
    <t>check later run from 12/23</t>
  </si>
  <si>
    <t>distance</t>
  </si>
  <si>
    <t>euclidean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</si>
</sst>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1" xfId="1"/>
    <xf numFmtId="10" fontId="0" fillId="0" borderId="0" xfId="0" applyNumberFormat="1"/>
    <xf numFmtId="0" fontId="2" fillId="3" borderId="0" xfId="2"/>
    <xf numFmtId="0" fontId="2" fillId="3" borderId="2" xfId="2" applyBorder="1"/>
    <xf numFmtId="0" fontId="2" fillId="3" borderId="1" xfId="2" applyBorder="1"/>
    <xf numFmtId="0" fontId="1" fillId="2" borderId="2" xfId="1" applyBorder="1"/>
  </cellXfs>
  <cellStyles count="3">
    <cellStyle name="20% - Accent3" xfId="2" builtinId="38"/>
    <cellStyle name="Calculation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Big Red jobs</a:t>
            </a:r>
          </a:p>
          <a:p>
            <a:pPr>
              <a:defRPr/>
            </a:pPr>
            <a:r>
              <a:rPr lang="en-US"/>
              <a:t>(dimensionality</a:t>
            </a:r>
            <a:r>
              <a:rPr lang="en-US" baseline="0"/>
              <a:t> * #trainingSteps * mapSize / #processes) vs runtime  </a:t>
            </a:r>
            <a:r>
              <a:rPr lang="en-US"/>
              <a:t> 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7404607757363673"/>
                  <c:y val="-9.0929036347236827E-2"/>
                </c:manualLayout>
              </c:layout>
              <c:numFmt formatCode="General" sourceLinked="0"/>
            </c:trendlineLbl>
          </c:trendline>
          <c:xVal>
            <c:numRef>
              <c:f>(Sheet1!$P$6,Sheet1!$P$7,Sheet1!$P$10)</c:f>
              <c:numCache>
                <c:formatCode>General</c:formatCode>
                <c:ptCount val="3"/>
                <c:pt idx="0">
                  <c:v>108675000000</c:v>
                </c:pt>
                <c:pt idx="1">
                  <c:v>1086750000000</c:v>
                </c:pt>
                <c:pt idx="2">
                  <c:v>579600000000</c:v>
                </c:pt>
              </c:numCache>
            </c:numRef>
          </c:xVal>
          <c:yVal>
            <c:numRef>
              <c:f>(Sheet1!$R$6,Sheet1!$R$7,Sheet1!$R$10)</c:f>
              <c:numCache>
                <c:formatCode>General</c:formatCode>
                <c:ptCount val="3"/>
                <c:pt idx="0">
                  <c:v>15</c:v>
                </c:pt>
                <c:pt idx="1">
                  <c:v>86</c:v>
                </c:pt>
                <c:pt idx="2">
                  <c:v>51</c:v>
                </c:pt>
              </c:numCache>
            </c:numRef>
          </c:yVal>
        </c:ser>
        <c:axId val="62916096"/>
        <c:axId val="62917632"/>
      </c:scatterChart>
      <c:valAx>
        <c:axId val="62916096"/>
        <c:scaling>
          <c:orientation val="minMax"/>
        </c:scaling>
        <c:axPos val="b"/>
        <c:numFmt formatCode="General" sourceLinked="1"/>
        <c:tickLblPos val="nextTo"/>
        <c:crossAx val="62917632"/>
        <c:crosses val="autoZero"/>
        <c:crossBetween val="midCat"/>
      </c:valAx>
      <c:valAx>
        <c:axId val="62917632"/>
        <c:scaling>
          <c:orientation val="minMax"/>
        </c:scaling>
        <c:axPos val="l"/>
        <c:majorGridlines/>
        <c:numFmt formatCode="General" sourceLinked="1"/>
        <c:tickLblPos val="nextTo"/>
        <c:crossAx val="629160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20</xdr:row>
      <xdr:rowOff>19051</xdr:rowOff>
    </xdr:from>
    <xdr:to>
      <xdr:col>12</xdr:col>
      <xdr:colOff>571499</xdr:colOff>
      <xdr:row>35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>
      <selection activeCell="P27" sqref="P27"/>
    </sheetView>
  </sheetViews>
  <sheetFormatPr defaultRowHeight="15"/>
  <cols>
    <col min="1" max="1" width="16.85546875" customWidth="1"/>
    <col min="2" max="2" width="5" bestFit="1" customWidth="1"/>
    <col min="3" max="3" width="8" bestFit="1" customWidth="1"/>
    <col min="4" max="4" width="13.140625" bestFit="1" customWidth="1"/>
    <col min="5" max="5" width="9.7109375" bestFit="1" customWidth="1"/>
    <col min="6" max="6" width="7.85546875" bestFit="1" customWidth="1"/>
    <col min="7" max="7" width="5.28515625" bestFit="1" customWidth="1"/>
    <col min="8" max="8" width="8.42578125" bestFit="1" customWidth="1"/>
    <col min="10" max="10" width="13.7109375" bestFit="1" customWidth="1"/>
    <col min="11" max="11" width="11.7109375" bestFit="1" customWidth="1"/>
    <col min="12" max="12" width="10.5703125" bestFit="1" customWidth="1"/>
    <col min="14" max="14" width="11.28515625" customWidth="1"/>
    <col min="15" max="15" width="14" bestFit="1" customWidth="1"/>
    <col min="16" max="16" width="16.42578125" bestFit="1" customWidth="1"/>
    <col min="17" max="17" width="28" bestFit="1" customWidth="1"/>
    <col min="18" max="18" width="26.28515625" bestFit="1" customWidth="1"/>
    <col min="19" max="19" width="31" customWidth="1"/>
    <col min="20" max="20" width="28.140625" customWidth="1"/>
  </cols>
  <sheetData>
    <row r="1" spans="1:20">
      <c r="B1" t="s">
        <v>0</v>
      </c>
      <c r="C1" t="s">
        <v>8</v>
      </c>
      <c r="D1" t="s">
        <v>9</v>
      </c>
      <c r="E1" t="s">
        <v>23</v>
      </c>
      <c r="F1" s="1" t="s">
        <v>11</v>
      </c>
      <c r="G1" t="s">
        <v>1</v>
      </c>
      <c r="H1" t="s">
        <v>2</v>
      </c>
      <c r="I1" s="1" t="s">
        <v>3</v>
      </c>
      <c r="J1" t="s">
        <v>4</v>
      </c>
      <c r="K1" t="s">
        <v>6</v>
      </c>
      <c r="L1" t="s">
        <v>7</v>
      </c>
      <c r="M1" t="s">
        <v>28</v>
      </c>
      <c r="N1" t="s">
        <v>12</v>
      </c>
      <c r="O1" t="s">
        <v>16</v>
      </c>
      <c r="P1" s="1" t="s">
        <v>24</v>
      </c>
      <c r="Q1" t="s">
        <v>25</v>
      </c>
      <c r="R1" t="s">
        <v>13</v>
      </c>
      <c r="S1" t="s">
        <v>18</v>
      </c>
      <c r="T1" t="s">
        <v>20</v>
      </c>
    </row>
    <row r="2" spans="1:20">
      <c r="A2" t="s">
        <v>14</v>
      </c>
      <c r="B2">
        <v>3</v>
      </c>
      <c r="C2">
        <v>10000</v>
      </c>
      <c r="D2">
        <v>1000000</v>
      </c>
      <c r="E2">
        <v>10000</v>
      </c>
      <c r="F2" s="1">
        <f t="shared" ref="F2:F12" si="0">D2/E2</f>
        <v>100</v>
      </c>
      <c r="G2">
        <v>8</v>
      </c>
      <c r="H2">
        <v>14</v>
      </c>
      <c r="I2" s="1">
        <f t="shared" ref="I2:I12" si="1">G2*H2</f>
        <v>112</v>
      </c>
      <c r="J2" t="s">
        <v>5</v>
      </c>
      <c r="K2">
        <v>8</v>
      </c>
      <c r="L2">
        <v>1</v>
      </c>
      <c r="M2" t="s">
        <v>29</v>
      </c>
      <c r="N2">
        <v>4</v>
      </c>
      <c r="P2" s="1">
        <f>B2*D2*I2/N2</f>
        <v>84000000</v>
      </c>
      <c r="Q2">
        <f t="shared" ref="Q2:Q12" si="2">0.00000000007*P2 + 7.74</f>
        <v>7.7458800000000005</v>
      </c>
      <c r="R2">
        <v>1.3</v>
      </c>
    </row>
    <row r="3" spans="1:20">
      <c r="A3" t="s">
        <v>14</v>
      </c>
      <c r="B3">
        <v>3</v>
      </c>
      <c r="C3">
        <v>10000</v>
      </c>
      <c r="D3">
        <v>1000000</v>
      </c>
      <c r="E3">
        <v>10000</v>
      </c>
      <c r="F3" s="1">
        <f t="shared" si="0"/>
        <v>100</v>
      </c>
      <c r="G3">
        <v>8</v>
      </c>
      <c r="H3">
        <v>14</v>
      </c>
      <c r="I3" s="1">
        <f t="shared" si="1"/>
        <v>112</v>
      </c>
      <c r="J3" t="s">
        <v>5</v>
      </c>
      <c r="K3">
        <v>8</v>
      </c>
      <c r="L3">
        <v>1</v>
      </c>
      <c r="M3" t="s">
        <v>29</v>
      </c>
      <c r="N3">
        <v>1</v>
      </c>
      <c r="P3" s="1">
        <f>B3*D3*I3/N3</f>
        <v>336000000</v>
      </c>
      <c r="Q3">
        <f t="shared" si="2"/>
        <v>7.7635200000000006</v>
      </c>
      <c r="R3">
        <v>5.2</v>
      </c>
    </row>
    <row r="4" spans="1:20">
      <c r="A4" t="s">
        <v>15</v>
      </c>
      <c r="B4">
        <v>3</v>
      </c>
      <c r="C4">
        <v>10000</v>
      </c>
      <c r="D4">
        <v>1000000</v>
      </c>
      <c r="E4">
        <v>10000</v>
      </c>
      <c r="F4" s="1">
        <f t="shared" si="0"/>
        <v>100</v>
      </c>
      <c r="G4">
        <v>8</v>
      </c>
      <c r="H4">
        <v>14</v>
      </c>
      <c r="I4" s="1">
        <f t="shared" si="1"/>
        <v>112</v>
      </c>
      <c r="J4" t="s">
        <v>5</v>
      </c>
      <c r="K4">
        <v>8</v>
      </c>
      <c r="L4">
        <v>1</v>
      </c>
      <c r="M4" t="s">
        <v>29</v>
      </c>
      <c r="N4">
        <v>16</v>
      </c>
      <c r="P4" s="1">
        <f>B4*D4*I4/N4</f>
        <v>21000000</v>
      </c>
      <c r="Q4">
        <f t="shared" si="2"/>
        <v>7.7414700000000005</v>
      </c>
      <c r="R4">
        <v>0.4</v>
      </c>
    </row>
    <row r="5" spans="1:20">
      <c r="A5" t="s">
        <v>10</v>
      </c>
      <c r="B5">
        <v>3</v>
      </c>
      <c r="C5">
        <v>2000000</v>
      </c>
      <c r="D5">
        <v>100000</v>
      </c>
      <c r="E5">
        <v>10000</v>
      </c>
      <c r="F5" s="1">
        <f t="shared" si="0"/>
        <v>10</v>
      </c>
      <c r="G5">
        <v>252</v>
      </c>
      <c r="H5">
        <v>300</v>
      </c>
      <c r="I5" s="1">
        <f t="shared" si="1"/>
        <v>75600</v>
      </c>
      <c r="J5" t="s">
        <v>5</v>
      </c>
      <c r="K5">
        <v>200</v>
      </c>
      <c r="L5">
        <v>1</v>
      </c>
      <c r="M5" t="s">
        <v>29</v>
      </c>
      <c r="N5">
        <v>1</v>
      </c>
      <c r="P5" s="1">
        <f>B5*D5*I5/N5</f>
        <v>22680000000</v>
      </c>
      <c r="Q5">
        <f t="shared" si="2"/>
        <v>9.3276000000000003</v>
      </c>
      <c r="R5">
        <v>60</v>
      </c>
    </row>
    <row r="6" spans="1:20">
      <c r="A6" t="s">
        <v>15</v>
      </c>
      <c r="B6">
        <v>2300</v>
      </c>
      <c r="C6">
        <v>200000</v>
      </c>
      <c r="D6">
        <v>5000</v>
      </c>
      <c r="E6">
        <v>500</v>
      </c>
      <c r="F6" s="1">
        <f t="shared" si="0"/>
        <v>10</v>
      </c>
      <c r="G6">
        <v>252</v>
      </c>
      <c r="H6">
        <v>300</v>
      </c>
      <c r="I6" s="1">
        <f t="shared" si="1"/>
        <v>75600</v>
      </c>
      <c r="J6" t="s">
        <v>5</v>
      </c>
      <c r="K6">
        <v>250</v>
      </c>
      <c r="L6">
        <v>1</v>
      </c>
      <c r="M6" t="s">
        <v>29</v>
      </c>
      <c r="N6">
        <v>8</v>
      </c>
      <c r="O6">
        <v>2</v>
      </c>
      <c r="P6" s="1">
        <f>B6*D6*I6/N6</f>
        <v>108675000000</v>
      </c>
      <c r="Q6">
        <f t="shared" si="2"/>
        <v>15.347250000000001</v>
      </c>
      <c r="R6">
        <v>15</v>
      </c>
    </row>
    <row r="7" spans="1:20">
      <c r="A7" t="s">
        <v>15</v>
      </c>
      <c r="B7">
        <v>2300</v>
      </c>
      <c r="C7">
        <v>200000</v>
      </c>
      <c r="D7">
        <v>50000</v>
      </c>
      <c r="E7">
        <v>500</v>
      </c>
      <c r="F7" s="1">
        <f t="shared" si="0"/>
        <v>100</v>
      </c>
      <c r="G7">
        <v>252</v>
      </c>
      <c r="H7">
        <v>300</v>
      </c>
      <c r="I7" s="1">
        <f t="shared" si="1"/>
        <v>75600</v>
      </c>
      <c r="J7" t="s">
        <v>5</v>
      </c>
      <c r="K7">
        <v>250</v>
      </c>
      <c r="L7">
        <v>1</v>
      </c>
      <c r="M7" t="s">
        <v>29</v>
      </c>
      <c r="N7">
        <v>8</v>
      </c>
      <c r="O7">
        <v>2</v>
      </c>
      <c r="P7" s="1">
        <f>B7*D7*I7/N7</f>
        <v>1086750000000</v>
      </c>
      <c r="Q7">
        <f t="shared" si="2"/>
        <v>83.8125</v>
      </c>
      <c r="R7">
        <v>86</v>
      </c>
    </row>
    <row r="8" spans="1:20">
      <c r="A8" t="s">
        <v>10</v>
      </c>
      <c r="B8">
        <v>2300</v>
      </c>
      <c r="C8">
        <v>200000</v>
      </c>
      <c r="D8">
        <v>5000</v>
      </c>
      <c r="E8">
        <v>500</v>
      </c>
      <c r="F8" s="1">
        <f t="shared" si="0"/>
        <v>10</v>
      </c>
      <c r="G8">
        <v>252</v>
      </c>
      <c r="H8">
        <v>300</v>
      </c>
      <c r="I8" s="1">
        <f t="shared" si="1"/>
        <v>75600</v>
      </c>
      <c r="J8" t="s">
        <v>5</v>
      </c>
      <c r="K8">
        <v>250</v>
      </c>
      <c r="L8">
        <v>1</v>
      </c>
      <c r="M8" t="s">
        <v>29</v>
      </c>
      <c r="N8">
        <v>4</v>
      </c>
      <c r="O8">
        <v>4</v>
      </c>
      <c r="P8" s="1">
        <f>B8*D8*I8/N8</f>
        <v>217350000000</v>
      </c>
      <c r="Q8">
        <f t="shared" si="2"/>
        <v>22.954500000000003</v>
      </c>
      <c r="R8">
        <v>6.5</v>
      </c>
      <c r="S8" s="2" t="s">
        <v>19</v>
      </c>
      <c r="T8" t="s">
        <v>21</v>
      </c>
    </row>
    <row r="9" spans="1:20">
      <c r="A9" t="s">
        <v>10</v>
      </c>
      <c r="B9">
        <v>2300</v>
      </c>
      <c r="C9">
        <v>200000</v>
      </c>
      <c r="D9">
        <v>50000</v>
      </c>
      <c r="E9">
        <v>500</v>
      </c>
      <c r="F9" s="1">
        <f t="shared" si="0"/>
        <v>100</v>
      </c>
      <c r="G9">
        <v>252</v>
      </c>
      <c r="H9">
        <v>300</v>
      </c>
      <c r="I9" s="1">
        <f t="shared" si="1"/>
        <v>75600</v>
      </c>
      <c r="J9" t="s">
        <v>5</v>
      </c>
      <c r="K9">
        <v>250</v>
      </c>
      <c r="L9">
        <v>1</v>
      </c>
      <c r="M9" t="s">
        <v>29</v>
      </c>
      <c r="N9">
        <v>4</v>
      </c>
      <c r="O9">
        <v>4</v>
      </c>
      <c r="P9" s="1">
        <f>B9*D9*I9/N9</f>
        <v>2173500000000</v>
      </c>
      <c r="Q9">
        <f t="shared" si="2"/>
        <v>159.88500000000002</v>
      </c>
      <c r="R9">
        <v>44</v>
      </c>
      <c r="S9" s="2" t="s">
        <v>19</v>
      </c>
    </row>
    <row r="10" spans="1:20">
      <c r="A10" t="s">
        <v>15</v>
      </c>
      <c r="B10">
        <v>2300</v>
      </c>
      <c r="C10">
        <v>200000</v>
      </c>
      <c r="D10">
        <v>200000</v>
      </c>
      <c r="E10">
        <v>500</v>
      </c>
      <c r="F10" s="1">
        <f t="shared" si="0"/>
        <v>400</v>
      </c>
      <c r="G10">
        <v>252</v>
      </c>
      <c r="H10">
        <v>300</v>
      </c>
      <c r="I10" s="1">
        <f t="shared" si="1"/>
        <v>75600</v>
      </c>
      <c r="J10" t="s">
        <v>5</v>
      </c>
      <c r="K10">
        <v>250</v>
      </c>
      <c r="L10">
        <v>1</v>
      </c>
      <c r="M10" t="s">
        <v>29</v>
      </c>
      <c r="N10">
        <v>60</v>
      </c>
      <c r="O10">
        <v>3</v>
      </c>
      <c r="P10" s="1">
        <f>B10*D10*I10/N10</f>
        <v>579600000000</v>
      </c>
      <c r="Q10">
        <f t="shared" si="2"/>
        <v>48.312000000000005</v>
      </c>
      <c r="R10">
        <v>51</v>
      </c>
      <c r="T10" t="s">
        <v>22</v>
      </c>
    </row>
    <row r="11" spans="1:20">
      <c r="A11" t="s">
        <v>15</v>
      </c>
      <c r="B11">
        <v>2300</v>
      </c>
      <c r="C11">
        <v>200000</v>
      </c>
      <c r="D11">
        <v>500000</v>
      </c>
      <c r="E11">
        <v>1000</v>
      </c>
      <c r="F11" s="6">
        <f t="shared" si="0"/>
        <v>500</v>
      </c>
      <c r="G11">
        <v>252</v>
      </c>
      <c r="H11">
        <v>300</v>
      </c>
      <c r="I11" s="6">
        <f t="shared" si="1"/>
        <v>75600</v>
      </c>
      <c r="J11" t="s">
        <v>5</v>
      </c>
      <c r="K11">
        <v>250</v>
      </c>
      <c r="L11">
        <v>1</v>
      </c>
      <c r="M11" t="s">
        <v>29</v>
      </c>
      <c r="N11">
        <v>150</v>
      </c>
      <c r="O11">
        <v>3</v>
      </c>
      <c r="P11" s="6">
        <f>B11*D11*I11/N11</f>
        <v>579600000000</v>
      </c>
      <c r="Q11">
        <f t="shared" si="2"/>
        <v>48.312000000000005</v>
      </c>
      <c r="R11" t="s">
        <v>26</v>
      </c>
    </row>
    <row r="12" spans="1:20">
      <c r="A12" t="s">
        <v>15</v>
      </c>
      <c r="B12">
        <v>2300</v>
      </c>
      <c r="C12">
        <v>2000000</v>
      </c>
      <c r="D12">
        <v>500000</v>
      </c>
      <c r="E12">
        <v>1000</v>
      </c>
      <c r="F12" s="6">
        <f t="shared" si="0"/>
        <v>500</v>
      </c>
      <c r="G12">
        <v>252</v>
      </c>
      <c r="H12">
        <v>300</v>
      </c>
      <c r="I12" s="6">
        <f t="shared" si="1"/>
        <v>75600</v>
      </c>
      <c r="J12" t="s">
        <v>5</v>
      </c>
      <c r="K12">
        <v>250</v>
      </c>
      <c r="L12">
        <v>1</v>
      </c>
      <c r="M12" t="s">
        <v>29</v>
      </c>
      <c r="N12">
        <v>225</v>
      </c>
      <c r="O12">
        <v>3</v>
      </c>
      <c r="P12" s="6">
        <f>B12*D12*I12/N12</f>
        <v>386400000000</v>
      </c>
      <c r="Q12">
        <f t="shared" si="2"/>
        <v>34.788000000000004</v>
      </c>
      <c r="R12" t="s">
        <v>27</v>
      </c>
    </row>
    <row r="15" spans="1:20">
      <c r="A15" s="3"/>
      <c r="B15" s="3">
        <v>2300</v>
      </c>
      <c r="C15" s="3"/>
      <c r="D15" s="3">
        <v>2000000</v>
      </c>
      <c r="E15" s="3"/>
      <c r="F15" s="3"/>
      <c r="G15" s="3">
        <v>252</v>
      </c>
      <c r="H15" s="3">
        <v>300</v>
      </c>
      <c r="I15" s="4">
        <f>G15*H15</f>
        <v>75600</v>
      </c>
      <c r="J15" s="3"/>
      <c r="K15" s="3"/>
      <c r="L15" s="3"/>
      <c r="N15" s="3">
        <v>60</v>
      </c>
      <c r="O15" s="3"/>
      <c r="P15" s="5">
        <f>B15*D15*I15/N15</f>
        <v>5796000000000</v>
      </c>
      <c r="Q15" s="3">
        <f>0.00000000007*P15 + 7.74</f>
        <v>413.46000000000004</v>
      </c>
      <c r="R15" s="3" t="s">
        <v>17</v>
      </c>
      <c r="S15" s="3"/>
      <c r="T15" s="3"/>
    </row>
    <row r="16" spans="1:20">
      <c r="A16" s="3"/>
      <c r="B16" s="3">
        <v>2300</v>
      </c>
      <c r="C16" s="3"/>
      <c r="D16" s="3">
        <f>2000000*50</f>
        <v>100000000</v>
      </c>
      <c r="E16" s="3"/>
      <c r="F16" s="3"/>
      <c r="G16" s="3">
        <v>252</v>
      </c>
      <c r="H16" s="3">
        <v>300</v>
      </c>
      <c r="I16" s="4">
        <f>G16*H16</f>
        <v>75600</v>
      </c>
      <c r="J16" s="3"/>
      <c r="K16" s="3"/>
      <c r="L16" s="3"/>
      <c r="N16" s="3">
        <v>60</v>
      </c>
      <c r="O16" s="3"/>
      <c r="P16" s="5">
        <f>B16*D16*I16/N16</f>
        <v>289800000000000</v>
      </c>
      <c r="Q16" s="3">
        <f>0.00000000007*P16 + 7.74</f>
        <v>20293.740000000002</v>
      </c>
      <c r="R16" s="3" t="s">
        <v>17</v>
      </c>
      <c r="S16" s="3"/>
      <c r="T16" s="3"/>
    </row>
    <row r="17" spans="1:20">
      <c r="A17" s="3"/>
      <c r="B17" s="3">
        <v>2300</v>
      </c>
      <c r="C17" s="3"/>
      <c r="D17" s="3">
        <f>2000000*50</f>
        <v>100000000</v>
      </c>
      <c r="E17" s="3"/>
      <c r="F17" s="3"/>
      <c r="G17" s="3">
        <v>252</v>
      </c>
      <c r="H17" s="3">
        <v>300</v>
      </c>
      <c r="I17" s="4">
        <f>G17*H17</f>
        <v>75600</v>
      </c>
      <c r="J17" s="3"/>
      <c r="K17" s="3"/>
      <c r="L17" s="3"/>
      <c r="N17" s="3">
        <f>O17*100</f>
        <v>300</v>
      </c>
      <c r="O17" s="3">
        <v>3</v>
      </c>
      <c r="P17" s="5">
        <f>B17*D17*I17/N17</f>
        <v>57960000000000</v>
      </c>
      <c r="Q17" s="3">
        <f>0.00000000007*P17 + 7.74</f>
        <v>4064.94</v>
      </c>
      <c r="R17" s="3" t="s">
        <v>17</v>
      </c>
      <c r="S17" s="3"/>
      <c r="T17" s="3"/>
    </row>
  </sheetData>
  <sortState ref="A2:S10">
    <sortCondition descending="1" ref="E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Biberstine</dc:creator>
  <cp:lastModifiedBy>Joseph Biberstine</cp:lastModifiedBy>
  <dcterms:created xsi:type="dcterms:W3CDTF">2009-12-22T22:10:57Z</dcterms:created>
  <dcterms:modified xsi:type="dcterms:W3CDTF">2009-12-24T02:33:13Z</dcterms:modified>
</cp:coreProperties>
</file>