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thecntgfy/Documents/Uni/Code/RSAU_map/"/>
    </mc:Choice>
  </mc:AlternateContent>
  <xr:revisionPtr revIDLastSave="0" documentId="13_ncr:1_{C75945BC-18B5-BE4D-8FF4-FFA1E71554F9}" xr6:coauthVersionLast="47" xr6:coauthVersionMax="47" xr10:uidLastSave="{00000000-0000-0000-0000-000000000000}"/>
  <bookViews>
    <workbookView xWindow="0" yWindow="760" windowWidth="34560" windowHeight="20240" activeTab="1" xr2:uid="{00000000-000D-0000-FFFF-FFFF00000000}"/>
  </bookViews>
  <sheets>
    <sheet name="Система показателей" sheetId="2" r:id="rId1"/>
    <sheet name="Raw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3" i="2" l="1"/>
  <c r="AA83" i="2"/>
  <c r="Z83" i="2"/>
  <c r="Y83" i="2"/>
  <c r="W83" i="2"/>
  <c r="R83" i="2"/>
  <c r="N83" i="2"/>
  <c r="M83" i="2"/>
  <c r="J83" i="2"/>
  <c r="I83" i="2"/>
  <c r="AB82" i="2"/>
  <c r="AA82" i="2"/>
  <c r="Z82" i="2"/>
  <c r="Y82" i="2"/>
  <c r="W82" i="2"/>
  <c r="R82" i="2"/>
  <c r="N82" i="2"/>
  <c r="M82" i="2"/>
  <c r="J82" i="2"/>
  <c r="I82" i="2"/>
  <c r="AB81" i="2"/>
  <c r="AA81" i="2"/>
  <c r="Z81" i="2"/>
  <c r="Y81" i="2"/>
  <c r="W81" i="2"/>
  <c r="R81" i="2"/>
  <c r="N81" i="2"/>
  <c r="M81" i="2"/>
  <c r="J81" i="2"/>
  <c r="I81" i="2"/>
  <c r="AB80" i="2"/>
  <c r="AA80" i="2"/>
  <c r="Z80" i="2"/>
  <c r="Y80" i="2"/>
  <c r="W80" i="2"/>
  <c r="R80" i="2"/>
  <c r="N80" i="2"/>
  <c r="M80" i="2"/>
  <c r="J80" i="2"/>
  <c r="I80" i="2"/>
  <c r="AB79" i="2"/>
  <c r="AA79" i="2"/>
  <c r="Z79" i="2"/>
  <c r="Y79" i="2"/>
  <c r="W79" i="2"/>
  <c r="R79" i="2"/>
  <c r="N79" i="2"/>
  <c r="M79" i="2"/>
  <c r="J79" i="2"/>
  <c r="I79" i="2"/>
  <c r="AB78" i="2"/>
  <c r="AA78" i="2"/>
  <c r="Z78" i="2"/>
  <c r="Y78" i="2"/>
  <c r="W78" i="2"/>
  <c r="R78" i="2"/>
  <c r="N78" i="2"/>
  <c r="M78" i="2"/>
  <c r="J78" i="2"/>
  <c r="I78" i="2"/>
  <c r="AB77" i="2"/>
  <c r="AA77" i="2"/>
  <c r="Z77" i="2"/>
  <c r="Y77" i="2"/>
  <c r="W77" i="2"/>
  <c r="R77" i="2"/>
  <c r="N77" i="2"/>
  <c r="M77" i="2"/>
  <c r="J77" i="2"/>
  <c r="I77" i="2"/>
  <c r="AB76" i="2"/>
  <c r="AA76" i="2"/>
  <c r="Z76" i="2"/>
  <c r="Y76" i="2"/>
  <c r="W76" i="2"/>
  <c r="R76" i="2"/>
  <c r="N76" i="2"/>
  <c r="M76" i="2"/>
  <c r="J76" i="2"/>
  <c r="I76" i="2"/>
  <c r="AB75" i="2"/>
  <c r="AA75" i="2"/>
  <c r="Z75" i="2"/>
  <c r="Y75" i="2"/>
  <c r="W75" i="2"/>
  <c r="R75" i="2"/>
  <c r="N75" i="2"/>
  <c r="M75" i="2"/>
  <c r="J75" i="2"/>
  <c r="I75" i="2"/>
  <c r="AB74" i="2"/>
  <c r="AA74" i="2"/>
  <c r="Z74" i="2"/>
  <c r="Y74" i="2"/>
  <c r="W74" i="2"/>
  <c r="R74" i="2"/>
  <c r="N74" i="2"/>
  <c r="M74" i="2"/>
  <c r="J74" i="2"/>
  <c r="I74" i="2"/>
  <c r="AB73" i="2"/>
  <c r="AA73" i="2"/>
  <c r="Z73" i="2"/>
  <c r="Y73" i="2"/>
  <c r="W73" i="2"/>
  <c r="R73" i="2"/>
  <c r="N73" i="2"/>
  <c r="M73" i="2"/>
  <c r="J73" i="2"/>
  <c r="I73" i="2"/>
  <c r="AB72" i="2"/>
  <c r="AA72" i="2"/>
  <c r="Z72" i="2"/>
  <c r="Y72" i="2"/>
  <c r="W72" i="2"/>
  <c r="R72" i="2"/>
  <c r="N72" i="2"/>
  <c r="M72" i="2"/>
  <c r="J72" i="2"/>
  <c r="I72" i="2"/>
  <c r="AB71" i="2"/>
  <c r="AA71" i="2"/>
  <c r="Z71" i="2"/>
  <c r="Y71" i="2"/>
  <c r="W71" i="2"/>
  <c r="R71" i="2"/>
  <c r="N71" i="2"/>
  <c r="M71" i="2"/>
  <c r="J71" i="2"/>
  <c r="I71" i="2"/>
  <c r="AB70" i="2"/>
  <c r="AA70" i="2"/>
  <c r="Z70" i="2"/>
  <c r="Y70" i="2"/>
  <c r="W70" i="2"/>
  <c r="N70" i="2"/>
  <c r="M70" i="2"/>
  <c r="J70" i="2"/>
  <c r="I70" i="2"/>
  <c r="AB69" i="2"/>
  <c r="AA69" i="2"/>
  <c r="Z69" i="2"/>
  <c r="Y69" i="2"/>
  <c r="W69" i="2"/>
  <c r="R69" i="2"/>
  <c r="N69" i="2"/>
  <c r="M69" i="2"/>
  <c r="J69" i="2"/>
  <c r="I69" i="2"/>
  <c r="AB68" i="2"/>
  <c r="AA68" i="2"/>
  <c r="Z68" i="2"/>
  <c r="Y68" i="2"/>
  <c r="W68" i="2"/>
  <c r="R68" i="2"/>
  <c r="N68" i="2"/>
  <c r="M68" i="2"/>
  <c r="J68" i="2"/>
  <c r="I68" i="2"/>
  <c r="AB67" i="2"/>
  <c r="AA67" i="2"/>
  <c r="Z67" i="2"/>
  <c r="Y67" i="2"/>
  <c r="W67" i="2"/>
  <c r="R67" i="2"/>
  <c r="N67" i="2"/>
  <c r="M67" i="2"/>
  <c r="J67" i="2"/>
  <c r="I67" i="2"/>
  <c r="AB66" i="2"/>
  <c r="AA66" i="2"/>
  <c r="Z66" i="2"/>
  <c r="Y66" i="2"/>
  <c r="W66" i="2"/>
  <c r="R66" i="2"/>
  <c r="N66" i="2"/>
  <c r="M66" i="2"/>
  <c r="J66" i="2"/>
  <c r="I66" i="2"/>
  <c r="AB65" i="2"/>
  <c r="AA65" i="2"/>
  <c r="Z65" i="2"/>
  <c r="Y65" i="2"/>
  <c r="W65" i="2"/>
  <c r="R65" i="2"/>
  <c r="N65" i="2"/>
  <c r="M65" i="2"/>
  <c r="J65" i="2"/>
  <c r="I65" i="2"/>
  <c r="AB64" i="2"/>
  <c r="AA64" i="2"/>
  <c r="Z64" i="2"/>
  <c r="Y64" i="2"/>
  <c r="W64" i="2"/>
  <c r="R64" i="2"/>
  <c r="N64" i="2"/>
  <c r="M64" i="2"/>
  <c r="J64" i="2"/>
  <c r="I64" i="2"/>
  <c r="AB63" i="2"/>
  <c r="AA63" i="2"/>
  <c r="Z63" i="2"/>
  <c r="Y63" i="2"/>
  <c r="W63" i="2"/>
  <c r="R63" i="2"/>
  <c r="N63" i="2"/>
  <c r="M63" i="2"/>
  <c r="J63" i="2"/>
  <c r="I63" i="2"/>
  <c r="AB62" i="2"/>
  <c r="AA62" i="2"/>
  <c r="Z62" i="2"/>
  <c r="Y62" i="2"/>
  <c r="W62" i="2"/>
  <c r="R62" i="2"/>
  <c r="N62" i="2"/>
  <c r="M62" i="2"/>
  <c r="J62" i="2"/>
  <c r="I62" i="2"/>
  <c r="AB61" i="2"/>
  <c r="AA61" i="2"/>
  <c r="Z61" i="2"/>
  <c r="Y61" i="2"/>
  <c r="W61" i="2"/>
  <c r="R61" i="2"/>
  <c r="N61" i="2"/>
  <c r="M61" i="2"/>
  <c r="J61" i="2"/>
  <c r="I61" i="2"/>
  <c r="AB60" i="2"/>
  <c r="AA60" i="2"/>
  <c r="Z60" i="2"/>
  <c r="Y60" i="2"/>
  <c r="W60" i="2"/>
  <c r="R60" i="2"/>
  <c r="N60" i="2"/>
  <c r="M60" i="2"/>
  <c r="J60" i="2"/>
  <c r="I60" i="2"/>
  <c r="AB59" i="2"/>
  <c r="AA59" i="2"/>
  <c r="Z59" i="2"/>
  <c r="Y59" i="2"/>
  <c r="W59" i="2"/>
  <c r="R59" i="2"/>
  <c r="N59" i="2"/>
  <c r="M59" i="2"/>
  <c r="J59" i="2"/>
  <c r="I59" i="2"/>
  <c r="AB58" i="2"/>
  <c r="AA58" i="2"/>
  <c r="Z58" i="2"/>
  <c r="Y58" i="2"/>
  <c r="W58" i="2"/>
  <c r="R58" i="2"/>
  <c r="N58" i="2"/>
  <c r="M58" i="2"/>
  <c r="J58" i="2"/>
  <c r="I58" i="2"/>
  <c r="AB57" i="2"/>
  <c r="AA57" i="2"/>
  <c r="Z57" i="2"/>
  <c r="Y57" i="2"/>
  <c r="W57" i="2"/>
  <c r="R57" i="2"/>
  <c r="N57" i="2"/>
  <c r="M57" i="2"/>
  <c r="J57" i="2"/>
  <c r="I57" i="2"/>
  <c r="AB56" i="2"/>
  <c r="AA56" i="2"/>
  <c r="Z56" i="2"/>
  <c r="Y56" i="2"/>
  <c r="W56" i="2"/>
  <c r="R56" i="2"/>
  <c r="N56" i="2"/>
  <c r="M56" i="2"/>
  <c r="J56" i="2"/>
  <c r="I56" i="2"/>
  <c r="AB55" i="2"/>
  <c r="AA55" i="2"/>
  <c r="Z55" i="2"/>
  <c r="Y55" i="2"/>
  <c r="W55" i="2"/>
  <c r="R55" i="2"/>
  <c r="N55" i="2"/>
  <c r="M55" i="2"/>
  <c r="J55" i="2"/>
  <c r="I55" i="2"/>
  <c r="AB54" i="2"/>
  <c r="AA54" i="2"/>
  <c r="Z54" i="2"/>
  <c r="Y54" i="2"/>
  <c r="W54" i="2"/>
  <c r="R54" i="2"/>
  <c r="N54" i="2"/>
  <c r="M54" i="2"/>
  <c r="J54" i="2"/>
  <c r="I54" i="2"/>
  <c r="AB53" i="2"/>
  <c r="AA53" i="2"/>
  <c r="Z53" i="2"/>
  <c r="Y53" i="2"/>
  <c r="W53" i="2"/>
  <c r="R53" i="2"/>
  <c r="N53" i="2"/>
  <c r="M53" i="2"/>
  <c r="J53" i="2"/>
  <c r="I53" i="2"/>
  <c r="AB52" i="2"/>
  <c r="AA52" i="2"/>
  <c r="Z52" i="2"/>
  <c r="Y52" i="2"/>
  <c r="W52" i="2"/>
  <c r="R52" i="2"/>
  <c r="N52" i="2"/>
  <c r="M52" i="2"/>
  <c r="J52" i="2"/>
  <c r="I52" i="2"/>
  <c r="AB51" i="2"/>
  <c r="AA51" i="2"/>
  <c r="Z51" i="2"/>
  <c r="Y51" i="2"/>
  <c r="W51" i="2"/>
  <c r="R51" i="2"/>
  <c r="N51" i="2"/>
  <c r="M51" i="2"/>
  <c r="J51" i="2"/>
  <c r="I51" i="2"/>
  <c r="AB50" i="2"/>
  <c r="AA50" i="2"/>
  <c r="Z50" i="2"/>
  <c r="Y50" i="2"/>
  <c r="W50" i="2"/>
  <c r="R50" i="2"/>
  <c r="N50" i="2"/>
  <c r="M50" i="2"/>
  <c r="J50" i="2"/>
  <c r="I50" i="2"/>
  <c r="AB49" i="2"/>
  <c r="AA49" i="2"/>
  <c r="Z49" i="2"/>
  <c r="Y49" i="2"/>
  <c r="W49" i="2"/>
  <c r="R49" i="2"/>
  <c r="N49" i="2"/>
  <c r="M49" i="2"/>
  <c r="J49" i="2"/>
  <c r="I49" i="2"/>
  <c r="AB48" i="2"/>
  <c r="AA48" i="2"/>
  <c r="Z48" i="2"/>
  <c r="Y48" i="2"/>
  <c r="W48" i="2"/>
  <c r="R48" i="2"/>
  <c r="N48" i="2"/>
  <c r="M48" i="2"/>
  <c r="J48" i="2"/>
  <c r="I48" i="2"/>
  <c r="AB47" i="2"/>
  <c r="AA47" i="2"/>
  <c r="Z47" i="2"/>
  <c r="Y47" i="2"/>
  <c r="W47" i="2"/>
  <c r="R47" i="2"/>
  <c r="N47" i="2"/>
  <c r="M47" i="2"/>
  <c r="J47" i="2"/>
  <c r="I47" i="2"/>
  <c r="AB46" i="2"/>
  <c r="AA46" i="2"/>
  <c r="Z46" i="2"/>
  <c r="Y46" i="2"/>
  <c r="W46" i="2"/>
  <c r="R46" i="2"/>
  <c r="N46" i="2"/>
  <c r="M46" i="2"/>
  <c r="J46" i="2"/>
  <c r="I46" i="2"/>
  <c r="AB45" i="2"/>
  <c r="AA45" i="2"/>
  <c r="Z45" i="2"/>
  <c r="Y45" i="2"/>
  <c r="W45" i="2"/>
  <c r="R45" i="2"/>
  <c r="N45" i="2"/>
  <c r="M45" i="2"/>
  <c r="J45" i="2"/>
  <c r="I45" i="2"/>
  <c r="AB44" i="2"/>
  <c r="AA44" i="2"/>
  <c r="Z44" i="2"/>
  <c r="Y44" i="2"/>
  <c r="W44" i="2"/>
  <c r="R44" i="2"/>
  <c r="N44" i="2"/>
  <c r="M44" i="2"/>
  <c r="J44" i="2"/>
  <c r="I44" i="2"/>
  <c r="AB43" i="2"/>
  <c r="AA43" i="2"/>
  <c r="Z43" i="2"/>
  <c r="Y43" i="2"/>
  <c r="W43" i="2"/>
  <c r="N43" i="2"/>
  <c r="M43" i="2"/>
  <c r="J43" i="2"/>
  <c r="I43" i="2"/>
  <c r="AB42" i="2"/>
  <c r="AA42" i="2"/>
  <c r="Z42" i="2"/>
  <c r="Y42" i="2"/>
  <c r="W42" i="2"/>
  <c r="R42" i="2"/>
  <c r="N42" i="2"/>
  <c r="M42" i="2"/>
  <c r="J42" i="2"/>
  <c r="I42" i="2"/>
  <c r="AB41" i="2"/>
  <c r="AA41" i="2"/>
  <c r="Z41" i="2"/>
  <c r="Y41" i="2"/>
  <c r="W41" i="2"/>
  <c r="R41" i="2"/>
  <c r="N41" i="2"/>
  <c r="M41" i="2"/>
  <c r="J41" i="2"/>
  <c r="I41" i="2"/>
  <c r="AB40" i="2"/>
  <c r="AA40" i="2"/>
  <c r="Z40" i="2"/>
  <c r="Y40" i="2"/>
  <c r="W40" i="2"/>
  <c r="R40" i="2"/>
  <c r="N40" i="2"/>
  <c r="M40" i="2"/>
  <c r="J40" i="2"/>
  <c r="I40" i="2"/>
  <c r="AB39" i="2"/>
  <c r="AA39" i="2"/>
  <c r="Z39" i="2"/>
  <c r="Y39" i="2"/>
  <c r="W39" i="2"/>
  <c r="R39" i="2"/>
  <c r="N39" i="2"/>
  <c r="M39" i="2"/>
  <c r="J39" i="2"/>
  <c r="I39" i="2"/>
  <c r="AB38" i="2"/>
  <c r="AA38" i="2"/>
  <c r="Z38" i="2"/>
  <c r="Y38" i="2"/>
  <c r="W38" i="2"/>
  <c r="R38" i="2"/>
  <c r="N38" i="2"/>
  <c r="M38" i="2"/>
  <c r="J38" i="2"/>
  <c r="I38" i="2"/>
  <c r="AB37" i="2"/>
  <c r="AA37" i="2"/>
  <c r="Z37" i="2"/>
  <c r="Y37" i="2"/>
  <c r="W37" i="2"/>
  <c r="N37" i="2"/>
  <c r="M37" i="2"/>
  <c r="J37" i="2"/>
  <c r="I37" i="2"/>
  <c r="AB36" i="2"/>
  <c r="AA36" i="2"/>
  <c r="Z36" i="2"/>
  <c r="Y36" i="2"/>
  <c r="W36" i="2"/>
  <c r="R36" i="2"/>
  <c r="N36" i="2"/>
  <c r="M36" i="2"/>
  <c r="J36" i="2"/>
  <c r="I36" i="2"/>
  <c r="AB35" i="2"/>
  <c r="AA35" i="2"/>
  <c r="Z35" i="2"/>
  <c r="Y35" i="2"/>
  <c r="W35" i="2"/>
  <c r="R35" i="2"/>
  <c r="N35" i="2"/>
  <c r="M35" i="2"/>
  <c r="J35" i="2"/>
  <c r="I35" i="2"/>
  <c r="AB34" i="2"/>
  <c r="AA34" i="2"/>
  <c r="Z34" i="2"/>
  <c r="Y34" i="2"/>
  <c r="W34" i="2"/>
  <c r="R34" i="2"/>
  <c r="N34" i="2"/>
  <c r="M34" i="2"/>
  <c r="J34" i="2"/>
  <c r="I34" i="2"/>
  <c r="AB33" i="2"/>
  <c r="AA33" i="2"/>
  <c r="Z33" i="2"/>
  <c r="Y33" i="2"/>
  <c r="W33" i="2"/>
  <c r="R33" i="2"/>
  <c r="N33" i="2"/>
  <c r="M33" i="2"/>
  <c r="J33" i="2"/>
  <c r="I33" i="2"/>
  <c r="AB32" i="2"/>
  <c r="AA32" i="2"/>
  <c r="Z32" i="2"/>
  <c r="Y32" i="2"/>
  <c r="W32" i="2"/>
  <c r="R32" i="2"/>
  <c r="N32" i="2"/>
  <c r="M32" i="2"/>
  <c r="J32" i="2"/>
  <c r="I32" i="2"/>
  <c r="AB31" i="2"/>
  <c r="AA31" i="2"/>
  <c r="Z31" i="2"/>
  <c r="Y31" i="2"/>
  <c r="W31" i="2"/>
  <c r="R31" i="2"/>
  <c r="N31" i="2"/>
  <c r="M31" i="2"/>
  <c r="J31" i="2"/>
  <c r="I31" i="2"/>
  <c r="AB30" i="2"/>
  <c r="AA30" i="2"/>
  <c r="Z30" i="2"/>
  <c r="Y30" i="2"/>
  <c r="W30" i="2"/>
  <c r="R30" i="2"/>
  <c r="N30" i="2"/>
  <c r="M30" i="2"/>
  <c r="J30" i="2"/>
  <c r="I30" i="2"/>
  <c r="AB29" i="2"/>
  <c r="AA29" i="2"/>
  <c r="Z29" i="2"/>
  <c r="Y29" i="2"/>
  <c r="W29" i="2"/>
  <c r="R29" i="2"/>
  <c r="N29" i="2"/>
  <c r="M29" i="2"/>
  <c r="J29" i="2"/>
  <c r="I29" i="2"/>
  <c r="AB28" i="2"/>
  <c r="AA28" i="2"/>
  <c r="Z28" i="2"/>
  <c r="Y28" i="2"/>
  <c r="W28" i="2"/>
  <c r="R28" i="2"/>
  <c r="N28" i="2"/>
  <c r="M28" i="2"/>
  <c r="J28" i="2"/>
  <c r="I28" i="2"/>
  <c r="AB27" i="2"/>
  <c r="AA27" i="2"/>
  <c r="Z27" i="2"/>
  <c r="Y27" i="2"/>
  <c r="W27" i="2"/>
  <c r="R27" i="2"/>
  <c r="N27" i="2"/>
  <c r="M27" i="2"/>
  <c r="J27" i="2"/>
  <c r="I27" i="2"/>
  <c r="AB26" i="2"/>
  <c r="AA26" i="2"/>
  <c r="Z26" i="2"/>
  <c r="Y26" i="2"/>
  <c r="W26" i="2"/>
  <c r="R26" i="2"/>
  <c r="N26" i="2"/>
  <c r="M26" i="2"/>
  <c r="J26" i="2"/>
  <c r="I26" i="2"/>
  <c r="AB25" i="2"/>
  <c r="AA25" i="2"/>
  <c r="Z25" i="2"/>
  <c r="Y25" i="2"/>
  <c r="W25" i="2"/>
  <c r="R25" i="2"/>
  <c r="N25" i="2"/>
  <c r="M25" i="2"/>
  <c r="J25" i="2"/>
  <c r="I25" i="2"/>
  <c r="AB24" i="2"/>
  <c r="AA24" i="2"/>
  <c r="Z24" i="2"/>
  <c r="Y24" i="2"/>
  <c r="W24" i="2"/>
  <c r="R24" i="2"/>
  <c r="N24" i="2"/>
  <c r="M24" i="2"/>
  <c r="J24" i="2"/>
  <c r="I24" i="2"/>
  <c r="AB23" i="2"/>
  <c r="AA23" i="2"/>
  <c r="Z23" i="2"/>
  <c r="Y23" i="2"/>
  <c r="W23" i="2"/>
  <c r="R23" i="2"/>
  <c r="N23" i="2"/>
  <c r="M23" i="2"/>
  <c r="J23" i="2"/>
  <c r="I23" i="2"/>
  <c r="AB22" i="2"/>
  <c r="AA22" i="2"/>
  <c r="Z22" i="2"/>
  <c r="Y22" i="2"/>
  <c r="W22" i="2"/>
  <c r="R22" i="2"/>
  <c r="N22" i="2"/>
  <c r="M22" i="2"/>
  <c r="J22" i="2"/>
  <c r="I22" i="2"/>
  <c r="AB21" i="2"/>
  <c r="AA21" i="2"/>
  <c r="Z21" i="2"/>
  <c r="Y21" i="2"/>
  <c r="W21" i="2"/>
  <c r="R21" i="2"/>
  <c r="N21" i="2"/>
  <c r="M21" i="2"/>
  <c r="J21" i="2"/>
  <c r="I21" i="2"/>
  <c r="AB20" i="2"/>
  <c r="AA20" i="2"/>
  <c r="Z20" i="2"/>
  <c r="Y20" i="2"/>
  <c r="W20" i="2"/>
  <c r="R20" i="2"/>
  <c r="N20" i="2"/>
  <c r="M20" i="2"/>
  <c r="J20" i="2"/>
  <c r="I20" i="2"/>
  <c r="AB19" i="2"/>
  <c r="AA19" i="2"/>
  <c r="Z19" i="2"/>
  <c r="Y19" i="2"/>
  <c r="W19" i="2"/>
  <c r="R19" i="2"/>
  <c r="N19" i="2"/>
  <c r="M19" i="2"/>
  <c r="J19" i="2"/>
  <c r="I19" i="2"/>
  <c r="AB18" i="2"/>
  <c r="AA18" i="2"/>
  <c r="Z18" i="2"/>
  <c r="Y18" i="2"/>
  <c r="W18" i="2"/>
  <c r="R18" i="2"/>
  <c r="N18" i="2"/>
  <c r="M18" i="2"/>
  <c r="J18" i="2"/>
  <c r="I18" i="2"/>
  <c r="AB17" i="2"/>
  <c r="AA17" i="2"/>
  <c r="Z17" i="2"/>
  <c r="Y17" i="2"/>
  <c r="W17" i="2"/>
  <c r="R17" i="2"/>
  <c r="N17" i="2"/>
  <c r="M17" i="2"/>
  <c r="J17" i="2"/>
  <c r="I17" i="2"/>
  <c r="AB16" i="2"/>
  <c r="AA16" i="2"/>
  <c r="Z16" i="2"/>
  <c r="Y16" i="2"/>
  <c r="W16" i="2"/>
  <c r="R16" i="2"/>
  <c r="N16" i="2"/>
  <c r="M16" i="2"/>
  <c r="J16" i="2"/>
  <c r="I16" i="2"/>
  <c r="AB15" i="2"/>
  <c r="AA15" i="2"/>
  <c r="Z15" i="2"/>
  <c r="Y15" i="2"/>
  <c r="W15" i="2"/>
  <c r="R15" i="2"/>
  <c r="N15" i="2"/>
  <c r="M15" i="2"/>
  <c r="J15" i="2"/>
  <c r="I15" i="2"/>
  <c r="AB14" i="2"/>
  <c r="AA14" i="2"/>
  <c r="Z14" i="2"/>
  <c r="Y14" i="2"/>
  <c r="W14" i="2"/>
  <c r="R14" i="2"/>
  <c r="N14" i="2"/>
  <c r="M14" i="2"/>
  <c r="J14" i="2"/>
  <c r="I14" i="2"/>
  <c r="AB13" i="2"/>
  <c r="AA13" i="2"/>
  <c r="Z13" i="2"/>
  <c r="Y13" i="2"/>
  <c r="W13" i="2"/>
  <c r="R13" i="2"/>
  <c r="N13" i="2"/>
  <c r="M13" i="2"/>
  <c r="J13" i="2"/>
  <c r="I13" i="2"/>
  <c r="AB12" i="2"/>
  <c r="AA12" i="2"/>
  <c r="Z12" i="2"/>
  <c r="Y12" i="2"/>
  <c r="W12" i="2"/>
  <c r="R12" i="2"/>
  <c r="N12" i="2"/>
  <c r="M12" i="2"/>
  <c r="J12" i="2"/>
  <c r="I12" i="2"/>
  <c r="AB11" i="2"/>
  <c r="AA11" i="2"/>
  <c r="Z11" i="2"/>
  <c r="Y11" i="2"/>
  <c r="W11" i="2"/>
  <c r="R11" i="2"/>
  <c r="N11" i="2"/>
  <c r="M11" i="2"/>
  <c r="J11" i="2"/>
  <c r="I11" i="2"/>
  <c r="AB10" i="2"/>
  <c r="AA10" i="2"/>
  <c r="Z10" i="2"/>
  <c r="Y10" i="2"/>
  <c r="W10" i="2"/>
  <c r="R10" i="2"/>
  <c r="N10" i="2"/>
  <c r="M10" i="2"/>
  <c r="J10" i="2"/>
  <c r="I10" i="2"/>
  <c r="AB9" i="2"/>
  <c r="AA9" i="2"/>
  <c r="Z9" i="2"/>
  <c r="Y9" i="2"/>
  <c r="W9" i="2"/>
  <c r="R9" i="2"/>
  <c r="N9" i="2"/>
  <c r="M9" i="2"/>
  <c r="J9" i="2"/>
  <c r="I9" i="2"/>
  <c r="AB8" i="2"/>
  <c r="AA8" i="2"/>
  <c r="Z8" i="2"/>
  <c r="Y8" i="2"/>
  <c r="W8" i="2"/>
  <c r="R8" i="2"/>
  <c r="N8" i="2"/>
  <c r="M8" i="2"/>
  <c r="J8" i="2"/>
  <c r="I8" i="2"/>
  <c r="AB7" i="2"/>
  <c r="AA7" i="2"/>
  <c r="Z7" i="2"/>
  <c r="Y7" i="2"/>
  <c r="W7" i="2"/>
  <c r="R7" i="2"/>
  <c r="N7" i="2"/>
  <c r="M7" i="2"/>
  <c r="J7" i="2"/>
  <c r="I7" i="2"/>
  <c r="AB6" i="2"/>
  <c r="AA6" i="2"/>
  <c r="Z6" i="2"/>
  <c r="Y6" i="2"/>
  <c r="W6" i="2"/>
  <c r="R6" i="2"/>
  <c r="N6" i="2"/>
  <c r="M6" i="2"/>
  <c r="J6" i="2"/>
  <c r="I6" i="2"/>
  <c r="AB5" i="2"/>
  <c r="AA5" i="2"/>
  <c r="Z5" i="2"/>
  <c r="Y5" i="2"/>
  <c r="W5" i="2"/>
  <c r="R5" i="2"/>
  <c r="N5" i="2"/>
  <c r="M5" i="2"/>
  <c r="J5" i="2"/>
  <c r="I5" i="2"/>
</calcChain>
</file>

<file path=xl/sharedStrings.xml><?xml version="1.0" encoding="utf-8"?>
<sst xmlns="http://schemas.openxmlformats.org/spreadsheetml/2006/main" count="712" uniqueCount="465">
  <si>
    <t>ВНУТРЕННИЕ ЗАТРАТЫ НА НАУЧНЫЕ ИССЛЕДОВАНИЯ И РАЗРАБОТКИ ПО ОБЛАСТЯМ НАУКИ в 2020 г. (миллионов рублей)</t>
  </si>
  <si>
    <t>ЗАТРАТЫ НА ВНЕДРЕНИЕ И ИСПОЛЬЗОВАНИЕ ЦИФРОВЫХ ТЕХНОЛОГИЙ в 2020 г. (миллионов рублей)</t>
  </si>
  <si>
    <t>Всего</t>
  </si>
  <si>
    <t xml:space="preserve">по отраслям </t>
  </si>
  <si>
    <t>в том числе по видам экономической</t>
  </si>
  <si>
    <t>нормативная температура января</t>
  </si>
  <si>
    <t>нормативная температура июля</t>
  </si>
  <si>
    <t>номативные осадки январь</t>
  </si>
  <si>
    <t>нормативные осадки июль</t>
  </si>
  <si>
    <t>Доля домохозяйств, имеющих широкополосный доступ</t>
  </si>
  <si>
    <t>сельское, лесное хозяйство, охота, рыболовство и рыбоводство</t>
  </si>
  <si>
    <t>сельскохозяйственные</t>
  </si>
  <si>
    <t>растениеводство</t>
  </si>
  <si>
    <t>к информационно-телекоммуникационной сети «Интернет», процентов</t>
  </si>
  <si>
    <t>Белгородская область</t>
  </si>
  <si>
    <t>–</t>
  </si>
  <si>
    <t>Кемеровская область</t>
  </si>
  <si>
    <t>Краснодарский край</t>
  </si>
  <si>
    <t>Липецкая область</t>
  </si>
  <si>
    <t>Республика Татарстан</t>
  </si>
  <si>
    <t>Самарская область</t>
  </si>
  <si>
    <t>Тульская область</t>
  </si>
  <si>
    <t>Владимирская область</t>
  </si>
  <si>
    <t>Вологодская область</t>
  </si>
  <si>
    <t>Ивановская область</t>
  </si>
  <si>
    <t>Калужская область</t>
  </si>
  <si>
    <t>Кировская область</t>
  </si>
  <si>
    <t>Костромская область</t>
  </si>
  <si>
    <t>Ленинградская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</si>
  <si>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</si>
  <si>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</si>
  <si>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</si>
  <si>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</si>
  <si>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</si>
  <si>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Пермский край</t>
  </si>
  <si>
    <t>Приморский край</t>
  </si>
  <si>
    <t>Псковская область</t>
  </si>
  <si>
    <t>Республика Башкортостан</t>
  </si>
  <si>
    <t>Республика Карелия</t>
  </si>
  <si>
    <t>Свердловская область</t>
  </si>
  <si>
    <t>Смоленская область</t>
  </si>
  <si>
    <t>Тверская область</t>
  </si>
  <si>
    <t>Удмуртская Республика</t>
  </si>
  <si>
    <t>Ульяновская область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</si>
  <si>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278</t>
    </r>
  </si>
  <si>
    <t>Челябинская область</t>
  </si>
  <si>
    <t>Ярославская область</t>
  </si>
  <si>
    <t>Камчатский край</t>
  </si>
  <si>
    <t>Магаданская область</t>
  </si>
  <si>
    <t>Мурманская область</t>
  </si>
  <si>
    <t>Республика Саха (Якутия)</t>
  </si>
  <si>
    <t>Сахалинская область</t>
  </si>
  <si>
    <t>Тюменская область</t>
  </si>
  <si>
    <t>Хабаровский край</t>
  </si>
  <si>
    <t>Чукотский автономный округ</t>
  </si>
  <si>
    <t>Астраханская область</t>
  </si>
  <si>
    <t>Брянская область</t>
  </si>
  <si>
    <t>Волгоградская область</t>
  </si>
  <si>
    <t>Воронежская область</t>
  </si>
  <si>
    <t>Калининградская область</t>
  </si>
  <si>
    <t>Курская область</t>
  </si>
  <si>
    <t>Орловская область</t>
  </si>
  <si>
    <t>Пензенская область</t>
  </si>
  <si>
    <t>Республика Адыгея</t>
  </si>
  <si>
    <t>Республика Дагестан</t>
  </si>
  <si>
    <t>Республика Северная Осетия – Алания</t>
  </si>
  <si>
    <t>Ростовская область</t>
  </si>
  <si>
    <t>Рязанская область</t>
  </si>
  <si>
    <t>Саратовская область</t>
  </si>
  <si>
    <t>Ставропольский край</t>
  </si>
  <si>
    <t>Тамбовская область</t>
  </si>
  <si>
    <t>Алтайский край</t>
  </si>
  <si>
    <t>Кабардино-Балкарская Республика</t>
  </si>
  <si>
    <t>Карачаево-Черкесская Республика</t>
  </si>
  <si>
    <t>Курганская область</t>
  </si>
  <si>
    <t>Республика Алтай</t>
  </si>
  <si>
    <t xml:space="preserve">Республика Ингушетия </t>
  </si>
  <si>
    <t>Республика Калмыкия</t>
  </si>
  <si>
    <t>Республика Крым</t>
  </si>
  <si>
    <t>Республика Марий Эл</t>
  </si>
  <si>
    <t>Республика Мордовия</t>
  </si>
  <si>
    <t>Республика Тыва</t>
  </si>
  <si>
    <t>Чеченская Республика</t>
  </si>
  <si>
    <t>Чувашская Республика</t>
  </si>
  <si>
    <t>Амурская область</t>
  </si>
  <si>
    <t>Архангельская область</t>
  </si>
  <si>
    <t>Еврейская автономная область</t>
  </si>
  <si>
    <t>Забайкальский край</t>
  </si>
  <si>
    <t>Иркутская область</t>
  </si>
  <si>
    <t>Красноярский край</t>
  </si>
  <si>
    <t>Республика Бурятия</t>
  </si>
  <si>
    <t>Республика Коми</t>
  </si>
  <si>
    <t>Республика Хакасия</t>
  </si>
  <si>
    <t>Томская область</t>
  </si>
  <si>
    <t>ВРП на душу населения
(рублей)</t>
  </si>
  <si>
    <t>Номер кластера</t>
  </si>
  <si>
    <t xml:space="preserve">Плотность автомобильных дорог общего пользования с твердым покрытием
(на конец года; км путей на 1000 км2 территории)
</t>
  </si>
  <si>
    <t xml:space="preserve">ВДС сельского хозяйства в ВДС 2019 г., %
</t>
  </si>
  <si>
    <t>Оборот организаций  по видам экономической деятельности  в 2020 г. В расчете на 1 га с-х угодий, тыс. руб.</t>
  </si>
  <si>
    <t xml:space="preserve">Сальдированный финансовый результат (прибыль минус убыток) организаций по отдельным видам экономической деятельности в 2020 г.В расчете на 1 га с-х угодий, тыс. руб.
</t>
  </si>
  <si>
    <t>Удельный вес убыточных организаций  по отдельным видам экономической деятельности  в 2020 г.
(в процентах  от общего числа организаций)</t>
  </si>
  <si>
    <t>Рентабельность проданных товаров, продукции (работ, услуг) организаций 3), процентов</t>
  </si>
  <si>
    <t>Число сельскохозяйственных организаций в расчете на население, ед/тыс.чел</t>
  </si>
  <si>
    <t>Число крестьянских (фермерских) хозяйств и индивидуальных предпринимателей ,ед/тыс.чел</t>
  </si>
  <si>
    <t>Сельскохозяйственные угодья в общей площади, %</t>
  </si>
  <si>
    <t>Урожайность зерновыз (средняя за 5 лет)</t>
  </si>
  <si>
    <t>залежи</t>
  </si>
  <si>
    <t>Внесение минеральных удобрений на один гектар посева 
сельскохозяйственных культур в сельскохозяйственных организациях
 в среднем за 5 лет</t>
  </si>
  <si>
    <t>Выбросы в атмосферу в расчете на площадь, кг/га</t>
  </si>
  <si>
    <t xml:space="preserve">Доля уловленных и обезвреженных загрязняющих атмосферу веществ 
в общем количестве отходящих загрязняющих веществ от стационарных источников1);2)
</t>
  </si>
  <si>
    <t>Расходы на охрану окружающей среды в расчете на площадь региона, тыс. руб/га</t>
  </si>
  <si>
    <t>Сброс загрязненных сточных вод в поверхностные водные объекты врасчете на площадь,  т/.га</t>
  </si>
  <si>
    <t>Доля обезвреженных отходов</t>
  </si>
  <si>
    <t>Наличие отходов на конец отчетного года в расчете на площадь, кг/га</t>
  </si>
  <si>
    <t>Сельское население в общем, %</t>
  </si>
  <si>
    <t>Потребительские расходы в среднем на душу населения (в месяц; рублей)</t>
  </si>
  <si>
    <t>Медианный среднедушевой денежный доход населения  (рублей в месяц)</t>
  </si>
  <si>
    <t xml:space="preserve">Численность населения с денежными доходами 
ниже величины прожиточного минимума
(в процентах от общей численности населения  субъекта)
</t>
  </si>
  <si>
    <t xml:space="preserve">Среднедушевые денежные доходы населения
(в месяц; рублей)
</t>
  </si>
  <si>
    <t xml:space="preserve">Потребление  овощей и продовольственных бахчевых культур на душу населения
(в год; килограммов)
</t>
  </si>
  <si>
    <t xml:space="preserve">Оборот общественного питания на душу населения
(в фактически действовавших ценах; рублей)
</t>
  </si>
  <si>
    <t>Сельское, лесное хозяйство, охота, рыболов-ство и рыбоводство</t>
  </si>
  <si>
    <t>сельское, лесное  хозяйство, охота, рыболовство и рыбоводство</t>
  </si>
  <si>
    <t>уровень развития региона</t>
  </si>
  <si>
    <t>уровень развития сельского хозяйства</t>
  </si>
  <si>
    <t>климатические условия</t>
  </si>
  <si>
    <t>экологические условия</t>
  </si>
  <si>
    <t>уровень жизни населения</t>
  </si>
  <si>
    <t>5 467,7</t>
  </si>
  <si>
    <t>25 846,3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</si>
  <si>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205</t>
    </r>
  </si>
  <si>
    <t>8 953,8</t>
  </si>
  <si>
    <t>20 983,6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</si>
  <si>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549</t>
    </r>
  </si>
  <si>
    <t>20 068,1</t>
  </si>
  <si>
    <t>1 664,7</t>
  </si>
  <si>
    <t>28 076,9</t>
  </si>
  <si>
    <r>
      <t>13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274</t>
    </r>
  </si>
  <si>
    <t>7 209,0</t>
  </si>
  <si>
    <t>25 318,7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</si>
  <si>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911</t>
    </r>
  </si>
  <si>
    <t>35 476,7</t>
  </si>
  <si>
    <t>27 755,1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</si>
  <si>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602</t>
    </r>
  </si>
  <si>
    <t>43 643,5</t>
  </si>
  <si>
    <t>23 787,2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</si>
  <si>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468</t>
    </r>
  </si>
  <si>
    <t>9 022,8</t>
  </si>
  <si>
    <t>24 225,4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</si>
  <si>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544</t>
    </r>
  </si>
  <si>
    <t>7 022,3</t>
  </si>
  <si>
    <t>21 640,3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</si>
  <si>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952</t>
    </r>
  </si>
  <si>
    <t>7 066,4</t>
  </si>
  <si>
    <t>23 909,9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</si>
  <si>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803</t>
    </r>
  </si>
  <si>
    <t>7 255,8</t>
  </si>
  <si>
    <t>21 393,2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</si>
  <si>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892</t>
    </r>
  </si>
  <si>
    <t>6 506,6</t>
  </si>
  <si>
    <t>26 202,7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</si>
  <si>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449</t>
    </r>
  </si>
  <si>
    <t>4 138,6</t>
  </si>
  <si>
    <t>20 212,0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</si>
  <si>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437</t>
    </r>
  </si>
  <si>
    <t>14 311,4</t>
  </si>
  <si>
    <t>21 596,7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</si>
  <si>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863</t>
    </r>
  </si>
  <si>
    <t>14 646,9</t>
  </si>
  <si>
    <t>26 904,6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</si>
  <si>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693</t>
    </r>
  </si>
  <si>
    <t>27 844,3</t>
  </si>
  <si>
    <t>26 258,8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</si>
  <si>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667</t>
    </r>
  </si>
  <si>
    <t>2 840,9</t>
  </si>
  <si>
    <t>21 899,7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</si>
  <si>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854</t>
    </r>
  </si>
  <si>
    <t>30 716,4</t>
  </si>
  <si>
    <t>25 018,6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</si>
  <si>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461</t>
    </r>
  </si>
  <si>
    <t>8 875,3</t>
  </si>
  <si>
    <t>21 740,0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</si>
  <si>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687</t>
    </r>
  </si>
  <si>
    <t>8 728,3</t>
  </si>
  <si>
    <t>19 839,2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</si>
  <si>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634</t>
    </r>
  </si>
  <si>
    <t>18 555,0</t>
  </si>
  <si>
    <t>23 578,1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</si>
  <si>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926</t>
    </r>
  </si>
  <si>
    <t>12 344,2</t>
  </si>
  <si>
    <t>29 706,4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</si>
  <si>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953</t>
    </r>
  </si>
  <si>
    <t>1 832,0</t>
  </si>
  <si>
    <t>21 521,2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</si>
  <si>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135</t>
    </r>
  </si>
  <si>
    <t>22 335,7</t>
  </si>
  <si>
    <t>23 244,9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</si>
  <si>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895</t>
    </r>
  </si>
  <si>
    <t>3 963,6</t>
  </si>
  <si>
    <t>26 876,0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</si>
  <si>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406</t>
    </r>
  </si>
  <si>
    <t>35 785,4</t>
  </si>
  <si>
    <t>28 696,4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</si>
  <si>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014</t>
    </r>
  </si>
  <si>
    <t>3 021,8</t>
  </si>
  <si>
    <t>22 035,8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</si>
  <si>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121</t>
    </r>
  </si>
  <si>
    <t>16 358,6</t>
  </si>
  <si>
    <t>23 030,9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</si>
  <si>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366</t>
    </r>
  </si>
  <si>
    <t>8 683,6</t>
  </si>
  <si>
    <t>21 090,1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</si>
  <si>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186</t>
    </r>
  </si>
  <si>
    <t>4 853,0</t>
  </si>
  <si>
    <t>20 085,2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</si>
  <si>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859</t>
    </r>
  </si>
  <si>
    <t>29 005,6</t>
  </si>
  <si>
    <t>22 177,1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</si>
  <si>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545</t>
    </r>
  </si>
  <si>
    <t>5 331,9</t>
  </si>
  <si>
    <t>24 085,0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</si>
  <si>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649</t>
    </r>
  </si>
  <si>
    <t>3 353,2</t>
  </si>
  <si>
    <t>43 832,1</t>
  </si>
  <si>
    <r>
      <t>19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319</t>
    </r>
  </si>
  <si>
    <t>1 958,6</t>
  </si>
  <si>
    <t>54 758,4</t>
  </si>
  <si>
    <r>
      <t>19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823</t>
    </r>
  </si>
  <si>
    <t>5 914,0</t>
  </si>
  <si>
    <t>38 473,8</t>
  </si>
  <si>
    <r>
      <t>16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753</t>
    </r>
  </si>
  <si>
    <t>10 748,3</t>
  </si>
  <si>
    <t>35 416,6</t>
  </si>
  <si>
    <r>
      <t>21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303</t>
    </r>
  </si>
  <si>
    <t>7 935,7</t>
  </si>
  <si>
    <t>46 074,4</t>
  </si>
  <si>
    <r>
      <t>16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817</t>
    </r>
  </si>
  <si>
    <t>56 887,3</t>
  </si>
  <si>
    <t>36 608,8</t>
  </si>
  <si>
    <r>
      <t>18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838</t>
    </r>
  </si>
  <si>
    <t>8 777,3</t>
  </si>
  <si>
    <t>33 451,1</t>
  </si>
  <si>
    <r>
      <t>12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455</t>
    </r>
  </si>
  <si>
    <t>67 441,7</t>
  </si>
  <si>
    <r>
      <t>31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159</t>
    </r>
  </si>
  <si>
    <t>36 176,8</t>
  </si>
  <si>
    <t>20 507,3</t>
  </si>
  <si>
    <r>
      <t>8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284</t>
    </r>
  </si>
  <si>
    <t>4 692,6</t>
  </si>
  <si>
    <t>22 895,9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</si>
  <si>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476</t>
    </r>
  </si>
  <si>
    <t>10 521,7</t>
  </si>
  <si>
    <t>20 498,8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</si>
  <si>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383</t>
    </r>
  </si>
  <si>
    <t>6 145,7</t>
  </si>
  <si>
    <t>24 687,4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</si>
  <si>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659</t>
    </r>
  </si>
  <si>
    <t>4 513,6</t>
  </si>
  <si>
    <t>24 011,7</t>
  </si>
  <si>
    <r>
      <t>11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156</t>
    </r>
  </si>
  <si>
    <t>3 536,5</t>
  </si>
  <si>
    <t>23 923,2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</si>
  <si>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623</t>
    </r>
  </si>
  <si>
    <t>2 194,4</t>
  </si>
  <si>
    <t>21 765,3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</si>
  <si>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910</t>
    </r>
  </si>
  <si>
    <t>3 779,2</t>
  </si>
  <si>
    <t>19 617,7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</si>
  <si>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902</t>
    </r>
  </si>
  <si>
    <t>1 069,3</t>
  </si>
  <si>
    <t>22 932,9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</si>
  <si>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224</t>
    </r>
  </si>
  <si>
    <t>1 047,7</t>
  </si>
  <si>
    <t>21 578,8</t>
  </si>
  <si>
    <r>
      <t>17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562</t>
    </r>
  </si>
  <si>
    <t>1 153,6</t>
  </si>
  <si>
    <t>19 568,2</t>
  </si>
  <si>
    <t>5 238</t>
  </si>
  <si>
    <t>15 011,9</t>
  </si>
  <si>
    <t>1 001,2</t>
  </si>
  <si>
    <t>24 265,1</t>
  </si>
  <si>
    <r>
      <t>8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742</t>
    </r>
  </si>
  <si>
    <t>5 658,4</t>
  </si>
  <si>
    <t>22 076,2</t>
  </si>
  <si>
    <t>11 492,0</t>
  </si>
  <si>
    <t>19 247,7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</si>
  <si>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788</t>
    </r>
  </si>
  <si>
    <t>8 245,6</t>
  </si>
  <si>
    <t>19 519,0</t>
  </si>
  <si>
    <t>10 173</t>
  </si>
  <si>
    <t>3 136,7</t>
  </si>
  <si>
    <t>22 603,2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</si>
  <si>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703</t>
    </r>
  </si>
  <si>
    <t>7 434,7</t>
  </si>
  <si>
    <t>19 133,5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</si>
  <si>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688</t>
    </r>
  </si>
  <si>
    <t>1 093,0</t>
  </si>
  <si>
    <t>18 160,0</t>
  </si>
  <si>
    <t>5 679</t>
  </si>
  <si>
    <t>15 838,8</t>
  </si>
  <si>
    <t>2 000</t>
  </si>
  <si>
    <t>2 248,1</t>
  </si>
  <si>
    <t>17 919,3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</si>
  <si>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656</t>
    </r>
  </si>
  <si>
    <t>17 250,2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</si>
  <si>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503</t>
    </r>
  </si>
  <si>
    <t>1 065,9</t>
  </si>
  <si>
    <t>14 153,2</t>
  </si>
  <si>
    <t>16 435,8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</si>
  <si>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003</t>
    </r>
  </si>
  <si>
    <t>6 191,1</t>
  </si>
  <si>
    <t>19 142,6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</si>
  <si>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765</t>
    </r>
  </si>
  <si>
    <t>2 113,2</t>
  </si>
  <si>
    <t>17 247,5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</si>
  <si>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338</t>
    </r>
  </si>
  <si>
    <t>2 243,8</t>
  </si>
  <si>
    <t>16 856,4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</si>
  <si>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921</t>
    </r>
  </si>
  <si>
    <t>15 178,2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</si>
  <si>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683</t>
    </r>
  </si>
  <si>
    <t>1 568,7</t>
  </si>
  <si>
    <t>19 606,2</t>
  </si>
  <si>
    <t>8 474</t>
  </si>
  <si>
    <t>2 668,8</t>
  </si>
  <si>
    <t>17 491,9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</si>
  <si>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003</t>
    </r>
  </si>
  <si>
    <t>Московская область</t>
  </si>
  <si>
    <t>77 507,2</t>
  </si>
  <si>
    <t>2 761,2</t>
  </si>
  <si>
    <t>37 031,6</t>
  </si>
  <si>
    <r>
      <t>13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204</t>
    </r>
  </si>
  <si>
    <t>4 302,8</t>
  </si>
  <si>
    <t>27 395,5</t>
  </si>
  <si>
    <r>
      <t>8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101</t>
    </r>
  </si>
  <si>
    <t>6 768,0</t>
  </si>
  <si>
    <t>29 402,3</t>
  </si>
  <si>
    <r>
      <t>12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036</t>
    </r>
  </si>
  <si>
    <t>23 549,7</t>
  </si>
  <si>
    <t>3 601,4</t>
  </si>
  <si>
    <t>22 084,0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</si>
  <si>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909</t>
    </r>
  </si>
  <si>
    <t>15 566,4</t>
  </si>
  <si>
    <t>22 240,5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</si>
  <si>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275</t>
    </r>
  </si>
  <si>
    <t>21 425,5</t>
  </si>
  <si>
    <t>25 593,5</t>
  </si>
  <si>
    <r>
      <t>8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445</t>
    </r>
  </si>
  <si>
    <t>3 198,9</t>
  </si>
  <si>
    <t>21 168,9</t>
  </si>
  <si>
    <r>
      <t>9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890</t>
    </r>
  </si>
  <si>
    <t>8 703,4</t>
  </si>
  <si>
    <t>28 983,1</t>
  </si>
  <si>
    <r>
      <t>11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572</t>
    </r>
  </si>
  <si>
    <t>2 806,3</t>
  </si>
  <si>
    <t>19 964,0</t>
  </si>
  <si>
    <t>8 112,4</t>
  </si>
  <si>
    <t>23 549,3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</si>
  <si>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832</t>
    </r>
  </si>
  <si>
    <t>6 205</t>
  </si>
  <si>
    <t>6 549</t>
  </si>
  <si>
    <t>13 274</t>
  </si>
  <si>
    <t>5 911</t>
  </si>
  <si>
    <t>9 602</t>
  </si>
  <si>
    <t>6 468</t>
  </si>
  <si>
    <t>5 544</t>
  </si>
  <si>
    <t>6 952</t>
  </si>
  <si>
    <t>6 803</t>
  </si>
  <si>
    <t>6 892</t>
  </si>
  <si>
    <t>9 449</t>
  </si>
  <si>
    <t>7 437</t>
  </si>
  <si>
    <t>5 863</t>
  </si>
  <si>
    <t>7 693</t>
  </si>
  <si>
    <t>6 667</t>
  </si>
  <si>
    <t>7 854</t>
  </si>
  <si>
    <t>9 461</t>
  </si>
  <si>
    <t>7 687</t>
  </si>
  <si>
    <t>6 634</t>
  </si>
  <si>
    <t>6 926</t>
  </si>
  <si>
    <t>6 953</t>
  </si>
  <si>
    <t>9 135</t>
  </si>
  <si>
    <t>5 895</t>
  </si>
  <si>
    <t>9 406</t>
  </si>
  <si>
    <t>9 014</t>
  </si>
  <si>
    <t>6 121</t>
  </si>
  <si>
    <t>6 366</t>
  </si>
  <si>
    <t>7 186</t>
  </si>
  <si>
    <t>4 859</t>
  </si>
  <si>
    <t>6 545</t>
  </si>
  <si>
    <t>9 649</t>
  </si>
  <si>
    <t>19 319</t>
  </si>
  <si>
    <t>19 823</t>
  </si>
  <si>
    <t>16 753</t>
  </si>
  <si>
    <t>21 303</t>
  </si>
  <si>
    <t>16 817</t>
  </si>
  <si>
    <t>18 838</t>
  </si>
  <si>
    <t>12 455</t>
  </si>
  <si>
    <t>31 159</t>
  </si>
  <si>
    <t>8 284</t>
  </si>
  <si>
    <t>7 476</t>
  </si>
  <si>
    <t>5 383</t>
  </si>
  <si>
    <t>6 659</t>
  </si>
  <si>
    <t>11 156</t>
  </si>
  <si>
    <t>5 623</t>
  </si>
  <si>
    <t>4 910</t>
  </si>
  <si>
    <t>6 902</t>
  </si>
  <si>
    <t>6 224</t>
  </si>
  <si>
    <t>17 562</t>
  </si>
  <si>
    <t>8 742</t>
  </si>
  <si>
    <t>5 788</t>
  </si>
  <si>
    <t>5 703</t>
  </si>
  <si>
    <t>3 688</t>
  </si>
  <si>
    <t>3 656</t>
  </si>
  <si>
    <t>4 503</t>
  </si>
  <si>
    <t>2 003</t>
  </si>
  <si>
    <t>6 765</t>
  </si>
  <si>
    <t>6 338</t>
  </si>
  <si>
    <t>4 921</t>
  </si>
  <si>
    <t>2 683</t>
  </si>
  <si>
    <t>7 003</t>
  </si>
  <si>
    <t>13 204</t>
  </si>
  <si>
    <t>8 101</t>
  </si>
  <si>
    <t>12 036</t>
  </si>
  <si>
    <t>4 278</t>
  </si>
  <si>
    <t>7 909</t>
  </si>
  <si>
    <t>5 275</t>
  </si>
  <si>
    <t>8 445</t>
  </si>
  <si>
    <t>9 890</t>
  </si>
  <si>
    <t>11 572</t>
  </si>
  <si>
    <t>5 832</t>
  </si>
  <si>
    <t>cluster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</si>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</sst>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8"/>
      <color rgb="FF000000"/>
      <name val="Segoe U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0" fontId="11" fillId="5" borderId="9" xfId="0" applyFont="1" applyFill="1" applyBorder="1" applyAlignment="1">
      <alignment horizontal="right" vertical="center"/>
    </xf>
    <xf numFmtId="0" fontId="11" fillId="6" borderId="9" xfId="0" applyFont="1" applyFill="1" applyBorder="1" applyAlignment="1">
      <alignment horizontal="right" vertical="center"/>
    </xf>
    <xf numFmtId="0" fontId="11" fillId="4" borderId="9" xfId="0" applyFont="1" applyFill="1" applyBorder="1" applyAlignment="1">
      <alignment horizontal="right" vertical="center"/>
    </xf>
    <xf numFmtId="0" fontId="8" fillId="0" borderId="5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11" fillId="3" borderId="9" xfId="0" applyFont="1" applyFill="1" applyBorder="1" applyAlignment="1">
      <alignment horizontal="right" vertical="center"/>
    </xf>
    <xf numFmtId="0" fontId="0" fillId="6" borderId="2" xfId="0" applyFill="1" applyBorder="1" applyAlignment="1">
      <alignment wrapText="1"/>
    </xf>
    <xf numFmtId="0" fontId="0" fillId="0" borderId="2" xfId="0" applyBorder="1"/>
    <xf numFmtId="0" fontId="0" fillId="2" borderId="4" xfId="0" applyFill="1" applyBorder="1" applyAlignment="1">
      <alignment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1" xfId="0" applyFill="1" applyBorder="1"/>
    <xf numFmtId="0" fontId="0" fillId="8" borderId="3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0" borderId="4" xfId="0" applyFill="1" applyBorder="1" applyAlignment="1">
      <alignment wrapText="1"/>
    </xf>
    <xf numFmtId="3" fontId="7" fillId="10" borderId="3" xfId="1" applyNumberFormat="1" applyFont="1" applyFill="1" applyBorder="1" applyAlignment="1" applyProtection="1">
      <alignment vertical="center" wrapText="1"/>
      <protection locked="0" hidden="1"/>
    </xf>
    <xf numFmtId="0" fontId="0" fillId="11" borderId="2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4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0" borderId="5" xfId="0" applyBorder="1"/>
    <xf numFmtId="0" fontId="6" fillId="6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vertical="center" wrapText="1"/>
    </xf>
    <xf numFmtId="0" fontId="0" fillId="7" borderId="6" xfId="0" applyFill="1" applyBorder="1"/>
    <xf numFmtId="0" fontId="5" fillId="8" borderId="5" xfId="0" applyFont="1" applyFill="1" applyBorder="1" applyAlignment="1">
      <alignment vertical="center" wrapText="1"/>
    </xf>
    <xf numFmtId="0" fontId="0" fillId="8" borderId="0" xfId="0" applyFill="1" applyBorder="1"/>
    <xf numFmtId="0" fontId="5" fillId="8" borderId="0" xfId="0" applyFont="1" applyFill="1" applyBorder="1" applyAlignment="1">
      <alignment vertical="center" wrapText="1"/>
    </xf>
    <xf numFmtId="0" fontId="0" fillId="8" borderId="6" xfId="0" applyFill="1" applyBorder="1"/>
    <xf numFmtId="0" fontId="0" fillId="9" borderId="0" xfId="0" applyFill="1" applyBorder="1"/>
    <xf numFmtId="0" fontId="0" fillId="9" borderId="6" xfId="0" applyFill="1" applyBorder="1"/>
    <xf numFmtId="0" fontId="0" fillId="10" borderId="5" xfId="0" applyFill="1" applyBorder="1"/>
    <xf numFmtId="0" fontId="8" fillId="10" borderId="0" xfId="0" applyFont="1" applyFill="1" applyBorder="1" applyAlignment="1">
      <alignment horizontal="center" vertical="center" wrapText="1"/>
    </xf>
    <xf numFmtId="0" fontId="0" fillId="10" borderId="0" xfId="0" applyFill="1" applyBorder="1"/>
    <xf numFmtId="3" fontId="7" fillId="10" borderId="6" xfId="1" applyNumberFormat="1" applyFont="1" applyFill="1" applyBorder="1" applyAlignment="1" applyProtection="1">
      <alignment vertical="center" wrapText="1"/>
      <protection locked="0" hidden="1"/>
    </xf>
    <xf numFmtId="0" fontId="0" fillId="11" borderId="5" xfId="0" applyFill="1" applyBorder="1"/>
    <xf numFmtId="0" fontId="6" fillId="11" borderId="0" xfId="0" applyFont="1" applyFill="1" applyBorder="1" applyAlignment="1">
      <alignment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4" fontId="3" fillId="6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8" borderId="7" xfId="0" applyFill="1" applyBorder="1"/>
    <xf numFmtId="0" fontId="0" fillId="9" borderId="1" xfId="0" applyFill="1" applyBorder="1"/>
    <xf numFmtId="0" fontId="0" fillId="9" borderId="7" xfId="0" applyFill="1" applyBorder="1"/>
    <xf numFmtId="0" fontId="0" fillId="10" borderId="8" xfId="0" applyFill="1" applyBorder="1"/>
    <xf numFmtId="0" fontId="10" fillId="10" borderId="1" xfId="0" applyFont="1" applyFill="1" applyBorder="1" applyAlignment="1">
      <alignment horizontal="right" vertical="center" wrapText="1"/>
    </xf>
    <xf numFmtId="0" fontId="0" fillId="10" borderId="1" xfId="0" applyFill="1" applyBorder="1"/>
    <xf numFmtId="3" fontId="7" fillId="10" borderId="7" xfId="1" applyNumberFormat="1" applyFont="1" applyFill="1" applyBorder="1" applyAlignment="1" applyProtection="1">
      <alignment vertical="center" wrapText="1"/>
      <protection locked="0" hidden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vertical="center" wrapText="1"/>
    </xf>
    <xf numFmtId="4" fontId="3" fillId="11" borderId="1" xfId="0" applyNumberFormat="1" applyFont="1" applyFill="1" applyBorder="1" applyAlignment="1">
      <alignment horizontal="right" vertical="center" wrapText="1"/>
    </xf>
    <xf numFmtId="0" fontId="3" fillId="11" borderId="1" xfId="0" applyFont="1" applyFill="1" applyBorder="1" applyAlignment="1">
      <alignment horizontal="right" vertical="center" wrapText="1"/>
    </xf>
    <xf numFmtId="0" fontId="3" fillId="11" borderId="7" xfId="0" applyFont="1" applyFill="1" applyBorder="1" applyAlignment="1">
      <alignment horizontal="right" vertical="center" wrapText="1"/>
    </xf>
    <xf numFmtId="0" fontId="12" fillId="0" borderId="8" xfId="0" applyFont="1" applyBorder="1"/>
    <xf numFmtId="0" fontId="12" fillId="8" borderId="0" xfId="0" applyFont="1" applyFill="1" applyBorder="1" applyAlignment="1">
      <alignment horizontal="center"/>
    </xf>
    <xf numFmtId="0" fontId="12" fillId="0" borderId="0" xfId="0" applyFont="1"/>
    <xf numFmtId="4" fontId="6" fillId="6" borderId="0" xfId="0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6" fillId="7" borderId="0" xfId="0" applyFont="1" applyFill="1" applyBorder="1" applyAlignment="1">
      <alignment horizontal="right" vertical="center" wrapText="1"/>
    </xf>
    <xf numFmtId="0" fontId="3" fillId="7" borderId="0" xfId="0" applyFont="1" applyFill="1" applyAlignment="1">
      <alignment horizontal="right" vertical="center" wrapText="1"/>
    </xf>
    <xf numFmtId="0" fontId="6" fillId="7" borderId="0" xfId="0" applyFont="1" applyFill="1" applyAlignment="1">
      <alignment horizontal="right" vertical="center" wrapText="1"/>
    </xf>
    <xf numFmtId="0" fontId="6" fillId="8" borderId="0" xfId="0" applyFont="1" applyFill="1" applyBorder="1" applyAlignment="1">
      <alignment horizontal="right" vertical="center" wrapText="1"/>
    </xf>
    <xf numFmtId="0" fontId="6" fillId="8" borderId="0" xfId="0" applyFont="1" applyFill="1" applyBorder="1" applyAlignment="1">
      <alignment vertical="center" wrapText="1"/>
    </xf>
    <xf numFmtId="0" fontId="8" fillId="8" borderId="0" xfId="0" applyFont="1" applyFill="1" applyBorder="1" applyAlignment="1">
      <alignment horizontal="right" vertical="center" wrapText="1"/>
    </xf>
    <xf numFmtId="2" fontId="0" fillId="8" borderId="0" xfId="0" applyNumberFormat="1" applyFill="1" applyBorder="1"/>
    <xf numFmtId="0" fontId="8" fillId="10" borderId="0" xfId="0" applyFont="1" applyFill="1" applyBorder="1" applyAlignment="1">
      <alignment horizontal="right" vertical="center" wrapText="1"/>
    </xf>
    <xf numFmtId="2" fontId="0" fillId="10" borderId="0" xfId="0" applyNumberFormat="1" applyFill="1" applyBorder="1"/>
    <xf numFmtId="164" fontId="0" fillId="10" borderId="0" xfId="0" applyNumberFormat="1" applyFill="1" applyBorder="1"/>
    <xf numFmtId="165" fontId="0" fillId="10" borderId="0" xfId="0" applyNumberFormat="1" applyFill="1" applyBorder="1"/>
    <xf numFmtId="0" fontId="6" fillId="11" borderId="0" xfId="0" applyFont="1" applyFill="1" applyBorder="1" applyAlignment="1">
      <alignment horizontal="right" vertical="center" wrapText="1"/>
    </xf>
    <xf numFmtId="3" fontId="6" fillId="11" borderId="0" xfId="0" applyNumberFormat="1" applyFont="1" applyFill="1" applyBorder="1" applyAlignment="1">
      <alignment horizontal="right" vertical="center" wrapText="1"/>
    </xf>
    <xf numFmtId="0" fontId="3" fillId="7" borderId="0" xfId="0" applyFont="1" applyFill="1" applyBorder="1" applyAlignment="1">
      <alignment horizontal="right" vertical="center" wrapText="1"/>
    </xf>
    <xf numFmtId="0" fontId="8" fillId="8" borderId="0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6" fillId="7" borderId="0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6" fontId="0" fillId="10" borderId="0" xfId="0" applyNumberFormat="1" applyFill="1" applyBorder="1"/>
    <xf numFmtId="0" fontId="0" fillId="6" borderId="0" xfId="0" applyFill="1" applyBorder="1"/>
    <xf numFmtId="0" fontId="0" fillId="2" borderId="0" xfId="0" applyFill="1" applyBorder="1"/>
    <xf numFmtId="0" fontId="0" fillId="7" borderId="0" xfId="0" applyFill="1" applyBorder="1"/>
    <xf numFmtId="0" fontId="1" fillId="7" borderId="0" xfId="0" applyFont="1" applyFill="1"/>
    <xf numFmtId="0" fontId="0" fillId="7" borderId="0" xfId="0" applyFill="1"/>
    <xf numFmtId="0" fontId="0" fillId="11" borderId="0" xfId="0" applyFill="1" applyBorder="1"/>
    <xf numFmtId="0" fontId="0" fillId="11" borderId="0" xfId="0" applyFont="1" applyFill="1" applyBorder="1"/>
    <xf numFmtId="0" fontId="13" fillId="11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4" fontId="13" fillId="6" borderId="4" xfId="0" applyNumberFormat="1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&#1040;&#1085;&#1103;/Desktop/&#1074;&#1089;&#1077;/&#1041;&#1072;&#1079;&#1072;_&#1074;&#1085;&#1091;&#1090;&#1088;&#1080;&#1074;&#1091;&#1079;_&#1082;&#1083;&#1072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(2)"/>
      <sheetName val="Расчеты по кластерам"/>
      <sheetName val="БАЗА"/>
      <sheetName val="pca1"/>
      <sheetName val="кластеры"/>
      <sheetName val="Система показателей"/>
      <sheetName val="окр среда"/>
      <sheetName val="отходы"/>
      <sheetName val="сельское хозяйство"/>
      <sheetName val="уровень насел"/>
      <sheetName val="основные показатели"/>
      <sheetName val="новое"/>
      <sheetName val="торговля"/>
      <sheetName val="транспорт"/>
      <sheetName val="климат"/>
      <sheetName val="нужно ли"/>
      <sheetName val="потребление продукт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B5">
            <v>2713.4</v>
          </cell>
          <cell r="H5">
            <v>2133.6999999999998</v>
          </cell>
          <cell r="AF5">
            <v>168</v>
          </cell>
          <cell r="BJ5">
            <v>66</v>
          </cell>
          <cell r="BO5">
            <v>11365</v>
          </cell>
        </row>
        <row r="6">
          <cell r="B6">
            <v>3485.7</v>
          </cell>
          <cell r="H6">
            <v>1874.3</v>
          </cell>
          <cell r="AF6">
            <v>47</v>
          </cell>
          <cell r="BJ6">
            <v>50</v>
          </cell>
          <cell r="BO6">
            <v>1981</v>
          </cell>
        </row>
        <row r="7">
          <cell r="B7">
            <v>2908.4</v>
          </cell>
          <cell r="H7">
            <v>995</v>
          </cell>
          <cell r="AF7">
            <v>60</v>
          </cell>
          <cell r="BJ7">
            <v>95</v>
          </cell>
          <cell r="BO7">
            <v>2924</v>
          </cell>
        </row>
        <row r="8">
          <cell r="B8">
            <v>5221.6000000000004</v>
          </cell>
          <cell r="H8">
            <v>4075.2</v>
          </cell>
          <cell r="AF8">
            <v>116</v>
          </cell>
          <cell r="BJ8">
            <v>118</v>
          </cell>
          <cell r="BO8">
            <v>6760</v>
          </cell>
        </row>
        <row r="9">
          <cell r="B9">
            <v>2143.6999999999998</v>
          </cell>
          <cell r="H9">
            <v>820.9</v>
          </cell>
          <cell r="AF9">
            <v>25</v>
          </cell>
          <cell r="BJ9">
            <v>62</v>
          </cell>
          <cell r="BO9">
            <v>887</v>
          </cell>
        </row>
        <row r="10">
          <cell r="B10">
            <v>2977.7</v>
          </cell>
          <cell r="H10">
            <v>1376.3</v>
          </cell>
          <cell r="AF10">
            <v>26</v>
          </cell>
          <cell r="BJ10">
            <v>72</v>
          </cell>
          <cell r="BO10">
            <v>4067</v>
          </cell>
        </row>
        <row r="11">
          <cell r="B11">
            <v>6021.1</v>
          </cell>
          <cell r="H11">
            <v>994.3</v>
          </cell>
          <cell r="AF11">
            <v>45</v>
          </cell>
          <cell r="BJ11">
            <v>37</v>
          </cell>
          <cell r="BO11">
            <v>2013</v>
          </cell>
        </row>
        <row r="12">
          <cell r="B12">
            <v>2999.7</v>
          </cell>
          <cell r="H12">
            <v>2437.9</v>
          </cell>
          <cell r="AF12">
            <v>53</v>
          </cell>
          <cell r="BJ12">
            <v>11</v>
          </cell>
          <cell r="BO12">
            <v>3416</v>
          </cell>
        </row>
        <row r="13">
          <cell r="B13">
            <v>2404.6999999999998</v>
          </cell>
          <cell r="H13">
            <v>1953.5</v>
          </cell>
          <cell r="AF13">
            <v>322</v>
          </cell>
          <cell r="BJ13">
            <v>68</v>
          </cell>
          <cell r="BO13">
            <v>6394</v>
          </cell>
        </row>
        <row r="14">
          <cell r="B14">
            <v>4432.8999999999996</v>
          </cell>
          <cell r="H14">
            <v>1663.3</v>
          </cell>
          <cell r="AF14">
            <v>203</v>
          </cell>
          <cell r="BJ14">
            <v>853</v>
          </cell>
          <cell r="BO14">
            <v>38019</v>
          </cell>
        </row>
        <row r="15">
          <cell r="B15">
            <v>2465.1999999999998</v>
          </cell>
          <cell r="H15">
            <v>2051.1</v>
          </cell>
          <cell r="AF15">
            <v>27</v>
          </cell>
          <cell r="BJ15">
            <v>46</v>
          </cell>
          <cell r="BO15">
            <v>906</v>
          </cell>
        </row>
        <row r="16">
          <cell r="B16">
            <v>3960.5</v>
          </cell>
          <cell r="H16">
            <v>2504.6</v>
          </cell>
          <cell r="AF16">
            <v>77</v>
          </cell>
          <cell r="BJ16">
            <v>71</v>
          </cell>
          <cell r="BO16">
            <v>2841</v>
          </cell>
        </row>
        <row r="17">
          <cell r="B17">
            <v>4977.8999999999996</v>
          </cell>
          <cell r="H17">
            <v>2093.8000000000002</v>
          </cell>
          <cell r="AF17">
            <v>58</v>
          </cell>
          <cell r="BJ17">
            <v>45</v>
          </cell>
          <cell r="BO17">
            <v>2188</v>
          </cell>
        </row>
        <row r="18">
          <cell r="B18">
            <v>3446.2</v>
          </cell>
          <cell r="H18">
            <v>2724.3</v>
          </cell>
          <cell r="AF18">
            <v>69</v>
          </cell>
          <cell r="BJ18">
            <v>41</v>
          </cell>
          <cell r="BO18">
            <v>3229</v>
          </cell>
        </row>
        <row r="19">
          <cell r="B19">
            <v>8420.1</v>
          </cell>
          <cell r="H19">
            <v>2417.6999999999998</v>
          </cell>
          <cell r="AF19">
            <v>97</v>
          </cell>
          <cell r="BJ19">
            <v>66</v>
          </cell>
          <cell r="BO19">
            <v>4232</v>
          </cell>
        </row>
        <row r="20">
          <cell r="B20">
            <v>2567.9</v>
          </cell>
          <cell r="H20">
            <v>1972.9</v>
          </cell>
          <cell r="AF20">
            <v>119</v>
          </cell>
          <cell r="BJ20">
            <v>152</v>
          </cell>
          <cell r="BO20">
            <v>4627</v>
          </cell>
        </row>
        <row r="21">
          <cell r="B21">
            <v>3617.7</v>
          </cell>
          <cell r="H21">
            <v>1127.7</v>
          </cell>
          <cell r="AF21">
            <v>84</v>
          </cell>
          <cell r="BJ21">
            <v>159</v>
          </cell>
          <cell r="BO21">
            <v>7380</v>
          </cell>
        </row>
        <row r="23">
          <cell r="B23">
            <v>18052</v>
          </cell>
          <cell r="H23">
            <v>212.9</v>
          </cell>
          <cell r="AF23">
            <v>129</v>
          </cell>
          <cell r="BJ23">
            <v>171</v>
          </cell>
          <cell r="BO23">
            <v>3210</v>
          </cell>
        </row>
        <row r="24">
          <cell r="B24">
            <v>41677.4</v>
          </cell>
          <cell r="H24">
            <v>418.1</v>
          </cell>
          <cell r="AF24">
            <v>350</v>
          </cell>
          <cell r="BJ24">
            <v>171</v>
          </cell>
          <cell r="BO24">
            <v>10952</v>
          </cell>
        </row>
        <row r="25">
          <cell r="B25">
            <v>58991.3</v>
          </cell>
          <cell r="H25">
            <v>752.9</v>
          </cell>
          <cell r="AF25">
            <v>191</v>
          </cell>
          <cell r="BJ25">
            <v>321</v>
          </cell>
          <cell r="BO25">
            <v>13926</v>
          </cell>
        </row>
        <row r="26">
          <cell r="B26">
            <v>14452.7</v>
          </cell>
          <cell r="H26">
            <v>1448.4</v>
          </cell>
          <cell r="AF26">
            <v>377</v>
          </cell>
          <cell r="BJ26">
            <v>67</v>
          </cell>
          <cell r="BO26">
            <v>7545</v>
          </cell>
        </row>
        <row r="27">
          <cell r="B27">
            <v>1512.5</v>
          </cell>
          <cell r="H27">
            <v>809.2</v>
          </cell>
          <cell r="AF27">
            <v>21</v>
          </cell>
          <cell r="BJ27">
            <v>105</v>
          </cell>
          <cell r="BO27">
            <v>2087</v>
          </cell>
        </row>
        <row r="28">
          <cell r="B28">
            <v>8531.1</v>
          </cell>
          <cell r="H28">
            <v>798.5</v>
          </cell>
          <cell r="AF28">
            <v>214</v>
          </cell>
          <cell r="BJ28">
            <v>245</v>
          </cell>
          <cell r="BO28">
            <v>17879</v>
          </cell>
        </row>
        <row r="29">
          <cell r="B29">
            <v>14490.2</v>
          </cell>
          <cell r="H29">
            <v>25.6</v>
          </cell>
          <cell r="AF29">
            <v>199</v>
          </cell>
          <cell r="BJ29">
            <v>127</v>
          </cell>
          <cell r="BO29">
            <v>13961</v>
          </cell>
        </row>
        <row r="30">
          <cell r="B30">
            <v>5450.1</v>
          </cell>
          <cell r="H30">
            <v>828.3</v>
          </cell>
          <cell r="AF30">
            <v>63</v>
          </cell>
          <cell r="BJ30">
            <v>23</v>
          </cell>
          <cell r="BO30">
            <v>1890</v>
          </cell>
        </row>
        <row r="31">
          <cell r="B31">
            <v>5539.9</v>
          </cell>
          <cell r="H31">
            <v>1511.1</v>
          </cell>
          <cell r="AF31">
            <v>37</v>
          </cell>
          <cell r="BJ31">
            <v>34</v>
          </cell>
          <cell r="BO31">
            <v>1199</v>
          </cell>
        </row>
        <row r="33">
          <cell r="B33">
            <v>779.2</v>
          </cell>
          <cell r="H33">
            <v>359.7</v>
          </cell>
          <cell r="AF33">
            <v>8</v>
          </cell>
          <cell r="BJ33">
            <v>24</v>
          </cell>
          <cell r="BO33">
            <v>651</v>
          </cell>
        </row>
        <row r="34">
          <cell r="B34">
            <v>7473.1</v>
          </cell>
          <cell r="H34">
            <v>6317</v>
          </cell>
          <cell r="AF34">
            <v>3</v>
          </cell>
          <cell r="BJ34">
            <v>15</v>
          </cell>
          <cell r="BO34">
            <v>311</v>
          </cell>
        </row>
        <row r="35">
          <cell r="B35">
            <v>2608.1</v>
          </cell>
          <cell r="H35">
            <v>1793.5</v>
          </cell>
          <cell r="AF35">
            <v>37</v>
          </cell>
          <cell r="BJ35">
            <v>97</v>
          </cell>
          <cell r="BO35">
            <v>4162</v>
          </cell>
        </row>
        <row r="36">
          <cell r="B36">
            <v>7548.5</v>
          </cell>
          <cell r="H36">
            <v>4704.8999999999996</v>
          </cell>
          <cell r="AF36">
            <v>415</v>
          </cell>
          <cell r="BJ36">
            <v>519</v>
          </cell>
          <cell r="BO36">
            <v>13597</v>
          </cell>
        </row>
        <row r="37">
          <cell r="B37">
            <v>4902.3999999999996</v>
          </cell>
          <cell r="H37">
            <v>3256</v>
          </cell>
          <cell r="AF37">
            <v>112</v>
          </cell>
          <cell r="BJ37">
            <v>30</v>
          </cell>
          <cell r="BO37">
            <v>3486</v>
          </cell>
        </row>
        <row r="38">
          <cell r="B38">
            <v>11287.7</v>
          </cell>
          <cell r="H38">
            <v>8761</v>
          </cell>
          <cell r="AF38">
            <v>175</v>
          </cell>
          <cell r="BJ38">
            <v>92</v>
          </cell>
          <cell r="BO38">
            <v>12215</v>
          </cell>
        </row>
        <row r="39">
          <cell r="B39">
            <v>10096.700000000001</v>
          </cell>
          <cell r="H39">
            <v>8510.1</v>
          </cell>
          <cell r="AF39">
            <v>175</v>
          </cell>
          <cell r="BJ39">
            <v>188</v>
          </cell>
          <cell r="BO39">
            <v>7216</v>
          </cell>
        </row>
        <row r="41">
          <cell r="B41">
            <v>5027</v>
          </cell>
          <cell r="H41">
            <v>3348.2</v>
          </cell>
          <cell r="AF41">
            <v>10</v>
          </cell>
          <cell r="BJ41">
            <v>75</v>
          </cell>
          <cell r="BO41">
            <v>803</v>
          </cell>
        </row>
        <row r="42">
          <cell r="B42">
            <v>362.8</v>
          </cell>
          <cell r="H42">
            <v>222</v>
          </cell>
          <cell r="AF42">
            <v>2</v>
          </cell>
          <cell r="BJ42">
            <v>0.9</v>
          </cell>
          <cell r="BO42">
            <v>63</v>
          </cell>
        </row>
        <row r="43">
          <cell r="B43">
            <v>1247</v>
          </cell>
          <cell r="H43">
            <v>695.7</v>
          </cell>
          <cell r="AF43">
            <v>3</v>
          </cell>
          <cell r="BJ43">
            <v>29</v>
          </cell>
          <cell r="BO43">
            <v>623</v>
          </cell>
        </row>
        <row r="44">
          <cell r="B44">
            <v>1427.7</v>
          </cell>
          <cell r="H44">
            <v>663.7</v>
          </cell>
          <cell r="AF44">
            <v>16</v>
          </cell>
          <cell r="BJ44">
            <v>43</v>
          </cell>
          <cell r="BO44">
            <v>743</v>
          </cell>
        </row>
        <row r="45">
          <cell r="B45">
            <v>798.7</v>
          </cell>
          <cell r="H45">
            <v>400.8</v>
          </cell>
          <cell r="AF45">
            <v>10</v>
          </cell>
          <cell r="BJ45">
            <v>91</v>
          </cell>
          <cell r="BO45">
            <v>1047</v>
          </cell>
        </row>
        <row r="46">
          <cell r="B46">
            <v>1564.7</v>
          </cell>
          <cell r="H46">
            <v>974.6</v>
          </cell>
          <cell r="AF46">
            <v>16</v>
          </cell>
          <cell r="BJ46">
            <v>0</v>
          </cell>
          <cell r="BO46">
            <v>1130</v>
          </cell>
        </row>
        <row r="47">
          <cell r="B47">
            <v>6616</v>
          </cell>
          <cell r="H47">
            <v>5787.6</v>
          </cell>
          <cell r="AF47">
            <v>110</v>
          </cell>
          <cell r="BJ47">
            <v>165</v>
          </cell>
          <cell r="BO47">
            <v>5802</v>
          </cell>
        </row>
        <row r="48">
          <cell r="B48">
            <v>14294.7</v>
          </cell>
          <cell r="H48">
            <v>7324.7</v>
          </cell>
          <cell r="AF48">
            <v>441</v>
          </cell>
          <cell r="BJ48">
            <v>210</v>
          </cell>
          <cell r="BO48">
            <v>23909</v>
          </cell>
        </row>
        <row r="49">
          <cell r="B49">
            <v>2337.5</v>
          </cell>
          <cell r="H49">
            <v>772.9</v>
          </cell>
          <cell r="AF49">
            <v>55</v>
          </cell>
          <cell r="BJ49">
            <v>51</v>
          </cell>
          <cell r="BO49">
            <v>2872</v>
          </cell>
        </row>
        <row r="50">
          <cell r="B50">
            <v>2612.8000000000002</v>
          </cell>
          <cell r="H50">
            <v>1655.6</v>
          </cell>
          <cell r="AF50">
            <v>59</v>
          </cell>
          <cell r="BJ50">
            <v>5.2</v>
          </cell>
          <cell r="BO50">
            <v>2347</v>
          </cell>
        </row>
        <row r="51">
          <cell r="B51">
            <v>6784.7</v>
          </cell>
          <cell r="H51">
            <v>4536.1000000000004</v>
          </cell>
          <cell r="AF51">
            <v>325</v>
          </cell>
          <cell r="BJ51">
            <v>276</v>
          </cell>
          <cell r="BO51">
            <v>30566</v>
          </cell>
        </row>
        <row r="52">
          <cell r="B52">
            <v>4206.1000000000004</v>
          </cell>
          <cell r="H52">
            <v>1839.8</v>
          </cell>
          <cell r="AF52">
            <v>131</v>
          </cell>
          <cell r="BJ52">
            <v>77</v>
          </cell>
          <cell r="BO52">
            <v>4354</v>
          </cell>
        </row>
        <row r="53">
          <cell r="B53">
            <v>1834.3</v>
          </cell>
          <cell r="H53">
            <v>1034.4000000000001</v>
          </cell>
          <cell r="AF53">
            <v>25</v>
          </cell>
          <cell r="BJ53">
            <v>58</v>
          </cell>
          <cell r="BO53">
            <v>3123</v>
          </cell>
        </row>
        <row r="54">
          <cell r="B54">
            <v>16023.6</v>
          </cell>
          <cell r="H54">
            <v>2839</v>
          </cell>
          <cell r="AF54">
            <v>281</v>
          </cell>
          <cell r="BJ54">
            <v>194</v>
          </cell>
          <cell r="BO54">
            <v>15799</v>
          </cell>
        </row>
        <row r="55">
          <cell r="B55">
            <v>12037.4</v>
          </cell>
          <cell r="H55">
            <v>3320.4</v>
          </cell>
          <cell r="AF55">
            <v>87</v>
          </cell>
          <cell r="BJ55">
            <v>110</v>
          </cell>
          <cell r="BO55">
            <v>4775</v>
          </cell>
        </row>
        <row r="56">
          <cell r="B56">
            <v>7662.4</v>
          </cell>
          <cell r="H56">
            <v>3110.3</v>
          </cell>
          <cell r="AF56">
            <v>122</v>
          </cell>
          <cell r="BJ56">
            <v>320</v>
          </cell>
          <cell r="BO56">
            <v>19734</v>
          </cell>
        </row>
        <row r="57">
          <cell r="B57">
            <v>12370.2</v>
          </cell>
          <cell r="H57">
            <v>10813.3</v>
          </cell>
          <cell r="AF57">
            <v>405</v>
          </cell>
          <cell r="BJ57">
            <v>94</v>
          </cell>
          <cell r="BO57">
            <v>7758</v>
          </cell>
        </row>
        <row r="58">
          <cell r="B58">
            <v>4335.2</v>
          </cell>
          <cell r="H58">
            <v>3037.5</v>
          </cell>
          <cell r="AF58">
            <v>33</v>
          </cell>
          <cell r="BJ58">
            <v>96</v>
          </cell>
          <cell r="BO58">
            <v>1646</v>
          </cell>
        </row>
        <row r="59">
          <cell r="B59">
            <v>5356.5</v>
          </cell>
          <cell r="H59">
            <v>3997.3</v>
          </cell>
          <cell r="AF59">
            <v>255</v>
          </cell>
          <cell r="BJ59">
            <v>358</v>
          </cell>
          <cell r="BO59">
            <v>19786</v>
          </cell>
        </row>
        <row r="60">
          <cell r="B60">
            <v>10124</v>
          </cell>
          <cell r="H60">
            <v>8542.4</v>
          </cell>
          <cell r="AF60">
            <v>127</v>
          </cell>
          <cell r="BJ60">
            <v>90</v>
          </cell>
          <cell r="BO60">
            <v>6254</v>
          </cell>
        </row>
        <row r="61">
          <cell r="B61">
            <v>3718.1</v>
          </cell>
          <cell r="H61">
            <v>2207.8000000000002</v>
          </cell>
          <cell r="AF61">
            <v>31</v>
          </cell>
          <cell r="BJ61">
            <v>89</v>
          </cell>
          <cell r="BO61">
            <v>3641</v>
          </cell>
        </row>
        <row r="62">
          <cell r="B62">
            <v>7148.8</v>
          </cell>
          <cell r="H62">
            <v>4458.1000000000004</v>
          </cell>
          <cell r="AF62">
            <v>39</v>
          </cell>
          <cell r="BJ62">
            <v>32</v>
          </cell>
          <cell r="BO62">
            <v>2061</v>
          </cell>
        </row>
        <row r="63">
          <cell r="B63">
            <v>19422.599999999999</v>
          </cell>
          <cell r="H63">
            <v>2570.9</v>
          </cell>
          <cell r="AF63">
            <v>784</v>
          </cell>
          <cell r="BJ63">
            <v>556</v>
          </cell>
          <cell r="BO63">
            <v>26929</v>
          </cell>
        </row>
        <row r="64">
          <cell r="B64">
            <v>146417.29999999999</v>
          </cell>
          <cell r="H64">
            <v>4233.2</v>
          </cell>
          <cell r="AF64">
            <v>2183</v>
          </cell>
          <cell r="BJ64">
            <v>205</v>
          </cell>
          <cell r="BO64">
            <v>53849</v>
          </cell>
        </row>
        <row r="65">
          <cell r="B65">
            <v>8852.9</v>
          </cell>
          <cell r="H65">
            <v>5094.3</v>
          </cell>
          <cell r="AF65">
            <v>457</v>
          </cell>
          <cell r="BJ65">
            <v>211</v>
          </cell>
          <cell r="BO65">
            <v>23491</v>
          </cell>
        </row>
        <row r="66">
          <cell r="B66">
            <v>9290.2999999999993</v>
          </cell>
          <cell r="H66">
            <v>1791</v>
          </cell>
          <cell r="AF66">
            <v>7</v>
          </cell>
          <cell r="BJ66">
            <v>0.4</v>
          </cell>
          <cell r="BO66">
            <v>733</v>
          </cell>
        </row>
        <row r="67">
          <cell r="B67">
            <v>16860.400000000001</v>
          </cell>
          <cell r="H67">
            <v>3833</v>
          </cell>
          <cell r="AF67">
            <v>5</v>
          </cell>
          <cell r="BJ67">
            <v>8</v>
          </cell>
          <cell r="BO67">
            <v>871</v>
          </cell>
        </row>
        <row r="68">
          <cell r="B68">
            <v>6156.9</v>
          </cell>
          <cell r="H68">
            <v>1912.4</v>
          </cell>
          <cell r="AF68">
            <v>110</v>
          </cell>
          <cell r="BJ68">
            <v>26</v>
          </cell>
          <cell r="BO68">
            <v>3375</v>
          </cell>
        </row>
        <row r="69">
          <cell r="B69">
            <v>16799.599999999999</v>
          </cell>
          <cell r="H69">
            <v>11004.2</v>
          </cell>
          <cell r="AF69">
            <v>175</v>
          </cell>
          <cell r="BJ69">
            <v>13</v>
          </cell>
          <cell r="BO69">
            <v>2718</v>
          </cell>
        </row>
        <row r="70">
          <cell r="B70">
            <v>236679.7</v>
          </cell>
          <cell r="H70">
            <v>5409.4</v>
          </cell>
          <cell r="AF70">
            <v>2540</v>
          </cell>
          <cell r="BJ70">
            <v>322</v>
          </cell>
          <cell r="BO70">
            <v>44733</v>
          </cell>
        </row>
        <row r="71">
          <cell r="B71">
            <v>77484.600000000006</v>
          </cell>
          <cell r="H71">
            <v>2798.6</v>
          </cell>
          <cell r="AF71">
            <v>655</v>
          </cell>
          <cell r="BJ71">
            <v>442</v>
          </cell>
          <cell r="BO71">
            <v>25081</v>
          </cell>
        </row>
        <row r="72">
          <cell r="B72">
            <v>9572.5</v>
          </cell>
          <cell r="H72">
            <v>2612.4</v>
          </cell>
          <cell r="AF72">
            <v>1612</v>
          </cell>
          <cell r="BJ72">
            <v>262</v>
          </cell>
          <cell r="BO72">
            <v>18362</v>
          </cell>
        </row>
        <row r="73">
          <cell r="B73">
            <v>17775.599999999999</v>
          </cell>
          <cell r="H73">
            <v>8399.2000000000007</v>
          </cell>
          <cell r="AF73">
            <v>164</v>
          </cell>
          <cell r="BJ73">
            <v>83</v>
          </cell>
          <cell r="BO73">
            <v>3401</v>
          </cell>
        </row>
        <row r="74">
          <cell r="B74">
            <v>14114</v>
          </cell>
          <cell r="H74">
            <v>6720.8</v>
          </cell>
          <cell r="AF74">
            <v>147</v>
          </cell>
          <cell r="BJ74">
            <v>126</v>
          </cell>
          <cell r="BO74">
            <v>8888</v>
          </cell>
        </row>
        <row r="75">
          <cell r="B75">
            <v>31439.1</v>
          </cell>
          <cell r="H75">
            <v>1371</v>
          </cell>
          <cell r="AF75">
            <v>177</v>
          </cell>
          <cell r="BJ75">
            <v>181</v>
          </cell>
          <cell r="BO75">
            <v>5943</v>
          </cell>
        </row>
        <row r="76">
          <cell r="B76">
            <v>35133.4</v>
          </cell>
          <cell r="H76">
            <v>3145.1</v>
          </cell>
          <cell r="AF76">
            <v>94</v>
          </cell>
          <cell r="BJ76">
            <v>29</v>
          </cell>
          <cell r="BO76">
            <v>3913</v>
          </cell>
        </row>
        <row r="77">
          <cell r="B77">
            <v>308352.3</v>
          </cell>
          <cell r="H77">
            <v>1640.2</v>
          </cell>
          <cell r="AF77">
            <v>286</v>
          </cell>
          <cell r="BJ77">
            <v>74</v>
          </cell>
          <cell r="BO77">
            <v>17556</v>
          </cell>
        </row>
        <row r="78">
          <cell r="B78">
            <v>43189.2</v>
          </cell>
          <cell r="H78">
            <v>7645.6</v>
          </cell>
          <cell r="AF78">
            <v>137</v>
          </cell>
          <cell r="BJ78">
            <v>87</v>
          </cell>
          <cell r="BO78">
            <v>4299</v>
          </cell>
        </row>
        <row r="79">
          <cell r="B79">
            <v>46427.5</v>
          </cell>
          <cell r="H79">
            <v>475.6</v>
          </cell>
          <cell r="AF79">
            <v>39</v>
          </cell>
          <cell r="BJ79">
            <v>25</v>
          </cell>
          <cell r="BO79">
            <v>2599</v>
          </cell>
        </row>
        <row r="80">
          <cell r="B80">
            <v>16467.3</v>
          </cell>
          <cell r="H80">
            <v>1649.4</v>
          </cell>
          <cell r="AF80">
            <v>170</v>
          </cell>
          <cell r="BJ80">
            <v>261</v>
          </cell>
          <cell r="BO80">
            <v>8681</v>
          </cell>
        </row>
        <row r="81">
          <cell r="B81">
            <v>78763.3</v>
          </cell>
          <cell r="H81">
            <v>665.6</v>
          </cell>
          <cell r="AF81">
            <v>121</v>
          </cell>
          <cell r="BJ81">
            <v>158</v>
          </cell>
          <cell r="BO81">
            <v>7825</v>
          </cell>
        </row>
        <row r="82">
          <cell r="B82">
            <v>36190.800000000003</v>
          </cell>
          <cell r="H82">
            <v>2733.5</v>
          </cell>
          <cell r="AF82">
            <v>136</v>
          </cell>
          <cell r="BJ82">
            <v>66</v>
          </cell>
          <cell r="BO82">
            <v>4768</v>
          </cell>
        </row>
        <row r="83">
          <cell r="B83">
            <v>46246.400000000001</v>
          </cell>
          <cell r="H83">
            <v>121.5</v>
          </cell>
          <cell r="AF83">
            <v>40</v>
          </cell>
          <cell r="BJ83">
            <v>4.5</v>
          </cell>
          <cell r="BO83">
            <v>2672</v>
          </cell>
        </row>
        <row r="84">
          <cell r="B84">
            <v>8710.1</v>
          </cell>
          <cell r="H84">
            <v>182.4</v>
          </cell>
          <cell r="AF84">
            <v>64</v>
          </cell>
          <cell r="BJ84">
            <v>26</v>
          </cell>
          <cell r="BO84">
            <v>7522</v>
          </cell>
        </row>
        <row r="85">
          <cell r="B85">
            <v>3627.1</v>
          </cell>
          <cell r="H85">
            <v>537.29999999999995</v>
          </cell>
          <cell r="AF85">
            <v>17</v>
          </cell>
          <cell r="BJ85">
            <v>12</v>
          </cell>
          <cell r="BO85">
            <v>713</v>
          </cell>
        </row>
        <row r="86">
          <cell r="B86">
            <v>72148.100000000006</v>
          </cell>
          <cell r="H86">
            <v>8.6</v>
          </cell>
          <cell r="AF86">
            <v>17</v>
          </cell>
          <cell r="BJ86">
            <v>2.9</v>
          </cell>
          <cell r="BO86">
            <v>1128</v>
          </cell>
        </row>
      </sheetData>
      <sheetData sheetId="7" refreshError="1">
        <row r="5">
          <cell r="E5">
            <v>154960109.87499779</v>
          </cell>
          <cell r="P5">
            <v>139486.984</v>
          </cell>
          <cell r="AF5">
            <v>3299620.1540000001</v>
          </cell>
        </row>
        <row r="6">
          <cell r="E6">
            <v>624558.13599999819</v>
          </cell>
          <cell r="P6">
            <v>3178.5409999999993</v>
          </cell>
          <cell r="AF6">
            <v>203336.01599999997</v>
          </cell>
        </row>
        <row r="7">
          <cell r="E7">
            <v>1561081.5279999992</v>
          </cell>
          <cell r="P7">
            <v>578.11</v>
          </cell>
          <cell r="AF7">
            <v>205137.08900000007</v>
          </cell>
        </row>
        <row r="8">
          <cell r="E8">
            <v>6431243.6289998647</v>
          </cell>
          <cell r="P8">
            <v>189589.92799999996</v>
          </cell>
          <cell r="AF8">
            <v>713708.59200000099</v>
          </cell>
        </row>
        <row r="9">
          <cell r="E9">
            <v>487274.19199999893</v>
          </cell>
          <cell r="P9">
            <v>145804.45899999994</v>
          </cell>
          <cell r="AF9">
            <v>17226.565999999999</v>
          </cell>
        </row>
        <row r="10">
          <cell r="E10">
            <v>1742719.9070000169</v>
          </cell>
          <cell r="P10">
            <v>21978.149999999998</v>
          </cell>
          <cell r="AF10">
            <v>125971.68499999991</v>
          </cell>
        </row>
        <row r="11">
          <cell r="E11">
            <v>1117842.3850000026</v>
          </cell>
          <cell r="P11">
            <v>36889.75299999999</v>
          </cell>
          <cell r="AF11">
            <v>28194.500999999982</v>
          </cell>
        </row>
        <row r="12">
          <cell r="E12">
            <v>48753464.05000025</v>
          </cell>
          <cell r="P12">
            <v>1679144.7780000009</v>
          </cell>
          <cell r="AF12">
            <v>395646229.67500001</v>
          </cell>
        </row>
        <row r="13">
          <cell r="E13">
            <v>3532134.9430000279</v>
          </cell>
          <cell r="P13">
            <v>15825.273000000003</v>
          </cell>
          <cell r="AF13">
            <v>1403464.3870000003</v>
          </cell>
        </row>
        <row r="14">
          <cell r="E14">
            <v>9222577.5904993378</v>
          </cell>
          <cell r="P14">
            <v>1765927.5050000006</v>
          </cell>
          <cell r="AF14">
            <v>98608895.989999801</v>
          </cell>
        </row>
        <row r="15">
          <cell r="E15">
            <v>3676105.1900000223</v>
          </cell>
          <cell r="P15">
            <v>743106.52799999947</v>
          </cell>
          <cell r="AF15">
            <v>648990.51400000078</v>
          </cell>
        </row>
        <row r="16">
          <cell r="E16">
            <v>1548109.8350000186</v>
          </cell>
          <cell r="P16">
            <v>30173.775999999994</v>
          </cell>
          <cell r="AF16">
            <v>3462828.4439999997</v>
          </cell>
        </row>
        <row r="17">
          <cell r="E17">
            <v>1852841.5590000758</v>
          </cell>
          <cell r="P17">
            <v>11817.03200000001</v>
          </cell>
          <cell r="AF17">
            <v>3720042.6720000035</v>
          </cell>
        </row>
        <row r="18">
          <cell r="E18">
            <v>1788088.8729999994</v>
          </cell>
          <cell r="P18">
            <v>145756.704</v>
          </cell>
          <cell r="AF18">
            <v>260394.35399999996</v>
          </cell>
        </row>
        <row r="19">
          <cell r="E19">
            <v>831258.82700000878</v>
          </cell>
          <cell r="P19">
            <v>71476.781000000032</v>
          </cell>
          <cell r="AF19">
            <v>477391.49600000004</v>
          </cell>
        </row>
        <row r="20">
          <cell r="E20">
            <v>10811001.140999977</v>
          </cell>
          <cell r="P20">
            <v>153650.41800000003</v>
          </cell>
          <cell r="AF20">
            <v>87541762.806000039</v>
          </cell>
        </row>
        <row r="21">
          <cell r="E21">
            <v>1408901.0530000161</v>
          </cell>
          <cell r="P21">
            <v>89251.515000000174</v>
          </cell>
          <cell r="AF21">
            <v>803248.02799999993</v>
          </cell>
        </row>
        <row r="23">
          <cell r="E23">
            <v>151038286.16899991</v>
          </cell>
          <cell r="P23">
            <v>368960.33100000006</v>
          </cell>
          <cell r="AF23">
            <v>9810774.9129999969</v>
          </cell>
        </row>
        <row r="24">
          <cell r="E24">
            <v>27218643.462999977</v>
          </cell>
          <cell r="P24">
            <v>5980.4200000000073</v>
          </cell>
          <cell r="AF24">
            <v>55675730.731000073</v>
          </cell>
        </row>
        <row r="25">
          <cell r="E25">
            <v>60857492.030000821</v>
          </cell>
          <cell r="P25">
            <v>50104.82799999998</v>
          </cell>
          <cell r="AF25">
            <v>387029215.64999986</v>
          </cell>
        </row>
        <row r="26">
          <cell r="E26">
            <v>15842804.722999917</v>
          </cell>
          <cell r="P26">
            <v>102637.06199999999</v>
          </cell>
          <cell r="AF26">
            <v>142879239.00499976</v>
          </cell>
        </row>
        <row r="27">
          <cell r="E27">
            <v>906704.00900000276</v>
          </cell>
          <cell r="P27">
            <v>6814.4439999999986</v>
          </cell>
          <cell r="AF27">
            <v>9326730.7190000024</v>
          </cell>
        </row>
        <row r="28">
          <cell r="E28">
            <v>12437467.521999683</v>
          </cell>
          <cell r="P28">
            <v>63132.960000000014</v>
          </cell>
          <cell r="AF28">
            <v>1742321.6720000017</v>
          </cell>
        </row>
        <row r="29">
          <cell r="E29">
            <v>292054796.2220003</v>
          </cell>
          <cell r="P29">
            <v>22794.843000000001</v>
          </cell>
          <cell r="AF29">
            <v>3595796404.1179986</v>
          </cell>
        </row>
        <row r="30">
          <cell r="E30">
            <v>1045582.1949999995</v>
          </cell>
          <cell r="P30">
            <v>32387.522000000001</v>
          </cell>
          <cell r="AF30">
            <v>86346.049000000028</v>
          </cell>
        </row>
        <row r="31">
          <cell r="E31">
            <v>3298029.9290000345</v>
          </cell>
          <cell r="P31">
            <v>57.911000000000001</v>
          </cell>
          <cell r="AF31">
            <v>559140.348</v>
          </cell>
        </row>
        <row r="33">
          <cell r="E33">
            <v>314654.75099999749</v>
          </cell>
          <cell r="P33">
            <v>27103.029000000002</v>
          </cell>
          <cell r="AF33">
            <v>5359.9870000000701</v>
          </cell>
        </row>
        <row r="34">
          <cell r="E34">
            <v>17922.083000000028</v>
          </cell>
          <cell r="P34">
            <v>0.68599999999999994</v>
          </cell>
          <cell r="AF34">
            <v>113.94400000000002</v>
          </cell>
        </row>
        <row r="35">
          <cell r="E35">
            <v>3165865.2980000526</v>
          </cell>
          <cell r="P35">
            <v>66599.62699999976</v>
          </cell>
          <cell r="AF35">
            <v>34998480.752000049</v>
          </cell>
        </row>
        <row r="36">
          <cell r="E36">
            <v>10981606.820999205</v>
          </cell>
          <cell r="P36">
            <v>1698290.659000003</v>
          </cell>
          <cell r="AF36">
            <v>1910186.4210000343</v>
          </cell>
        </row>
        <row r="37">
          <cell r="E37">
            <v>283689.27300000342</v>
          </cell>
          <cell r="P37">
            <v>114634.52600000001</v>
          </cell>
          <cell r="AF37">
            <v>40762.39700000007</v>
          </cell>
        </row>
        <row r="38">
          <cell r="E38">
            <v>4470591.7980000675</v>
          </cell>
          <cell r="P38">
            <v>727488.59200000041</v>
          </cell>
          <cell r="AF38">
            <v>2419700.4470000127</v>
          </cell>
        </row>
        <row r="39">
          <cell r="E39">
            <v>15054904.783000015</v>
          </cell>
          <cell r="P39">
            <v>408335.61199999898</v>
          </cell>
          <cell r="AF39">
            <v>64315585.707000032</v>
          </cell>
        </row>
        <row r="41">
          <cell r="E41">
            <v>55096.884999999405</v>
          </cell>
          <cell r="P41">
            <v>368.47800000000012</v>
          </cell>
          <cell r="AF41">
            <v>8091.311999999999</v>
          </cell>
        </row>
        <row r="42">
          <cell r="E42">
            <v>5738.2250000000031</v>
          </cell>
          <cell r="P42">
            <v>1408.7069999999999</v>
          </cell>
          <cell r="AF42">
            <v>7300.8800000000019</v>
          </cell>
        </row>
        <row r="43">
          <cell r="E43">
            <v>51003.312999999682</v>
          </cell>
          <cell r="P43">
            <v>2598.7010000000005</v>
          </cell>
          <cell r="AF43">
            <v>588953.28099999984</v>
          </cell>
        </row>
        <row r="44">
          <cell r="E44">
            <v>607160.01600000076</v>
          </cell>
          <cell r="P44">
            <v>11113.326999999997</v>
          </cell>
          <cell r="AF44">
            <v>17865.592999999997</v>
          </cell>
        </row>
        <row r="45">
          <cell r="E45">
            <v>1656693.9790000005</v>
          </cell>
          <cell r="P45">
            <v>1273.2329999999999</v>
          </cell>
          <cell r="AF45">
            <v>192055.53</v>
          </cell>
        </row>
        <row r="46">
          <cell r="E46">
            <v>89765.449999999735</v>
          </cell>
          <cell r="P46">
            <v>58859.600000000006</v>
          </cell>
          <cell r="AF46">
            <v>13581.918999999989</v>
          </cell>
        </row>
        <row r="47">
          <cell r="E47">
            <v>1361643.260000024</v>
          </cell>
          <cell r="P47">
            <v>222168.81100000005</v>
          </cell>
          <cell r="AF47">
            <v>1220288.6380000082</v>
          </cell>
        </row>
        <row r="48">
          <cell r="E48">
            <v>34632406.421999872</v>
          </cell>
          <cell r="P48">
            <v>411903.5479999996</v>
          </cell>
          <cell r="AF48">
            <v>813245128.78199995</v>
          </cell>
        </row>
        <row r="49">
          <cell r="E49">
            <v>748234.64700000291</v>
          </cell>
          <cell r="P49">
            <v>477.84400000000005</v>
          </cell>
          <cell r="AF49">
            <v>250161.95299999986</v>
          </cell>
        </row>
        <row r="50">
          <cell r="E50">
            <v>1525115.9009000165</v>
          </cell>
          <cell r="P50">
            <v>256.45299999999997</v>
          </cell>
          <cell r="AF50">
            <v>284469.26299999998</v>
          </cell>
        </row>
        <row r="51">
          <cell r="E51">
            <v>3857869.6301001324</v>
          </cell>
          <cell r="P51">
            <v>125335.72299999997</v>
          </cell>
          <cell r="AF51">
            <v>434044.35699999752</v>
          </cell>
        </row>
        <row r="52">
          <cell r="E52">
            <v>1431307.8440000208</v>
          </cell>
          <cell r="P52">
            <v>33415.277000000002</v>
          </cell>
          <cell r="AF52">
            <v>475661.42000000016</v>
          </cell>
        </row>
        <row r="53">
          <cell r="E53">
            <v>292621.8180599999</v>
          </cell>
          <cell r="P53">
            <v>5434.8639999999987</v>
          </cell>
          <cell r="AF53">
            <v>105589.41799999996</v>
          </cell>
        </row>
        <row r="54">
          <cell r="E54">
            <v>49265908.165000781</v>
          </cell>
          <cell r="P54">
            <v>377084.1999999996</v>
          </cell>
          <cell r="AF54">
            <v>785382758.25999951</v>
          </cell>
        </row>
        <row r="55">
          <cell r="E55">
            <v>876276.15600000171</v>
          </cell>
          <cell r="P55">
            <v>36216.73599999999</v>
          </cell>
          <cell r="AF55">
            <v>23830860.008999974</v>
          </cell>
        </row>
        <row r="56">
          <cell r="E56">
            <v>3189060.7486000657</v>
          </cell>
          <cell r="P56">
            <v>245092.50500000003</v>
          </cell>
          <cell r="AF56">
            <v>1304749.0340000002</v>
          </cell>
        </row>
        <row r="57">
          <cell r="E57">
            <v>33548978.892000005</v>
          </cell>
          <cell r="P57">
            <v>727498.78199999966</v>
          </cell>
          <cell r="AF57">
            <v>1464824248.9780006</v>
          </cell>
        </row>
        <row r="58">
          <cell r="E58">
            <v>1302694.6510000061</v>
          </cell>
          <cell r="P58">
            <v>2382.31</v>
          </cell>
          <cell r="AF58">
            <v>164596.76299999998</v>
          </cell>
        </row>
        <row r="59">
          <cell r="E59">
            <v>2783682.6320000407</v>
          </cell>
          <cell r="P59">
            <v>365862.33599999989</v>
          </cell>
          <cell r="AF59">
            <v>7586920.5009999936</v>
          </cell>
        </row>
        <row r="60">
          <cell r="E60">
            <v>7587960.2420000406</v>
          </cell>
          <cell r="P60">
            <v>85009.823000000033</v>
          </cell>
          <cell r="AF60">
            <v>92139566.180000052</v>
          </cell>
        </row>
        <row r="61">
          <cell r="E61">
            <v>748756.82800000394</v>
          </cell>
          <cell r="P61">
            <v>133763.35399999996</v>
          </cell>
          <cell r="AF61">
            <v>154737.48599999986</v>
          </cell>
        </row>
        <row r="62">
          <cell r="E62">
            <v>852894.3589999968</v>
          </cell>
          <cell r="P62">
            <v>8073.103000000001</v>
          </cell>
          <cell r="AF62">
            <v>3276537.8129999992</v>
          </cell>
        </row>
        <row r="63">
          <cell r="E63">
            <v>175120423.42099956</v>
          </cell>
          <cell r="P63">
            <v>534255.25000000023</v>
          </cell>
          <cell r="AF63">
            <v>9330253063.1890335</v>
          </cell>
        </row>
        <row r="64">
          <cell r="E64">
            <v>10720790.446999883</v>
          </cell>
          <cell r="P64">
            <v>373204.93400000001</v>
          </cell>
          <cell r="AF64">
            <v>2643314.584000004</v>
          </cell>
        </row>
        <row r="65">
          <cell r="E65">
            <v>266002892.01599351</v>
          </cell>
          <cell r="P65">
            <v>37903.189999999995</v>
          </cell>
          <cell r="AF65">
            <v>1666223070.6139965</v>
          </cell>
        </row>
        <row r="66">
          <cell r="E66">
            <v>121233.72500000001</v>
          </cell>
          <cell r="P66">
            <v>12.084</v>
          </cell>
          <cell r="AF66">
            <v>3715074.284</v>
          </cell>
        </row>
        <row r="67">
          <cell r="E67">
            <v>18279799.364999969</v>
          </cell>
          <cell r="P67">
            <v>872.40299999999968</v>
          </cell>
          <cell r="AF67">
            <v>37179646.718999982</v>
          </cell>
        </row>
        <row r="68">
          <cell r="E68">
            <v>426733103.18899935</v>
          </cell>
          <cell r="P68">
            <v>64.450999999999993</v>
          </cell>
          <cell r="AF68">
            <v>1549345358.9290001</v>
          </cell>
        </row>
        <row r="69">
          <cell r="E69">
            <v>7334691.5659998031</v>
          </cell>
          <cell r="P69">
            <v>48661.518999999957</v>
          </cell>
          <cell r="AF69">
            <v>40764306.512000069</v>
          </cell>
        </row>
        <row r="70">
          <cell r="E70">
            <v>554164547.43800318</v>
          </cell>
          <cell r="P70">
            <v>38781.065999999984</v>
          </cell>
          <cell r="AF70">
            <v>1287957068.9199955</v>
          </cell>
        </row>
        <row r="71">
          <cell r="E71">
            <v>369098907.2259993</v>
          </cell>
          <cell r="P71">
            <v>88007.770000000091</v>
          </cell>
          <cell r="AF71">
            <v>1673616111.1389997</v>
          </cell>
        </row>
        <row r="72">
          <cell r="E72">
            <v>3804655818.0249801</v>
          </cell>
          <cell r="P72">
            <v>447674.83899999975</v>
          </cell>
          <cell r="AF72">
            <v>25778159341.853909</v>
          </cell>
        </row>
        <row r="73">
          <cell r="E73">
            <v>166904670.6140008</v>
          </cell>
          <cell r="P73">
            <v>17655.876000000033</v>
          </cell>
          <cell r="AF73">
            <v>259332988.18599913</v>
          </cell>
        </row>
        <row r="74">
          <cell r="E74">
            <v>2408398.3870000178</v>
          </cell>
          <cell r="P74">
            <v>19417.544000000002</v>
          </cell>
          <cell r="AF74">
            <v>81451990.437000036</v>
          </cell>
        </row>
        <row r="75">
          <cell r="E75">
            <v>2492389.7869999921</v>
          </cell>
          <cell r="P75">
            <v>1118233.3969999992</v>
          </cell>
          <cell r="AF75">
            <v>582000.14800000063</v>
          </cell>
        </row>
        <row r="76">
          <cell r="E76">
            <v>121400496.91100004</v>
          </cell>
          <cell r="P76">
            <v>25893.756000000008</v>
          </cell>
          <cell r="AF76">
            <v>291622446.74899983</v>
          </cell>
        </row>
        <row r="77">
          <cell r="E77">
            <v>574416545.14100039</v>
          </cell>
          <cell r="P77">
            <v>1539045.825999999</v>
          </cell>
          <cell r="AF77">
            <v>771821878.69500041</v>
          </cell>
        </row>
        <row r="78">
          <cell r="E78">
            <v>362500453.65700066</v>
          </cell>
          <cell r="P78">
            <v>3248.4750000000008</v>
          </cell>
          <cell r="AF78">
            <v>947107408.92499959</v>
          </cell>
        </row>
        <row r="79">
          <cell r="E79">
            <v>587554.59200000134</v>
          </cell>
          <cell r="P79">
            <v>23214.265999999981</v>
          </cell>
          <cell r="AF79">
            <v>478763.424</v>
          </cell>
        </row>
        <row r="80">
          <cell r="E80">
            <v>33447828.316000141</v>
          </cell>
          <cell r="P80">
            <v>124850.29900000006</v>
          </cell>
          <cell r="AF80">
            <v>1182530576.9369996</v>
          </cell>
        </row>
        <row r="81">
          <cell r="E81">
            <v>188889745.51399615</v>
          </cell>
          <cell r="P81">
            <v>83992.317999999985</v>
          </cell>
          <cell r="AF81">
            <v>338233040.01600033</v>
          </cell>
        </row>
        <row r="82">
          <cell r="E82">
            <v>5285916.4539999561</v>
          </cell>
          <cell r="P82">
            <v>33126.95600000002</v>
          </cell>
          <cell r="AF82">
            <v>12398540.041999996</v>
          </cell>
        </row>
        <row r="83">
          <cell r="E83">
            <v>176735142.5329999</v>
          </cell>
          <cell r="P83">
            <v>815.62599999999998</v>
          </cell>
          <cell r="AF83">
            <v>133483599.23900002</v>
          </cell>
        </row>
        <row r="84">
          <cell r="E84">
            <v>120709754.11999997</v>
          </cell>
          <cell r="P84">
            <v>11005.107000000005</v>
          </cell>
          <cell r="AF84">
            <v>15753225.986999989</v>
          </cell>
        </row>
        <row r="85">
          <cell r="E85">
            <v>3384719.7320000008</v>
          </cell>
          <cell r="P85">
            <v>5414.3719999999985</v>
          </cell>
          <cell r="AF85">
            <v>443607.28500000003</v>
          </cell>
        </row>
        <row r="86">
          <cell r="E86">
            <v>26195975.774000011</v>
          </cell>
          <cell r="P86">
            <v>1460.4620000000002</v>
          </cell>
          <cell r="AF86">
            <v>11960022.276000001</v>
          </cell>
        </row>
      </sheetData>
      <sheetData sheetId="8" refreshError="1">
        <row r="5">
          <cell r="CQ5">
            <v>101.3</v>
          </cell>
          <cell r="CR5">
            <v>108.1</v>
          </cell>
          <cell r="CS5">
            <v>106.5</v>
          </cell>
          <cell r="CT5">
            <v>107</v>
          </cell>
          <cell r="CU5">
            <v>122.44414123884069</v>
          </cell>
        </row>
        <row r="6">
          <cell r="CQ6">
            <v>119.5</v>
          </cell>
          <cell r="CR6">
            <v>127.8</v>
          </cell>
          <cell r="CS6">
            <v>126.8</v>
          </cell>
          <cell r="CT6">
            <v>124.6</v>
          </cell>
          <cell r="CU6">
            <v>146.50343501980589</v>
          </cell>
        </row>
        <row r="7">
          <cell r="CQ7">
            <v>26.8</v>
          </cell>
          <cell r="CR7">
            <v>35.6</v>
          </cell>
          <cell r="CS7">
            <v>35.799999999999997</v>
          </cell>
          <cell r="CT7">
            <v>41</v>
          </cell>
          <cell r="CU7">
            <v>53.125764530865133</v>
          </cell>
        </row>
        <row r="8">
          <cell r="CQ8">
            <v>75.900000000000006</v>
          </cell>
          <cell r="CR8">
            <v>85.5</v>
          </cell>
          <cell r="CS8">
            <v>89.6</v>
          </cell>
          <cell r="CT8">
            <v>92.9</v>
          </cell>
          <cell r="CU8">
            <v>96.737765314851359</v>
          </cell>
        </row>
        <row r="9">
          <cell r="CQ9">
            <v>14.5</v>
          </cell>
          <cell r="CR9">
            <v>19.7</v>
          </cell>
          <cell r="CS9">
            <v>19.399999999999999</v>
          </cell>
          <cell r="CT9">
            <v>22.9</v>
          </cell>
          <cell r="CU9">
            <v>28.28972406609164</v>
          </cell>
        </row>
        <row r="10">
          <cell r="CQ10">
            <v>36.200000000000003</v>
          </cell>
          <cell r="CR10">
            <v>47</v>
          </cell>
          <cell r="CS10">
            <v>68.3</v>
          </cell>
          <cell r="CT10">
            <v>65.5</v>
          </cell>
          <cell r="CU10">
            <v>55.620412134076233</v>
          </cell>
        </row>
        <row r="11">
          <cell r="CQ11">
            <v>6.3</v>
          </cell>
          <cell r="CR11">
            <v>9.4</v>
          </cell>
          <cell r="CS11">
            <v>9.1999999999999993</v>
          </cell>
          <cell r="CT11">
            <v>9.9</v>
          </cell>
          <cell r="CU11">
            <v>13.029017184338626</v>
          </cell>
        </row>
        <row r="12">
          <cell r="CQ12">
            <v>138.6</v>
          </cell>
          <cell r="CR12">
            <v>150.9</v>
          </cell>
          <cell r="CS12">
            <v>155.1</v>
          </cell>
          <cell r="CT12">
            <v>162.5</v>
          </cell>
          <cell r="CU12">
            <v>172.9951235112803</v>
          </cell>
        </row>
        <row r="13">
          <cell r="CQ13">
            <v>121.4</v>
          </cell>
          <cell r="CR13">
            <v>131.69999999999999</v>
          </cell>
          <cell r="CS13">
            <v>128</v>
          </cell>
          <cell r="CT13">
            <v>143.9</v>
          </cell>
          <cell r="CU13">
            <v>141.85488875466288</v>
          </cell>
        </row>
        <row r="14">
          <cell r="CQ14">
            <v>44.3</v>
          </cell>
          <cell r="CR14">
            <v>48.2</v>
          </cell>
          <cell r="CS14">
            <v>53.9</v>
          </cell>
          <cell r="CT14">
            <v>55.9</v>
          </cell>
          <cell r="CU14">
            <v>66.793889143780945</v>
          </cell>
        </row>
        <row r="15">
          <cell r="CQ15">
            <v>99.7</v>
          </cell>
          <cell r="CR15">
            <v>104.6</v>
          </cell>
          <cell r="CS15">
            <v>113.1</v>
          </cell>
          <cell r="CT15">
            <v>111.5</v>
          </cell>
          <cell r="CU15">
            <v>132.02873247306826</v>
          </cell>
        </row>
        <row r="16">
          <cell r="CQ16">
            <v>66.5</v>
          </cell>
          <cell r="CR16">
            <v>73.099999999999994</v>
          </cell>
          <cell r="CS16">
            <v>77.2</v>
          </cell>
          <cell r="CT16">
            <v>87.7</v>
          </cell>
          <cell r="CU16">
            <v>102.72733624966351</v>
          </cell>
        </row>
        <row r="17">
          <cell r="CQ17">
            <v>31.1</v>
          </cell>
          <cell r="CR17">
            <v>35.299999999999997</v>
          </cell>
          <cell r="CS17">
            <v>46.5</v>
          </cell>
          <cell r="CT17">
            <v>49</v>
          </cell>
          <cell r="CU17">
            <v>55.996661321491715</v>
          </cell>
        </row>
        <row r="18">
          <cell r="CQ18">
            <v>95.4</v>
          </cell>
          <cell r="CR18">
            <v>101.8</v>
          </cell>
          <cell r="CS18">
            <v>96.1</v>
          </cell>
          <cell r="CT18">
            <v>101.7</v>
          </cell>
          <cell r="CU18">
            <v>106.33956834532374</v>
          </cell>
        </row>
        <row r="19">
          <cell r="CQ19">
            <v>15.7</v>
          </cell>
          <cell r="CR19">
            <v>16.600000000000001</v>
          </cell>
          <cell r="CS19">
            <v>15.5</v>
          </cell>
          <cell r="CT19">
            <v>20.2</v>
          </cell>
          <cell r="CU19">
            <v>24.214625219529385</v>
          </cell>
        </row>
        <row r="20">
          <cell r="CQ20">
            <v>100.9</v>
          </cell>
          <cell r="CR20">
            <v>89.6</v>
          </cell>
          <cell r="CS20">
            <v>106.9</v>
          </cell>
          <cell r="CT20">
            <v>122.6</v>
          </cell>
          <cell r="CU20">
            <v>124.74468980054107</v>
          </cell>
        </row>
        <row r="21">
          <cell r="CQ21">
            <v>19.2</v>
          </cell>
          <cell r="CR21">
            <v>21.1</v>
          </cell>
          <cell r="CS21">
            <v>25.4</v>
          </cell>
          <cell r="CT21">
            <v>26.9</v>
          </cell>
          <cell r="CU21">
            <v>28.777443792367531</v>
          </cell>
        </row>
        <row r="23">
          <cell r="CQ23">
            <v>12.3</v>
          </cell>
          <cell r="CR23">
            <v>10.199999999999999</v>
          </cell>
          <cell r="CS23">
            <v>18.8</v>
          </cell>
          <cell r="CT23">
            <v>19.100000000000001</v>
          </cell>
          <cell r="CU23">
            <v>21.376773744232612</v>
          </cell>
        </row>
        <row r="24">
          <cell r="CQ24">
            <v>12.4</v>
          </cell>
          <cell r="CR24">
            <v>12.1</v>
          </cell>
          <cell r="CS24">
            <v>12.7</v>
          </cell>
          <cell r="CT24">
            <v>8.1</v>
          </cell>
          <cell r="CU24">
            <v>6.4447754844626628</v>
          </cell>
        </row>
        <row r="25">
          <cell r="CQ25">
            <v>26.8</v>
          </cell>
          <cell r="CR25">
            <v>26.2</v>
          </cell>
          <cell r="CS25">
            <v>33.4</v>
          </cell>
          <cell r="CT25">
            <v>32.6</v>
          </cell>
          <cell r="CU25">
            <v>40.827256002641633</v>
          </cell>
        </row>
        <row r="26">
          <cell r="CQ26">
            <v>38.4</v>
          </cell>
          <cell r="CR26">
            <v>46.6</v>
          </cell>
          <cell r="CS26">
            <v>45.23</v>
          </cell>
          <cell r="CT26">
            <v>49.5</v>
          </cell>
          <cell r="CU26">
            <v>53.094470800877367</v>
          </cell>
        </row>
        <row r="27">
          <cell r="CQ27">
            <v>106.9</v>
          </cell>
          <cell r="CR27">
            <v>117.7</v>
          </cell>
          <cell r="CS27">
            <v>121.4</v>
          </cell>
          <cell r="CT27">
            <v>163.1</v>
          </cell>
          <cell r="CU27">
            <v>151.1824124441907</v>
          </cell>
        </row>
        <row r="28">
          <cell r="CQ28">
            <v>42.6</v>
          </cell>
          <cell r="CR28">
            <v>40.4</v>
          </cell>
          <cell r="CS28">
            <v>41.1</v>
          </cell>
          <cell r="CT28">
            <v>51.1</v>
          </cell>
          <cell r="CU28">
            <v>49.152880468463458</v>
          </cell>
        </row>
        <row r="29">
          <cell r="CQ29">
            <v>41.5</v>
          </cell>
          <cell r="CR29">
            <v>31.3</v>
          </cell>
          <cell r="CS29">
            <v>31.7</v>
          </cell>
          <cell r="CT29">
            <v>22</v>
          </cell>
          <cell r="CU29">
            <v>5.0692404532102389</v>
          </cell>
        </row>
        <row r="30">
          <cell r="CQ30">
            <v>29.1</v>
          </cell>
          <cell r="CR30">
            <v>23.2</v>
          </cell>
          <cell r="CS30">
            <v>23.6</v>
          </cell>
          <cell r="CT30">
            <v>30.4</v>
          </cell>
          <cell r="CU30">
            <v>25.63416525250161</v>
          </cell>
        </row>
        <row r="31">
          <cell r="CQ31">
            <v>32.9</v>
          </cell>
          <cell r="CR31">
            <v>31</v>
          </cell>
          <cell r="CS31">
            <v>19.3</v>
          </cell>
          <cell r="CT31">
            <v>44.5</v>
          </cell>
          <cell r="CU31">
            <v>54.580160934795643</v>
          </cell>
        </row>
        <row r="33">
          <cell r="CQ33">
            <v>108.1</v>
          </cell>
          <cell r="CR33">
            <v>121.5</v>
          </cell>
          <cell r="CS33">
            <v>116.5</v>
          </cell>
          <cell r="CT33">
            <v>148.19999999999999</v>
          </cell>
          <cell r="CU33">
            <v>131.43892788363897</v>
          </cell>
        </row>
        <row r="34">
          <cell r="CQ34" t="str">
            <v>…3)</v>
          </cell>
          <cell r="CR34">
            <v>11.4</v>
          </cell>
          <cell r="CS34">
            <v>17</v>
          </cell>
          <cell r="CT34">
            <v>17</v>
          </cell>
          <cell r="CU34">
            <v>26.787705052763076</v>
          </cell>
        </row>
        <row r="35">
          <cell r="CQ35">
            <v>24.7</v>
          </cell>
          <cell r="CR35">
            <v>38.4</v>
          </cell>
          <cell r="CS35">
            <v>36.299999999999997</v>
          </cell>
          <cell r="CT35">
            <v>27.8</v>
          </cell>
          <cell r="CU35">
            <v>34.482917157171762</v>
          </cell>
        </row>
        <row r="36">
          <cell r="CQ36">
            <v>127.1</v>
          </cell>
          <cell r="CR36">
            <v>134.4</v>
          </cell>
          <cell r="CS36">
            <v>133.5</v>
          </cell>
          <cell r="CT36">
            <v>141.69999999999999</v>
          </cell>
          <cell r="CU36">
            <v>158.56788246578859</v>
          </cell>
        </row>
        <row r="37">
          <cell r="CQ37">
            <v>310.2</v>
          </cell>
          <cell r="CR37">
            <v>210.7</v>
          </cell>
          <cell r="CS37">
            <v>215.2</v>
          </cell>
          <cell r="CT37">
            <v>223.9</v>
          </cell>
          <cell r="CU37">
            <v>265.31162730001307</v>
          </cell>
        </row>
        <row r="38">
          <cell r="CQ38">
            <v>21.6</v>
          </cell>
          <cell r="CR38">
            <v>24.7</v>
          </cell>
          <cell r="CS38">
            <v>24.9</v>
          </cell>
          <cell r="CT38">
            <v>25.7</v>
          </cell>
          <cell r="CU38">
            <v>33.542209226905371</v>
          </cell>
        </row>
        <row r="39">
          <cell r="CQ39">
            <v>74.8</v>
          </cell>
          <cell r="CR39">
            <v>80.400000000000006</v>
          </cell>
          <cell r="CS39">
            <v>83.5</v>
          </cell>
          <cell r="CT39">
            <v>85.2</v>
          </cell>
          <cell r="CU39">
            <v>96.813622931803025</v>
          </cell>
        </row>
        <row r="41">
          <cell r="CQ41">
            <v>13.1</v>
          </cell>
          <cell r="CR41">
            <v>14.1</v>
          </cell>
          <cell r="CS41">
            <v>10.8</v>
          </cell>
          <cell r="CT41">
            <v>14.8</v>
          </cell>
          <cell r="CU41">
            <v>18.660312077989925</v>
          </cell>
        </row>
        <row r="42">
          <cell r="CQ42">
            <v>12</v>
          </cell>
          <cell r="CR42">
            <v>19.2</v>
          </cell>
          <cell r="CS42">
            <v>25.2</v>
          </cell>
          <cell r="CT42">
            <v>7.7</v>
          </cell>
          <cell r="CU42">
            <v>18.090867370353372</v>
          </cell>
        </row>
        <row r="43">
          <cell r="CQ43">
            <v>90.4</v>
          </cell>
          <cell r="CR43">
            <v>83.9</v>
          </cell>
          <cell r="CS43">
            <v>80.599999999999994</v>
          </cell>
          <cell r="CT43">
            <v>89.5</v>
          </cell>
          <cell r="CU43">
            <v>89.167053733871029</v>
          </cell>
        </row>
        <row r="44">
          <cell r="CQ44">
            <v>221.3</v>
          </cell>
          <cell r="CR44">
            <v>186.6</v>
          </cell>
          <cell r="CS44">
            <v>225</v>
          </cell>
          <cell r="CT44">
            <v>306.89999999999998</v>
          </cell>
          <cell r="CU44">
            <v>357.8220342302119</v>
          </cell>
        </row>
        <row r="45">
          <cell r="CQ45">
            <v>53.8</v>
          </cell>
          <cell r="CR45">
            <v>64</v>
          </cell>
          <cell r="CS45">
            <v>64.8</v>
          </cell>
          <cell r="CT45">
            <v>88.3</v>
          </cell>
          <cell r="CU45">
            <v>130.88669491140229</v>
          </cell>
        </row>
        <row r="46">
          <cell r="CQ46">
            <v>24.2</v>
          </cell>
          <cell r="CR46">
            <v>39.4</v>
          </cell>
          <cell r="CS46">
            <v>112.2</v>
          </cell>
          <cell r="CT46">
            <v>20.399999999999999</v>
          </cell>
          <cell r="CU46">
            <v>18.823589118960616</v>
          </cell>
        </row>
        <row r="47">
          <cell r="CQ47">
            <v>87.7</v>
          </cell>
          <cell r="CR47">
            <v>95.7</v>
          </cell>
          <cell r="CS47">
            <v>101.7</v>
          </cell>
          <cell r="CT47">
            <v>106.3</v>
          </cell>
          <cell r="CU47">
            <v>106.53499381652756</v>
          </cell>
        </row>
        <row r="48">
          <cell r="CQ48">
            <v>22.6</v>
          </cell>
          <cell r="CR48">
            <v>25.9</v>
          </cell>
          <cell r="CS48">
            <v>23.2</v>
          </cell>
          <cell r="CT48">
            <v>30.6</v>
          </cell>
          <cell r="CU48">
            <v>36.241655938005266</v>
          </cell>
        </row>
        <row r="49">
          <cell r="CQ49">
            <v>17.8</v>
          </cell>
          <cell r="CR49">
            <v>19.7</v>
          </cell>
          <cell r="CS49">
            <v>18.2</v>
          </cell>
          <cell r="CT49">
            <v>44.2</v>
          </cell>
          <cell r="CU49">
            <v>37.808571412537809</v>
          </cell>
        </row>
        <row r="50">
          <cell r="CQ50">
            <v>58.5</v>
          </cell>
          <cell r="CR50">
            <v>68.099999999999994</v>
          </cell>
          <cell r="CS50">
            <v>63.9</v>
          </cell>
          <cell r="CT50">
            <v>70.599999999999994</v>
          </cell>
          <cell r="CU50">
            <v>83.657971688423757</v>
          </cell>
        </row>
        <row r="51">
          <cell r="CQ51">
            <v>43.9</v>
          </cell>
          <cell r="CR51">
            <v>64.599999999999994</v>
          </cell>
          <cell r="CS51">
            <v>55.2</v>
          </cell>
          <cell r="CT51">
            <v>60</v>
          </cell>
          <cell r="CU51">
            <v>69.494362775123363</v>
          </cell>
        </row>
        <row r="52">
          <cell r="CQ52">
            <v>14.5</v>
          </cell>
          <cell r="CR52">
            <v>19.899999999999999</v>
          </cell>
          <cell r="CS52">
            <v>16</v>
          </cell>
          <cell r="CT52">
            <v>20.7</v>
          </cell>
          <cell r="CU52">
            <v>25.174554634201122</v>
          </cell>
        </row>
        <row r="53">
          <cell r="CQ53">
            <v>29.7</v>
          </cell>
          <cell r="CR53">
            <v>38.299999999999997</v>
          </cell>
          <cell r="CS53">
            <v>38.1</v>
          </cell>
          <cell r="CT53">
            <v>42.2</v>
          </cell>
          <cell r="CU53">
            <v>51.9</v>
          </cell>
        </row>
        <row r="54">
          <cell r="CQ54">
            <v>13.8</v>
          </cell>
          <cell r="CR54">
            <v>17.100000000000001</v>
          </cell>
          <cell r="CS54">
            <v>16.3</v>
          </cell>
          <cell r="CT54">
            <v>15.4</v>
          </cell>
          <cell r="CU54">
            <v>15.844827012530439</v>
          </cell>
        </row>
        <row r="55">
          <cell r="CQ55">
            <v>27</v>
          </cell>
          <cell r="CR55">
            <v>27.6</v>
          </cell>
          <cell r="CS55">
            <v>27.1</v>
          </cell>
          <cell r="CT55">
            <v>30.5</v>
          </cell>
          <cell r="CU55">
            <v>33.51246100459182</v>
          </cell>
        </row>
        <row r="56">
          <cell r="CQ56">
            <v>31.3</v>
          </cell>
          <cell r="CR56">
            <v>41.3</v>
          </cell>
          <cell r="CS56">
            <v>43.2</v>
          </cell>
          <cell r="CT56">
            <v>47.6</v>
          </cell>
          <cell r="CU56">
            <v>55.71200413642493</v>
          </cell>
        </row>
        <row r="57">
          <cell r="CQ57">
            <v>1.8</v>
          </cell>
          <cell r="CR57">
            <v>2.5</v>
          </cell>
          <cell r="CS57">
            <v>3.7</v>
          </cell>
          <cell r="CT57">
            <v>3.3</v>
          </cell>
          <cell r="CU57">
            <v>6.7040938625645259</v>
          </cell>
        </row>
        <row r="58">
          <cell r="CQ58">
            <v>65</v>
          </cell>
          <cell r="CR58">
            <v>63.2</v>
          </cell>
          <cell r="CS58">
            <v>60.4</v>
          </cell>
          <cell r="CT58">
            <v>65.8</v>
          </cell>
          <cell r="CU58">
            <v>71.101209538731595</v>
          </cell>
        </row>
        <row r="59">
          <cell r="CQ59">
            <v>16.100000000000001</v>
          </cell>
          <cell r="CR59">
            <v>23.9</v>
          </cell>
          <cell r="CS59">
            <v>21.8</v>
          </cell>
          <cell r="CT59">
            <v>23.7</v>
          </cell>
          <cell r="CU59">
            <v>32.871066223243041</v>
          </cell>
        </row>
        <row r="60">
          <cell r="CQ60">
            <v>8.5</v>
          </cell>
          <cell r="CR60">
            <v>9.9</v>
          </cell>
          <cell r="CS60">
            <v>9.4</v>
          </cell>
          <cell r="CT60">
            <v>10.9</v>
          </cell>
          <cell r="CU60">
            <v>15.719232131732031</v>
          </cell>
        </row>
        <row r="61">
          <cell r="CQ61">
            <v>26.6</v>
          </cell>
          <cell r="CR61">
            <v>33.799999999999997</v>
          </cell>
          <cell r="CS61">
            <v>32.799999999999997</v>
          </cell>
          <cell r="CT61">
            <v>35</v>
          </cell>
          <cell r="CU61">
            <v>45.790357026160017</v>
          </cell>
        </row>
        <row r="62">
          <cell r="CQ62">
            <v>17.399999999999999</v>
          </cell>
          <cell r="CR62">
            <v>23.8</v>
          </cell>
          <cell r="CS62">
            <v>27.8</v>
          </cell>
          <cell r="CT62">
            <v>32.5</v>
          </cell>
          <cell r="CU62">
            <v>40.053215759474817</v>
          </cell>
        </row>
        <row r="63">
          <cell r="CQ63">
            <v>24.7</v>
          </cell>
          <cell r="CR63">
            <v>27.7</v>
          </cell>
          <cell r="CS63">
            <v>30.4</v>
          </cell>
          <cell r="CT63">
            <v>26.4</v>
          </cell>
          <cell r="CU63">
            <v>29.705319754472495</v>
          </cell>
        </row>
        <row r="64">
          <cell r="CQ64">
            <v>37.700000000000003</v>
          </cell>
          <cell r="CR64">
            <v>32.700000000000003</v>
          </cell>
          <cell r="CS64">
            <v>37.200000000000003</v>
          </cell>
          <cell r="CT64">
            <v>77.7</v>
          </cell>
          <cell r="CU64">
            <v>65.268009055578631</v>
          </cell>
        </row>
        <row r="65">
          <cell r="CQ65">
            <v>6</v>
          </cell>
          <cell r="CR65">
            <v>10.8</v>
          </cell>
          <cell r="CS65">
            <v>11.7</v>
          </cell>
          <cell r="CT65">
            <v>14.3</v>
          </cell>
          <cell r="CU65">
            <v>17.597587620521864</v>
          </cell>
        </row>
        <row r="66">
          <cell r="CQ66" t="str">
            <v>…3)</v>
          </cell>
          <cell r="CR66">
            <v>1.1000000000000001</v>
          </cell>
          <cell r="CS66">
            <v>1.8</v>
          </cell>
          <cell r="CT66">
            <v>1.7</v>
          </cell>
          <cell r="CU66">
            <v>2.1833705766601073</v>
          </cell>
        </row>
        <row r="68">
          <cell r="CQ68">
            <v>24</v>
          </cell>
          <cell r="CR68">
            <v>17.399999999999999</v>
          </cell>
          <cell r="CS68">
            <v>12.2</v>
          </cell>
          <cell r="CT68">
            <v>11.7</v>
          </cell>
          <cell r="CU68">
            <v>13.160897633800444</v>
          </cell>
        </row>
        <row r="69">
          <cell r="CQ69">
            <v>11.7</v>
          </cell>
          <cell r="CR69">
            <v>12.1</v>
          </cell>
          <cell r="CS69">
            <v>11.9</v>
          </cell>
          <cell r="CT69">
            <v>15.3</v>
          </cell>
          <cell r="CU69">
            <v>23.408178372117721</v>
          </cell>
        </row>
        <row r="70">
          <cell r="CQ70">
            <v>32.4</v>
          </cell>
          <cell r="CR70">
            <v>36.200000000000003</v>
          </cell>
          <cell r="CS70">
            <v>33.299999999999997</v>
          </cell>
          <cell r="CT70">
            <v>29.9</v>
          </cell>
          <cell r="CU70">
            <v>40.317936128077577</v>
          </cell>
        </row>
        <row r="71">
          <cell r="CQ71">
            <v>23.1</v>
          </cell>
          <cell r="CR71">
            <v>26.3</v>
          </cell>
          <cell r="CS71">
            <v>31.1</v>
          </cell>
          <cell r="CT71">
            <v>26.8</v>
          </cell>
          <cell r="CU71">
            <v>33.950814348707098</v>
          </cell>
        </row>
        <row r="72">
          <cell r="CQ72">
            <v>16.8</v>
          </cell>
          <cell r="CR72">
            <v>17.2</v>
          </cell>
          <cell r="CS72">
            <v>17.600000000000001</v>
          </cell>
          <cell r="CT72">
            <v>23.7</v>
          </cell>
          <cell r="CU72">
            <v>24.538324197636296</v>
          </cell>
        </row>
        <row r="73">
          <cell r="CQ73">
            <v>8.1</v>
          </cell>
          <cell r="CR73">
            <v>9.1</v>
          </cell>
          <cell r="CS73">
            <v>9</v>
          </cell>
          <cell r="CT73">
            <v>13.3</v>
          </cell>
          <cell r="CU73">
            <v>23.196908913495285</v>
          </cell>
        </row>
        <row r="74">
          <cell r="CQ74">
            <v>4.5</v>
          </cell>
          <cell r="CR74">
            <v>7.9</v>
          </cell>
          <cell r="CS74">
            <v>8.6</v>
          </cell>
          <cell r="CT74">
            <v>7.1</v>
          </cell>
          <cell r="CU74">
            <v>13.661173617295423</v>
          </cell>
        </row>
        <row r="75">
          <cell r="CQ75">
            <v>15.5</v>
          </cell>
          <cell r="CR75">
            <v>21.9</v>
          </cell>
          <cell r="CS75">
            <v>21.7</v>
          </cell>
          <cell r="CT75">
            <v>24.7</v>
          </cell>
          <cell r="CU75">
            <v>33.671869088674967</v>
          </cell>
        </row>
        <row r="76">
          <cell r="CQ76">
            <v>9.3000000000000007</v>
          </cell>
          <cell r="CR76">
            <v>7.8</v>
          </cell>
          <cell r="CS76">
            <v>8.1999999999999993</v>
          </cell>
          <cell r="CT76">
            <v>11.6</v>
          </cell>
          <cell r="CU76">
            <v>15.715520585138805</v>
          </cell>
        </row>
        <row r="77">
          <cell r="CQ77">
            <v>27.5</v>
          </cell>
          <cell r="CR77">
            <v>23.7</v>
          </cell>
          <cell r="CS77">
            <v>17.600000000000001</v>
          </cell>
          <cell r="CT77">
            <v>14.8</v>
          </cell>
          <cell r="CU77">
            <v>28.734471122018956</v>
          </cell>
        </row>
        <row r="78">
          <cell r="CQ78" t="str">
            <v>…3)</v>
          </cell>
          <cell r="CR78">
            <v>5.0999999999999996</v>
          </cell>
          <cell r="CS78">
            <v>4.5999999999999996</v>
          </cell>
          <cell r="CT78">
            <v>2.7</v>
          </cell>
          <cell r="CU78">
            <v>7.7695635300019878</v>
          </cell>
        </row>
        <row r="79">
          <cell r="CQ79" t="str">
            <v>…3)</v>
          </cell>
          <cell r="CR79">
            <v>38.700000000000003</v>
          </cell>
          <cell r="CS79">
            <v>50.7</v>
          </cell>
          <cell r="CT79">
            <v>54.7</v>
          </cell>
          <cell r="CU79">
            <v>46.529721029604602</v>
          </cell>
        </row>
        <row r="80">
          <cell r="CQ80">
            <v>77.8</v>
          </cell>
          <cell r="CR80">
            <v>84</v>
          </cell>
          <cell r="CS80">
            <v>88.5</v>
          </cell>
          <cell r="CT80">
            <v>98.2</v>
          </cell>
          <cell r="CU80">
            <v>99.439765205665012</v>
          </cell>
        </row>
        <row r="81">
          <cell r="CQ81">
            <v>28.5</v>
          </cell>
          <cell r="CR81">
            <v>34.9</v>
          </cell>
          <cell r="CS81">
            <v>48.3</v>
          </cell>
          <cell r="CT81">
            <v>64.5</v>
          </cell>
          <cell r="CU81">
            <v>61.313629038299936</v>
          </cell>
        </row>
        <row r="82">
          <cell r="CQ82">
            <v>21.1</v>
          </cell>
          <cell r="CR82">
            <v>27.3</v>
          </cell>
          <cell r="CS82">
            <v>21.7</v>
          </cell>
          <cell r="CT82">
            <v>22.7</v>
          </cell>
          <cell r="CU82">
            <v>33.537994327892811</v>
          </cell>
        </row>
        <row r="84">
          <cell r="CQ84">
            <v>100.3</v>
          </cell>
          <cell r="CR84">
            <v>138.6</v>
          </cell>
          <cell r="CS84">
            <v>123.5</v>
          </cell>
          <cell r="CT84">
            <v>94.8</v>
          </cell>
          <cell r="CU84">
            <v>136.46806577382608</v>
          </cell>
        </row>
        <row r="85">
          <cell r="CQ85">
            <v>91.2</v>
          </cell>
          <cell r="CR85">
            <v>65</v>
          </cell>
          <cell r="CS85">
            <v>50</v>
          </cell>
          <cell r="CT85">
            <v>58.4</v>
          </cell>
          <cell r="CU85">
            <v>24.851762820512821</v>
          </cell>
        </row>
      </sheetData>
      <sheetData sheetId="9" refreshError="1"/>
      <sheetData sheetId="10" refreshError="1">
        <row r="5">
          <cell r="D5">
            <v>1541.3</v>
          </cell>
          <cell r="DX5">
            <v>208</v>
          </cell>
          <cell r="EX5">
            <v>39239</v>
          </cell>
        </row>
        <row r="6">
          <cell r="D6">
            <v>2633.4</v>
          </cell>
          <cell r="DX6">
            <v>15.7</v>
          </cell>
          <cell r="EX6">
            <v>1496</v>
          </cell>
        </row>
        <row r="7">
          <cell r="D7">
            <v>5683.9</v>
          </cell>
          <cell r="DX7">
            <v>235.1</v>
          </cell>
          <cell r="EX7">
            <v>40387</v>
          </cell>
        </row>
        <row r="8">
          <cell r="D8">
            <v>1128.2</v>
          </cell>
          <cell r="DX8">
            <v>158.6</v>
          </cell>
          <cell r="EX8">
            <v>27521</v>
          </cell>
        </row>
        <row r="9">
          <cell r="D9">
            <v>3894.1</v>
          </cell>
          <cell r="DX9">
            <v>84</v>
          </cell>
          <cell r="EX9">
            <v>5566</v>
          </cell>
        </row>
        <row r="10">
          <cell r="D10">
            <v>3154.2</v>
          </cell>
          <cell r="DX10">
            <v>20.6</v>
          </cell>
          <cell r="EX10">
            <v>4799</v>
          </cell>
        </row>
        <row r="11">
          <cell r="D11">
            <v>1449.1</v>
          </cell>
          <cell r="DX11">
            <v>37.6</v>
          </cell>
          <cell r="EX11">
            <v>4467</v>
          </cell>
        </row>
        <row r="13">
          <cell r="D13">
            <v>1342.1</v>
          </cell>
          <cell r="DX13">
            <v>13.5</v>
          </cell>
          <cell r="EX13">
            <v>1201</v>
          </cell>
        </row>
        <row r="14">
          <cell r="D14">
            <v>1151</v>
          </cell>
          <cell r="DX14">
            <v>26.2</v>
          </cell>
          <cell r="EX14">
            <v>2988</v>
          </cell>
        </row>
        <row r="15">
          <cell r="D15">
            <v>987</v>
          </cell>
          <cell r="DX15">
            <v>2.6</v>
          </cell>
          <cell r="EX15">
            <v>389</v>
          </cell>
        </row>
        <row r="16">
          <cell r="D16">
            <v>1001</v>
          </cell>
          <cell r="DX16">
            <v>25.1</v>
          </cell>
          <cell r="EX16">
            <v>-2098</v>
          </cell>
        </row>
        <row r="17">
          <cell r="D17">
            <v>1250.2</v>
          </cell>
          <cell r="DX17">
            <v>27.1</v>
          </cell>
          <cell r="EX17">
            <v>3160</v>
          </cell>
        </row>
        <row r="18">
          <cell r="D18">
            <v>628.4</v>
          </cell>
          <cell r="DX18">
            <v>7</v>
          </cell>
          <cell r="EX18">
            <v>306</v>
          </cell>
        </row>
        <row r="19">
          <cell r="D19">
            <v>1892.7</v>
          </cell>
          <cell r="DX19">
            <v>71.900000000000006</v>
          </cell>
          <cell r="EX19">
            <v>5788</v>
          </cell>
        </row>
        <row r="20">
          <cell r="D20">
            <v>3176.5</v>
          </cell>
          <cell r="DX20">
            <v>33.299999999999997</v>
          </cell>
          <cell r="EX20">
            <v>1981</v>
          </cell>
        </row>
        <row r="21">
          <cell r="D21">
            <v>592.4</v>
          </cell>
          <cell r="DX21">
            <v>12.8</v>
          </cell>
          <cell r="EX21">
            <v>-191</v>
          </cell>
        </row>
        <row r="22">
          <cell r="D22">
            <v>2785.8</v>
          </cell>
          <cell r="DX22">
            <v>46.9</v>
          </cell>
          <cell r="EX22">
            <v>4823</v>
          </cell>
        </row>
        <row r="23">
          <cell r="D23">
            <v>1903.7</v>
          </cell>
          <cell r="DX23">
            <v>34</v>
          </cell>
          <cell r="EX23">
            <v>3098</v>
          </cell>
        </row>
        <row r="24">
          <cell r="D24">
            <v>1942.9</v>
          </cell>
          <cell r="DX24">
            <v>22.4</v>
          </cell>
          <cell r="EX24">
            <v>539</v>
          </cell>
        </row>
        <row r="25">
          <cell r="D25">
            <v>2579.1999999999998</v>
          </cell>
          <cell r="DX25">
            <v>22</v>
          </cell>
          <cell r="EX25">
            <v>1825</v>
          </cell>
        </row>
        <row r="26">
          <cell r="D26">
            <v>1877.8</v>
          </cell>
          <cell r="DX26">
            <v>93</v>
          </cell>
          <cell r="EX26">
            <v>8139</v>
          </cell>
        </row>
        <row r="27">
          <cell r="D27">
            <v>620.20000000000005</v>
          </cell>
          <cell r="DX27">
            <v>44.4</v>
          </cell>
          <cell r="EX27">
            <v>4596</v>
          </cell>
        </row>
        <row r="28">
          <cell r="D28">
            <v>4013.8</v>
          </cell>
          <cell r="DX28">
            <v>46.6</v>
          </cell>
          <cell r="EX28">
            <v>4678</v>
          </cell>
        </row>
        <row r="29">
          <cell r="D29">
            <v>609.1</v>
          </cell>
          <cell r="DX29">
            <v>18.600000000000001</v>
          </cell>
          <cell r="EX29">
            <v>3203</v>
          </cell>
        </row>
        <row r="30">
          <cell r="D30">
            <v>4290</v>
          </cell>
          <cell r="DX30">
            <v>51.2</v>
          </cell>
          <cell r="EX30">
            <v>3352</v>
          </cell>
        </row>
        <row r="31">
          <cell r="D31">
            <v>921.1</v>
          </cell>
          <cell r="DX31">
            <v>7.2</v>
          </cell>
          <cell r="EX31">
            <v>-283</v>
          </cell>
        </row>
        <row r="32">
          <cell r="D32">
            <v>1245.5999999999999</v>
          </cell>
          <cell r="DX32">
            <v>27</v>
          </cell>
          <cell r="EX32">
            <v>-1412</v>
          </cell>
        </row>
        <row r="33">
          <cell r="D33">
            <v>1493.4</v>
          </cell>
          <cell r="DX33">
            <v>32.6</v>
          </cell>
          <cell r="EX33">
            <v>3345</v>
          </cell>
        </row>
        <row r="34">
          <cell r="D34">
            <v>1218.3</v>
          </cell>
          <cell r="DX34">
            <v>7.4</v>
          </cell>
          <cell r="EX34">
            <v>479</v>
          </cell>
        </row>
        <row r="35">
          <cell r="D35">
            <v>3442.8</v>
          </cell>
          <cell r="DX35">
            <v>61.3</v>
          </cell>
          <cell r="EX35">
            <v>2612</v>
          </cell>
        </row>
        <row r="36">
          <cell r="D36">
            <v>1241.4000000000001</v>
          </cell>
          <cell r="DX36">
            <v>23.3</v>
          </cell>
          <cell r="EX36">
            <v>3275</v>
          </cell>
        </row>
        <row r="38">
          <cell r="D38">
            <v>311.7</v>
          </cell>
          <cell r="DX38">
            <v>86.4</v>
          </cell>
          <cell r="EX38">
            <v>16354</v>
          </cell>
        </row>
        <row r="39">
          <cell r="D39">
            <v>139</v>
          </cell>
          <cell r="DX39">
            <v>13.5</v>
          </cell>
          <cell r="EX39">
            <v>4639</v>
          </cell>
        </row>
        <row r="40">
          <cell r="D40">
            <v>732.9</v>
          </cell>
          <cell r="DX40">
            <v>93.7</v>
          </cell>
          <cell r="EX40">
            <v>53464</v>
          </cell>
        </row>
        <row r="41">
          <cell r="D41">
            <v>982</v>
          </cell>
          <cell r="DX41">
            <v>2.1</v>
          </cell>
          <cell r="EX41">
            <v>153</v>
          </cell>
        </row>
        <row r="42">
          <cell r="D42">
            <v>485.6</v>
          </cell>
          <cell r="DX42">
            <v>24.3</v>
          </cell>
          <cell r="EX42">
            <v>6073</v>
          </cell>
        </row>
        <row r="43">
          <cell r="D43">
            <v>3778.1</v>
          </cell>
          <cell r="DX43">
            <v>31.3</v>
          </cell>
          <cell r="EX43">
            <v>3265</v>
          </cell>
        </row>
        <row r="44">
          <cell r="D44">
            <v>1301.0999999999999</v>
          </cell>
          <cell r="DX44">
            <v>57.5</v>
          </cell>
          <cell r="EX44">
            <v>3875</v>
          </cell>
        </row>
        <row r="45">
          <cell r="D45">
            <v>49.5</v>
          </cell>
          <cell r="DX45">
            <v>0.2</v>
          </cell>
          <cell r="EX45">
            <v>114</v>
          </cell>
        </row>
        <row r="47">
          <cell r="D47">
            <v>997.8</v>
          </cell>
          <cell r="DX47">
            <v>4.2</v>
          </cell>
          <cell r="EX47">
            <v>384</v>
          </cell>
        </row>
        <row r="48">
          <cell r="D48">
            <v>1182.7</v>
          </cell>
          <cell r="DX48">
            <v>76.3</v>
          </cell>
          <cell r="EX48">
            <v>4045</v>
          </cell>
        </row>
        <row r="49">
          <cell r="D49">
            <v>2474.6</v>
          </cell>
          <cell r="DX49">
            <v>39.200000000000003</v>
          </cell>
          <cell r="EX49">
            <v>11134</v>
          </cell>
        </row>
        <row r="50">
          <cell r="D50">
            <v>2305.6</v>
          </cell>
          <cell r="DX50">
            <v>132.4</v>
          </cell>
          <cell r="EX50">
            <v>30971</v>
          </cell>
        </row>
        <row r="51">
          <cell r="D51">
            <v>1018.7</v>
          </cell>
          <cell r="DX51">
            <v>40.9</v>
          </cell>
          <cell r="EX51">
            <v>8712</v>
          </cell>
        </row>
        <row r="52">
          <cell r="D52">
            <v>1096.5</v>
          </cell>
          <cell r="DX52">
            <v>135.30000000000001</v>
          </cell>
          <cell r="EX52">
            <v>11604</v>
          </cell>
        </row>
        <row r="53">
          <cell r="D53">
            <v>724.7</v>
          </cell>
          <cell r="DX53">
            <v>60.1</v>
          </cell>
          <cell r="EX53">
            <v>19262</v>
          </cell>
        </row>
        <row r="54">
          <cell r="D54">
            <v>1290.9000000000001</v>
          </cell>
          <cell r="DX54">
            <v>65.8</v>
          </cell>
          <cell r="EX54">
            <v>9462</v>
          </cell>
        </row>
        <row r="55">
          <cell r="D55">
            <v>463.2</v>
          </cell>
          <cell r="DX55">
            <v>2.4</v>
          </cell>
          <cell r="EX55">
            <v>573</v>
          </cell>
        </row>
        <row r="56">
          <cell r="D56">
            <v>3133.3</v>
          </cell>
          <cell r="DX56">
            <v>3.3</v>
          </cell>
          <cell r="EX56">
            <v>253</v>
          </cell>
        </row>
        <row r="57">
          <cell r="D57">
            <v>693.1</v>
          </cell>
          <cell r="DX57">
            <v>1.5</v>
          </cell>
          <cell r="EX57">
            <v>82</v>
          </cell>
        </row>
        <row r="58">
          <cell r="D58">
            <v>4181.5</v>
          </cell>
          <cell r="DX58">
            <v>91.1</v>
          </cell>
          <cell r="EX58">
            <v>52064</v>
          </cell>
        </row>
        <row r="59">
          <cell r="D59">
            <v>1098.3</v>
          </cell>
          <cell r="DX59">
            <v>34.5</v>
          </cell>
          <cell r="EX59">
            <v>5759</v>
          </cell>
        </row>
        <row r="60">
          <cell r="D60">
            <v>2395.1</v>
          </cell>
          <cell r="DX60">
            <v>32.200000000000003</v>
          </cell>
          <cell r="EX60">
            <v>5846</v>
          </cell>
        </row>
        <row r="61">
          <cell r="D61">
            <v>2792.8</v>
          </cell>
          <cell r="DX61">
            <v>106</v>
          </cell>
          <cell r="EX61">
            <v>7013</v>
          </cell>
        </row>
        <row r="62">
          <cell r="D62">
            <v>994.4</v>
          </cell>
          <cell r="DX62">
            <v>112.2</v>
          </cell>
          <cell r="EX62">
            <v>21722</v>
          </cell>
        </row>
        <row r="64">
          <cell r="D64">
            <v>2296.4</v>
          </cell>
          <cell r="DX64">
            <v>53.8</v>
          </cell>
          <cell r="EX64">
            <v>11684</v>
          </cell>
        </row>
        <row r="65">
          <cell r="D65">
            <v>869.2</v>
          </cell>
          <cell r="DX65">
            <v>1.2</v>
          </cell>
          <cell r="EX65">
            <v>147</v>
          </cell>
        </row>
        <row r="66">
          <cell r="D66">
            <v>465.4</v>
          </cell>
          <cell r="DX66">
            <v>5.3</v>
          </cell>
          <cell r="EX66">
            <v>347</v>
          </cell>
        </row>
        <row r="67">
          <cell r="D67">
            <v>818.6</v>
          </cell>
          <cell r="DX67">
            <v>5.7</v>
          </cell>
          <cell r="EX67">
            <v>878</v>
          </cell>
        </row>
        <row r="68">
          <cell r="D68">
            <v>221</v>
          </cell>
          <cell r="DX68">
            <v>0.5</v>
          </cell>
          <cell r="EX68">
            <v>-45</v>
          </cell>
        </row>
        <row r="69">
          <cell r="D69">
            <v>515.5</v>
          </cell>
          <cell r="DX69">
            <v>1.9</v>
          </cell>
          <cell r="EX69">
            <v>326</v>
          </cell>
        </row>
        <row r="70">
          <cell r="D70">
            <v>270</v>
          </cell>
          <cell r="DX70">
            <v>0.8</v>
          </cell>
          <cell r="EX70">
            <v>98</v>
          </cell>
        </row>
        <row r="71">
          <cell r="D71">
            <v>1901.5</v>
          </cell>
          <cell r="DX71">
            <v>9.1</v>
          </cell>
          <cell r="EX71">
            <v>2087</v>
          </cell>
        </row>
        <row r="72">
          <cell r="D72">
            <v>675.3</v>
          </cell>
          <cell r="DX72">
            <v>32.799999999999997</v>
          </cell>
          <cell r="EX72">
            <v>-487</v>
          </cell>
        </row>
        <row r="73">
          <cell r="D73">
            <v>779</v>
          </cell>
          <cell r="DX73">
            <v>55.1</v>
          </cell>
          <cell r="EX73">
            <v>9257</v>
          </cell>
        </row>
        <row r="74">
          <cell r="D74">
            <v>330.4</v>
          </cell>
          <cell r="DX74">
            <v>0.1</v>
          </cell>
          <cell r="EX74">
            <v>1</v>
          </cell>
        </row>
        <row r="75">
          <cell r="D75">
            <v>1498</v>
          </cell>
          <cell r="DX75">
            <v>2</v>
          </cell>
          <cell r="EX75">
            <v>-1233</v>
          </cell>
        </row>
        <row r="76">
          <cell r="D76">
            <v>1207.9000000000001</v>
          </cell>
          <cell r="DX76">
            <v>7.8</v>
          </cell>
          <cell r="EX76">
            <v>-622</v>
          </cell>
        </row>
        <row r="78">
          <cell r="D78">
            <v>7708.5</v>
          </cell>
          <cell r="DX78">
            <v>56.1</v>
          </cell>
          <cell r="EX78">
            <v>3293</v>
          </cell>
        </row>
        <row r="79">
          <cell r="D79">
            <v>781.9</v>
          </cell>
          <cell r="DX79">
            <v>18.399999999999999</v>
          </cell>
          <cell r="EX79">
            <v>3353</v>
          </cell>
        </row>
        <row r="80">
          <cell r="D80">
            <v>1127.0999999999999</v>
          </cell>
          <cell r="DX80">
            <v>22</v>
          </cell>
          <cell r="EX80">
            <v>4259</v>
          </cell>
        </row>
        <row r="81">
          <cell r="D81">
            <v>156.5</v>
          </cell>
          <cell r="DX81">
            <v>0.2</v>
          </cell>
          <cell r="EX81">
            <v>-2</v>
          </cell>
        </row>
        <row r="82">
          <cell r="D82">
            <v>1053.5</v>
          </cell>
          <cell r="DX82">
            <v>1</v>
          </cell>
          <cell r="EX82">
            <v>-318</v>
          </cell>
        </row>
        <row r="83">
          <cell r="D83">
            <v>2375</v>
          </cell>
          <cell r="DX83">
            <v>50.2</v>
          </cell>
          <cell r="EX83">
            <v>2907</v>
          </cell>
        </row>
        <row r="84">
          <cell r="D84">
            <v>2855.9</v>
          </cell>
          <cell r="DX84">
            <v>44.9</v>
          </cell>
          <cell r="EX84">
            <v>7694</v>
          </cell>
        </row>
        <row r="85">
          <cell r="D85">
            <v>985.4</v>
          </cell>
          <cell r="DX85">
            <v>3.1</v>
          </cell>
          <cell r="EX85">
            <v>429</v>
          </cell>
        </row>
        <row r="86">
          <cell r="D86">
            <v>813.6</v>
          </cell>
          <cell r="DX86">
            <v>5.5</v>
          </cell>
          <cell r="EX86">
            <v>431</v>
          </cell>
        </row>
        <row r="87">
          <cell r="D87">
            <v>532</v>
          </cell>
          <cell r="DX87">
            <v>0.9</v>
          </cell>
          <cell r="EX87">
            <v>303</v>
          </cell>
        </row>
        <row r="88">
          <cell r="D88">
            <v>1070.3</v>
          </cell>
          <cell r="DX88">
            <v>21.7</v>
          </cell>
          <cell r="EX88">
            <v>3303</v>
          </cell>
        </row>
      </sheetData>
      <sheetData sheetId="11" refreshError="1">
        <row r="5">
          <cell r="B5">
            <v>0.35</v>
          </cell>
          <cell r="G5">
            <v>1.56</v>
          </cell>
        </row>
        <row r="6">
          <cell r="B6">
            <v>0.28999999999999998</v>
          </cell>
          <cell r="G6">
            <v>0.59</v>
          </cell>
        </row>
        <row r="7">
          <cell r="B7">
            <v>0.39</v>
          </cell>
          <cell r="G7">
            <v>0.79</v>
          </cell>
        </row>
        <row r="8">
          <cell r="B8">
            <v>0.66</v>
          </cell>
          <cell r="G8">
            <v>2.59</v>
          </cell>
        </row>
        <row r="9">
          <cell r="B9">
            <v>0.2</v>
          </cell>
          <cell r="G9">
            <v>0.46</v>
          </cell>
        </row>
        <row r="10">
          <cell r="B10">
            <v>0.47</v>
          </cell>
          <cell r="G10">
            <v>0.86</v>
          </cell>
        </row>
        <row r="11">
          <cell r="B11">
            <v>0.2</v>
          </cell>
          <cell r="G11">
            <v>0.22</v>
          </cell>
        </row>
        <row r="12">
          <cell r="B12">
            <v>0.5</v>
          </cell>
          <cell r="G12">
            <v>1.1499999999999999</v>
          </cell>
        </row>
        <row r="13">
          <cell r="B13">
            <v>0.33</v>
          </cell>
          <cell r="G13">
            <v>0.91</v>
          </cell>
        </row>
        <row r="14">
          <cell r="B14">
            <v>0.68</v>
          </cell>
          <cell r="G14">
            <v>0.96</v>
          </cell>
        </row>
        <row r="15">
          <cell r="B15">
            <v>0.31</v>
          </cell>
          <cell r="G15">
            <v>0.97</v>
          </cell>
        </row>
        <row r="16">
          <cell r="B16">
            <v>0.35</v>
          </cell>
          <cell r="G16">
            <v>0.52</v>
          </cell>
        </row>
        <row r="17">
          <cell r="B17">
            <v>0.46</v>
          </cell>
          <cell r="G17">
            <v>0.46</v>
          </cell>
        </row>
        <row r="18">
          <cell r="B18">
            <v>0.36</v>
          </cell>
          <cell r="G18">
            <v>1.47</v>
          </cell>
        </row>
        <row r="19">
          <cell r="B19">
            <v>0.74</v>
          </cell>
          <cell r="G19">
            <v>0.37</v>
          </cell>
        </row>
        <row r="20">
          <cell r="B20">
            <v>0.4</v>
          </cell>
          <cell r="G20">
            <v>0.67</v>
          </cell>
        </row>
        <row r="21">
          <cell r="B21">
            <v>0.35</v>
          </cell>
          <cell r="G21">
            <v>0.26</v>
          </cell>
        </row>
        <row r="23">
          <cell r="B23">
            <v>0.08</v>
          </cell>
          <cell r="G23">
            <v>0.3</v>
          </cell>
        </row>
        <row r="24">
          <cell r="B24">
            <v>0.06</v>
          </cell>
          <cell r="G24">
            <v>0.25</v>
          </cell>
        </row>
        <row r="25">
          <cell r="B25">
            <v>0.12</v>
          </cell>
          <cell r="G25">
            <v>0.5</v>
          </cell>
        </row>
        <row r="26">
          <cell r="B26">
            <v>0.28000000000000003</v>
          </cell>
          <cell r="G26">
            <v>0.44</v>
          </cell>
        </row>
        <row r="27">
          <cell r="B27">
            <v>0.25</v>
          </cell>
          <cell r="G27">
            <v>0.49</v>
          </cell>
        </row>
        <row r="28">
          <cell r="B28">
            <v>0.34</v>
          </cell>
          <cell r="G28">
            <v>0.76</v>
          </cell>
        </row>
        <row r="29">
          <cell r="B29">
            <v>0.05</v>
          </cell>
          <cell r="G29">
            <v>0.05</v>
          </cell>
        </row>
        <row r="30">
          <cell r="B30">
            <v>0.11</v>
          </cell>
          <cell r="G30">
            <v>0.45</v>
          </cell>
        </row>
        <row r="31">
          <cell r="B31">
            <v>0.19</v>
          </cell>
          <cell r="G31">
            <v>0.21</v>
          </cell>
        </row>
        <row r="33">
          <cell r="B33">
            <v>0.13</v>
          </cell>
          <cell r="G33">
            <v>0.98</v>
          </cell>
        </row>
        <row r="34">
          <cell r="B34">
            <v>0.19</v>
          </cell>
          <cell r="G34">
            <v>3.02</v>
          </cell>
        </row>
        <row r="35">
          <cell r="B35">
            <v>0.59</v>
          </cell>
          <cell r="G35">
            <v>2.73</v>
          </cell>
        </row>
        <row r="36">
          <cell r="B36">
            <v>1.82</v>
          </cell>
          <cell r="G36">
            <v>8.5</v>
          </cell>
        </row>
        <row r="37">
          <cell r="B37">
            <v>0.19</v>
          </cell>
          <cell r="G37">
            <v>2.75</v>
          </cell>
        </row>
        <row r="38">
          <cell r="B38">
            <v>0.95</v>
          </cell>
          <cell r="G38">
            <v>4.2699999999999996</v>
          </cell>
        </row>
        <row r="39">
          <cell r="B39">
            <v>1.33</v>
          </cell>
          <cell r="G39">
            <v>8.27</v>
          </cell>
        </row>
        <row r="41">
          <cell r="B41">
            <v>1.42</v>
          </cell>
          <cell r="G41">
            <v>3.81</v>
          </cell>
        </row>
        <row r="42">
          <cell r="B42">
            <v>0.34</v>
          </cell>
          <cell r="G42">
            <v>1.83</v>
          </cell>
        </row>
        <row r="43">
          <cell r="B43">
            <v>0.36</v>
          </cell>
          <cell r="G43">
            <v>2.89</v>
          </cell>
        </row>
        <row r="44">
          <cell r="B44">
            <v>0.34</v>
          </cell>
          <cell r="G44">
            <v>2.2000000000000002</v>
          </cell>
        </row>
        <row r="45">
          <cell r="B45">
            <v>0.37</v>
          </cell>
          <cell r="G45">
            <v>1.35</v>
          </cell>
        </row>
        <row r="46">
          <cell r="B46">
            <v>0.56000000000000005</v>
          </cell>
          <cell r="G46">
            <v>2.2000000000000002</v>
          </cell>
        </row>
        <row r="47">
          <cell r="B47">
            <v>1.18</v>
          </cell>
          <cell r="G47">
            <v>7.35</v>
          </cell>
        </row>
        <row r="48">
          <cell r="B48">
            <v>0.9</v>
          </cell>
          <cell r="G48">
            <v>4.1399999999999997</v>
          </cell>
        </row>
        <row r="49">
          <cell r="B49">
            <v>0.14000000000000001</v>
          </cell>
          <cell r="G49">
            <v>0.36</v>
          </cell>
        </row>
        <row r="50">
          <cell r="B50">
            <v>0.24</v>
          </cell>
          <cell r="G50">
            <v>0.45</v>
          </cell>
        </row>
        <row r="51">
          <cell r="B51">
            <v>0.62</v>
          </cell>
          <cell r="G51">
            <v>2.59</v>
          </cell>
        </row>
        <row r="52">
          <cell r="B52">
            <v>0.45</v>
          </cell>
          <cell r="G52">
            <v>0.88</v>
          </cell>
        </row>
        <row r="53">
          <cell r="B53">
            <v>0.35</v>
          </cell>
          <cell r="G53">
            <v>1.06</v>
          </cell>
        </row>
        <row r="54">
          <cell r="B54">
            <v>0.34</v>
          </cell>
          <cell r="G54">
            <v>1.45</v>
          </cell>
        </row>
        <row r="55">
          <cell r="B55">
            <v>0.35</v>
          </cell>
          <cell r="G55">
            <v>0.27</v>
          </cell>
        </row>
        <row r="56">
          <cell r="B56">
            <v>0.63</v>
          </cell>
          <cell r="G56">
            <v>1</v>
          </cell>
        </row>
        <row r="57">
          <cell r="B57">
            <v>0.56999999999999995</v>
          </cell>
          <cell r="G57">
            <v>2.79</v>
          </cell>
        </row>
        <row r="58">
          <cell r="B58">
            <v>0.43</v>
          </cell>
          <cell r="G58">
            <v>1.2</v>
          </cell>
        </row>
        <row r="59">
          <cell r="B59">
            <v>0.5</v>
          </cell>
          <cell r="G59">
            <v>1.47</v>
          </cell>
        </row>
        <row r="60">
          <cell r="B60">
            <v>0.57999999999999996</v>
          </cell>
          <cell r="G60">
            <v>2.87</v>
          </cell>
        </row>
        <row r="61">
          <cell r="B61">
            <v>0.26</v>
          </cell>
          <cell r="G61">
            <v>0.78</v>
          </cell>
        </row>
        <row r="62">
          <cell r="B62">
            <v>0.28999999999999998</v>
          </cell>
          <cell r="G62">
            <v>1.1100000000000001</v>
          </cell>
        </row>
        <row r="63">
          <cell r="B63">
            <v>0.72</v>
          </cell>
          <cell r="G63">
            <v>1.19</v>
          </cell>
        </row>
        <row r="64">
          <cell r="B64">
            <v>0.62</v>
          </cell>
          <cell r="G64">
            <v>1.04</v>
          </cell>
        </row>
        <row r="65">
          <cell r="B65">
            <v>0.26</v>
          </cell>
          <cell r="G65">
            <v>1.25</v>
          </cell>
        </row>
        <row r="66">
          <cell r="B66">
            <v>0.11</v>
          </cell>
          <cell r="G66">
            <v>1.32</v>
          </cell>
        </row>
        <row r="67">
          <cell r="B67">
            <v>0.22</v>
          </cell>
          <cell r="G67">
            <v>1.21</v>
          </cell>
        </row>
        <row r="68">
          <cell r="B68">
            <v>0.12</v>
          </cell>
          <cell r="G68">
            <v>1.05</v>
          </cell>
        </row>
        <row r="69">
          <cell r="B69">
            <v>1.0900000000000001</v>
          </cell>
          <cell r="G69">
            <v>2.44</v>
          </cell>
        </row>
        <row r="70">
          <cell r="B70">
            <v>0.41</v>
          </cell>
          <cell r="G70">
            <v>1.1100000000000001</v>
          </cell>
        </row>
        <row r="71">
          <cell r="B71">
            <v>0.15</v>
          </cell>
          <cell r="G71">
            <v>2.23</v>
          </cell>
        </row>
        <row r="72">
          <cell r="B72">
            <v>0.19</v>
          </cell>
          <cell r="G72">
            <v>0.7</v>
          </cell>
        </row>
        <row r="73">
          <cell r="B73">
            <v>0.62</v>
          </cell>
          <cell r="G73">
            <v>1.37</v>
          </cell>
        </row>
        <row r="74">
          <cell r="B74">
            <v>0.39</v>
          </cell>
          <cell r="G74">
            <v>1.79</v>
          </cell>
        </row>
        <row r="75">
          <cell r="B75">
            <v>0.08</v>
          </cell>
          <cell r="G75">
            <v>0.4</v>
          </cell>
        </row>
        <row r="76">
          <cell r="B76">
            <v>0.15</v>
          </cell>
          <cell r="G76">
            <v>1.2</v>
          </cell>
        </row>
        <row r="77">
          <cell r="B77">
            <v>0.65</v>
          </cell>
          <cell r="G77">
            <v>3.28</v>
          </cell>
        </row>
        <row r="78">
          <cell r="B78">
            <v>0.3</v>
          </cell>
          <cell r="G78">
            <v>0.7</v>
          </cell>
        </row>
        <row r="79">
          <cell r="B79">
            <v>0.17</v>
          </cell>
          <cell r="G79">
            <v>0.32</v>
          </cell>
        </row>
        <row r="80">
          <cell r="B80">
            <v>0.3</v>
          </cell>
          <cell r="G80">
            <v>1.1299999999999999</v>
          </cell>
        </row>
        <row r="81">
          <cell r="B81">
            <v>0.08</v>
          </cell>
          <cell r="G81">
            <v>0.35</v>
          </cell>
        </row>
        <row r="82">
          <cell r="B82">
            <v>0.86</v>
          </cell>
          <cell r="G82">
            <v>0.69</v>
          </cell>
        </row>
        <row r="83">
          <cell r="B83">
            <v>0.01</v>
          </cell>
          <cell r="G83">
            <v>0.04</v>
          </cell>
        </row>
        <row r="84">
          <cell r="B84">
            <v>0.05</v>
          </cell>
          <cell r="G84">
            <v>0.38</v>
          </cell>
        </row>
        <row r="85">
          <cell r="B85">
            <v>0.06</v>
          </cell>
          <cell r="G85">
            <v>0.17</v>
          </cell>
        </row>
        <row r="86">
          <cell r="B86">
            <v>0.01</v>
          </cell>
          <cell r="G86">
            <v>0.01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topLeftCell="A49" zoomScale="85" zoomScaleNormal="85" workbookViewId="0">
      <selection activeCell="X65" sqref="X65"/>
    </sheetView>
  </sheetViews>
  <sheetFormatPr baseColWidth="10" defaultColWidth="8.83203125" defaultRowHeight="15" x14ac:dyDescent="0.2"/>
  <cols>
    <col min="1" max="1" width="17.33203125" customWidth="1"/>
    <col min="3" max="3" width="9.1640625" style="93" customWidth="1"/>
    <col min="4" max="4" width="9.1640625" style="94"/>
    <col min="5" max="5" width="9.1640625" style="95" customWidth="1"/>
    <col min="6" max="6" width="9.1640625" style="96"/>
    <col min="7" max="7" width="9.1640625" style="97"/>
    <col min="8" max="12" width="9.1640625" style="33" customWidth="1"/>
    <col min="13" max="18" width="9.1640625" style="33"/>
    <col min="19" max="22" width="9.1640625" style="36"/>
    <col min="23" max="24" width="9.1640625" style="40"/>
    <col min="25" max="26" width="9.5" style="40" bestFit="1" customWidth="1"/>
    <col min="27" max="28" width="9.5" style="40" customWidth="1"/>
    <col min="29" max="29" width="9.1640625" style="98" customWidth="1"/>
    <col min="30" max="33" width="9.1640625" style="98"/>
    <col min="34" max="35" width="9.1640625" style="99" customWidth="1"/>
  </cols>
  <sheetData>
    <row r="1" spans="1:35" ht="366" thickBot="1" x14ac:dyDescent="0.25">
      <c r="A1" s="8"/>
      <c r="B1" s="101" t="s">
        <v>95</v>
      </c>
      <c r="C1" s="7" t="s">
        <v>94</v>
      </c>
      <c r="D1" s="9" t="s">
        <v>96</v>
      </c>
      <c r="E1" s="10" t="s">
        <v>13</v>
      </c>
      <c r="F1" s="11" t="s">
        <v>1</v>
      </c>
      <c r="G1" s="12" t="s">
        <v>0</v>
      </c>
      <c r="H1" s="13" t="s">
        <v>97</v>
      </c>
      <c r="I1" s="14" t="s">
        <v>98</v>
      </c>
      <c r="J1" s="14" t="s">
        <v>99</v>
      </c>
      <c r="K1" s="14" t="s">
        <v>100</v>
      </c>
      <c r="L1" s="14" t="s">
        <v>101</v>
      </c>
      <c r="M1" s="14" t="s">
        <v>102</v>
      </c>
      <c r="N1" s="14" t="s">
        <v>103</v>
      </c>
      <c r="O1" s="14" t="s">
        <v>104</v>
      </c>
      <c r="P1" s="14" t="s">
        <v>105</v>
      </c>
      <c r="Q1" s="15" t="s">
        <v>106</v>
      </c>
      <c r="R1" s="16" t="s">
        <v>107</v>
      </c>
      <c r="S1" s="17" t="s">
        <v>5</v>
      </c>
      <c r="T1" s="17" t="s">
        <v>6</v>
      </c>
      <c r="U1" s="17" t="s">
        <v>7</v>
      </c>
      <c r="V1" s="18" t="s">
        <v>8</v>
      </c>
      <c r="W1" s="19" t="s">
        <v>108</v>
      </c>
      <c r="X1" s="20" t="s">
        <v>109</v>
      </c>
      <c r="Y1" s="20" t="s">
        <v>110</v>
      </c>
      <c r="Z1" s="20" t="s">
        <v>111</v>
      </c>
      <c r="AA1" s="20" t="s">
        <v>112</v>
      </c>
      <c r="AB1" s="21" t="s">
        <v>113</v>
      </c>
      <c r="AC1" s="22" t="s">
        <v>114</v>
      </c>
      <c r="AD1" s="23" t="s">
        <v>115</v>
      </c>
      <c r="AE1" s="23" t="s">
        <v>116</v>
      </c>
      <c r="AF1" s="23" t="s">
        <v>117</v>
      </c>
      <c r="AG1" s="23" t="s">
        <v>118</v>
      </c>
      <c r="AH1" s="24" t="s">
        <v>119</v>
      </c>
      <c r="AI1" s="25" t="s">
        <v>120</v>
      </c>
    </row>
    <row r="2" spans="1:35" ht="55" x14ac:dyDescent="0.2">
      <c r="A2" s="26"/>
      <c r="B2" s="101"/>
      <c r="C2" s="27">
        <v>2019</v>
      </c>
      <c r="D2" s="28">
        <v>2020</v>
      </c>
      <c r="E2" s="29" t="s">
        <v>9</v>
      </c>
      <c r="F2" s="30" t="s">
        <v>2</v>
      </c>
      <c r="G2" s="31"/>
      <c r="H2" s="32" t="s">
        <v>3</v>
      </c>
      <c r="J2" s="34" t="s">
        <v>4</v>
      </c>
      <c r="K2" s="34" t="s">
        <v>4</v>
      </c>
      <c r="L2" s="33">
        <v>2020</v>
      </c>
      <c r="R2" s="35"/>
      <c r="V2" s="37"/>
      <c r="W2" s="38"/>
      <c r="X2" s="39">
        <v>2020</v>
      </c>
      <c r="AB2" s="41"/>
      <c r="AC2" s="42"/>
      <c r="AD2" s="43">
        <v>2020</v>
      </c>
      <c r="AE2" s="44">
        <v>2020</v>
      </c>
      <c r="AF2" s="44">
        <v>2020</v>
      </c>
      <c r="AG2" s="43">
        <v>2020</v>
      </c>
      <c r="AH2" s="43"/>
      <c r="AI2" s="45">
        <v>2020</v>
      </c>
    </row>
    <row r="3" spans="1:35" ht="56" thickBot="1" x14ac:dyDescent="0.25">
      <c r="A3" s="26"/>
      <c r="B3" s="101"/>
      <c r="C3" s="46"/>
      <c r="D3" s="47"/>
      <c r="E3" s="10" t="s">
        <v>13</v>
      </c>
      <c r="F3" s="48"/>
      <c r="G3" s="49" t="s">
        <v>11</v>
      </c>
      <c r="H3" s="50" t="s">
        <v>121</v>
      </c>
      <c r="I3" s="51" t="s">
        <v>10</v>
      </c>
      <c r="J3" s="52" t="s">
        <v>122</v>
      </c>
      <c r="K3" s="53" t="s">
        <v>122</v>
      </c>
      <c r="L3" s="15" t="s">
        <v>12</v>
      </c>
      <c r="M3" s="15"/>
      <c r="N3" s="15"/>
      <c r="O3" s="54">
        <v>2020</v>
      </c>
      <c r="P3" s="15"/>
      <c r="Q3" s="15" t="s">
        <v>106</v>
      </c>
      <c r="R3" s="55"/>
      <c r="S3" s="56"/>
      <c r="T3" s="56"/>
      <c r="U3" s="56"/>
      <c r="V3" s="57"/>
      <c r="W3" s="58"/>
      <c r="X3" s="59"/>
      <c r="Y3" s="60"/>
      <c r="Z3" s="60"/>
      <c r="AA3" s="60"/>
      <c r="AB3" s="61"/>
      <c r="AC3" s="62">
        <v>2020</v>
      </c>
      <c r="AD3" s="63"/>
      <c r="AE3" s="64"/>
      <c r="AF3" s="65"/>
      <c r="AG3" s="63"/>
      <c r="AH3" s="63">
        <v>2020</v>
      </c>
      <c r="AI3" s="66"/>
    </row>
    <row r="4" spans="1:35" s="69" customFormat="1" ht="68.25" customHeight="1" thickBot="1" x14ac:dyDescent="0.3">
      <c r="A4" s="67"/>
      <c r="B4" s="101"/>
      <c r="C4" s="102" t="s">
        <v>123</v>
      </c>
      <c r="D4" s="102"/>
      <c r="E4" s="102"/>
      <c r="F4" s="102"/>
      <c r="G4" s="102"/>
      <c r="H4" s="103" t="s">
        <v>124</v>
      </c>
      <c r="I4" s="103"/>
      <c r="J4" s="103"/>
      <c r="K4" s="103"/>
      <c r="L4" s="103"/>
      <c r="M4" s="103"/>
      <c r="N4" s="103"/>
      <c r="O4" s="103"/>
      <c r="P4" s="103"/>
      <c r="Q4" s="103"/>
      <c r="R4" s="68"/>
      <c r="S4" s="104" t="s">
        <v>125</v>
      </c>
      <c r="T4" s="104"/>
      <c r="U4" s="104"/>
      <c r="V4" s="104"/>
      <c r="W4" s="105" t="s">
        <v>126</v>
      </c>
      <c r="X4" s="105"/>
      <c r="Y4" s="105"/>
      <c r="Z4" s="105"/>
      <c r="AA4" s="105"/>
      <c r="AB4" s="105"/>
      <c r="AC4" s="100" t="s">
        <v>127</v>
      </c>
      <c r="AD4" s="100"/>
      <c r="AE4" s="100"/>
      <c r="AF4" s="100"/>
      <c r="AG4" s="100"/>
      <c r="AH4" s="100"/>
      <c r="AI4" s="100"/>
    </row>
    <row r="5" spans="1:35" ht="16" thickBot="1" x14ac:dyDescent="0.25">
      <c r="A5" s="4" t="s">
        <v>14</v>
      </c>
      <c r="B5" s="1">
        <v>1</v>
      </c>
      <c r="C5" s="70">
        <v>617426.5</v>
      </c>
      <c r="D5" s="71">
        <v>738</v>
      </c>
      <c r="E5" s="72">
        <v>70.599999999999994</v>
      </c>
      <c r="F5" s="73" t="s">
        <v>128</v>
      </c>
      <c r="G5" s="74">
        <v>345.6</v>
      </c>
      <c r="H5" s="75">
        <v>16.899999999999999</v>
      </c>
      <c r="I5" s="75">
        <f>'[1]основные показатели'!DX5/'[1]окр среда'!H5*1000</f>
        <v>97.483245067254074</v>
      </c>
      <c r="J5" s="75">
        <f>'[1]основные показатели'!EX5/'[1]окр среда'!H5</f>
        <v>18.390120448047995</v>
      </c>
      <c r="K5" s="76">
        <v>19.7</v>
      </c>
      <c r="L5" s="33">
        <v>63.5</v>
      </c>
      <c r="M5" s="33">
        <f>[1]новое!B5*1000/'[1]основные показатели'!D5</f>
        <v>0.22708103548952183</v>
      </c>
      <c r="N5" s="33">
        <f>[1]новое!G5*1000/'[1]основные показатели'!D5</f>
        <v>1.0121326153247259</v>
      </c>
      <c r="O5" s="77">
        <v>78.599999999999994</v>
      </c>
      <c r="P5" s="33">
        <v>48.739999999999995</v>
      </c>
      <c r="Q5" s="33">
        <v>0</v>
      </c>
      <c r="R5" s="78">
        <f>AVERAGE('[1]сельское хозяйство'!CQ5:CU5)</f>
        <v>109.06882824776812</v>
      </c>
      <c r="S5" s="36">
        <v>-8.2000000000000011</v>
      </c>
      <c r="T5" s="36">
        <v>19.400000000000002</v>
      </c>
      <c r="U5" s="36">
        <v>45.205479452054789</v>
      </c>
      <c r="V5" s="36">
        <v>68.932038834951456</v>
      </c>
      <c r="W5" s="40">
        <f>'[1]окр среда'!AF5/'[1]окр среда'!B5*1000</f>
        <v>61.914940664848523</v>
      </c>
      <c r="X5" s="79">
        <v>86.5</v>
      </c>
      <c r="Y5" s="80">
        <f>'[1]окр среда'!BO5/'[1]окр среда'!B5</f>
        <v>4.1884720277143064</v>
      </c>
      <c r="Z5" s="81">
        <f>'[1]окр среда'!BJ5/'[1]окр среда'!B5*1000</f>
        <v>24.323726689761923</v>
      </c>
      <c r="AA5" s="82">
        <f>[1]отходы!P5/[1]отходы!E5</f>
        <v>9.0014768389439349E-4</v>
      </c>
      <c r="AB5" s="81">
        <f>[1]отходы!AF5/'[1]окр среда'!B5</f>
        <v>1216.0463455443355</v>
      </c>
      <c r="AC5" s="83">
        <v>32.4</v>
      </c>
      <c r="AD5" s="84">
        <v>26473</v>
      </c>
      <c r="AE5" s="83" t="s">
        <v>129</v>
      </c>
      <c r="AF5" s="83">
        <v>7.2</v>
      </c>
      <c r="AG5" s="84">
        <v>32841</v>
      </c>
      <c r="AH5" s="83">
        <v>116</v>
      </c>
      <c r="AI5" s="83" t="s">
        <v>130</v>
      </c>
    </row>
    <row r="6" spans="1:35" ht="16" thickBot="1" x14ac:dyDescent="0.25">
      <c r="A6" s="4" t="s">
        <v>16</v>
      </c>
      <c r="B6" s="1">
        <v>1</v>
      </c>
      <c r="C6" s="70">
        <v>416501.2</v>
      </c>
      <c r="D6" s="71">
        <v>182</v>
      </c>
      <c r="E6" s="72">
        <v>73.5</v>
      </c>
      <c r="F6" s="73" t="s">
        <v>131</v>
      </c>
      <c r="G6" s="74">
        <v>84</v>
      </c>
      <c r="H6" s="75">
        <v>2.2000000000000002</v>
      </c>
      <c r="I6" s="75">
        <f>'[1]основные показатели'!DX73/'[1]окр среда'!H72*1000</f>
        <v>21.091716429337009</v>
      </c>
      <c r="J6" s="75">
        <f>'[1]основные показатели'!EX73/'[1]окр среда'!H72</f>
        <v>3.5434849180829886</v>
      </c>
      <c r="K6" s="75">
        <v>33.299999999999997</v>
      </c>
      <c r="L6" s="33">
        <v>33</v>
      </c>
      <c r="M6" s="33">
        <f>[1]новое!B72*1000/'[1]основные показатели'!D73</f>
        <v>0.24390243902439024</v>
      </c>
      <c r="N6" s="33">
        <f>[1]новое!G72*1000/'[1]основные показатели'!D73</f>
        <v>0.89858793324775355</v>
      </c>
      <c r="O6" s="77">
        <v>27.3</v>
      </c>
      <c r="P6" s="33">
        <v>19</v>
      </c>
      <c r="Q6" s="33">
        <v>0</v>
      </c>
      <c r="R6" s="78">
        <f>AVERAGE('[1]сельское хозяйство'!CQ72:CU72)</f>
        <v>19.967664839527259</v>
      </c>
      <c r="S6" s="36">
        <v>-16.899999999999999</v>
      </c>
      <c r="T6" s="36">
        <v>18.3</v>
      </c>
      <c r="U6" s="36">
        <v>31.788079470198678</v>
      </c>
      <c r="V6" s="36">
        <v>75.213675213675216</v>
      </c>
      <c r="W6" s="40">
        <f>'[1]окр среда'!AF72/'[1]окр среда'!B72*1000</f>
        <v>168.39905980673805</v>
      </c>
      <c r="X6" s="79">
        <v>65.400000000000006</v>
      </c>
      <c r="Y6" s="80">
        <f>'[1]окр среда'!BO72/'[1]окр среда'!B72</f>
        <v>1.9182031862104989</v>
      </c>
      <c r="Z6" s="81">
        <f>'[1]окр среда'!BJ72/'[1]окр среда'!B72*1000</f>
        <v>27.370070514494646</v>
      </c>
      <c r="AA6" s="82">
        <f>[1]отходы!P72/[1]отходы!E72</f>
        <v>1.1766500319926192E-4</v>
      </c>
      <c r="AB6" s="81">
        <f>[1]отходы!AF72/'[1]окр среда'!B72</f>
        <v>2692939.0798489326</v>
      </c>
      <c r="AC6" s="83">
        <v>13.9</v>
      </c>
      <c r="AD6" s="84">
        <v>18792</v>
      </c>
      <c r="AE6" s="83" t="s">
        <v>132</v>
      </c>
      <c r="AF6" s="83">
        <v>13.2</v>
      </c>
      <c r="AG6" s="84">
        <v>25433</v>
      </c>
      <c r="AH6" s="83">
        <v>80</v>
      </c>
      <c r="AI6" s="83" t="s">
        <v>133</v>
      </c>
    </row>
    <row r="7" spans="1:35" ht="16" thickBot="1" x14ac:dyDescent="0.25">
      <c r="A7" s="4" t="s">
        <v>17</v>
      </c>
      <c r="B7" s="1">
        <v>1</v>
      </c>
      <c r="C7" s="70">
        <v>453882</v>
      </c>
      <c r="D7" s="71">
        <v>486</v>
      </c>
      <c r="E7" s="72">
        <v>71.400000000000006</v>
      </c>
      <c r="F7" s="73" t="s">
        <v>134</v>
      </c>
      <c r="G7" s="74" t="s">
        <v>135</v>
      </c>
      <c r="H7" s="75">
        <v>8.8000000000000007</v>
      </c>
      <c r="I7" s="75">
        <f>'[1]основные показатели'!DX35/'[1]окр среда'!H36*1000</f>
        <v>13.028969797445217</v>
      </c>
      <c r="J7" s="75">
        <f>'[1]основные показатели'!EX35/'[1]окр среда'!H36</f>
        <v>0.55516589087972124</v>
      </c>
      <c r="K7" s="76">
        <v>24.3</v>
      </c>
      <c r="L7" s="33">
        <v>32.299999999999997</v>
      </c>
      <c r="M7" s="33">
        <f>[1]новое!B36*1000/'[1]основные показатели'!D35</f>
        <v>0.52863947949343559</v>
      </c>
      <c r="N7" s="33">
        <f>[1]новое!G36*1000/'[1]основные показатели'!D35</f>
        <v>2.4689206459858255</v>
      </c>
      <c r="O7" s="77">
        <v>62.3</v>
      </c>
      <c r="P7" s="33">
        <v>54.3</v>
      </c>
      <c r="Q7" s="33">
        <v>0</v>
      </c>
      <c r="R7" s="78">
        <f>AVERAGE('[1]сельское хозяйство'!CQ36:CU36)</f>
        <v>139.05357649315772</v>
      </c>
      <c r="S7" s="36">
        <v>-1</v>
      </c>
      <c r="T7" s="36">
        <v>22</v>
      </c>
      <c r="U7" s="36">
        <v>73.267326732673268</v>
      </c>
      <c r="V7" s="36">
        <v>65.168539325842701</v>
      </c>
      <c r="W7" s="40">
        <f>'[1]окр среда'!AF36/'[1]окр среда'!B36*1000</f>
        <v>54.97781016095913</v>
      </c>
      <c r="X7" s="79">
        <v>73.3</v>
      </c>
      <c r="Y7" s="80">
        <f>'[1]окр среда'!BO36/'[1]окр среда'!B36</f>
        <v>1.8012850235146056</v>
      </c>
      <c r="Z7" s="81">
        <f>'[1]окр среда'!BJ36/'[1]окр среда'!B36*1000</f>
        <v>68.755381863946468</v>
      </c>
      <c r="AA7" s="82">
        <f>[1]отходы!P36/[1]отходы!E36</f>
        <v>0.15464864902579686</v>
      </c>
      <c r="AB7" s="81">
        <f>[1]отходы!AF36/'[1]окр среда'!B36</f>
        <v>253.05509982116106</v>
      </c>
      <c r="AC7" s="83">
        <v>44.4</v>
      </c>
      <c r="AD7" s="84">
        <v>32528</v>
      </c>
      <c r="AE7" s="83" t="s">
        <v>136</v>
      </c>
      <c r="AF7" s="83">
        <v>10.6</v>
      </c>
      <c r="AG7" s="84">
        <v>36838</v>
      </c>
      <c r="AH7" s="83">
        <v>132</v>
      </c>
      <c r="AI7" s="83" t="s">
        <v>137</v>
      </c>
    </row>
    <row r="8" spans="1:35" ht="16" thickBot="1" x14ac:dyDescent="0.25">
      <c r="A8" s="4" t="s">
        <v>18</v>
      </c>
      <c r="B8" s="1">
        <v>1</v>
      </c>
      <c r="C8" s="70">
        <v>499587</v>
      </c>
      <c r="D8" s="71">
        <v>549</v>
      </c>
      <c r="E8" s="72">
        <v>68.8</v>
      </c>
      <c r="F8" s="73" t="s">
        <v>138</v>
      </c>
      <c r="G8" s="74">
        <v>273.10000000000002</v>
      </c>
      <c r="H8" s="75">
        <v>11.6</v>
      </c>
      <c r="I8" s="75">
        <f>'[1]основные показатели'!DX14/'[1]окр среда'!H13*1000</f>
        <v>13.411824929613514</v>
      </c>
      <c r="J8" s="75">
        <f>'[1]основные показатели'!EX14/'[1]окр среда'!H13</f>
        <v>1.5295623240337854</v>
      </c>
      <c r="K8" s="76">
        <v>20</v>
      </c>
      <c r="L8" s="33">
        <v>48.9</v>
      </c>
      <c r="M8" s="33">
        <f>[1]новое!B13*1000/'[1]основные показатели'!D14</f>
        <v>0.28670721112076453</v>
      </c>
      <c r="N8" s="33">
        <f>[1]новое!G13*1000/'[1]основные показатели'!D14</f>
        <v>0.79061685490877498</v>
      </c>
      <c r="O8" s="77">
        <v>81.2</v>
      </c>
      <c r="P8" s="33">
        <v>42.46</v>
      </c>
      <c r="Q8" s="33">
        <v>0</v>
      </c>
      <c r="R8" s="78">
        <f>AVERAGE('[1]сельское хозяйство'!CQ13:CU13)</f>
        <v>133.37097775093258</v>
      </c>
      <c r="S8" s="36">
        <v>-9.6999999999999993</v>
      </c>
      <c r="T8" s="36">
        <v>19.100000000000001</v>
      </c>
      <c r="U8" s="36">
        <v>36.046511627906973</v>
      </c>
      <c r="V8" s="36">
        <v>76.08695652173914</v>
      </c>
      <c r="W8" s="40">
        <f>'[1]окр среда'!AF13/'[1]окр среда'!B13*1000</f>
        <v>133.90443714392649</v>
      </c>
      <c r="X8" s="79">
        <v>83.5</v>
      </c>
      <c r="Y8" s="80">
        <f>'[1]окр среда'!BO13/'[1]окр среда'!B13</f>
        <v>2.6589595375722546</v>
      </c>
      <c r="Z8" s="81">
        <f>'[1]окр среда'!BJ13/'[1]окр среда'!B13*1000</f>
        <v>28.277955670145968</v>
      </c>
      <c r="AA8" s="82">
        <f>[1]отходы!P13/[1]отходы!E13</f>
        <v>4.4803704431968178E-3</v>
      </c>
      <c r="AB8" s="81">
        <f>[1]отходы!AF13/'[1]окр среда'!B13</f>
        <v>583.63387823844994</v>
      </c>
      <c r="AC8" s="83">
        <v>35.4</v>
      </c>
      <c r="AD8" s="84">
        <v>25829</v>
      </c>
      <c r="AE8" s="83" t="s">
        <v>139</v>
      </c>
      <c r="AF8" s="83">
        <v>8.5</v>
      </c>
      <c r="AG8" s="84">
        <v>32226</v>
      </c>
      <c r="AH8" s="83">
        <v>115</v>
      </c>
      <c r="AI8" s="83" t="s">
        <v>140</v>
      </c>
    </row>
    <row r="9" spans="1:35" ht="16" thickBot="1" x14ac:dyDescent="0.25">
      <c r="A9" s="4" t="s">
        <v>19</v>
      </c>
      <c r="B9" s="1">
        <v>1</v>
      </c>
      <c r="C9" s="70">
        <v>716745.5</v>
      </c>
      <c r="D9" s="71">
        <v>454</v>
      </c>
      <c r="E9" s="72">
        <v>82.9</v>
      </c>
      <c r="F9" s="73" t="s">
        <v>141</v>
      </c>
      <c r="G9" s="74">
        <v>630.29999999999995</v>
      </c>
      <c r="H9" s="75">
        <v>5.5</v>
      </c>
      <c r="I9" s="75">
        <f>'[1]основные показатели'!DX51/'[1]окр среда'!H51*1000</f>
        <v>9.0165560723969911</v>
      </c>
      <c r="J9" s="75">
        <f>'[1]основные показатели'!EX51/'[1]окр среда'!H51</f>
        <v>1.9205925795286698</v>
      </c>
      <c r="K9" s="75">
        <v>16.7</v>
      </c>
      <c r="L9" s="33">
        <v>8.9</v>
      </c>
      <c r="M9" s="33">
        <f>[1]новое!B51*1000/'[1]основные показатели'!D51</f>
        <v>0.60861882791793465</v>
      </c>
      <c r="N9" s="33">
        <f>[1]новое!G51*1000/'[1]основные показатели'!D51</f>
        <v>2.5424560714636302</v>
      </c>
      <c r="O9" s="77">
        <v>66.900000000000006</v>
      </c>
      <c r="P9" s="33">
        <v>28.96</v>
      </c>
      <c r="Q9" s="33">
        <v>1E-3</v>
      </c>
      <c r="R9" s="78">
        <f>AVERAGE('[1]сельское хозяйство'!CQ51:CU51)</f>
        <v>58.638872555024669</v>
      </c>
      <c r="S9" s="36">
        <v>-13.6</v>
      </c>
      <c r="T9" s="36">
        <v>19.2</v>
      </c>
      <c r="U9" s="36">
        <v>33.333333333333329</v>
      </c>
      <c r="V9" s="36">
        <v>64.197530864197532</v>
      </c>
      <c r="W9" s="40">
        <f>'[1]окр среда'!AF51/'[1]окр среда'!B51*1000</f>
        <v>47.901896915117845</v>
      </c>
      <c r="X9" s="79">
        <v>43.7</v>
      </c>
      <c r="Y9" s="80">
        <f>'[1]окр среда'!BO51/'[1]окр среда'!B51</f>
        <v>4.5051365572538211</v>
      </c>
      <c r="Z9" s="81">
        <f>'[1]окр среда'!BJ51/'[1]окр среда'!B51*1000</f>
        <v>40.679764764838531</v>
      </c>
      <c r="AA9" s="82">
        <f>[1]отходы!P51/[1]отходы!E51</f>
        <v>3.2488325168403068E-2</v>
      </c>
      <c r="AB9" s="81">
        <f>[1]отходы!AF51/'[1]окр среда'!B51</f>
        <v>63.973993986469189</v>
      </c>
      <c r="AC9" s="83">
        <v>23.1</v>
      </c>
      <c r="AD9" s="84">
        <v>28399</v>
      </c>
      <c r="AE9" s="83" t="s">
        <v>142</v>
      </c>
      <c r="AF9" s="83">
        <v>6.6</v>
      </c>
      <c r="AG9" s="84">
        <v>35635</v>
      </c>
      <c r="AH9" s="83">
        <v>93</v>
      </c>
      <c r="AI9" s="83" t="s">
        <v>143</v>
      </c>
    </row>
    <row r="10" spans="1:35" ht="16" thickBot="1" x14ac:dyDescent="0.25">
      <c r="A10" s="4" t="s">
        <v>20</v>
      </c>
      <c r="B10" s="1">
        <v>1</v>
      </c>
      <c r="C10" s="70">
        <v>530579.4</v>
      </c>
      <c r="D10" s="71">
        <v>335</v>
      </c>
      <c r="E10" s="72">
        <v>81.099999999999994</v>
      </c>
      <c r="F10" s="73" t="s">
        <v>144</v>
      </c>
      <c r="G10" s="74">
        <v>180.2</v>
      </c>
      <c r="H10" s="75">
        <v>3.7</v>
      </c>
      <c r="I10" s="75">
        <f>'[1]основные показатели'!DX59/'[1]окр среда'!H59*1000</f>
        <v>8.6308258074200079</v>
      </c>
      <c r="J10" s="75">
        <f>'[1]основные показатели'!EX59/'[1]окр среда'!H59</f>
        <v>1.4407224876791833</v>
      </c>
      <c r="K10" s="75">
        <v>16</v>
      </c>
      <c r="L10" s="33">
        <v>43.5</v>
      </c>
      <c r="M10" s="33">
        <f>[1]новое!B59*1000/'[1]основные показатели'!D59</f>
        <v>0.45524902121460442</v>
      </c>
      <c r="N10" s="33">
        <f>[1]новое!G59*1000/'[1]основные показатели'!D59</f>
        <v>1.338432122370937</v>
      </c>
      <c r="O10" s="77">
        <v>74.599999999999994</v>
      </c>
      <c r="P10" s="33">
        <v>21.3</v>
      </c>
      <c r="Q10" s="33">
        <v>0.104</v>
      </c>
      <c r="R10" s="78">
        <f>AVERAGE('[1]сельское хозяйство'!CQ59:CU59)</f>
        <v>23.674213244648609</v>
      </c>
      <c r="S10" s="36">
        <v>-13</v>
      </c>
      <c r="T10" s="36">
        <v>20.400000000000002</v>
      </c>
      <c r="U10" s="36">
        <v>37.078651685393261</v>
      </c>
      <c r="V10" s="36">
        <v>60.869565217391312</v>
      </c>
      <c r="W10" s="40">
        <f>'[1]окр среда'!AF59/'[1]окр среда'!B59*1000</f>
        <v>47.605712685522263</v>
      </c>
      <c r="X10" s="79">
        <v>64.5</v>
      </c>
      <c r="Y10" s="80">
        <f>'[1]окр среда'!BO59/'[1]окр среда'!B59</f>
        <v>3.6938299262578176</v>
      </c>
      <c r="Z10" s="81">
        <f>'[1]окр среда'!BJ59/'[1]окр среда'!B59*1000</f>
        <v>66.834686829086152</v>
      </c>
      <c r="AA10" s="82">
        <f>[1]отходы!P59/[1]отходы!E59</f>
        <v>0.13143105172773681</v>
      </c>
      <c r="AB10" s="81">
        <f>[1]отходы!AF59/'[1]окр среда'!B59</f>
        <v>1416.3951276019777</v>
      </c>
      <c r="AC10" s="83">
        <v>20.3</v>
      </c>
      <c r="AD10" s="84">
        <v>23916</v>
      </c>
      <c r="AE10" s="83" t="s">
        <v>145</v>
      </c>
      <c r="AF10" s="83">
        <v>12.3</v>
      </c>
      <c r="AG10" s="84">
        <v>29893</v>
      </c>
      <c r="AH10" s="83">
        <v>113</v>
      </c>
      <c r="AI10" s="83" t="s">
        <v>146</v>
      </c>
    </row>
    <row r="11" spans="1:35" ht="16" thickBot="1" x14ac:dyDescent="0.25">
      <c r="A11" s="4" t="s">
        <v>21</v>
      </c>
      <c r="B11" s="1">
        <v>1</v>
      </c>
      <c r="C11" s="70">
        <v>462903.4</v>
      </c>
      <c r="D11" s="71">
        <v>414</v>
      </c>
      <c r="E11" s="72">
        <v>89.1</v>
      </c>
      <c r="F11" s="73" t="s">
        <v>147</v>
      </c>
      <c r="G11" s="74">
        <v>30.7</v>
      </c>
      <c r="H11" s="75">
        <v>7.4</v>
      </c>
      <c r="I11" s="75">
        <f>'[1]основные показатели'!DX21/'[1]окр среда'!H20*1000</f>
        <v>6.487911196715495</v>
      </c>
      <c r="J11" s="75">
        <f>'[1]основные показатели'!EX21/'[1]окр среда'!H20</f>
        <v>-9.6811799888489022E-2</v>
      </c>
      <c r="K11" s="76">
        <v>33.299999999999997</v>
      </c>
      <c r="L11" s="33">
        <v>31.7</v>
      </c>
      <c r="M11" s="33">
        <f>[1]новое!B20*1000/'[1]основные показатели'!D21</f>
        <v>0.67521944632005404</v>
      </c>
      <c r="N11" s="33">
        <f>[1]новое!G20*1000/'[1]основные показатели'!D21</f>
        <v>1.1309925725860905</v>
      </c>
      <c r="O11" s="77">
        <v>76.8</v>
      </c>
      <c r="P11" s="33">
        <v>33.94</v>
      </c>
      <c r="Q11" s="33">
        <v>8.0000000000000002E-3</v>
      </c>
      <c r="R11" s="78">
        <f>AVERAGE('[1]сельское хозяйство'!CQ20:CU20)</f>
        <v>108.94893796010822</v>
      </c>
      <c r="S11" s="36">
        <v>-9.7000000000000011</v>
      </c>
      <c r="T11" s="36">
        <v>18.100000000000001</v>
      </c>
      <c r="U11" s="36">
        <v>38.016528925619838</v>
      </c>
      <c r="V11" s="36">
        <v>83.146067415730343</v>
      </c>
      <c r="W11" s="40">
        <f>'[1]окр среда'!AF20/'[1]окр среда'!B20*1000</f>
        <v>46.341368433350205</v>
      </c>
      <c r="X11" s="79">
        <v>83.8</v>
      </c>
      <c r="Y11" s="80">
        <f>'[1]окр среда'!BO20/'[1]окр среда'!B20</f>
        <v>1.8018614432026168</v>
      </c>
      <c r="Z11" s="81">
        <f>'[1]окр среда'!BJ20/'[1]окр среда'!B20*1000</f>
        <v>59.192336150161609</v>
      </c>
      <c r="AA11" s="82">
        <f>[1]отходы!P20/[1]отходы!E20</f>
        <v>1.4212413447751052E-2</v>
      </c>
      <c r="AB11" s="81">
        <f>[1]отходы!AF20/'[1]окр среда'!B20</f>
        <v>34090.799020989929</v>
      </c>
      <c r="AC11" s="83">
        <v>25.3</v>
      </c>
      <c r="AD11" s="84">
        <v>23153</v>
      </c>
      <c r="AE11" s="83" t="s">
        <v>148</v>
      </c>
      <c r="AF11" s="83">
        <v>10.1</v>
      </c>
      <c r="AG11" s="84">
        <v>29385</v>
      </c>
      <c r="AH11" s="83">
        <v>104</v>
      </c>
      <c r="AI11" s="83" t="s">
        <v>149</v>
      </c>
    </row>
    <row r="12" spans="1:35" ht="16" thickBot="1" x14ac:dyDescent="0.25">
      <c r="A12" s="4" t="s">
        <v>22</v>
      </c>
      <c r="B12" s="2">
        <v>2</v>
      </c>
      <c r="C12" s="70">
        <v>394560.3</v>
      </c>
      <c r="D12" s="71">
        <v>357</v>
      </c>
      <c r="E12" s="72">
        <v>75.5</v>
      </c>
      <c r="F12" s="73" t="s">
        <v>150</v>
      </c>
      <c r="G12" s="74">
        <v>934.5</v>
      </c>
      <c r="H12" s="75">
        <v>3.4</v>
      </c>
      <c r="I12" s="75">
        <f>'[1]основные показатели'!DX7/'[1]окр среда'!H7*1000</f>
        <v>236.28140703517587</v>
      </c>
      <c r="J12" s="75">
        <f>'[1]основные показатели'!EX7/'[1]окр среда'!H7</f>
        <v>40.58994974874372</v>
      </c>
      <c r="K12" s="76">
        <v>33.299999999999997</v>
      </c>
      <c r="L12" s="33">
        <v>-4.7</v>
      </c>
      <c r="M12" s="33">
        <f>[1]новое!B7*1000/'[1]основные показатели'!D7</f>
        <v>6.8614859515473539E-2</v>
      </c>
      <c r="N12" s="33">
        <f>[1]новое!G7*1000/'[1]основные показатели'!D7</f>
        <v>0.13898907440313871</v>
      </c>
      <c r="O12" s="77">
        <v>34.200000000000003</v>
      </c>
      <c r="P12" s="33">
        <v>24.44</v>
      </c>
      <c r="Q12" s="33">
        <v>4.7E-2</v>
      </c>
      <c r="R12" s="78">
        <f>AVERAGE('[1]сельское хозяйство'!CQ7:CU7)</f>
        <v>38.465152906173024</v>
      </c>
      <c r="S12" s="36">
        <v>-11.1</v>
      </c>
      <c r="T12" s="36">
        <v>18</v>
      </c>
      <c r="U12" s="36">
        <v>35.964912280701753</v>
      </c>
      <c r="V12" s="36">
        <v>88.202247191011239</v>
      </c>
      <c r="W12" s="40">
        <f>'[1]окр среда'!AF7/'[1]окр среда'!B7*1000</f>
        <v>20.629899601155277</v>
      </c>
      <c r="X12" s="79">
        <v>16.5</v>
      </c>
      <c r="Y12" s="80">
        <f>'[1]окр среда'!BO7/'[1]окр среда'!B7</f>
        <v>1.0053637738963004</v>
      </c>
      <c r="Z12" s="81">
        <f>'[1]окр среда'!BJ7/'[1]окр среда'!B7*1000</f>
        <v>32.664007701829178</v>
      </c>
      <c r="AA12" s="82">
        <f>[1]отходы!P7/[1]отходы!E7</f>
        <v>3.7032659065580864E-4</v>
      </c>
      <c r="AB12" s="81">
        <f>[1]отходы!AF7/'[1]окр среда'!B7</f>
        <v>70.532625842387588</v>
      </c>
      <c r="AC12" s="83">
        <v>21.8</v>
      </c>
      <c r="AD12" s="84">
        <v>20653</v>
      </c>
      <c r="AE12" s="83" t="s">
        <v>151</v>
      </c>
      <c r="AF12" s="83">
        <v>12.5</v>
      </c>
      <c r="AG12" s="84">
        <v>25922</v>
      </c>
      <c r="AH12" s="83">
        <v>101</v>
      </c>
      <c r="AI12" s="83" t="s">
        <v>152</v>
      </c>
    </row>
    <row r="13" spans="1:35" ht="16" thickBot="1" x14ac:dyDescent="0.25">
      <c r="A13" s="4" t="s">
        <v>23</v>
      </c>
      <c r="B13" s="3">
        <v>2</v>
      </c>
      <c r="C13" s="70">
        <v>541318.69999999995</v>
      </c>
      <c r="D13" s="71">
        <v>116</v>
      </c>
      <c r="E13" s="72">
        <v>70.2</v>
      </c>
      <c r="F13" s="73" t="s">
        <v>153</v>
      </c>
      <c r="G13" s="74">
        <v>90.4</v>
      </c>
      <c r="H13" s="75">
        <v>3.9</v>
      </c>
      <c r="I13" s="75">
        <f>'[1]основные показатели'!DX26/'[1]окр среда'!H26*1000</f>
        <v>64.208782104391048</v>
      </c>
      <c r="J13" s="75">
        <f>'[1]основные показатели'!EX26/'[1]окр среда'!H26</f>
        <v>5.6193040596520296</v>
      </c>
      <c r="K13" s="76">
        <v>15.4</v>
      </c>
      <c r="L13" s="33">
        <v>3.6</v>
      </c>
      <c r="M13" s="33">
        <f>[1]новое!B26*1000/'[1]основные показатели'!D26</f>
        <v>0.14911066141229098</v>
      </c>
      <c r="N13" s="33">
        <f>[1]новое!G26*1000/'[1]основные показатели'!D26</f>
        <v>0.23431675364788582</v>
      </c>
      <c r="O13" s="77">
        <v>10</v>
      </c>
      <c r="P13" s="33">
        <v>18.580000000000002</v>
      </c>
      <c r="Q13" s="33">
        <v>4.8000000000000001E-2</v>
      </c>
      <c r="R13" s="78">
        <f>AVERAGE('[1]сельское хозяйство'!CQ26:CU26)</f>
        <v>46.56489416017547</v>
      </c>
      <c r="S13" s="36">
        <v>-13.1</v>
      </c>
      <c r="T13" s="36">
        <v>16.8</v>
      </c>
      <c r="U13" s="36">
        <v>34.337349397590359</v>
      </c>
      <c r="V13" s="36">
        <v>79.518072289156621</v>
      </c>
      <c r="W13" s="40">
        <f>'[1]окр среда'!AF26/'[1]окр среда'!B26*1000</f>
        <v>26.085091367011007</v>
      </c>
      <c r="X13" s="79">
        <v>68.7</v>
      </c>
      <c r="Y13" s="80">
        <f>'[1]окр среда'!BO26/'[1]окр среда'!B26</f>
        <v>0.52204778345914604</v>
      </c>
      <c r="Z13" s="81">
        <f>'[1]окр среда'!BJ26/'[1]окр среда'!B26*1000</f>
        <v>4.6358119936067306</v>
      </c>
      <c r="AA13" s="82">
        <f>[1]отходы!P26/[1]отходы!E26</f>
        <v>6.4784653850461097E-3</v>
      </c>
      <c r="AB13" s="81">
        <f>[1]отходы!AF26/'[1]окр среда'!B26</f>
        <v>9885.9894002504552</v>
      </c>
      <c r="AC13" s="83">
        <v>27.3</v>
      </c>
      <c r="AD13" s="84">
        <v>21865</v>
      </c>
      <c r="AE13" s="83" t="s">
        <v>154</v>
      </c>
      <c r="AF13" s="83">
        <v>12.9</v>
      </c>
      <c r="AG13" s="84">
        <v>29522</v>
      </c>
      <c r="AH13" s="83">
        <v>107</v>
      </c>
      <c r="AI13" s="83" t="s">
        <v>155</v>
      </c>
    </row>
    <row r="14" spans="1:35" ht="16" thickBot="1" x14ac:dyDescent="0.25">
      <c r="A14" s="4" t="s">
        <v>24</v>
      </c>
      <c r="B14" s="3">
        <v>2</v>
      </c>
      <c r="C14" s="70">
        <v>249591.6</v>
      </c>
      <c r="D14" s="71">
        <v>338</v>
      </c>
      <c r="E14" s="72">
        <v>67.400000000000006</v>
      </c>
      <c r="F14" s="73" t="s">
        <v>156</v>
      </c>
      <c r="G14" s="74">
        <v>114.5</v>
      </c>
      <c r="H14" s="75">
        <v>2.8</v>
      </c>
      <c r="I14" s="75">
        <f>'[1]основные показатели'!DX9/'[1]окр среда'!H9*1000</f>
        <v>102.32671458155683</v>
      </c>
      <c r="J14" s="75">
        <f>'[1]основные показатели'!EX9/'[1]окр среда'!H9</f>
        <v>6.7803630162017301</v>
      </c>
      <c r="K14" s="76">
        <v>30</v>
      </c>
      <c r="L14" s="33">
        <v>-43.4</v>
      </c>
      <c r="M14" s="33">
        <f>[1]новое!B9*1000/'[1]основные показатели'!D9</f>
        <v>5.1359749364423106E-2</v>
      </c>
      <c r="N14" s="33">
        <f>[1]новое!G9*1000/'[1]основные показатели'!D9</f>
        <v>0.11812742353817314</v>
      </c>
      <c r="O14" s="77">
        <v>38.299999999999997</v>
      </c>
      <c r="P14" s="33">
        <v>20.96</v>
      </c>
      <c r="Q14" s="33">
        <v>0.01</v>
      </c>
      <c r="R14" s="78">
        <f>AVERAGE('[1]сельское хозяйство'!CQ9:CU9)</f>
        <v>20.957944813218326</v>
      </c>
      <c r="S14" s="36">
        <v>-11.8</v>
      </c>
      <c r="T14" s="36">
        <v>18</v>
      </c>
      <c r="U14" s="36">
        <v>36.521739130434781</v>
      </c>
      <c r="V14" s="36">
        <v>81.25</v>
      </c>
      <c r="W14" s="40">
        <f>'[1]окр среда'!AF9/'[1]окр среда'!B9*1000</f>
        <v>11.662079582031067</v>
      </c>
      <c r="X14" s="79">
        <v>20.7</v>
      </c>
      <c r="Y14" s="80">
        <f>'[1]окр среда'!BO9/'[1]окр среда'!B9</f>
        <v>0.41377058357046231</v>
      </c>
      <c r="Z14" s="81">
        <f>'[1]окр среда'!BJ9/'[1]окр среда'!B9*1000</f>
        <v>28.921957363437048</v>
      </c>
      <c r="AA14" s="82">
        <f>[1]отходы!P9/[1]отходы!E9</f>
        <v>0.29922466938286002</v>
      </c>
      <c r="AB14" s="81">
        <f>[1]отходы!AF9/'[1]окр среда'!B9</f>
        <v>8.0359033446844244</v>
      </c>
      <c r="AC14" s="83">
        <v>18.2</v>
      </c>
      <c r="AD14" s="84">
        <v>20058</v>
      </c>
      <c r="AE14" s="83" t="s">
        <v>157</v>
      </c>
      <c r="AF14" s="83">
        <v>13.7</v>
      </c>
      <c r="AG14" s="84">
        <v>26277</v>
      </c>
      <c r="AH14" s="83">
        <v>98</v>
      </c>
      <c r="AI14" s="83" t="s">
        <v>158</v>
      </c>
    </row>
    <row r="15" spans="1:35" ht="16" thickBot="1" x14ac:dyDescent="0.25">
      <c r="A15" s="4" t="s">
        <v>25</v>
      </c>
      <c r="B15" s="3">
        <v>2</v>
      </c>
      <c r="C15" s="70">
        <v>541870.1</v>
      </c>
      <c r="D15" s="71">
        <v>341</v>
      </c>
      <c r="E15" s="72">
        <v>74.5</v>
      </c>
      <c r="F15" s="73" t="s">
        <v>159</v>
      </c>
      <c r="G15" s="74">
        <v>99.8</v>
      </c>
      <c r="H15" s="75">
        <v>5.9</v>
      </c>
      <c r="I15" s="75">
        <f>'[1]основные показатели'!DX10/'[1]окр среда'!H10*1000</f>
        <v>14.967666933081452</v>
      </c>
      <c r="J15" s="75">
        <f>'[1]основные показатели'!EX10/'[1]окр среда'!H10</f>
        <v>3.4868851267892178</v>
      </c>
      <c r="K15" s="76">
        <v>45.5</v>
      </c>
      <c r="L15" s="33">
        <v>-6.9</v>
      </c>
      <c r="M15" s="33">
        <f>[1]новое!B10*1000/'[1]основные показатели'!D10</f>
        <v>0.14900767230993597</v>
      </c>
      <c r="N15" s="33">
        <f>[1]новое!G10*1000/'[1]основные показатели'!D10</f>
        <v>0.27265233656711685</v>
      </c>
      <c r="O15" s="77">
        <v>46.2</v>
      </c>
      <c r="P15" s="33">
        <v>25.6</v>
      </c>
      <c r="Q15" s="33">
        <v>3.5999999999999997E-2</v>
      </c>
      <c r="R15" s="78">
        <f>AVERAGE('[1]сельское хозяйство'!CQ10:CU10)</f>
        <v>54.524082426815241</v>
      </c>
      <c r="S15" s="36">
        <v>-9.6</v>
      </c>
      <c r="T15" s="36">
        <v>17.2</v>
      </c>
      <c r="U15" s="36">
        <v>37.894736842105267</v>
      </c>
      <c r="V15" s="36">
        <v>87</v>
      </c>
      <c r="W15" s="40">
        <f>'[1]окр среда'!AF10/'[1]окр среда'!B10*1000</f>
        <v>8.731571347012796</v>
      </c>
      <c r="X15" s="79">
        <v>62.5</v>
      </c>
      <c r="Y15" s="80">
        <f>'[1]окр среда'!BO10/'[1]окр среда'!B10</f>
        <v>1.3658192564731169</v>
      </c>
      <c r="Z15" s="81">
        <f>'[1]окр среда'!BJ10/'[1]окр среда'!B10*1000</f>
        <v>24.179736037881586</v>
      </c>
      <c r="AA15" s="82">
        <f>[1]отходы!P10/[1]отходы!E10</f>
        <v>1.2611406980387345E-2</v>
      </c>
      <c r="AB15" s="81">
        <f>[1]отходы!AF10/'[1]окр среда'!B10</f>
        <v>42.305029049266182</v>
      </c>
      <c r="AC15" s="83">
        <v>24.2</v>
      </c>
      <c r="AD15" s="84">
        <v>24683</v>
      </c>
      <c r="AE15" s="83" t="s">
        <v>160</v>
      </c>
      <c r="AF15" s="83">
        <v>9.6999999999999993</v>
      </c>
      <c r="AG15" s="84">
        <v>32442</v>
      </c>
      <c r="AH15" s="83">
        <v>105</v>
      </c>
      <c r="AI15" s="83" t="s">
        <v>161</v>
      </c>
    </row>
    <row r="16" spans="1:35" ht="16" thickBot="1" x14ac:dyDescent="0.25">
      <c r="A16" s="4" t="s">
        <v>26</v>
      </c>
      <c r="B16" s="3">
        <v>2</v>
      </c>
      <c r="C16" s="70">
        <v>292171.59999999998</v>
      </c>
      <c r="D16" s="71">
        <v>114</v>
      </c>
      <c r="E16" s="72">
        <v>75.3</v>
      </c>
      <c r="F16" s="73" t="s">
        <v>162</v>
      </c>
      <c r="G16" s="74">
        <v>213.7</v>
      </c>
      <c r="H16" s="75">
        <v>6.9</v>
      </c>
      <c r="I16" s="75">
        <f>'[1]основные показатели'!DX55/'[1]окр среда'!H55*1000</f>
        <v>0.72280448138778453</v>
      </c>
      <c r="J16" s="75">
        <f>'[1]основные показатели'!EX55/'[1]окр среда'!H55</f>
        <v>0.17256956993133357</v>
      </c>
      <c r="K16" s="75">
        <v>11.4</v>
      </c>
      <c r="L16" s="33">
        <v>12.3</v>
      </c>
      <c r="M16" s="33">
        <f>[1]новое!B55*1000/'[1]основные показатели'!D55</f>
        <v>0.75561312607944731</v>
      </c>
      <c r="N16" s="33">
        <f>[1]новое!G55*1000/'[1]основные показатели'!D55</f>
        <v>0.58290155440414504</v>
      </c>
      <c r="O16" s="77">
        <v>27.6</v>
      </c>
      <c r="P16" s="33">
        <v>19.64</v>
      </c>
      <c r="Q16" s="33">
        <v>5.1999999999999998E-2</v>
      </c>
      <c r="R16" s="78">
        <f>AVERAGE('[1]сельское хозяйство'!CQ55:CU55)</f>
        <v>29.142492200918365</v>
      </c>
      <c r="S16" s="36">
        <v>-14.6</v>
      </c>
      <c r="T16" s="36">
        <v>17.8</v>
      </c>
      <c r="U16" s="36">
        <v>35.877862595419849</v>
      </c>
      <c r="V16" s="36">
        <v>83.78378378378379</v>
      </c>
      <c r="W16" s="40">
        <f>'[1]окр среда'!AF55/'[1]окр среда'!B55*1000</f>
        <v>7.2274743715420273</v>
      </c>
      <c r="X16" s="79">
        <v>67.900000000000006</v>
      </c>
      <c r="Y16" s="80">
        <f>'[1]окр среда'!BO55/'[1]окр среда'!B55</f>
        <v>0.39668034625417448</v>
      </c>
      <c r="Z16" s="81">
        <f>'[1]окр среда'!BJ55/'[1]окр среда'!B55*1000</f>
        <v>9.1381859870071622</v>
      </c>
      <c r="AA16" s="82">
        <f>[1]отходы!P55/[1]отходы!E55</f>
        <v>4.1330276707882849E-2</v>
      </c>
      <c r="AB16" s="81">
        <f>[1]отходы!AF55/'[1]окр среда'!B55</f>
        <v>1979.7348272052084</v>
      </c>
      <c r="AC16" s="83">
        <v>21.8</v>
      </c>
      <c r="AD16" s="84">
        <v>19147</v>
      </c>
      <c r="AE16" s="83" t="s">
        <v>163</v>
      </c>
      <c r="AF16" s="83">
        <v>14.1</v>
      </c>
      <c r="AG16" s="84">
        <v>24192</v>
      </c>
      <c r="AH16" s="83">
        <v>106</v>
      </c>
      <c r="AI16" s="83" t="s">
        <v>164</v>
      </c>
    </row>
    <row r="17" spans="1:35" ht="16" thickBot="1" x14ac:dyDescent="0.25">
      <c r="A17" s="4" t="s">
        <v>27</v>
      </c>
      <c r="B17" s="3">
        <v>2</v>
      </c>
      <c r="C17" s="70">
        <v>319404.59999999998</v>
      </c>
      <c r="D17" s="71">
        <v>138</v>
      </c>
      <c r="E17" s="72">
        <v>63.7</v>
      </c>
      <c r="F17" s="73" t="s">
        <v>165</v>
      </c>
      <c r="G17" s="74">
        <v>38.1</v>
      </c>
      <c r="H17" s="75">
        <v>6.7</v>
      </c>
      <c r="I17" s="75">
        <f>'[1]основные показатели'!DX11/'[1]окр среда'!H11*1000</f>
        <v>37.815548627174898</v>
      </c>
      <c r="J17" s="75">
        <f>'[1]основные показатели'!EX11/'[1]окр среда'!H11</f>
        <v>4.4926078648295285</v>
      </c>
      <c r="K17" s="76">
        <v>26.7</v>
      </c>
      <c r="L17" s="33">
        <v>2</v>
      </c>
      <c r="M17" s="33">
        <f>[1]новое!B11*1000/'[1]основные показатели'!D11</f>
        <v>0.13801670002070252</v>
      </c>
      <c r="N17" s="33">
        <f>[1]новое!G11*1000/'[1]основные показатели'!D11</f>
        <v>0.15181837002277276</v>
      </c>
      <c r="O17" s="77">
        <v>16.5</v>
      </c>
      <c r="P17" s="33">
        <v>14.74</v>
      </c>
      <c r="Q17" s="33">
        <v>3.1E-2</v>
      </c>
      <c r="R17" s="78">
        <f>AVERAGE('[1]сельское хозяйство'!CQ11:CU11)</f>
        <v>9.5658034368677249</v>
      </c>
      <c r="S17" s="36">
        <v>-13.2</v>
      </c>
      <c r="T17" s="36">
        <v>17.5</v>
      </c>
      <c r="U17" s="36">
        <v>36.885245901639344</v>
      </c>
      <c r="V17" s="36">
        <v>86.029411764705884</v>
      </c>
      <c r="W17" s="40">
        <f>'[1]окр среда'!AF11/'[1]окр среда'!B11*1000</f>
        <v>7.4737174270482134</v>
      </c>
      <c r="X17" s="79">
        <v>36.299999999999997</v>
      </c>
      <c r="Y17" s="80">
        <f>'[1]окр среда'!BO11/'[1]окр среда'!B11</f>
        <v>0.33432429290329008</v>
      </c>
      <c r="Z17" s="81">
        <f>'[1]окр среда'!BJ11/'[1]окр среда'!B11*1000</f>
        <v>6.1450565511285316</v>
      </c>
      <c r="AA17" s="82">
        <f>[1]отходы!P11/[1]отходы!E11</f>
        <v>3.3000853693698422E-2</v>
      </c>
      <c r="AB17" s="81">
        <f>[1]отходы!AF11/'[1]окр среда'!B11</f>
        <v>4.6826162993472922</v>
      </c>
      <c r="AC17" s="83">
        <v>27</v>
      </c>
      <c r="AD17" s="84">
        <v>20711</v>
      </c>
      <c r="AE17" s="83" t="s">
        <v>166</v>
      </c>
      <c r="AF17" s="83">
        <v>12.5</v>
      </c>
      <c r="AG17" s="84">
        <v>25780</v>
      </c>
      <c r="AH17" s="83">
        <v>100</v>
      </c>
      <c r="AI17" s="83" t="s">
        <v>167</v>
      </c>
    </row>
    <row r="18" spans="1:35" ht="16" thickBot="1" x14ac:dyDescent="0.25">
      <c r="A18" s="4" t="s">
        <v>28</v>
      </c>
      <c r="B18" s="3">
        <v>2</v>
      </c>
      <c r="C18" s="70">
        <v>657679.69999999995</v>
      </c>
      <c r="D18" s="71">
        <v>217</v>
      </c>
      <c r="E18" s="72">
        <v>77.2</v>
      </c>
      <c r="F18" s="73" t="s">
        <v>168</v>
      </c>
      <c r="G18" s="74">
        <v>73.8</v>
      </c>
      <c r="H18" s="75">
        <v>4.4000000000000004</v>
      </c>
      <c r="I18" s="75">
        <f>'[1]основные показатели'!DX28/'[1]окр среда'!H28*1000</f>
        <v>58.359423919849718</v>
      </c>
      <c r="J18" s="75">
        <f>'[1]основные показатели'!EX28/'[1]окр среда'!H28</f>
        <v>5.8584846587351285</v>
      </c>
      <c r="K18" s="76">
        <v>27.2</v>
      </c>
      <c r="L18" s="33">
        <v>10.4</v>
      </c>
      <c r="M18" s="33">
        <f>[1]новое!B28*1000/'[1]основные показатели'!D28</f>
        <v>8.4707758234092378E-2</v>
      </c>
      <c r="N18" s="33">
        <f>[1]новое!G28*1000/'[1]основные показатели'!D28</f>
        <v>0.18934675369973591</v>
      </c>
      <c r="O18" s="77">
        <v>9.5</v>
      </c>
      <c r="P18" s="33">
        <v>33.720000000000006</v>
      </c>
      <c r="Q18" s="33">
        <v>0</v>
      </c>
      <c r="R18" s="78">
        <f>AVERAGE('[1]сельское хозяйство'!CQ28:CU28)</f>
        <v>44.870576093692691</v>
      </c>
      <c r="S18" s="36">
        <v>-9.4</v>
      </c>
      <c r="T18" s="36">
        <v>16.700000000000003</v>
      </c>
      <c r="U18" s="36">
        <v>41.880341880341881</v>
      </c>
      <c r="V18" s="36">
        <v>77.777777777777786</v>
      </c>
      <c r="W18" s="40">
        <f>'[1]окр среда'!AF28/'[1]окр среда'!B28*1000</f>
        <v>25.084690133745941</v>
      </c>
      <c r="X18" s="79">
        <v>82.6</v>
      </c>
      <c r="Y18" s="80">
        <f>'[1]окр среда'!BO28/'[1]окр среда'!B28</f>
        <v>2.0957438079497366</v>
      </c>
      <c r="Z18" s="81">
        <f>'[1]окр среда'!BJ28/'[1]окр среда'!B28*1000</f>
        <v>28.718453657793248</v>
      </c>
      <c r="AA18" s="82">
        <f>[1]отходы!P28/[1]отходы!E28</f>
        <v>5.0760301394418891E-3</v>
      </c>
      <c r="AB18" s="81">
        <f>[1]отходы!AF28/'[1]окр среда'!B28</f>
        <v>204.23177222163631</v>
      </c>
      <c r="AC18" s="83">
        <v>32.700000000000003</v>
      </c>
      <c r="AD18" s="84">
        <v>26907</v>
      </c>
      <c r="AE18" s="83" t="s">
        <v>169</v>
      </c>
      <c r="AF18" s="83">
        <v>8.6999999999999993</v>
      </c>
      <c r="AG18" s="84">
        <v>33149</v>
      </c>
      <c r="AH18" s="83">
        <v>108</v>
      </c>
      <c r="AI18" s="83" t="s">
        <v>170</v>
      </c>
    </row>
    <row r="19" spans="1:35" ht="16" thickBot="1" x14ac:dyDescent="0.25">
      <c r="A19" s="4" t="s">
        <v>29</v>
      </c>
      <c r="B19" s="3">
        <v>2</v>
      </c>
      <c r="C19" s="70">
        <v>505460.2</v>
      </c>
      <c r="D19" s="71">
        <v>301</v>
      </c>
      <c r="E19" s="72">
        <v>75.099999999999994</v>
      </c>
      <c r="F19" s="73" t="s">
        <v>171</v>
      </c>
      <c r="G19" s="74">
        <v>68.7</v>
      </c>
      <c r="H19" s="75">
        <v>2.8</v>
      </c>
      <c r="I19" s="75">
        <f>'[1]основные показатели'!DX56/'[1]окр среда'!H56*1000</f>
        <v>1.0609909011992411</v>
      </c>
      <c r="J19" s="75">
        <f>'[1]основные показатели'!EX56/'[1]окр среда'!H56</f>
        <v>8.1342635758608492E-2</v>
      </c>
      <c r="K19" s="75">
        <v>19</v>
      </c>
      <c r="L19" s="33">
        <v>7.1</v>
      </c>
      <c r="M19" s="33">
        <f>[1]новое!B56*1000/'[1]основные показатели'!D56</f>
        <v>0.20106596878690197</v>
      </c>
      <c r="N19" s="33">
        <f>[1]новое!G56*1000/'[1]основные показатели'!D56</f>
        <v>0.31915233140778093</v>
      </c>
      <c r="O19" s="77">
        <v>40.6</v>
      </c>
      <c r="P19" s="33">
        <v>23</v>
      </c>
      <c r="Q19" s="33">
        <v>0.18</v>
      </c>
      <c r="R19" s="78">
        <f>AVERAGE('[1]сельское хозяйство'!CQ56:CU56)</f>
        <v>43.822400827284987</v>
      </c>
      <c r="S19" s="36">
        <v>-12.100000000000001</v>
      </c>
      <c r="T19" s="36">
        <v>18.5</v>
      </c>
      <c r="U19" s="36">
        <v>34.265734265734267</v>
      </c>
      <c r="V19" s="36">
        <v>78.378378378378372</v>
      </c>
      <c r="W19" s="40">
        <f>'[1]окр среда'!AF56/'[1]окр среда'!B56*1000</f>
        <v>15.921904364167885</v>
      </c>
      <c r="X19" s="79">
        <v>40.1</v>
      </c>
      <c r="Y19" s="80">
        <f>'[1]окр среда'!BO56/'[1]окр среда'!B56</f>
        <v>2.5754332846105661</v>
      </c>
      <c r="Z19" s="81">
        <f>'[1]окр среда'!BJ56/'[1]окр среда'!B56*1000</f>
        <v>41.762372102735441</v>
      </c>
      <c r="AA19" s="82">
        <f>[1]отходы!P56/[1]отходы!E56</f>
        <v>7.6854134907148056E-2</v>
      </c>
      <c r="AB19" s="81">
        <f>[1]отходы!AF56/'[1]окр среда'!B56</f>
        <v>170.27942080810195</v>
      </c>
      <c r="AC19" s="83">
        <v>20.2</v>
      </c>
      <c r="AD19" s="84">
        <v>26132</v>
      </c>
      <c r="AE19" s="83" t="s">
        <v>172</v>
      </c>
      <c r="AF19" s="83">
        <v>9.5</v>
      </c>
      <c r="AG19" s="84">
        <v>33645</v>
      </c>
      <c r="AH19" s="83">
        <v>83</v>
      </c>
      <c r="AI19" s="83" t="s">
        <v>173</v>
      </c>
    </row>
    <row r="20" spans="1:35" ht="16" thickBot="1" x14ac:dyDescent="0.25">
      <c r="A20" s="4" t="s">
        <v>30</v>
      </c>
      <c r="B20" s="3">
        <v>2</v>
      </c>
      <c r="C20" s="70">
        <v>457123.3</v>
      </c>
      <c r="D20" s="71">
        <v>203</v>
      </c>
      <c r="E20" s="72">
        <v>66</v>
      </c>
      <c r="F20" s="73" t="s">
        <v>174</v>
      </c>
      <c r="G20" s="74">
        <v>15.4</v>
      </c>
      <c r="H20" s="75">
        <v>7.4</v>
      </c>
      <c r="I20" s="75">
        <f>'[1]основные показатели'!DX30/'[1]окр среда'!H30*1000</f>
        <v>61.813352650006046</v>
      </c>
      <c r="J20" s="75">
        <f>'[1]основные показатели'!EX30/'[1]окр среда'!H30</f>
        <v>4.0468429313050827</v>
      </c>
      <c r="K20" s="76">
        <v>44</v>
      </c>
      <c r="L20" s="33">
        <v>17.399999999999999</v>
      </c>
      <c r="M20" s="33">
        <f>[1]новое!B30*1000/'[1]основные показатели'!D30</f>
        <v>2.564102564102564E-2</v>
      </c>
      <c r="N20" s="33">
        <f>[1]новое!G30*1000/'[1]основные показатели'!D30</f>
        <v>0.1048951048951049</v>
      </c>
      <c r="O20" s="77">
        <v>15.2</v>
      </c>
      <c r="P20" s="33">
        <v>25.7</v>
      </c>
      <c r="Q20" s="33">
        <v>4.0000000000000001E-3</v>
      </c>
      <c r="R20" s="78">
        <f>AVERAGE('[1]сельское хозяйство'!CQ30:CU30)</f>
        <v>26.386833050500325</v>
      </c>
      <c r="S20" s="36">
        <v>-9.5</v>
      </c>
      <c r="T20" s="36">
        <v>17</v>
      </c>
      <c r="U20" s="36">
        <v>36.619718309859159</v>
      </c>
      <c r="V20" s="36">
        <v>84.415584415584405</v>
      </c>
      <c r="W20" s="40">
        <f>'[1]окр среда'!AF30/'[1]окр среда'!B30*1000</f>
        <v>11.559420928056365</v>
      </c>
      <c r="X20" s="79">
        <v>74.900000000000006</v>
      </c>
      <c r="Y20" s="80">
        <f>'[1]окр среда'!BO30/'[1]окр среда'!B30</f>
        <v>0.34678262784169095</v>
      </c>
      <c r="Z20" s="81">
        <f>'[1]окр среда'!BJ30/'[1]окр среда'!B30*1000</f>
        <v>4.2201060530999435</v>
      </c>
      <c r="AA20" s="82">
        <f>[1]отходы!P30/[1]отходы!E30</f>
        <v>3.097558676388901E-2</v>
      </c>
      <c r="AB20" s="81">
        <f>[1]отходы!AF30/'[1]окр среда'!B30</f>
        <v>15.843021045485408</v>
      </c>
      <c r="AC20" s="83">
        <v>28.3</v>
      </c>
      <c r="AD20" s="84">
        <v>22646</v>
      </c>
      <c r="AE20" s="83" t="s">
        <v>175</v>
      </c>
      <c r="AF20" s="83">
        <v>13.7</v>
      </c>
      <c r="AG20" s="84">
        <v>26268</v>
      </c>
      <c r="AH20" s="83">
        <v>114</v>
      </c>
      <c r="AI20" s="83" t="s">
        <v>176</v>
      </c>
    </row>
    <row r="21" spans="1:35" ht="16" thickBot="1" x14ac:dyDescent="0.25">
      <c r="A21" s="4" t="s">
        <v>31</v>
      </c>
      <c r="B21" s="3">
        <v>2</v>
      </c>
      <c r="C21" s="70">
        <v>504043.1</v>
      </c>
      <c r="D21" s="71">
        <v>116</v>
      </c>
      <c r="E21" s="72">
        <v>77.5</v>
      </c>
      <c r="F21" s="73" t="s">
        <v>177</v>
      </c>
      <c r="G21" s="74">
        <v>444.6</v>
      </c>
      <c r="H21" s="75">
        <v>3.8</v>
      </c>
      <c r="I21" s="75">
        <f>'[1]основные показатели'!DX74/'[1]окр среда'!H73*1000</f>
        <v>1.1905895799599961E-2</v>
      </c>
      <c r="J21" s="75">
        <f>'[1]основные показатели'!EX74/'[1]окр среда'!H73</f>
        <v>1.1905895799599961E-4</v>
      </c>
      <c r="K21" s="75">
        <v>17.3</v>
      </c>
      <c r="L21" s="33">
        <v>18.5</v>
      </c>
      <c r="M21" s="33">
        <f>[1]новое!B73*1000/'[1]основные показатели'!D74</f>
        <v>1.8765133171912833</v>
      </c>
      <c r="N21" s="33">
        <f>[1]новое!G73*1000/'[1]основные показатели'!D74</f>
        <v>4.1464891041162231</v>
      </c>
      <c r="O21" s="77">
        <v>47.3</v>
      </c>
      <c r="P21" s="33">
        <v>17.2</v>
      </c>
      <c r="Q21" s="33">
        <v>8.1000000000000003E-2</v>
      </c>
      <c r="R21" s="78">
        <f>AVERAGE('[1]сельское хозяйство'!CQ73:CU73)</f>
        <v>12.539381782699056</v>
      </c>
      <c r="S21" s="36">
        <v>-18.100000000000001</v>
      </c>
      <c r="T21" s="36">
        <v>19.400000000000002</v>
      </c>
      <c r="U21" s="36">
        <v>20</v>
      </c>
      <c r="V21" s="36">
        <v>60.526315789473685</v>
      </c>
      <c r="W21" s="40">
        <f>'[1]окр среда'!AF73/'[1]окр среда'!B73*1000</f>
        <v>9.2261302009496173</v>
      </c>
      <c r="X21" s="79">
        <v>83.5</v>
      </c>
      <c r="Y21" s="80">
        <f>'[1]окр среда'!BO73/'[1]окр среда'!B73</f>
        <v>0.19132968788676613</v>
      </c>
      <c r="Z21" s="81">
        <f>'[1]окр среда'!BJ73/'[1]окр среда'!B73*1000</f>
        <v>4.6693219919440132</v>
      </c>
      <c r="AA21" s="82">
        <f>[1]отходы!P73/[1]отходы!E73</f>
        <v>1.0578419366605173E-4</v>
      </c>
      <c r="AB21" s="81">
        <f>[1]отходы!AF73/'[1]окр среда'!B73</f>
        <v>14589.267770764371</v>
      </c>
      <c r="AC21" s="83">
        <v>20.7</v>
      </c>
      <c r="AD21" s="84">
        <v>23479</v>
      </c>
      <c r="AE21" s="83" t="s">
        <v>178</v>
      </c>
      <c r="AF21" s="83">
        <v>13.8</v>
      </c>
      <c r="AG21" s="84">
        <v>31563</v>
      </c>
      <c r="AH21" s="83">
        <v>124</v>
      </c>
      <c r="AI21" s="83" t="s">
        <v>179</v>
      </c>
    </row>
    <row r="22" spans="1:35" ht="16" thickBot="1" x14ac:dyDescent="0.25">
      <c r="A22" s="4" t="s">
        <v>32</v>
      </c>
      <c r="B22" s="3">
        <v>2</v>
      </c>
      <c r="C22" s="70">
        <v>399371.1</v>
      </c>
      <c r="D22" s="71">
        <v>100</v>
      </c>
      <c r="E22" s="72">
        <v>74</v>
      </c>
      <c r="F22" s="73" t="s">
        <v>180</v>
      </c>
      <c r="G22" s="74">
        <v>420.7</v>
      </c>
      <c r="H22" s="75">
        <v>8</v>
      </c>
      <c r="I22" s="75">
        <f>'[1]основные показатели'!DX75/'[1]окр среда'!H74*1000</f>
        <v>0.2975836209975003</v>
      </c>
      <c r="J22" s="75">
        <f>'[1]основные показатели'!EX75/'[1]окр среда'!H74</f>
        <v>-0.18346030234495894</v>
      </c>
      <c r="K22" s="75">
        <v>15.7</v>
      </c>
      <c r="L22" s="33">
        <v>25.2</v>
      </c>
      <c r="M22" s="33">
        <f>[1]новое!B74*1000/'[1]основные показатели'!D75</f>
        <v>0.26034712950600802</v>
      </c>
      <c r="N22" s="33">
        <f>[1]новое!G74*1000/'[1]основные показатели'!D75</f>
        <v>1.1949265687583444</v>
      </c>
      <c r="O22" s="77">
        <v>47.6</v>
      </c>
      <c r="P22" s="33">
        <v>15.819999999999999</v>
      </c>
      <c r="Q22" s="33">
        <v>0.17599999999999999</v>
      </c>
      <c r="R22" s="78">
        <f>AVERAGE('[1]сельское хозяйство'!CQ74:CU74)</f>
        <v>8.3522347234590857</v>
      </c>
      <c r="S22" s="36">
        <v>-18</v>
      </c>
      <c r="T22" s="36">
        <v>19.3</v>
      </c>
      <c r="U22" s="36">
        <v>19.298245614035086</v>
      </c>
      <c r="V22" s="36">
        <v>63.157894736842103</v>
      </c>
      <c r="W22" s="40">
        <f>'[1]окр среда'!AF74/'[1]окр среда'!B74*1000</f>
        <v>10.415190590902649</v>
      </c>
      <c r="X22" s="79">
        <v>90.8</v>
      </c>
      <c r="Y22" s="80">
        <f>'[1]окр среда'!BO74/'[1]окр среда'!B74</f>
        <v>0.62972934674790992</v>
      </c>
      <c r="Z22" s="81">
        <f>'[1]окр среда'!BJ74/'[1]окр среда'!B74*1000</f>
        <v>8.9273062207736995</v>
      </c>
      <c r="AA22" s="82">
        <f>[1]отходы!P74/[1]отходы!E74</f>
        <v>8.0624302460969299E-3</v>
      </c>
      <c r="AB22" s="81">
        <f>[1]отходы!AF74/'[1]окр среда'!B74</f>
        <v>5771.0068327192885</v>
      </c>
      <c r="AC22" s="83">
        <v>27.1</v>
      </c>
      <c r="AD22" s="84">
        <v>22079</v>
      </c>
      <c r="AE22" s="83" t="s">
        <v>181</v>
      </c>
      <c r="AF22" s="83">
        <v>13.6</v>
      </c>
      <c r="AG22" s="84">
        <v>27354</v>
      </c>
      <c r="AH22" s="83">
        <v>111</v>
      </c>
      <c r="AI22" s="83" t="s">
        <v>182</v>
      </c>
    </row>
    <row r="23" spans="1:35" ht="16" thickBot="1" x14ac:dyDescent="0.25">
      <c r="A23" s="4" t="s">
        <v>33</v>
      </c>
      <c r="B23" s="3">
        <v>2</v>
      </c>
      <c r="C23" s="70">
        <v>564897.9</v>
      </c>
      <c r="D23" s="71">
        <v>167</v>
      </c>
      <c r="E23" s="72">
        <v>82.5</v>
      </c>
      <c r="F23" s="73" t="s">
        <v>183</v>
      </c>
      <c r="G23" s="74">
        <v>180.2</v>
      </c>
      <c r="H23" s="75">
        <v>6.7</v>
      </c>
      <c r="I23" s="75">
        <f>'[1]основные показатели'!DX57/'[1]окр среда'!H57*1000</f>
        <v>0.13871806016664665</v>
      </c>
      <c r="J23" s="75">
        <f>'[1]основные показатели'!EX57/'[1]окр среда'!H57</f>
        <v>7.5832539557766834E-3</v>
      </c>
      <c r="K23" s="75">
        <v>42.7</v>
      </c>
      <c r="L23" s="33">
        <v>15.6</v>
      </c>
      <c r="M23" s="33">
        <f>[1]новое!B57*1000/'[1]основные показатели'!D57</f>
        <v>0.8223921512047323</v>
      </c>
      <c r="N23" s="33">
        <f>[1]новое!G57*1000/'[1]основные показатели'!D57</f>
        <v>4.0253931611600056</v>
      </c>
      <c r="O23" s="77">
        <v>87.4</v>
      </c>
      <c r="P23" s="33">
        <v>11.82</v>
      </c>
      <c r="Q23" s="33">
        <v>0</v>
      </c>
      <c r="R23" s="78">
        <f>AVERAGE('[1]сельское хозяйство'!CQ57:CU57)</f>
        <v>3.6008187725129055</v>
      </c>
      <c r="S23" s="36">
        <v>-14.6</v>
      </c>
      <c r="T23" s="36">
        <v>21.2</v>
      </c>
      <c r="U23" s="36">
        <v>24.858757062146893</v>
      </c>
      <c r="V23" s="36">
        <v>42.857142857142854</v>
      </c>
      <c r="W23" s="40">
        <f>'[1]окр среда'!AF57/'[1]окр среда'!B57*1000</f>
        <v>32.739971867876022</v>
      </c>
      <c r="X23" s="79">
        <v>55.1</v>
      </c>
      <c r="Y23" s="80">
        <f>'[1]окр среда'!BO57/'[1]окр среда'!B57</f>
        <v>0.6271523500024252</v>
      </c>
      <c r="Z23" s="81">
        <f>'[1]окр среда'!BJ57/'[1]окр среда'!B57*1000</f>
        <v>7.5989070508156695</v>
      </c>
      <c r="AA23" s="82">
        <f>[1]отходы!P57/[1]отходы!E57</f>
        <v>2.1684677329284589E-2</v>
      </c>
      <c r="AB23" s="81">
        <f>[1]отходы!AF57/'[1]окр среда'!B57</f>
        <v>118415.56716770954</v>
      </c>
      <c r="AC23" s="83">
        <v>39.200000000000003</v>
      </c>
      <c r="AD23" s="84">
        <v>19423</v>
      </c>
      <c r="AE23" s="83" t="s">
        <v>184</v>
      </c>
      <c r="AF23" s="83">
        <v>14</v>
      </c>
      <c r="AG23" s="84">
        <v>24719</v>
      </c>
      <c r="AH23" s="83">
        <v>157</v>
      </c>
      <c r="AI23" s="83" t="s">
        <v>185</v>
      </c>
    </row>
    <row r="24" spans="1:35" ht="16" thickBot="1" x14ac:dyDescent="0.25">
      <c r="A24" s="4" t="s">
        <v>34</v>
      </c>
      <c r="B24" s="3">
        <v>2</v>
      </c>
      <c r="C24" s="70">
        <v>573894.30000000005</v>
      </c>
      <c r="D24" s="71">
        <v>138</v>
      </c>
      <c r="E24" s="72">
        <v>71.900000000000006</v>
      </c>
      <c r="F24" s="73" t="s">
        <v>186</v>
      </c>
      <c r="G24" s="74">
        <v>122.6</v>
      </c>
      <c r="H24" s="75">
        <v>1.7</v>
      </c>
      <c r="I24" s="75">
        <f>'[1]основные показатели'!DX54/'[1]окр среда'!H54*1000</f>
        <v>23.177175061641421</v>
      </c>
      <c r="J24" s="75">
        <f>'[1]основные показатели'!EX54/'[1]окр среда'!H54</f>
        <v>3.3328636843959139</v>
      </c>
      <c r="K24" s="75">
        <v>28.3</v>
      </c>
      <c r="L24" s="33">
        <v>-4.2</v>
      </c>
      <c r="M24" s="33">
        <f>[1]новое!B54*1000/'[1]основные показатели'!D54</f>
        <v>0.26338213649391895</v>
      </c>
      <c r="N24" s="33">
        <f>[1]новое!G54*1000/'[1]основные показатели'!D54</f>
        <v>1.1232473468123014</v>
      </c>
      <c r="O24" s="77">
        <v>17.7</v>
      </c>
      <c r="P24" s="33">
        <v>14.580000000000002</v>
      </c>
      <c r="Q24" s="33">
        <v>6.8000000000000005E-2</v>
      </c>
      <c r="R24" s="78">
        <f>AVERAGE('[1]сельское хозяйство'!CQ54:CU54)</f>
        <v>15.688965402506089</v>
      </c>
      <c r="S24" s="36">
        <v>-16.399999999999999</v>
      </c>
      <c r="T24" s="36">
        <v>17.600000000000001</v>
      </c>
      <c r="U24" s="36">
        <v>39.130434782608695</v>
      </c>
      <c r="V24" s="36">
        <v>81.333333333333329</v>
      </c>
      <c r="W24" s="40">
        <f>'[1]окр среда'!AF54/'[1]окр среда'!B54*1000</f>
        <v>17.536633465638182</v>
      </c>
      <c r="X24" s="79">
        <v>77.8</v>
      </c>
      <c r="Y24" s="80">
        <f>'[1]окр среда'!BO54/'[1]окр среда'!B54</f>
        <v>0.9859831748171447</v>
      </c>
      <c r="Z24" s="81">
        <f>'[1]окр среда'!BJ54/'[1]окр среда'!B54*1000</f>
        <v>12.107141965600738</v>
      </c>
      <c r="AA24" s="82">
        <f>[1]отходы!P54/[1]отходы!E54</f>
        <v>7.6540596539309454E-3</v>
      </c>
      <c r="AB24" s="81">
        <f>[1]отходы!AF54/'[1]окр среда'!B54</f>
        <v>49014.126554581962</v>
      </c>
      <c r="AC24" s="83">
        <v>24.1</v>
      </c>
      <c r="AD24" s="84">
        <v>23999</v>
      </c>
      <c r="AE24" s="83" t="s">
        <v>187</v>
      </c>
      <c r="AF24" s="83">
        <v>13.3</v>
      </c>
      <c r="AG24" s="84">
        <v>30215</v>
      </c>
      <c r="AH24" s="83">
        <v>87</v>
      </c>
      <c r="AI24" s="83" t="s">
        <v>188</v>
      </c>
    </row>
    <row r="25" spans="1:35" ht="16" thickBot="1" x14ac:dyDescent="0.25">
      <c r="A25" s="4" t="s">
        <v>35</v>
      </c>
      <c r="B25" s="3">
        <v>2</v>
      </c>
      <c r="C25" s="70">
        <v>561643</v>
      </c>
      <c r="D25" s="71">
        <v>93</v>
      </c>
      <c r="E25" s="72">
        <v>79.3</v>
      </c>
      <c r="F25" s="85" t="s">
        <v>189</v>
      </c>
      <c r="G25" s="72">
        <v>208.3</v>
      </c>
      <c r="H25" s="75">
        <v>7.3</v>
      </c>
      <c r="I25" s="75">
        <f>'[1]основные показатели'!DX82/'[1]окр среда'!H80*1000</f>
        <v>0.60628107190493508</v>
      </c>
      <c r="J25" s="75">
        <f>'[1]основные показатели'!EX82/'[1]окр среда'!H80</f>
        <v>-0.19279738086576936</v>
      </c>
      <c r="K25" s="75">
        <v>57.4</v>
      </c>
      <c r="L25" s="33">
        <v>-4.7</v>
      </c>
      <c r="M25" s="33">
        <f>[1]новое!B80*1000/'[1]основные показатели'!D82</f>
        <v>0.28476506881822494</v>
      </c>
      <c r="N25" s="33">
        <f>[1]новое!G80*1000/'[1]основные показатели'!D82</f>
        <v>1.0726150925486473</v>
      </c>
      <c r="O25" s="77">
        <v>10</v>
      </c>
      <c r="P25" s="33">
        <v>35.299999999999997</v>
      </c>
      <c r="Q25" s="33">
        <v>6.0999999999999999E-2</v>
      </c>
      <c r="R25" s="78">
        <f>AVERAGE('[1]сельское хозяйство'!CQ80:CU80)</f>
        <v>89.587953041133005</v>
      </c>
      <c r="S25" s="36">
        <v>-16.5</v>
      </c>
      <c r="T25" s="36">
        <v>18.899999999999999</v>
      </c>
      <c r="U25" s="36">
        <v>12.5</v>
      </c>
      <c r="V25" s="36">
        <v>110.86956521739131</v>
      </c>
      <c r="W25" s="40">
        <f>'[1]окр среда'!AF80/'[1]окр среда'!B80*1000</f>
        <v>10.323489582384484</v>
      </c>
      <c r="X25" s="79">
        <v>88.5</v>
      </c>
      <c r="Y25" s="80">
        <f>'[1]окр среда'!BO80/'[1]окр среда'!B80</f>
        <v>0.52716595920399822</v>
      </c>
      <c r="Z25" s="81">
        <f>'[1]окр среда'!BJ80/'[1]окр среда'!B80*1000</f>
        <v>15.849592829425589</v>
      </c>
      <c r="AA25" s="82">
        <f>[1]отходы!P80/[1]отходы!E80</f>
        <v>3.7326877494248717E-3</v>
      </c>
      <c r="AB25" s="81">
        <f>[1]отходы!AF80/'[1]окр среда'!B80</f>
        <v>71810.835834471931</v>
      </c>
      <c r="AC25" s="83">
        <v>22.6</v>
      </c>
      <c r="AD25" s="84">
        <v>27916</v>
      </c>
      <c r="AE25" s="83" t="s">
        <v>190</v>
      </c>
      <c r="AF25" s="83">
        <v>13</v>
      </c>
      <c r="AG25" s="84">
        <v>37304</v>
      </c>
      <c r="AH25" s="83">
        <v>99</v>
      </c>
      <c r="AI25" s="83" t="s">
        <v>191</v>
      </c>
    </row>
    <row r="26" spans="1:35" ht="16" thickBot="1" x14ac:dyDescent="0.25">
      <c r="A26" s="4" t="s">
        <v>36</v>
      </c>
      <c r="B26" s="3">
        <v>2</v>
      </c>
      <c r="C26" s="70">
        <v>313959.2</v>
      </c>
      <c r="D26" s="71">
        <v>308</v>
      </c>
      <c r="E26" s="72">
        <v>72.5</v>
      </c>
      <c r="F26" s="73" t="s">
        <v>192</v>
      </c>
      <c r="G26" s="74">
        <v>36.9</v>
      </c>
      <c r="H26" s="75">
        <v>11.7</v>
      </c>
      <c r="I26" s="75">
        <f>'[1]основные показатели'!DX31/'[1]окр среда'!H31*1000</f>
        <v>4.7647409172126274</v>
      </c>
      <c r="J26" s="75">
        <f>'[1]основные показатели'!EX31/'[1]окр среда'!H31</f>
        <v>-0.18728078882932964</v>
      </c>
      <c r="K26" s="76">
        <v>52.5</v>
      </c>
      <c r="L26" s="33">
        <v>2.7</v>
      </c>
      <c r="M26" s="33">
        <f>[1]новое!B31*1000/'[1]основные показатели'!D31</f>
        <v>0.20627510585169906</v>
      </c>
      <c r="N26" s="33">
        <f>[1]новое!G31*1000/'[1]основные показатели'!D31</f>
        <v>0.22798827488872001</v>
      </c>
      <c r="O26" s="77">
        <v>27.3</v>
      </c>
      <c r="P26" s="33">
        <v>28.24</v>
      </c>
      <c r="Q26" s="33">
        <v>0.186</v>
      </c>
      <c r="R26" s="78">
        <f>AVERAGE('[1]сельское хозяйство'!CQ31:CU31)</f>
        <v>36.456032186959128</v>
      </c>
      <c r="S26" s="36">
        <v>-8</v>
      </c>
      <c r="T26" s="36">
        <v>16.8</v>
      </c>
      <c r="U26" s="36">
        <v>37.5</v>
      </c>
      <c r="V26" s="36">
        <v>86.666666666666671</v>
      </c>
      <c r="W26" s="40">
        <f>'[1]окр среда'!AF31/'[1]окр среда'!B31*1000</f>
        <v>6.678820917345079</v>
      </c>
      <c r="X26" s="79">
        <v>31.4</v>
      </c>
      <c r="Y26" s="80">
        <f>'[1]окр среда'!BO31/'[1]окр среда'!B31</f>
        <v>0.21642989945666891</v>
      </c>
      <c r="Z26" s="81">
        <f>'[1]окр среда'!BJ31/'[1]окр среда'!B31*1000</f>
        <v>6.1372948970198022</v>
      </c>
      <c r="AA26" s="82">
        <f>[1]отходы!P31/[1]отходы!E31</f>
        <v>1.7559270609032547E-5</v>
      </c>
      <c r="AB26" s="81">
        <f>[1]отходы!AF31/'[1]окр среда'!B31</f>
        <v>100.92968248524342</v>
      </c>
      <c r="AC26" s="83">
        <v>29.1</v>
      </c>
      <c r="AD26" s="84">
        <v>21935</v>
      </c>
      <c r="AE26" s="83" t="s">
        <v>193</v>
      </c>
      <c r="AF26" s="83">
        <v>16.2</v>
      </c>
      <c r="AG26" s="84">
        <v>26436</v>
      </c>
      <c r="AH26" s="83">
        <v>96</v>
      </c>
      <c r="AI26" s="83" t="s">
        <v>194</v>
      </c>
    </row>
    <row r="27" spans="1:35" ht="16" thickBot="1" x14ac:dyDescent="0.25">
      <c r="A27" s="4" t="s">
        <v>37</v>
      </c>
      <c r="B27" s="3">
        <v>2</v>
      </c>
      <c r="C27" s="70">
        <v>447535.2</v>
      </c>
      <c r="D27" s="71">
        <v>314</v>
      </c>
      <c r="E27" s="72">
        <v>70.5</v>
      </c>
      <c r="F27" s="73" t="s">
        <v>195</v>
      </c>
      <c r="G27" s="74">
        <v>91.4</v>
      </c>
      <c r="H27" s="75">
        <v>5.3</v>
      </c>
      <c r="I27" s="75">
        <f>'[1]основные показатели'!DX48/'[1]окр среда'!H48*1000</f>
        <v>10.416808879544554</v>
      </c>
      <c r="J27" s="75">
        <f>'[1]основные показатели'!EX48/'[1]окр среда'!H48</f>
        <v>0.5522410474149112</v>
      </c>
      <c r="K27" s="75">
        <v>26.7</v>
      </c>
      <c r="L27" s="33">
        <v>24.6</v>
      </c>
      <c r="M27" s="33">
        <f>[1]новое!B48*1000/'[1]основные показатели'!D48</f>
        <v>0.76097066035342853</v>
      </c>
      <c r="N27" s="33">
        <f>[1]новое!G48*1000/'[1]основные показатели'!D48</f>
        <v>3.5004650376257715</v>
      </c>
      <c r="O27" s="77">
        <v>51.2</v>
      </c>
      <c r="P27" s="33">
        <v>20.2</v>
      </c>
      <c r="Q27" s="33">
        <v>0</v>
      </c>
      <c r="R27" s="78">
        <f>AVERAGE('[1]сельское хозяйство'!CQ48:CU48)</f>
        <v>27.708331187601054</v>
      </c>
      <c r="S27" s="36">
        <v>-15</v>
      </c>
      <c r="T27" s="36">
        <v>18.599999999999998</v>
      </c>
      <c r="U27" s="36">
        <v>34.265734265734267</v>
      </c>
      <c r="V27" s="36">
        <v>71.05263157894737</v>
      </c>
      <c r="W27" s="40">
        <f>'[1]окр среда'!AF48/'[1]окр среда'!B48*1000</f>
        <v>30.850594975760245</v>
      </c>
      <c r="X27" s="79">
        <v>41.3</v>
      </c>
      <c r="Y27" s="80">
        <f>'[1]окр среда'!BO48/'[1]окр среда'!B48</f>
        <v>1.672577948470412</v>
      </c>
      <c r="Z27" s="81">
        <f>'[1]окр среда'!BJ48/'[1]окр среда'!B48*1000</f>
        <v>14.690759512266784</v>
      </c>
      <c r="AA27" s="82">
        <f>[1]отходы!P48/[1]отходы!E48</f>
        <v>1.1893587265664052E-2</v>
      </c>
      <c r="AB27" s="81">
        <f>[1]отходы!AF48/'[1]окр среда'!B48</f>
        <v>56891.374340279959</v>
      </c>
      <c r="AC27" s="83">
        <v>37.4</v>
      </c>
      <c r="AD27" s="84">
        <v>24843</v>
      </c>
      <c r="AE27" s="83" t="s">
        <v>196</v>
      </c>
      <c r="AF27" s="83">
        <v>11.7</v>
      </c>
      <c r="AG27" s="84">
        <v>30249</v>
      </c>
      <c r="AH27" s="83">
        <v>76</v>
      </c>
      <c r="AI27" s="83" t="s">
        <v>197</v>
      </c>
    </row>
    <row r="28" spans="1:35" ht="16" thickBot="1" x14ac:dyDescent="0.25">
      <c r="A28" s="4" t="s">
        <v>38</v>
      </c>
      <c r="B28" s="3">
        <v>2</v>
      </c>
      <c r="C28" s="70">
        <v>527845.9</v>
      </c>
      <c r="D28" s="71">
        <v>47</v>
      </c>
      <c r="E28" s="72">
        <v>76.5</v>
      </c>
      <c r="F28" s="73" t="s">
        <v>198</v>
      </c>
      <c r="G28" s="74">
        <v>32.4</v>
      </c>
      <c r="H28" s="75">
        <v>5.4</v>
      </c>
      <c r="I28" s="75">
        <f>'[1]основные показатели'!DX23/'[1]окр среда'!H23*1000</f>
        <v>159.69938938468763</v>
      </c>
      <c r="J28" s="75">
        <f>'[1]основные показатели'!EX23/'[1]окр среда'!H23</f>
        <v>14.551432597463597</v>
      </c>
      <c r="K28" s="76">
        <v>30.6</v>
      </c>
      <c r="L28" s="33">
        <v>0</v>
      </c>
      <c r="M28" s="33">
        <f>[1]новое!B23*1000/'[1]основные показатели'!D23</f>
        <v>4.2023428061144084E-2</v>
      </c>
      <c r="N28" s="33">
        <f>[1]новое!G23*1000/'[1]основные показатели'!D23</f>
        <v>0.15758785522929034</v>
      </c>
      <c r="O28" s="77">
        <v>1.2</v>
      </c>
      <c r="P28" s="33">
        <v>0</v>
      </c>
      <c r="Q28" s="33">
        <v>0</v>
      </c>
      <c r="R28" s="78">
        <f>AVERAGE('[1]сельское хозяйство'!CQ23:CU23)</f>
        <v>16.355354748846523</v>
      </c>
      <c r="S28" s="36">
        <v>-5.2999999999999989</v>
      </c>
      <c r="T28" s="36">
        <v>15.6</v>
      </c>
      <c r="U28" s="36">
        <v>32.456140350877192</v>
      </c>
      <c r="V28" s="36">
        <v>63.815789473684212</v>
      </c>
      <c r="W28" s="40">
        <f>'[1]окр среда'!AF23/'[1]окр среда'!B23*1000</f>
        <v>7.1460226013738097</v>
      </c>
      <c r="X28" s="79">
        <v>50</v>
      </c>
      <c r="Y28" s="80">
        <f>'[1]окр среда'!BO23/'[1]окр среда'!B23</f>
        <v>0.17781963217372038</v>
      </c>
      <c r="Z28" s="81">
        <f>'[1]окр среда'!BJ23/'[1]окр среда'!B23*1000</f>
        <v>9.4726346111234214</v>
      </c>
      <c r="AA28" s="82">
        <f>[1]отходы!P23/[1]отходы!E23</f>
        <v>2.4428265200729478E-3</v>
      </c>
      <c r="AB28" s="81">
        <f>[1]отходы!AF23/'[1]окр среда'!B23</f>
        <v>543.47301756038098</v>
      </c>
      <c r="AC28" s="83">
        <v>18.8</v>
      </c>
      <c r="AD28" s="84">
        <v>26337</v>
      </c>
      <c r="AE28" s="83" t="s">
        <v>199</v>
      </c>
      <c r="AF28" s="83">
        <v>15.1</v>
      </c>
      <c r="AG28" s="84">
        <v>32583</v>
      </c>
      <c r="AH28" s="83">
        <v>92</v>
      </c>
      <c r="AI28" s="83" t="s">
        <v>200</v>
      </c>
    </row>
    <row r="29" spans="1:35" ht="16" thickBot="1" x14ac:dyDescent="0.25">
      <c r="A29" s="4" t="s">
        <v>39</v>
      </c>
      <c r="B29" s="3">
        <v>2</v>
      </c>
      <c r="C29" s="70">
        <v>586468.30000000005</v>
      </c>
      <c r="D29" s="71">
        <v>129</v>
      </c>
      <c r="E29" s="72">
        <v>73.099999999999994</v>
      </c>
      <c r="F29" s="73" t="s">
        <v>201</v>
      </c>
      <c r="G29" s="74">
        <v>329.3</v>
      </c>
      <c r="H29" s="75">
        <v>2.4</v>
      </c>
      <c r="I29" s="75">
        <f>'[1]основные показатели'!DX64/'[1]окр среда'!H63*1000</f>
        <v>20.926523785444786</v>
      </c>
      <c r="J29" s="75">
        <f>'[1]основные показатели'!EX64/'[1]окр среда'!H63</f>
        <v>4.5447119685713169</v>
      </c>
      <c r="K29" s="75">
        <v>26.9</v>
      </c>
      <c r="L29" s="33">
        <v>11.2</v>
      </c>
      <c r="M29" s="33">
        <f>[1]новое!B63*1000/'[1]основные показатели'!D64</f>
        <v>0.31353422748650062</v>
      </c>
      <c r="N29" s="33">
        <f>[1]новое!G63*1000/'[1]основные показатели'!D64</f>
        <v>0.51820240376241067</v>
      </c>
      <c r="O29" s="77">
        <v>13.2</v>
      </c>
      <c r="P29" s="33">
        <v>20.560000000000002</v>
      </c>
      <c r="Q29" s="33">
        <v>9.7000000000000003E-2</v>
      </c>
      <c r="R29" s="78">
        <f>AVERAGE('[1]сельское хозяйство'!CQ63:CU63)</f>
        <v>27.781063950894499</v>
      </c>
      <c r="S29" s="36">
        <v>-16.899999999999999</v>
      </c>
      <c r="T29" s="36">
        <v>17.8</v>
      </c>
      <c r="U29" s="36">
        <v>27.102803738317753</v>
      </c>
      <c r="V29" s="36">
        <v>82.539682539682531</v>
      </c>
      <c r="W29" s="40">
        <f>'[1]окр среда'!AF63/'[1]окр среда'!B63*1000</f>
        <v>40.36534758477238</v>
      </c>
      <c r="X29" s="79">
        <v>89.8</v>
      </c>
      <c r="Y29" s="80">
        <f>'[1]окр среда'!BO63/'[1]окр среда'!B63</f>
        <v>1.3864776085591013</v>
      </c>
      <c r="Z29" s="81">
        <f>'[1]окр среда'!BJ63/'[1]окр среда'!B63*1000</f>
        <v>28.626445481037557</v>
      </c>
      <c r="AA29" s="82">
        <f>[1]отходы!P63/[1]отходы!E63</f>
        <v>3.0507877925558683E-3</v>
      </c>
      <c r="AB29" s="81">
        <f>[1]отходы!AF63/'[1]окр среда'!B63</f>
        <v>480381.26013968443</v>
      </c>
      <c r="AC29" s="83">
        <v>14.9</v>
      </c>
      <c r="AD29" s="84">
        <v>29868</v>
      </c>
      <c r="AE29" s="83" t="s">
        <v>202</v>
      </c>
      <c r="AF29" s="83">
        <v>9</v>
      </c>
      <c r="AG29" s="84">
        <v>37374</v>
      </c>
      <c r="AH29" s="83">
        <v>98</v>
      </c>
      <c r="AI29" s="83" t="s">
        <v>203</v>
      </c>
    </row>
    <row r="30" spans="1:35" ht="16" thickBot="1" x14ac:dyDescent="0.25">
      <c r="A30" s="4" t="s">
        <v>40</v>
      </c>
      <c r="B30" s="3">
        <v>2</v>
      </c>
      <c r="C30" s="70">
        <v>370820.2</v>
      </c>
      <c r="D30" s="71">
        <v>326</v>
      </c>
      <c r="E30" s="72">
        <v>69.900000000000006</v>
      </c>
      <c r="F30" s="73" t="s">
        <v>204</v>
      </c>
      <c r="G30" s="74">
        <v>56.3</v>
      </c>
      <c r="H30" s="75">
        <v>4.5</v>
      </c>
      <c r="I30" s="75">
        <f>'[1]основные показатели'!DX18/'[1]окр среда'!H17*1000</f>
        <v>3.3432037443881932</v>
      </c>
      <c r="J30" s="75">
        <f>'[1]основные показатели'!EX18/'[1]окр среда'!H17</f>
        <v>0.14614576368325533</v>
      </c>
      <c r="K30" s="76">
        <v>53.8</v>
      </c>
      <c r="L30" s="33">
        <v>38.5</v>
      </c>
      <c r="M30" s="33">
        <f>[1]новое!B17*1000/'[1]основные показатели'!D18</f>
        <v>0.73201782304264806</v>
      </c>
      <c r="N30" s="33">
        <f>[1]новое!G17*1000/'[1]основные показатели'!D18</f>
        <v>0.73201782304264806</v>
      </c>
      <c r="O30" s="77">
        <v>42.1</v>
      </c>
      <c r="P30" s="33">
        <v>23.080000000000002</v>
      </c>
      <c r="Q30" s="33">
        <v>1.7999999999999999E-2</v>
      </c>
      <c r="R30" s="78">
        <f>AVERAGE('[1]сельское хозяйство'!CQ17:CU17)</f>
        <v>43.579332264298344</v>
      </c>
      <c r="S30" s="36">
        <v>-9.4</v>
      </c>
      <c r="T30" s="36">
        <v>16.799999999999997</v>
      </c>
      <c r="U30" s="36">
        <v>38.053097345132741</v>
      </c>
      <c r="V30" s="36">
        <v>90.449438202247194</v>
      </c>
      <c r="W30" s="40">
        <f>'[1]окр среда'!AF17/'[1]окр среда'!B17*1000</f>
        <v>11.651499628357341</v>
      </c>
      <c r="X30" s="79">
        <v>81.7</v>
      </c>
      <c r="Y30" s="80">
        <f>'[1]окр среда'!BO17/'[1]окр среда'!B17</f>
        <v>0.43954277908354933</v>
      </c>
      <c r="Z30" s="81">
        <f>'[1]окр среда'!BJ17/'[1]окр среда'!B17*1000</f>
        <v>9.0399566082082803</v>
      </c>
      <c r="AA30" s="82">
        <f>[1]отходы!P17/[1]отходы!E17</f>
        <v>6.3777887227320805E-3</v>
      </c>
      <c r="AB30" s="81">
        <f>[1]отходы!AF17/'[1]окр среда'!B17</f>
        <v>747.31165190140496</v>
      </c>
      <c r="AC30" s="83">
        <v>28</v>
      </c>
      <c r="AD30" s="84">
        <v>21305</v>
      </c>
      <c r="AE30" s="83" t="s">
        <v>205</v>
      </c>
      <c r="AF30" s="83">
        <v>15.7</v>
      </c>
      <c r="AG30" s="84">
        <v>28152</v>
      </c>
      <c r="AH30" s="83">
        <v>81</v>
      </c>
      <c r="AI30" s="83" t="s">
        <v>206</v>
      </c>
    </row>
    <row r="31" spans="1:35" ht="16" thickBot="1" x14ac:dyDescent="0.25">
      <c r="A31" s="4" t="s">
        <v>41</v>
      </c>
      <c r="B31" s="3">
        <v>2</v>
      </c>
      <c r="C31" s="70">
        <v>383528.8</v>
      </c>
      <c r="D31" s="71">
        <v>257</v>
      </c>
      <c r="E31" s="72">
        <v>59.2</v>
      </c>
      <c r="F31" s="73" t="s">
        <v>207</v>
      </c>
      <c r="G31" s="74">
        <v>148.9</v>
      </c>
      <c r="H31" s="75">
        <v>6.4</v>
      </c>
      <c r="I31" s="75">
        <f>'[1]основные показатели'!DX20/'[1]окр среда'!H19*1000</f>
        <v>13.773421019977665</v>
      </c>
      <c r="J31" s="75">
        <f>'[1]основные показатели'!EX20/'[1]окр среда'!H19</f>
        <v>0.81937378500227498</v>
      </c>
      <c r="K31" s="76">
        <v>49.2</v>
      </c>
      <c r="L31" s="33">
        <v>-1.4</v>
      </c>
      <c r="M31" s="33">
        <f>[1]новое!B19*1000/'[1]основные показатели'!D20</f>
        <v>0.23296080591846371</v>
      </c>
      <c r="N31" s="33">
        <f>[1]новое!G19*1000/'[1]основные показатели'!D20</f>
        <v>0.11648040295923186</v>
      </c>
      <c r="O31" s="77">
        <v>28.7</v>
      </c>
      <c r="P31" s="33">
        <v>14.680000000000001</v>
      </c>
      <c r="Q31" s="33">
        <v>1.9E-2</v>
      </c>
      <c r="R31" s="78">
        <f>AVERAGE('[1]сельское хозяйство'!CQ19:CU19)</f>
        <v>18.442925043905877</v>
      </c>
      <c r="S31" s="36">
        <v>-10.199999999999999</v>
      </c>
      <c r="T31" s="36">
        <v>16.899999999999999</v>
      </c>
      <c r="U31" s="36">
        <v>37.113402061855673</v>
      </c>
      <c r="V31" s="36">
        <v>90.853658536585371</v>
      </c>
      <c r="W31" s="40">
        <f>'[1]окр среда'!AF19/'[1]окр среда'!B19*1000</f>
        <v>11.520053206018931</v>
      </c>
      <c r="X31" s="79">
        <v>34.700000000000003</v>
      </c>
      <c r="Y31" s="80">
        <f>'[1]окр среда'!BO19/'[1]окр среда'!B19</f>
        <v>0.5026068574007434</v>
      </c>
      <c r="Z31" s="81">
        <f>'[1]окр среда'!BJ19/'[1]окр среда'!B19*1000</f>
        <v>7.8383867174974169</v>
      </c>
      <c r="AA31" s="82">
        <f>[1]отходы!P19/[1]отходы!E19</f>
        <v>8.5986191879559165E-2</v>
      </c>
      <c r="AB31" s="81">
        <f>[1]отходы!AF19/'[1]окр среда'!B19</f>
        <v>56.696653958979113</v>
      </c>
      <c r="AC31" s="83">
        <v>23.7</v>
      </c>
      <c r="AD31" s="84">
        <v>21885</v>
      </c>
      <c r="AE31" s="83" t="s">
        <v>208</v>
      </c>
      <c r="AF31" s="83">
        <v>11.4</v>
      </c>
      <c r="AG31" s="84">
        <v>27681</v>
      </c>
      <c r="AH31" s="83">
        <v>98</v>
      </c>
      <c r="AI31" s="83" t="s">
        <v>209</v>
      </c>
    </row>
    <row r="32" spans="1:35" ht="16" thickBot="1" x14ac:dyDescent="0.25">
      <c r="A32" s="4" t="s">
        <v>42</v>
      </c>
      <c r="B32" s="3">
        <v>2</v>
      </c>
      <c r="C32" s="70">
        <v>479562.9</v>
      </c>
      <c r="D32" s="71">
        <v>248</v>
      </c>
      <c r="E32" s="72">
        <v>73.7</v>
      </c>
      <c r="F32" s="73" t="s">
        <v>210</v>
      </c>
      <c r="G32" s="74">
        <v>44.7</v>
      </c>
      <c r="H32" s="75">
        <v>5.8</v>
      </c>
      <c r="I32" s="75">
        <f>'[1]основные показатели'!DX52/'[1]окр среда'!H52*1000</f>
        <v>73.540602239373854</v>
      </c>
      <c r="J32" s="75">
        <f>'[1]основные показатели'!EX52/'[1]окр среда'!H52</f>
        <v>6.3072073051418638</v>
      </c>
      <c r="K32" s="75">
        <v>5.3</v>
      </c>
      <c r="L32" s="33">
        <v>27.4</v>
      </c>
      <c r="M32" s="33">
        <f>[1]новое!B52*1000/'[1]основные показатели'!D52</f>
        <v>0.41039671682626538</v>
      </c>
      <c r="N32" s="33">
        <f>[1]новое!G52*1000/'[1]основные показатели'!D52</f>
        <v>0.80255357957136342</v>
      </c>
      <c r="O32" s="77">
        <v>43.7</v>
      </c>
      <c r="P32" s="33">
        <v>18.899999999999999</v>
      </c>
      <c r="Q32" s="33">
        <v>8.9999999999999993E-3</v>
      </c>
      <c r="R32" s="78">
        <f>AVERAGE('[1]сельское хозяйство'!CQ52:CU52)</f>
        <v>19.254910926840221</v>
      </c>
      <c r="S32" s="36">
        <v>-14.9</v>
      </c>
      <c r="T32" s="36">
        <v>18.400000000000002</v>
      </c>
      <c r="U32" s="36">
        <v>37.313432835820898</v>
      </c>
      <c r="V32" s="36">
        <v>72.251308900523554</v>
      </c>
      <c r="W32" s="40">
        <f>'[1]окр среда'!AF52/'[1]окр среда'!B52*1000</f>
        <v>31.145241435058605</v>
      </c>
      <c r="X32" s="79">
        <v>40.200000000000003</v>
      </c>
      <c r="Y32" s="80">
        <f>'[1]окр среда'!BO52/'[1]окр среда'!B52</f>
        <v>1.0351632153301158</v>
      </c>
      <c r="Z32" s="81">
        <f>'[1]окр среда'!BJ52/'[1]окр среда'!B52*1000</f>
        <v>18.306744965645134</v>
      </c>
      <c r="AA32" s="82">
        <f>[1]отходы!P52/[1]отходы!E52</f>
        <v>2.3345974899861944E-2</v>
      </c>
      <c r="AB32" s="81">
        <f>[1]отходы!AF52/'[1]окр среда'!B52</f>
        <v>113.08847150567037</v>
      </c>
      <c r="AC32" s="83">
        <v>33.799999999999997</v>
      </c>
      <c r="AD32" s="84">
        <v>18867</v>
      </c>
      <c r="AE32" s="83" t="s">
        <v>211</v>
      </c>
      <c r="AF32" s="83">
        <v>11.9</v>
      </c>
      <c r="AG32" s="84">
        <v>25449</v>
      </c>
      <c r="AH32" s="83">
        <v>93</v>
      </c>
      <c r="AI32" s="83" t="s">
        <v>212</v>
      </c>
    </row>
    <row r="33" spans="1:35" ht="16" thickBot="1" x14ac:dyDescent="0.25">
      <c r="A33" s="4" t="s">
        <v>43</v>
      </c>
      <c r="B33" s="3">
        <v>2</v>
      </c>
      <c r="C33" s="70">
        <v>340581.4</v>
      </c>
      <c r="D33" s="71">
        <v>253</v>
      </c>
      <c r="E33" s="72">
        <v>68.599999999999994</v>
      </c>
      <c r="F33" s="73" t="s">
        <v>213</v>
      </c>
      <c r="G33" s="74">
        <v>173</v>
      </c>
      <c r="H33" s="75">
        <v>5.3</v>
      </c>
      <c r="I33" s="75">
        <f>'[1]основные показатели'!DX61/'[1]окр среда'!H61*1000</f>
        <v>48.011595253193221</v>
      </c>
      <c r="J33" s="75">
        <f>'[1]основные показатели'!EX61/'[1]окр среда'!H61</f>
        <v>3.1764652595343779</v>
      </c>
      <c r="K33" s="75">
        <v>22.2</v>
      </c>
      <c r="L33" s="33">
        <v>10.7</v>
      </c>
      <c r="M33" s="33">
        <f>[1]новое!B61*1000/'[1]основные показатели'!D61</f>
        <v>9.3096533944428531E-2</v>
      </c>
      <c r="N33" s="33">
        <f>[1]новое!G61*1000/'[1]основные показатели'!D61</f>
        <v>0.27928960183328555</v>
      </c>
      <c r="O33" s="77">
        <v>59.4</v>
      </c>
      <c r="P33" s="33">
        <v>23.859999999999996</v>
      </c>
      <c r="Q33" s="33">
        <v>0.10299999999999999</v>
      </c>
      <c r="R33" s="78">
        <f>AVERAGE('[1]сельское хозяйство'!CQ61:CU61)</f>
        <v>34.798071405232001</v>
      </c>
      <c r="S33" s="36">
        <v>-12.299999999999999</v>
      </c>
      <c r="T33" s="36">
        <v>19.399999999999999</v>
      </c>
      <c r="U33" s="36">
        <v>30.656934306569344</v>
      </c>
      <c r="V33" s="36">
        <v>69.767441860465112</v>
      </c>
      <c r="W33" s="40">
        <f>'[1]окр среда'!AF61/'[1]окр среда'!B61*1000</f>
        <v>8.337591780748232</v>
      </c>
      <c r="X33" s="79">
        <v>36.5</v>
      </c>
      <c r="Y33" s="80">
        <f>'[1]окр среда'!BO61/'[1]окр среда'!B61</f>
        <v>0.9792636023775585</v>
      </c>
      <c r="Z33" s="81">
        <f>'[1]окр среда'!BJ61/'[1]окр среда'!B61*1000</f>
        <v>23.9369570479546</v>
      </c>
      <c r="AA33" s="82">
        <f>[1]отходы!P61/[1]отходы!E61</f>
        <v>0.17864725769151751</v>
      </c>
      <c r="AB33" s="81">
        <f>[1]отходы!AF61/'[1]окр среда'!B61</f>
        <v>41.617354562814306</v>
      </c>
      <c r="AC33" s="83">
        <v>23.9</v>
      </c>
      <c r="AD33" s="84">
        <v>19200</v>
      </c>
      <c r="AE33" s="83" t="s">
        <v>214</v>
      </c>
      <c r="AF33" s="83">
        <v>15</v>
      </c>
      <c r="AG33" s="84">
        <v>24590</v>
      </c>
      <c r="AH33" s="83">
        <v>107</v>
      </c>
      <c r="AI33" s="83" t="s">
        <v>215</v>
      </c>
    </row>
    <row r="34" spans="1:35" ht="16" thickBot="1" x14ac:dyDescent="0.25">
      <c r="A34" s="4" t="s">
        <v>45</v>
      </c>
      <c r="B34" s="3">
        <v>2</v>
      </c>
      <c r="C34" s="70">
        <v>445276.7</v>
      </c>
      <c r="D34" s="71">
        <v>241</v>
      </c>
      <c r="E34" s="72">
        <v>78.5</v>
      </c>
      <c r="F34" s="73" t="s">
        <v>216</v>
      </c>
      <c r="G34" s="74">
        <v>86.6</v>
      </c>
      <c r="H34" s="75">
        <v>5</v>
      </c>
      <c r="I34" s="75">
        <f>'[1]основные показатели'!DX66/'[1]окр среда'!H65*1000</f>
        <v>1.040378462202854</v>
      </c>
      <c r="J34" s="75">
        <f>'[1]основные показатели'!EX66/'[1]окр среда'!H65</f>
        <v>6.8115344600828368E-2</v>
      </c>
      <c r="K34" s="75">
        <v>47.8</v>
      </c>
      <c r="L34" s="33">
        <v>3.2</v>
      </c>
      <c r="M34" s="33">
        <f>[1]новое!B65*1000/'[1]основные показатели'!D66</f>
        <v>0.55865921787709505</v>
      </c>
      <c r="N34" s="33">
        <f>[1]новое!G65*1000/'[1]основные показатели'!D66</f>
        <v>2.6858616244091107</v>
      </c>
      <c r="O34" s="77">
        <v>57.5</v>
      </c>
      <c r="P34" s="33">
        <v>13.26</v>
      </c>
      <c r="Q34" s="33">
        <v>5.5E-2</v>
      </c>
      <c r="R34" s="78">
        <f>AVERAGE('[1]сельское хозяйство'!CQ65:CU65)</f>
        <v>12.079517524104372</v>
      </c>
      <c r="S34" s="36">
        <v>-15.5</v>
      </c>
      <c r="T34" s="36">
        <v>18.600000000000001</v>
      </c>
      <c r="U34" s="36">
        <v>21.739130434782609</v>
      </c>
      <c r="V34" s="36">
        <v>81.818181818181827</v>
      </c>
      <c r="W34" s="40">
        <f>'[1]окр среда'!AF65/'[1]окр среда'!B65*1000</f>
        <v>51.621502558483662</v>
      </c>
      <c r="X34" s="79">
        <v>80.400000000000006</v>
      </c>
      <c r="Y34" s="80">
        <f>'[1]окр среда'!BO65/'[1]окр среда'!B65</f>
        <v>2.6534807803092773</v>
      </c>
      <c r="Z34" s="81">
        <f>'[1]окр среда'!BJ65/'[1]окр среда'!B65*1000</f>
        <v>23.833997898993552</v>
      </c>
      <c r="AA34" s="82">
        <f>[1]отходы!P65/[1]отходы!E65</f>
        <v>1.4249164628526314E-4</v>
      </c>
      <c r="AB34" s="81">
        <f>[1]отходы!AF65/'[1]окр среда'!B65</f>
        <v>188212.11926193637</v>
      </c>
      <c r="AC34" s="83">
        <v>17.3</v>
      </c>
      <c r="AD34" s="84">
        <v>20457</v>
      </c>
      <c r="AE34" s="83" t="s">
        <v>217</v>
      </c>
      <c r="AF34" s="83">
        <v>12.6</v>
      </c>
      <c r="AG34" s="84">
        <v>26628</v>
      </c>
      <c r="AH34" s="83">
        <v>94</v>
      </c>
      <c r="AI34" s="83" t="s">
        <v>218</v>
      </c>
    </row>
    <row r="35" spans="1:35" ht="16" thickBot="1" x14ac:dyDescent="0.25">
      <c r="A35" s="4" t="s">
        <v>46</v>
      </c>
      <c r="B35" s="3">
        <v>2</v>
      </c>
      <c r="C35" s="70">
        <v>482944.9</v>
      </c>
      <c r="D35" s="71">
        <v>276</v>
      </c>
      <c r="E35" s="72">
        <v>72.5</v>
      </c>
      <c r="F35" s="85" t="s">
        <v>219</v>
      </c>
      <c r="G35" s="74">
        <v>88.9</v>
      </c>
      <c r="H35" s="75">
        <v>3.3</v>
      </c>
      <c r="I35" s="75">
        <f>'[1]основные показатели'!DX22/'[1]окр среда'!H21*1000</f>
        <v>41.58907510862818</v>
      </c>
      <c r="J35" s="75">
        <f>'[1]основные показатели'!EX22/'[1]окр среда'!H21</f>
        <v>4.2768466790813155</v>
      </c>
      <c r="K35" s="76">
        <v>36.4</v>
      </c>
      <c r="L35" s="33">
        <v>9.6999999999999993</v>
      </c>
      <c r="M35" s="33">
        <f>[1]новое!B21*1000/'[1]основные показатели'!D22</f>
        <v>0.12563715988226001</v>
      </c>
      <c r="N35" s="33">
        <f>[1]новое!G21*1000/'[1]основные показатели'!D22</f>
        <v>9.3330461626821737E-2</v>
      </c>
      <c r="O35" s="77">
        <v>31.2</v>
      </c>
      <c r="P35" s="33">
        <v>19.22</v>
      </c>
      <c r="Q35" s="33">
        <v>0</v>
      </c>
      <c r="R35" s="78">
        <f>AVERAGE('[1]сельское хозяйство'!CQ21:CU21)</f>
        <v>24.275488758473507</v>
      </c>
      <c r="S35" s="36">
        <v>-11.5</v>
      </c>
      <c r="T35" s="36">
        <v>17.5</v>
      </c>
      <c r="U35" s="36">
        <v>36.111111111111107</v>
      </c>
      <c r="V35" s="36">
        <v>86.813186813186817</v>
      </c>
      <c r="W35" s="40">
        <f>'[1]окр среда'!AF21/'[1]окр среда'!B21*1000</f>
        <v>23.219172402355088</v>
      </c>
      <c r="X35" s="79">
        <v>18.7</v>
      </c>
      <c r="Y35" s="80">
        <f>'[1]окр среда'!BO21/'[1]окр среда'!B21</f>
        <v>2.03997014677834</v>
      </c>
      <c r="Z35" s="81">
        <f>'[1]окр среда'!BJ21/'[1]окр среда'!B21*1000</f>
        <v>43.950576333029275</v>
      </c>
      <c r="AA35" s="82">
        <f>[1]отходы!P21/[1]отходы!E21</f>
        <v>6.334832017475904E-2</v>
      </c>
      <c r="AB35" s="81">
        <f>[1]отходы!AF21/'[1]окр среда'!B21</f>
        <v>222.03279099980651</v>
      </c>
      <c r="AC35" s="83">
        <v>18.5</v>
      </c>
      <c r="AD35" s="84">
        <v>22713</v>
      </c>
      <c r="AE35" s="83" t="s">
        <v>220</v>
      </c>
      <c r="AF35" s="83">
        <v>9.9</v>
      </c>
      <c r="AG35" s="84">
        <v>29514</v>
      </c>
      <c r="AH35" s="83">
        <v>99</v>
      </c>
      <c r="AI35" s="83" t="s">
        <v>221</v>
      </c>
    </row>
    <row r="36" spans="1:35" ht="16" thickBot="1" x14ac:dyDescent="0.25">
      <c r="A36" s="4" t="s">
        <v>47</v>
      </c>
      <c r="B36" s="1">
        <v>3</v>
      </c>
      <c r="C36" s="70">
        <v>891049.1</v>
      </c>
      <c r="D36" s="71">
        <v>4.5999999999999996</v>
      </c>
      <c r="E36" s="72">
        <v>69.599999999999994</v>
      </c>
      <c r="F36" s="73" t="s">
        <v>222</v>
      </c>
      <c r="G36" s="74">
        <v>44.9</v>
      </c>
      <c r="H36" s="75">
        <v>27.3</v>
      </c>
      <c r="I36" s="75">
        <f>'[1]основные показатели'!DX81/'[1]окр среда'!H79*1000</f>
        <v>0.42052144659377627</v>
      </c>
      <c r="J36" s="75">
        <f>'[1]основные показатели'!EX81/'[1]окр среда'!H79</f>
        <v>-4.2052144659377629E-3</v>
      </c>
      <c r="K36" s="75">
        <v>19.600000000000001</v>
      </c>
      <c r="L36" s="33">
        <v>0</v>
      </c>
      <c r="M36" s="33">
        <f>[1]новое!B79*1000/'[1]основные показатели'!D81</f>
        <v>1.0862619808306708</v>
      </c>
      <c r="N36" s="33">
        <f>[1]новое!G79*1000/'[1]основные показатели'!D81</f>
        <v>2.0447284345047922</v>
      </c>
      <c r="O36" s="77">
        <v>1</v>
      </c>
      <c r="P36" s="33">
        <v>20.54</v>
      </c>
      <c r="Q36" s="33">
        <v>1E-3</v>
      </c>
      <c r="R36" s="78">
        <f>AVERAGE('[1]сельское хозяйство'!CQ79:CU79)</f>
        <v>47.65743025740116</v>
      </c>
      <c r="S36" s="36">
        <v>-14</v>
      </c>
      <c r="T36" s="36">
        <v>11.6</v>
      </c>
      <c r="U36" s="36">
        <v>53.773584905660378</v>
      </c>
      <c r="V36" s="36">
        <v>66.292134831460672</v>
      </c>
      <c r="W36" s="40">
        <f>'[1]окр среда'!AF79/'[1]окр среда'!B79*1000</f>
        <v>0.84001938506273222</v>
      </c>
      <c r="X36" s="79">
        <v>7.3</v>
      </c>
      <c r="Y36" s="80">
        <f>'[1]окр среда'!BO79/'[1]окр среда'!B79</f>
        <v>5.5979753378924128E-2</v>
      </c>
      <c r="Z36" s="81">
        <f>'[1]окр среда'!BJ79/'[1]окр среда'!B79*1000</f>
        <v>0.53847396478380272</v>
      </c>
      <c r="AA36" s="82">
        <f>[1]отходы!P79/[1]отходы!E79</f>
        <v>3.9509972887761771E-2</v>
      </c>
      <c r="AB36" s="81">
        <f>[1]отходы!AF79/'[1]окр среда'!B79</f>
        <v>10.312065564589952</v>
      </c>
      <c r="AC36" s="83">
        <v>21.3</v>
      </c>
      <c r="AD36" s="84">
        <v>33725</v>
      </c>
      <c r="AE36" s="83" t="s">
        <v>223</v>
      </c>
      <c r="AF36" s="83">
        <v>14.6</v>
      </c>
      <c r="AG36" s="84">
        <v>55373</v>
      </c>
      <c r="AH36" s="83">
        <v>107</v>
      </c>
      <c r="AI36" s="83" t="s">
        <v>224</v>
      </c>
    </row>
    <row r="37" spans="1:35" ht="16" thickBot="1" x14ac:dyDescent="0.25">
      <c r="A37" s="4" t="s">
        <v>48</v>
      </c>
      <c r="B37" s="1">
        <v>3</v>
      </c>
      <c r="C37" s="70">
        <v>1518066.7</v>
      </c>
      <c r="D37" s="71">
        <v>5.6</v>
      </c>
      <c r="E37" s="72">
        <v>86.5</v>
      </c>
      <c r="F37" s="73" t="s">
        <v>225</v>
      </c>
      <c r="G37" s="74">
        <v>46.3</v>
      </c>
      <c r="H37" s="75">
        <v>5.5</v>
      </c>
      <c r="I37" s="75">
        <f>'[1]основные показатели'!DX85/'[1]окр среда'!H83*1000</f>
        <v>25.514403292181068</v>
      </c>
      <c r="J37" s="75">
        <f>'[1]основные показатели'!EX85/'[1]окр среда'!H83</f>
        <v>3.5308641975308643</v>
      </c>
      <c r="K37" s="75">
        <v>37.5</v>
      </c>
      <c r="L37" s="33">
        <v>-98.7</v>
      </c>
      <c r="M37" s="33">
        <f>[1]новое!B83*1000/'[1]основные показатели'!D85</f>
        <v>1.0148163182463974E-2</v>
      </c>
      <c r="N37" s="33">
        <f>[1]новое!G83*1000/'[1]основные показатели'!D85</f>
        <v>4.0592652729855898E-2</v>
      </c>
      <c r="O37" s="77">
        <v>0.3</v>
      </c>
      <c r="P37" s="33">
        <v>0</v>
      </c>
      <c r="Q37" s="33">
        <v>4.0000000000000001E-3</v>
      </c>
      <c r="R37" s="78">
        <v>0</v>
      </c>
      <c r="S37" s="36">
        <v>-29.900000000000002</v>
      </c>
      <c r="T37" s="36">
        <v>12.6</v>
      </c>
      <c r="U37" s="36">
        <v>18.796992481203006</v>
      </c>
      <c r="V37" s="36">
        <v>63.157894736842103</v>
      </c>
      <c r="W37" s="40">
        <f>'[1]окр среда'!AF83/'[1]окр среда'!B83*1000</f>
        <v>0.86493218931635751</v>
      </c>
      <c r="X37" s="79">
        <v>50.7</v>
      </c>
      <c r="Y37" s="80">
        <f>'[1]окр среда'!BO83/'[1]окр среда'!B83</f>
        <v>5.7777470246332688E-2</v>
      </c>
      <c r="Z37" s="81">
        <f>'[1]окр среда'!BJ83/'[1]окр среда'!B83*1000</f>
        <v>9.730487129809022E-2</v>
      </c>
      <c r="AA37" s="82">
        <f>[1]отходы!P83/[1]отходы!E83</f>
        <v>4.6149621875440349E-6</v>
      </c>
      <c r="AB37" s="81">
        <f>[1]отходы!AF83/'[1]окр среда'!B83</f>
        <v>2886.3565431903894</v>
      </c>
      <c r="AC37" s="83">
        <v>3.9</v>
      </c>
      <c r="AD37" s="84">
        <v>35638</v>
      </c>
      <c r="AE37" s="83" t="s">
        <v>226</v>
      </c>
      <c r="AF37" s="83">
        <v>8.6999999999999993</v>
      </c>
      <c r="AG37" s="84">
        <v>70864</v>
      </c>
      <c r="AH37" s="83">
        <v>82</v>
      </c>
      <c r="AI37" s="83" t="s">
        <v>227</v>
      </c>
    </row>
    <row r="38" spans="1:35" ht="16" thickBot="1" x14ac:dyDescent="0.25">
      <c r="A38" s="4" t="s">
        <v>49</v>
      </c>
      <c r="B38" s="1">
        <v>3</v>
      </c>
      <c r="C38" s="70">
        <v>828365.9</v>
      </c>
      <c r="D38" s="71">
        <v>24</v>
      </c>
      <c r="E38" s="72">
        <v>84.2</v>
      </c>
      <c r="F38" s="73" t="s">
        <v>228</v>
      </c>
      <c r="G38" s="74">
        <v>60.4</v>
      </c>
      <c r="H38" s="75">
        <v>12.4</v>
      </c>
      <c r="I38" s="75">
        <f>'[1]основные показатели'!DX29/'[1]окр среда'!H29*1000</f>
        <v>726.5625</v>
      </c>
      <c r="J38" s="75">
        <f>'[1]основные показатели'!EX29/'[1]окр среда'!H29</f>
        <v>125.1171875</v>
      </c>
      <c r="K38" s="76">
        <v>25</v>
      </c>
      <c r="L38" s="33">
        <v>0</v>
      </c>
      <c r="M38" s="33">
        <f>[1]новое!B29*1000/'[1]основные показатели'!D29</f>
        <v>8.2088327039894923E-2</v>
      </c>
      <c r="N38" s="33">
        <f>[1]новое!G29*1000/'[1]основные показатели'!D29</f>
        <v>8.2088327039894923E-2</v>
      </c>
      <c r="O38" s="77">
        <v>0.2</v>
      </c>
      <c r="P38" s="33">
        <v>0</v>
      </c>
      <c r="Q38" s="33">
        <v>0</v>
      </c>
      <c r="R38" s="78">
        <f>AVERAGE('[1]сельское хозяйство'!CQ29:CU29)</f>
        <v>26.313848090642047</v>
      </c>
      <c r="S38" s="36">
        <v>-12.1</v>
      </c>
      <c r="T38" s="36">
        <v>12.299999999999999</v>
      </c>
      <c r="U38" s="36">
        <v>31.654676258992804</v>
      </c>
      <c r="V38" s="36">
        <v>60.416666666666664</v>
      </c>
      <c r="W38" s="40">
        <f>'[1]окр среда'!AF29/'[1]окр среда'!B29*1000</f>
        <v>13.733419828573794</v>
      </c>
      <c r="X38" s="79">
        <v>89.6</v>
      </c>
      <c r="Y38" s="80">
        <f>'[1]окр среда'!BO29/'[1]окр среда'!B29</f>
        <v>0.96347876495838558</v>
      </c>
      <c r="Z38" s="81">
        <f>'[1]окр среда'!BJ29/'[1]окр среда'!B29*1000</f>
        <v>8.7645443127078995</v>
      </c>
      <c r="AA38" s="82">
        <f>[1]отходы!P29/[1]отходы!E29</f>
        <v>7.8049884113777412E-5</v>
      </c>
      <c r="AB38" s="81">
        <f>[1]отходы!AF29/'[1]окр среда'!B29</f>
        <v>248153.6765619521</v>
      </c>
      <c r="AC38" s="83">
        <v>7.9</v>
      </c>
      <c r="AD38" s="84">
        <v>31581</v>
      </c>
      <c r="AE38" s="83" t="s">
        <v>229</v>
      </c>
      <c r="AF38" s="83">
        <v>10.199999999999999</v>
      </c>
      <c r="AG38" s="84">
        <v>46355</v>
      </c>
      <c r="AH38" s="83">
        <v>108</v>
      </c>
      <c r="AI38" s="83" t="s">
        <v>230</v>
      </c>
    </row>
    <row r="39" spans="1:35" ht="16" thickBot="1" x14ac:dyDescent="0.25">
      <c r="A39" s="4" t="s">
        <v>50</v>
      </c>
      <c r="B39" s="1">
        <v>3</v>
      </c>
      <c r="C39" s="70">
        <v>1258706.5</v>
      </c>
      <c r="D39" s="71">
        <v>4</v>
      </c>
      <c r="E39" s="72">
        <v>81.5</v>
      </c>
      <c r="F39" s="73" t="s">
        <v>231</v>
      </c>
      <c r="G39" s="74">
        <v>208.3</v>
      </c>
      <c r="H39" s="75">
        <v>1.4</v>
      </c>
      <c r="I39" s="75">
        <f>'[1]основные показатели'!DX79/'[1]окр среда'!H77*1000</f>
        <v>11.218144128764783</v>
      </c>
      <c r="J39" s="75">
        <f>'[1]основные показатели'!EX79/'[1]окр среда'!H77</f>
        <v>2.0442628947689307</v>
      </c>
      <c r="K39" s="75">
        <v>38.799999999999997</v>
      </c>
      <c r="L39" s="33">
        <v>-46.2</v>
      </c>
      <c r="M39" s="33">
        <f>[1]новое!B77*1000/'[1]основные показатели'!D79</f>
        <v>0.83130835145159232</v>
      </c>
      <c r="N39" s="33">
        <f>[1]новое!G77*1000/'[1]основные показатели'!D79</f>
        <v>4.194909835017266</v>
      </c>
      <c r="O39" s="77">
        <v>0.5</v>
      </c>
      <c r="P39" s="33">
        <v>10.02</v>
      </c>
      <c r="Q39" s="33">
        <v>1.9E-2</v>
      </c>
      <c r="R39" s="78">
        <f>AVERAGE('[1]сельское хозяйство'!CQ77:CU77)</f>
        <v>22.466894224403795</v>
      </c>
      <c r="S39" s="36">
        <v>-37.4</v>
      </c>
      <c r="T39" s="36">
        <v>14</v>
      </c>
      <c r="U39" s="36">
        <v>10.869565217391305</v>
      </c>
      <c r="V39" s="36">
        <v>52.380952380952387</v>
      </c>
      <c r="W39" s="40">
        <f>'[1]окр среда'!AF77/'[1]окр среда'!B77*1000</f>
        <v>0.92751051313708377</v>
      </c>
      <c r="X39" s="79">
        <v>62.6</v>
      </c>
      <c r="Y39" s="80">
        <f>'[1]окр среда'!BO77/'[1]окр среда'!B77</f>
        <v>5.6934876114107143E-2</v>
      </c>
      <c r="Z39" s="81">
        <f>'[1]окр среда'!BJ77/'[1]окр среда'!B77*1000</f>
        <v>0.23998523766483987</v>
      </c>
      <c r="AA39" s="82">
        <f>[1]отходы!P77/[1]отходы!E77</f>
        <v>2.6793201536738707E-3</v>
      </c>
      <c r="AB39" s="81">
        <f>[1]отходы!AF77/'[1]окр среда'!B77</f>
        <v>2503.0521215343633</v>
      </c>
      <c r="AC39" s="83">
        <v>33.700000000000003</v>
      </c>
      <c r="AD39" s="84">
        <v>32297</v>
      </c>
      <c r="AE39" s="83" t="s">
        <v>232</v>
      </c>
      <c r="AF39" s="83">
        <v>17.3</v>
      </c>
      <c r="AG39" s="84">
        <v>46338</v>
      </c>
      <c r="AH39" s="83">
        <v>68</v>
      </c>
      <c r="AI39" s="83" t="s">
        <v>233</v>
      </c>
    </row>
    <row r="40" spans="1:35" ht="16" thickBot="1" x14ac:dyDescent="0.25">
      <c r="A40" s="4" t="s">
        <v>51</v>
      </c>
      <c r="B40" s="1">
        <v>3</v>
      </c>
      <c r="C40" s="70">
        <v>2400858.1</v>
      </c>
      <c r="D40" s="71">
        <v>31</v>
      </c>
      <c r="E40" s="72">
        <v>77.400000000000006</v>
      </c>
      <c r="F40" s="73" t="s">
        <v>234</v>
      </c>
      <c r="G40" s="74">
        <v>28.9</v>
      </c>
      <c r="H40" s="75">
        <v>3.3</v>
      </c>
      <c r="I40" s="75">
        <f>'[1]основные показатели'!DX86/'[1]окр среда'!H84*1000</f>
        <v>30.153508771929825</v>
      </c>
      <c r="J40" s="75">
        <f>'[1]основные показатели'!EX86/'[1]окр среда'!H84</f>
        <v>2.3629385964912282</v>
      </c>
      <c r="K40" s="75">
        <v>40.9</v>
      </c>
      <c r="L40" s="33">
        <v>4</v>
      </c>
      <c r="M40" s="33">
        <f>[1]новое!B84*1000/'[1]основные показатели'!D86</f>
        <v>6.1455260570304815E-2</v>
      </c>
      <c r="N40" s="33">
        <f>[1]новое!G84*1000/'[1]основные показатели'!D86</f>
        <v>0.46705998033431662</v>
      </c>
      <c r="O40" s="77">
        <v>2.1</v>
      </c>
      <c r="P40" s="33">
        <v>0</v>
      </c>
      <c r="Q40" s="33">
        <v>0</v>
      </c>
      <c r="R40" s="78">
        <f>AVERAGE('[1]сельское хозяйство'!CQ84:CU84)</f>
        <v>118.73361315476522</v>
      </c>
      <c r="S40" s="36">
        <v>-13.5</v>
      </c>
      <c r="T40" s="36">
        <v>13</v>
      </c>
      <c r="U40" s="36">
        <v>53.061224489795919</v>
      </c>
      <c r="V40" s="36">
        <v>81.428571428571431</v>
      </c>
      <c r="W40" s="40">
        <f>'[1]окр среда'!AF84/'[1]окр среда'!B84*1000</f>
        <v>7.3477916441831894</v>
      </c>
      <c r="X40" s="79">
        <v>49.3</v>
      </c>
      <c r="Y40" s="80">
        <f>'[1]окр среда'!BO84/'[1]окр среда'!B84</f>
        <v>0.86359513668040544</v>
      </c>
      <c r="Z40" s="81">
        <f>'[1]окр среда'!BJ84/'[1]окр среда'!B84*1000</f>
        <v>2.9850403554494207</v>
      </c>
      <c r="AA40" s="82">
        <f>[1]отходы!P84/[1]отходы!E84</f>
        <v>9.1169989370201265E-5</v>
      </c>
      <c r="AB40" s="81">
        <f>[1]отходы!AF84/'[1]окр среда'!B84</f>
        <v>1808.6159730657498</v>
      </c>
      <c r="AC40" s="83">
        <v>17.600000000000001</v>
      </c>
      <c r="AD40" s="84">
        <v>43512</v>
      </c>
      <c r="AE40" s="83" t="s">
        <v>235</v>
      </c>
      <c r="AF40" s="83">
        <v>7.7</v>
      </c>
      <c r="AG40" s="84">
        <v>60770</v>
      </c>
      <c r="AH40" s="83">
        <v>97</v>
      </c>
      <c r="AI40" s="83" t="s">
        <v>236</v>
      </c>
    </row>
    <row r="41" spans="1:35" ht="16" thickBot="1" x14ac:dyDescent="0.25">
      <c r="A41" s="4" t="s">
        <v>52</v>
      </c>
      <c r="B41" s="1">
        <v>3</v>
      </c>
      <c r="C41" s="70">
        <v>2384622.4</v>
      </c>
      <c r="D41" s="71">
        <v>16</v>
      </c>
      <c r="E41" s="72">
        <v>85.9</v>
      </c>
      <c r="F41" s="73" t="s">
        <v>237</v>
      </c>
      <c r="G41" s="74">
        <v>140</v>
      </c>
      <c r="H41" s="75">
        <v>0.6</v>
      </c>
      <c r="I41" s="75">
        <f>'[1]основные показатели'!DX65/'[1]окр среда'!H64*1000</f>
        <v>0.28347349522819615</v>
      </c>
      <c r="J41" s="75">
        <f>'[1]основные показатели'!EX65/'[1]окр среда'!H64</f>
        <v>3.472550316545403E-2</v>
      </c>
      <c r="K41" s="75">
        <v>29.8</v>
      </c>
      <c r="L41" s="33">
        <v>11.1</v>
      </c>
      <c r="M41" s="33">
        <f>[1]новое!B64*1000/'[1]основные показатели'!D65</f>
        <v>0.71329958582604691</v>
      </c>
      <c r="N41" s="33">
        <f>[1]новое!G64*1000/'[1]основные показатели'!D65</f>
        <v>1.1965025310630464</v>
      </c>
      <c r="O41" s="77">
        <v>2.9</v>
      </c>
      <c r="P41" s="33">
        <v>20.880000000000003</v>
      </c>
      <c r="Q41" s="33">
        <v>0.439</v>
      </c>
      <c r="R41" s="78">
        <f>AVERAGE('[1]сельское хозяйство'!CQ64:CU64)</f>
        <v>50.113601811115728</v>
      </c>
      <c r="S41" s="36">
        <v>-23</v>
      </c>
      <c r="T41" s="36">
        <v>14.900000000000002</v>
      </c>
      <c r="U41" s="36">
        <v>24.752475247524753</v>
      </c>
      <c r="V41" s="36">
        <v>63.235294117647058</v>
      </c>
      <c r="W41" s="40">
        <f>'[1]окр среда'!AF64/'[1]окр среда'!B64*1000</f>
        <v>14.9094403461886</v>
      </c>
      <c r="X41" s="79">
        <v>16.2</v>
      </c>
      <c r="Y41" s="80">
        <f>'[1]окр среда'!BO64/'[1]окр среда'!B64</f>
        <v>0.36777757819601919</v>
      </c>
      <c r="Z41" s="81">
        <f>'[1]окр среда'!BJ64/'[1]окр среда'!B64*1000</f>
        <v>1.4001077741496397</v>
      </c>
      <c r="AA41" s="82">
        <f>[1]отходы!P64/[1]отходы!E64</f>
        <v>3.4811326258544495E-2</v>
      </c>
      <c r="AB41" s="81">
        <f>[1]отходы!AF64/'[1]окр среда'!B64</f>
        <v>18.053294139422079</v>
      </c>
      <c r="AC41" s="83">
        <v>18.8</v>
      </c>
      <c r="AD41" s="84">
        <v>32659</v>
      </c>
      <c r="AE41" s="83" t="s">
        <v>238</v>
      </c>
      <c r="AF41" s="83">
        <v>11.7</v>
      </c>
      <c r="AG41" s="84">
        <v>50059</v>
      </c>
      <c r="AH41" s="83">
        <v>77</v>
      </c>
      <c r="AI41" s="83" t="s">
        <v>239</v>
      </c>
    </row>
    <row r="42" spans="1:35" ht="16" thickBot="1" x14ac:dyDescent="0.25">
      <c r="A42" s="4" t="s">
        <v>53</v>
      </c>
      <c r="B42" s="1">
        <v>3</v>
      </c>
      <c r="C42" s="70">
        <v>608977.5</v>
      </c>
      <c r="D42" s="71">
        <v>13</v>
      </c>
      <c r="E42" s="72">
        <v>79.7</v>
      </c>
      <c r="F42" s="73" t="s">
        <v>240</v>
      </c>
      <c r="G42" s="74">
        <v>176.6</v>
      </c>
      <c r="H42" s="75">
        <v>5.8</v>
      </c>
      <c r="I42" s="75">
        <f>'[1]основные показатели'!DX83/'[1]окр среда'!H81*1000</f>
        <v>75.420673076923066</v>
      </c>
      <c r="J42" s="75">
        <f>'[1]основные показатели'!EX83/'[1]окр среда'!H81</f>
        <v>4.3674879807692308</v>
      </c>
      <c r="K42" s="75">
        <v>48</v>
      </c>
      <c r="L42" s="33">
        <v>15.5</v>
      </c>
      <c r="M42" s="33">
        <f>[1]новое!B81*1000/'[1]основные показатели'!D83</f>
        <v>3.3684210526315789E-2</v>
      </c>
      <c r="N42" s="33">
        <f>[1]новое!G81*1000/'[1]основные показатели'!D83</f>
        <v>0.14736842105263157</v>
      </c>
      <c r="O42" s="77">
        <v>0.8</v>
      </c>
      <c r="P42" s="33">
        <v>18.399999999999999</v>
      </c>
      <c r="Q42" s="33">
        <v>3.5000000000000003E-2</v>
      </c>
      <c r="R42" s="78">
        <f>AVERAGE('[1]сельское хозяйство'!CQ81:CU81)</f>
        <v>47.502725807659985</v>
      </c>
      <c r="S42" s="36">
        <v>-24.799999999999997</v>
      </c>
      <c r="T42" s="36">
        <v>17.3</v>
      </c>
      <c r="U42" s="36">
        <v>13.725490196078432</v>
      </c>
      <c r="V42" s="36">
        <v>116.32653061224489</v>
      </c>
      <c r="W42" s="40">
        <f>'[1]окр среда'!AF81/'[1]окр среда'!B81*1000</f>
        <v>1.5362484812088879</v>
      </c>
      <c r="X42" s="79">
        <v>79.900000000000006</v>
      </c>
      <c r="Y42" s="80">
        <f>'[1]окр среда'!BO81/'[1]окр среда'!B81</f>
        <v>9.9348300540987991E-2</v>
      </c>
      <c r="Z42" s="81">
        <f>'[1]окр среда'!BJ81/'[1]окр среда'!B81*1000</f>
        <v>2.0060104134793741</v>
      </c>
      <c r="AA42" s="82">
        <f>[1]отходы!P81/[1]отходы!E81</f>
        <v>4.4466319636063254E-4</v>
      </c>
      <c r="AB42" s="81">
        <f>[1]отходы!AF81/'[1]окр среда'!B81</f>
        <v>4294.2974712334335</v>
      </c>
      <c r="AC42" s="83">
        <v>17.899999999999999</v>
      </c>
      <c r="AD42" s="84">
        <v>34158</v>
      </c>
      <c r="AE42" s="83" t="s">
        <v>241</v>
      </c>
      <c r="AF42" s="83">
        <v>12</v>
      </c>
      <c r="AG42" s="84">
        <v>41740</v>
      </c>
      <c r="AH42" s="83">
        <v>119</v>
      </c>
      <c r="AI42" s="83" t="s">
        <v>242</v>
      </c>
    </row>
    <row r="43" spans="1:35" ht="16" thickBot="1" x14ac:dyDescent="0.25">
      <c r="A43" s="4" t="s">
        <v>54</v>
      </c>
      <c r="B43" s="1">
        <v>3</v>
      </c>
      <c r="C43" s="70">
        <v>1898634.8</v>
      </c>
      <c r="D43" s="71">
        <v>1.2</v>
      </c>
      <c r="E43" s="72">
        <v>46.3</v>
      </c>
      <c r="F43" s="85">
        <v>950.6</v>
      </c>
      <c r="G43" s="74">
        <v>0</v>
      </c>
      <c r="H43" s="76">
        <v>3.4</v>
      </c>
      <c r="I43" s="75">
        <f>'[1]основные показатели'!DX88/'[1]окр среда'!H86*1000</f>
        <v>2523.2558139534885</v>
      </c>
      <c r="J43" s="75">
        <f>'[1]основные показатели'!EX88/'[1]окр среда'!H86</f>
        <v>384.06976744186051</v>
      </c>
      <c r="K43" s="75">
        <v>26.3</v>
      </c>
      <c r="L43" s="33">
        <v>-19.3</v>
      </c>
      <c r="M43" s="33">
        <f>[1]новое!B86*1000/'[1]основные показатели'!D88</f>
        <v>9.3431748108007105E-3</v>
      </c>
      <c r="N43" s="33">
        <f>[1]новое!G86*1000/'[1]основные показатели'!D88</f>
        <v>9.3431748108007105E-3</v>
      </c>
      <c r="O43" s="86">
        <v>0</v>
      </c>
      <c r="P43" s="33">
        <v>0</v>
      </c>
      <c r="Q43" s="33">
        <v>0</v>
      </c>
      <c r="R43" s="78">
        <v>0</v>
      </c>
      <c r="S43" s="36">
        <v>-24.7</v>
      </c>
      <c r="T43" s="36">
        <v>9.1</v>
      </c>
      <c r="U43" s="36">
        <v>31.428571428571427</v>
      </c>
      <c r="V43" s="36">
        <v>45.121951219512198</v>
      </c>
      <c r="W43" s="40">
        <f>'[1]окр среда'!AF86/'[1]окр среда'!B86*1000</f>
        <v>0.23562644061312771</v>
      </c>
      <c r="X43" s="79">
        <v>55</v>
      </c>
      <c r="Y43" s="80">
        <f>'[1]окр среда'!BO86/'[1]окр среда'!B86</f>
        <v>1.5634507353624004E-2</v>
      </c>
      <c r="Z43" s="81">
        <f>'[1]окр среда'!BJ86/'[1]окр среда'!B86*1000</f>
        <v>4.0195098692827662E-2</v>
      </c>
      <c r="AA43" s="82">
        <f>[1]отходы!P86/[1]отходы!E86</f>
        <v>5.5751387640598435E-5</v>
      </c>
      <c r="AB43" s="81">
        <f>[1]отходы!AF86/'[1]окр среда'!B86</f>
        <v>165.77043991456461</v>
      </c>
      <c r="AC43" s="83">
        <v>28.8</v>
      </c>
      <c r="AD43" s="84">
        <v>30869</v>
      </c>
      <c r="AE43" s="83" t="s">
        <v>243</v>
      </c>
      <c r="AF43" s="83">
        <v>8</v>
      </c>
      <c r="AG43" s="84">
        <v>89541</v>
      </c>
      <c r="AH43" s="83">
        <v>36</v>
      </c>
      <c r="AI43" s="83" t="s">
        <v>244</v>
      </c>
    </row>
    <row r="44" spans="1:35" ht="16" thickBot="1" x14ac:dyDescent="0.25">
      <c r="A44" s="4" t="s">
        <v>55</v>
      </c>
      <c r="B44" s="3">
        <v>4</v>
      </c>
      <c r="C44" s="70">
        <v>596388.19999999995</v>
      </c>
      <c r="D44" s="71">
        <v>83</v>
      </c>
      <c r="E44" s="72">
        <v>87.3</v>
      </c>
      <c r="F44" s="87" t="s">
        <v>245</v>
      </c>
      <c r="G44" s="88">
        <v>125.4</v>
      </c>
      <c r="H44" s="75">
        <v>5.3</v>
      </c>
      <c r="I44" s="75">
        <f>'[1]основные показатели'!DX36/'[1]окр среда'!H37*1000</f>
        <v>7.1560196560196569</v>
      </c>
      <c r="J44" s="75">
        <f>'[1]основные показатели'!EX36/'[1]окр среда'!H37</f>
        <v>1.0058353808353808</v>
      </c>
      <c r="K44" s="76">
        <v>40</v>
      </c>
      <c r="L44" s="33">
        <v>27.6</v>
      </c>
      <c r="M44" s="33">
        <f>[1]новое!B37*1000/'[1]основные показатели'!D36</f>
        <v>0.15305300467214433</v>
      </c>
      <c r="N44" s="33">
        <f>[1]новое!G37*1000/'[1]основные показатели'!D36</f>
        <v>2.2152408570968261</v>
      </c>
      <c r="O44" s="77">
        <v>66.400000000000006</v>
      </c>
      <c r="P44" s="33">
        <v>30.4</v>
      </c>
      <c r="Q44" s="33">
        <v>7.0000000000000001E-3</v>
      </c>
      <c r="R44" s="78">
        <f>AVERAGE('[1]сельское хозяйство'!CQ37:CU37)</f>
        <v>245.0623254600026</v>
      </c>
      <c r="S44" s="36">
        <v>-6.6</v>
      </c>
      <c r="T44" s="36">
        <v>24.900000000000002</v>
      </c>
      <c r="U44" s="36">
        <v>17.647058823529413</v>
      </c>
      <c r="V44" s="36">
        <v>16.129032258064516</v>
      </c>
      <c r="W44" s="40">
        <f>'[1]окр среда'!AF37/'[1]окр среда'!B37*1000</f>
        <v>22.845953002610969</v>
      </c>
      <c r="X44" s="79">
        <v>19.3</v>
      </c>
      <c r="Y44" s="80">
        <f>'[1]окр среда'!BO37/'[1]окр среда'!B37</f>
        <v>0.71108028720626637</v>
      </c>
      <c r="Z44" s="81">
        <f>'[1]окр среда'!BJ37/'[1]окр среда'!B37*1000</f>
        <v>6.1194516971279374</v>
      </c>
      <c r="AA44" s="82">
        <f>[1]отходы!P37/[1]отходы!E37</f>
        <v>0.40408481007316277</v>
      </c>
      <c r="AB44" s="81">
        <f>[1]отходы!AF37/'[1]окр среда'!B37</f>
        <v>8.314783983355106</v>
      </c>
      <c r="AC44" s="83">
        <v>33.4</v>
      </c>
      <c r="AD44" s="84">
        <v>20610</v>
      </c>
      <c r="AE44" s="83" t="s">
        <v>246</v>
      </c>
      <c r="AF44" s="83">
        <v>15.6</v>
      </c>
      <c r="AG44" s="84">
        <v>25199</v>
      </c>
      <c r="AH44" s="83">
        <v>174</v>
      </c>
      <c r="AI44" s="83" t="s">
        <v>247</v>
      </c>
    </row>
    <row r="45" spans="1:35" ht="16" thickBot="1" x14ac:dyDescent="0.25">
      <c r="A45" s="5" t="s">
        <v>56</v>
      </c>
      <c r="B45" s="3">
        <v>4</v>
      </c>
      <c r="C45" s="70">
        <v>332442.8</v>
      </c>
      <c r="D45" s="71">
        <v>325</v>
      </c>
      <c r="E45" s="72">
        <v>73.900000000000006</v>
      </c>
      <c r="F45" s="73" t="s">
        <v>248</v>
      </c>
      <c r="G45" s="74">
        <v>116.9</v>
      </c>
      <c r="H45" s="75">
        <v>18.8</v>
      </c>
      <c r="I45" s="75">
        <f>'[1]основные показатели'!DX6/'[1]окр среда'!H6*1000</f>
        <v>8.3764605452702341</v>
      </c>
      <c r="J45" s="75">
        <f>'[1]основные показатели'!EX6/'[1]окр среда'!H6</f>
        <v>0.79816464813530386</v>
      </c>
      <c r="K45" s="76">
        <v>32.5</v>
      </c>
      <c r="L45" s="33">
        <v>34</v>
      </c>
      <c r="M45" s="33">
        <f>[1]новое!B6*1000/'[1]основные показатели'!D6</f>
        <v>0.11012379433432065</v>
      </c>
      <c r="N45" s="33">
        <f>[1]новое!G6*1000/'[1]основные показатели'!D6</f>
        <v>0.22404496088706613</v>
      </c>
      <c r="O45" s="77">
        <v>53.8</v>
      </c>
      <c r="P45" s="33">
        <v>45.160000000000004</v>
      </c>
      <c r="Q45" s="33">
        <v>0.121</v>
      </c>
      <c r="R45" s="78">
        <f>AVERAGE('[1]сельское хозяйство'!CQ6:CU6)</f>
        <v>129.04068700396118</v>
      </c>
      <c r="S45" s="36">
        <v>-8.8000000000000007</v>
      </c>
      <c r="T45" s="36">
        <v>17.8</v>
      </c>
      <c r="U45" s="36">
        <v>40</v>
      </c>
      <c r="V45" s="36">
        <v>85.869565217391312</v>
      </c>
      <c r="W45" s="40">
        <f>'[1]окр среда'!AF6/'[1]окр среда'!B6*1000</f>
        <v>13.483661818286141</v>
      </c>
      <c r="X45" s="79">
        <v>68.3</v>
      </c>
      <c r="Y45" s="80">
        <f>'[1]окр среда'!BO6/'[1]окр среда'!B6</f>
        <v>0.56832200131967758</v>
      </c>
      <c r="Z45" s="81">
        <f>'[1]окр среда'!BJ6/'[1]окр среда'!B6*1000</f>
        <v>14.344321083283129</v>
      </c>
      <c r="AA45" s="82">
        <f>[1]отходы!P6/[1]отходы!E6</f>
        <v>5.089263619808178E-3</v>
      </c>
      <c r="AB45" s="81">
        <f>[1]отходы!AF6/'[1]окр среда'!B6</f>
        <v>58.334342025991909</v>
      </c>
      <c r="AC45" s="83">
        <v>29.6</v>
      </c>
      <c r="AD45" s="84">
        <v>23765</v>
      </c>
      <c r="AE45" s="83" t="s">
        <v>249</v>
      </c>
      <c r="AF45" s="83">
        <v>13.7</v>
      </c>
      <c r="AG45" s="84">
        <v>28596</v>
      </c>
      <c r="AH45" s="83">
        <v>103</v>
      </c>
      <c r="AI45" s="83" t="s">
        <v>250</v>
      </c>
    </row>
    <row r="46" spans="1:35" ht="16" thickBot="1" x14ac:dyDescent="0.25">
      <c r="A46" s="5" t="s">
        <v>57</v>
      </c>
      <c r="B46" s="3">
        <v>4</v>
      </c>
      <c r="C46" s="70">
        <v>384677.3</v>
      </c>
      <c r="D46" s="71">
        <v>148</v>
      </c>
      <c r="E46" s="72">
        <v>74.7</v>
      </c>
      <c r="F46" s="73" t="s">
        <v>251</v>
      </c>
      <c r="G46" s="74">
        <v>528.20000000000005</v>
      </c>
      <c r="H46" s="75">
        <v>11.5</v>
      </c>
      <c r="I46" s="75">
        <f>'[1]основные показатели'!DX38/'[1]окр среда'!H38*1000</f>
        <v>9.8618879123387746</v>
      </c>
      <c r="J46" s="75">
        <f>'[1]основные показатели'!EX38/'[1]окр среда'!H38</f>
        <v>1.8666818856294944</v>
      </c>
      <c r="K46" s="76">
        <v>16.899999999999999</v>
      </c>
      <c r="L46" s="33">
        <v>56.5</v>
      </c>
      <c r="M46" s="33">
        <f>[1]новое!B38*1000/'[1]основные показатели'!D38</f>
        <v>3.047802374077639</v>
      </c>
      <c r="N46" s="33">
        <f>[1]новое!G38*1000/'[1]основные показатели'!D38</f>
        <v>13.69906961822265</v>
      </c>
      <c r="O46" s="77">
        <v>77.599999999999994</v>
      </c>
      <c r="P46" s="33">
        <v>23.4</v>
      </c>
      <c r="Q46" s="33">
        <v>5.0000000000000001E-3</v>
      </c>
      <c r="R46" s="78">
        <f>AVERAGE('[1]сельское хозяйство'!CQ38:CU38)</f>
        <v>26.088441845381073</v>
      </c>
      <c r="S46" s="36">
        <v>-8.8000000000000007</v>
      </c>
      <c r="T46" s="36">
        <v>22.4</v>
      </c>
      <c r="U46" s="36">
        <v>35.802469135802468</v>
      </c>
      <c r="V46" s="36">
        <v>42.105263157894733</v>
      </c>
      <c r="W46" s="40">
        <f>'[1]окр среда'!AF38/'[1]окр среда'!B38*1000</f>
        <v>15.503601265093863</v>
      </c>
      <c r="X46" s="79">
        <v>38.700000000000003</v>
      </c>
      <c r="Y46" s="80">
        <f>'[1]окр среда'!BO38/'[1]окр среда'!B38</f>
        <v>1.0821513683035515</v>
      </c>
      <c r="Z46" s="81">
        <f>'[1]окр среда'!BJ38/'[1]окр среда'!B38*1000</f>
        <v>8.1504646650779158</v>
      </c>
      <c r="AA46" s="82">
        <f>[1]отходы!P38/[1]отходы!E38</f>
        <v>0.16272758168738299</v>
      </c>
      <c r="AB46" s="81">
        <f>[1]отходы!AF38/'[1]окр среда'!B38</f>
        <v>214.36611949290045</v>
      </c>
      <c r="AC46" s="83">
        <v>22.6</v>
      </c>
      <c r="AD46" s="84">
        <v>20378</v>
      </c>
      <c r="AE46" s="83" t="s">
        <v>252</v>
      </c>
      <c r="AF46" s="83">
        <v>12</v>
      </c>
      <c r="AG46" s="84">
        <v>24864</v>
      </c>
      <c r="AH46" s="83">
        <v>186</v>
      </c>
      <c r="AI46" s="83" t="s">
        <v>253</v>
      </c>
    </row>
    <row r="47" spans="1:35" ht="16" thickBot="1" x14ac:dyDescent="0.25">
      <c r="A47" s="5" t="s">
        <v>58</v>
      </c>
      <c r="B47" s="3">
        <v>4</v>
      </c>
      <c r="C47" s="70">
        <v>431037</v>
      </c>
      <c r="D47" s="71">
        <v>377</v>
      </c>
      <c r="E47" s="72">
        <v>79.599999999999994</v>
      </c>
      <c r="F47" s="73" t="s">
        <v>254</v>
      </c>
      <c r="G47" s="74">
        <v>837.8</v>
      </c>
      <c r="H47" s="75">
        <v>12.3</v>
      </c>
      <c r="I47" s="75">
        <f>'[1]основные показатели'!DX8/'[1]окр среда'!H8*1000</f>
        <v>38.918335296427173</v>
      </c>
      <c r="J47" s="75">
        <f>'[1]основные показатели'!EX8/'[1]окр среда'!H8</f>
        <v>6.7532881821751083</v>
      </c>
      <c r="K47" s="76">
        <v>23</v>
      </c>
      <c r="L47" s="33">
        <v>57.4</v>
      </c>
      <c r="M47" s="33">
        <f>[1]новое!B8*1000/'[1]основные показатели'!D8</f>
        <v>0.58500265910299587</v>
      </c>
      <c r="N47" s="33">
        <f>[1]новое!G8*1000/'[1]основные показатели'!D8</f>
        <v>2.2956922531466053</v>
      </c>
      <c r="O47" s="77">
        <v>78</v>
      </c>
      <c r="P47" s="33">
        <v>36.159999999999997</v>
      </c>
      <c r="Q47" s="33">
        <v>4.1000000000000002E-2</v>
      </c>
      <c r="R47" s="78">
        <f>AVERAGE('[1]сельское хозяйство'!CQ8:CU8)</f>
        <v>88.127553062970264</v>
      </c>
      <c r="S47" s="36">
        <v>-8.7000000000000011</v>
      </c>
      <c r="T47" s="36">
        <v>20.2</v>
      </c>
      <c r="U47" s="36">
        <v>42.105263157894733</v>
      </c>
      <c r="V47" s="36">
        <v>60.317460317460316</v>
      </c>
      <c r="W47" s="40">
        <f>'[1]окр среда'!AF8/'[1]окр среда'!B8*1000</f>
        <v>22.215412900260453</v>
      </c>
      <c r="X47" s="79">
        <v>54</v>
      </c>
      <c r="Y47" s="80">
        <f>'[1]окр среда'!BO8/'[1]окр среда'!B8</f>
        <v>1.2946223379806956</v>
      </c>
      <c r="Z47" s="81">
        <f>'[1]окр среда'!BJ8/'[1]окр среда'!B8*1000</f>
        <v>22.598437260609771</v>
      </c>
      <c r="AA47" s="82">
        <f>[1]отходы!P8/[1]отходы!E8</f>
        <v>2.9479512663009386E-2</v>
      </c>
      <c r="AB47" s="81">
        <f>[1]отходы!AF8/'[1]окр среда'!B8</f>
        <v>136.68388846330646</v>
      </c>
      <c r="AC47" s="83">
        <v>32</v>
      </c>
      <c r="AD47" s="84">
        <v>27110</v>
      </c>
      <c r="AE47" s="83" t="s">
        <v>255</v>
      </c>
      <c r="AF47" s="83">
        <v>8.5</v>
      </c>
      <c r="AG47" s="84">
        <v>32078</v>
      </c>
      <c r="AH47" s="83">
        <v>123</v>
      </c>
      <c r="AI47" s="83" t="s">
        <v>256</v>
      </c>
    </row>
    <row r="48" spans="1:35" ht="16" thickBot="1" x14ac:dyDescent="0.25">
      <c r="A48" s="5" t="s">
        <v>59</v>
      </c>
      <c r="B48" s="3">
        <v>4</v>
      </c>
      <c r="C48" s="70">
        <v>515933</v>
      </c>
      <c r="D48" s="71">
        <v>527</v>
      </c>
      <c r="E48" s="72">
        <v>72.400000000000006</v>
      </c>
      <c r="F48" s="73" t="s">
        <v>257</v>
      </c>
      <c r="G48" s="74">
        <v>18.899999999999999</v>
      </c>
      <c r="H48" s="75">
        <v>6.2</v>
      </c>
      <c r="I48" s="75">
        <f>'[1]основные показатели'!DX27/'[1]окр среда'!H27*1000</f>
        <v>54.869006426099851</v>
      </c>
      <c r="J48" s="75">
        <f>'[1]основные показатели'!EX27/'[1]окр среда'!H27</f>
        <v>5.6796836381611469</v>
      </c>
      <c r="K48" s="76">
        <v>34.1</v>
      </c>
      <c r="L48" s="33">
        <v>48.7</v>
      </c>
      <c r="M48" s="33">
        <f>[1]новое!B27*1000/'[1]основные показатели'!D27</f>
        <v>0.40309577555627213</v>
      </c>
      <c r="N48" s="33">
        <f>[1]новое!G27*1000/'[1]основные показатели'!D27</f>
        <v>0.79006772009029336</v>
      </c>
      <c r="O48" s="77">
        <v>53.5</v>
      </c>
      <c r="P48" s="33">
        <v>42.459999999999994</v>
      </c>
      <c r="Q48" s="33">
        <v>0</v>
      </c>
      <c r="R48" s="78">
        <f>AVERAGE('[1]сельское хозяйство'!CQ27:CU27)</f>
        <v>132.05648248883816</v>
      </c>
      <c r="S48" s="36">
        <v>-3.1999999999999997</v>
      </c>
      <c r="T48" s="36">
        <v>17.100000000000001</v>
      </c>
      <c r="U48" s="36">
        <v>53.164556962025308</v>
      </c>
      <c r="V48" s="36">
        <v>80.821917808219183</v>
      </c>
      <c r="W48" s="40">
        <f>'[1]окр среда'!AF27/'[1]окр среда'!B27*1000</f>
        <v>13.884297520661157</v>
      </c>
      <c r="X48" s="79">
        <v>72.400000000000006</v>
      </c>
      <c r="Y48" s="80">
        <f>'[1]окр среда'!BO27/'[1]окр среда'!B27</f>
        <v>1.3798347107438016</v>
      </c>
      <c r="Z48" s="81">
        <f>'[1]окр среда'!BJ27/'[1]окр среда'!B27*1000</f>
        <v>69.421487603305778</v>
      </c>
      <c r="AA48" s="82">
        <f>[1]отходы!P27/[1]отходы!E27</f>
        <v>7.515621340988223E-3</v>
      </c>
      <c r="AB48" s="81">
        <f>[1]отходы!AF27/'[1]окр среда'!B27</f>
        <v>6166.4335332231421</v>
      </c>
      <c r="AC48" s="83">
        <v>22.2</v>
      </c>
      <c r="AD48" s="84">
        <v>22543</v>
      </c>
      <c r="AE48" s="83" t="s">
        <v>258</v>
      </c>
      <c r="AF48" s="83">
        <v>13.5</v>
      </c>
      <c r="AG48" s="84">
        <v>29518</v>
      </c>
      <c r="AH48" s="83">
        <v>105</v>
      </c>
      <c r="AI48" s="83" t="s">
        <v>259</v>
      </c>
    </row>
    <row r="49" spans="1:35" ht="16" thickBot="1" x14ac:dyDescent="0.25">
      <c r="A49" s="5" t="s">
        <v>60</v>
      </c>
      <c r="B49" s="3">
        <v>4</v>
      </c>
      <c r="C49" s="70">
        <v>449288.6</v>
      </c>
      <c r="D49" s="71">
        <v>380</v>
      </c>
      <c r="E49" s="72">
        <v>74</v>
      </c>
      <c r="F49" s="73" t="s">
        <v>260</v>
      </c>
      <c r="G49" s="74">
        <v>147.69999999999999</v>
      </c>
      <c r="H49" s="75">
        <v>16.3</v>
      </c>
      <c r="I49" s="75">
        <f>'[1]основные показатели'!DX13/'[1]окр среда'!H12*1000</f>
        <v>5.5375528118462602</v>
      </c>
      <c r="J49" s="75">
        <f>'[1]основные показатели'!EX13/'[1]окр среда'!H12</f>
        <v>0.49263710570573033</v>
      </c>
      <c r="K49" s="76">
        <v>25</v>
      </c>
      <c r="L49" s="33">
        <v>50.8</v>
      </c>
      <c r="M49" s="33">
        <f>[1]новое!B12*1000/'[1]основные показатели'!D13</f>
        <v>0.37255048059011997</v>
      </c>
      <c r="N49" s="33">
        <f>[1]новое!G12*1000/'[1]основные показатели'!D13</f>
        <v>0.85686610535727592</v>
      </c>
      <c r="O49" s="77">
        <v>81.3</v>
      </c>
      <c r="P49" s="33">
        <v>49.46</v>
      </c>
      <c r="Q49" s="33">
        <v>1E-3</v>
      </c>
      <c r="R49" s="78">
        <f>AVERAGE('[1]сельское хозяйство'!CQ12:CU12)</f>
        <v>156.01902470225608</v>
      </c>
      <c r="S49" s="36">
        <v>-8.8000000000000007</v>
      </c>
      <c r="T49" s="36">
        <v>18.600000000000001</v>
      </c>
      <c r="U49" s="36">
        <v>40.845070422535215</v>
      </c>
      <c r="V49" s="36">
        <v>80</v>
      </c>
      <c r="W49" s="40">
        <f>'[1]окр среда'!AF12/'[1]окр среда'!B12*1000</f>
        <v>17.668433510017671</v>
      </c>
      <c r="X49" s="79">
        <v>36.700000000000003</v>
      </c>
      <c r="Y49" s="80">
        <f>'[1]окр среда'!BO12/'[1]окр среда'!B12</f>
        <v>1.1387805447211388</v>
      </c>
      <c r="Z49" s="81">
        <f>'[1]окр среда'!BJ12/'[1]окр среда'!B12*1000</f>
        <v>3.6670333700036672</v>
      </c>
      <c r="AA49" s="82">
        <f>[1]отходы!P12/[1]отходы!E12</f>
        <v>3.4441548118056081E-2</v>
      </c>
      <c r="AB49" s="81">
        <f>[1]отходы!AF12/'[1]окр среда'!B12</f>
        <v>131895.26608494183</v>
      </c>
      <c r="AC49" s="83">
        <v>31.3</v>
      </c>
      <c r="AD49" s="84">
        <v>22620</v>
      </c>
      <c r="AE49" s="83" t="s">
        <v>261</v>
      </c>
      <c r="AF49" s="83">
        <v>9.9</v>
      </c>
      <c r="AG49" s="84">
        <v>29786</v>
      </c>
      <c r="AH49" s="83">
        <v>89</v>
      </c>
      <c r="AI49" s="83" t="s">
        <v>262</v>
      </c>
    </row>
    <row r="50" spans="1:35" ht="16" thickBot="1" x14ac:dyDescent="0.25">
      <c r="A50" s="5" t="s">
        <v>61</v>
      </c>
      <c r="B50" s="3">
        <v>4</v>
      </c>
      <c r="C50" s="70">
        <v>360731.6</v>
      </c>
      <c r="D50" s="71">
        <v>394</v>
      </c>
      <c r="E50" s="72">
        <v>70.7</v>
      </c>
      <c r="F50" s="73" t="s">
        <v>263</v>
      </c>
      <c r="G50" s="74">
        <v>336.1</v>
      </c>
      <c r="H50" s="75">
        <v>19.2</v>
      </c>
      <c r="I50" s="75">
        <f>'[1]основные показатели'!DX16/'[1]окр среда'!H15*1000</f>
        <v>12.237336063575643</v>
      </c>
      <c r="J50" s="75">
        <f>'[1]основные показатели'!EX16/'[1]окр среда'!H15</f>
        <v>-1.0228657793379163</v>
      </c>
      <c r="K50" s="76">
        <v>12.3</v>
      </c>
      <c r="L50" s="33">
        <v>59.7</v>
      </c>
      <c r="M50" s="33">
        <f>[1]новое!B15*1000/'[1]основные показатели'!D16</f>
        <v>0.3096903096903097</v>
      </c>
      <c r="N50" s="33">
        <f>[1]новое!G15*1000/'[1]основные показатели'!D16</f>
        <v>0.96903096903096908</v>
      </c>
      <c r="O50" s="77">
        <v>83.2</v>
      </c>
      <c r="P50" s="33">
        <v>39</v>
      </c>
      <c r="Q50" s="33">
        <v>5.6000000000000001E-2</v>
      </c>
      <c r="R50" s="78">
        <f>AVERAGE('[1]сельское хозяйство'!CQ15:CU15)</f>
        <v>112.18574649461365</v>
      </c>
      <c r="S50" s="36">
        <v>-9.2000000000000011</v>
      </c>
      <c r="T50" s="36">
        <v>18.2</v>
      </c>
      <c r="U50" s="36">
        <v>38.04347826086957</v>
      </c>
      <c r="V50" s="36">
        <v>77.070063694267517</v>
      </c>
      <c r="W50" s="40">
        <f>'[1]окр среда'!AF15/'[1]окр среда'!B15*1000</f>
        <v>10.952458218400132</v>
      </c>
      <c r="X50" s="79">
        <v>18.2</v>
      </c>
      <c r="Y50" s="80">
        <f>'[1]окр среда'!BO15/'[1]окр среда'!B15</f>
        <v>0.36751582021742663</v>
      </c>
      <c r="Z50" s="81">
        <f>'[1]окр среда'!BJ15/'[1]окр среда'!B15*1000</f>
        <v>18.659743631348373</v>
      </c>
      <c r="AA50" s="82">
        <f>[1]отходы!P15/[1]отходы!E15</f>
        <v>0.20214506647455183</v>
      </c>
      <c r="AB50" s="81">
        <f>[1]отходы!AF15/'[1]окр среда'!B15</f>
        <v>263.26079587863086</v>
      </c>
      <c r="AC50" s="83">
        <v>33.299999999999997</v>
      </c>
      <c r="AD50" s="84">
        <v>21331</v>
      </c>
      <c r="AE50" s="83" t="s">
        <v>264</v>
      </c>
      <c r="AF50" s="83">
        <v>13</v>
      </c>
      <c r="AG50" s="84">
        <v>26843</v>
      </c>
      <c r="AH50" s="83">
        <v>87</v>
      </c>
      <c r="AI50" s="83" t="s">
        <v>265</v>
      </c>
    </row>
    <row r="51" spans="1:35" ht="16" thickBot="1" x14ac:dyDescent="0.25">
      <c r="A51" s="5" t="s">
        <v>62</v>
      </c>
      <c r="B51" s="3">
        <v>4</v>
      </c>
      <c r="C51" s="70">
        <v>342250.5</v>
      </c>
      <c r="D51" s="71">
        <v>291</v>
      </c>
      <c r="E51" s="72">
        <v>78.2</v>
      </c>
      <c r="F51" s="73" t="s">
        <v>266</v>
      </c>
      <c r="G51" s="74">
        <v>58.8</v>
      </c>
      <c r="H51" s="75">
        <v>15.1</v>
      </c>
      <c r="I51" s="75">
        <f>'[1]основные показатели'!DX58/'[1]окр среда'!H58*1000</f>
        <v>29.991769547325099</v>
      </c>
      <c r="J51" s="75">
        <f>'[1]основные показатели'!EX58/'[1]окр среда'!H58</f>
        <v>17.140411522633745</v>
      </c>
      <c r="K51" s="75">
        <v>27.1</v>
      </c>
      <c r="L51" s="33">
        <v>57.4</v>
      </c>
      <c r="M51" s="33">
        <f>[1]новое!B58*1000/'[1]основные показатели'!D58</f>
        <v>0.10283391127585795</v>
      </c>
      <c r="N51" s="33">
        <f>[1]новое!G58*1000/'[1]основные показатели'!D58</f>
        <v>0.2869783570489059</v>
      </c>
      <c r="O51" s="77">
        <v>70.099999999999994</v>
      </c>
      <c r="P51" s="33">
        <v>30.24</v>
      </c>
      <c r="Q51" s="33">
        <v>0.152</v>
      </c>
      <c r="R51" s="78">
        <f>AVERAGE('[1]сельское хозяйство'!CQ58:CU58)</f>
        <v>65.100241907746323</v>
      </c>
      <c r="S51" s="36">
        <v>-11.2</v>
      </c>
      <c r="T51" s="36">
        <v>19</v>
      </c>
      <c r="U51" s="36">
        <v>34.862385321100916</v>
      </c>
      <c r="V51" s="36">
        <v>53.333333333333336</v>
      </c>
      <c r="W51" s="40">
        <f>'[1]окр среда'!AF58/'[1]окр среда'!B58*1000</f>
        <v>7.6121055545303564</v>
      </c>
      <c r="X51" s="79">
        <v>97</v>
      </c>
      <c r="Y51" s="80">
        <f>'[1]окр среда'!BO58/'[1]окр среда'!B58</f>
        <v>0.3796825982653626</v>
      </c>
      <c r="Z51" s="81">
        <f>'[1]окр среда'!BJ58/'[1]окр среда'!B58*1000</f>
        <v>22.144307067724675</v>
      </c>
      <c r="AA51" s="82">
        <f>[1]отходы!P58/[1]отходы!E58</f>
        <v>1.8287554939841299E-3</v>
      </c>
      <c r="AB51" s="81">
        <f>[1]отходы!AF58/'[1]окр среда'!B58</f>
        <v>37.96751314818232</v>
      </c>
      <c r="AC51" s="83">
        <v>30.9</v>
      </c>
      <c r="AD51" s="84">
        <v>19465</v>
      </c>
      <c r="AE51" s="83" t="s">
        <v>267</v>
      </c>
      <c r="AF51" s="83">
        <v>13</v>
      </c>
      <c r="AG51" s="84">
        <v>24118</v>
      </c>
      <c r="AH51" s="83">
        <v>86</v>
      </c>
      <c r="AI51" s="83" t="s">
        <v>268</v>
      </c>
    </row>
    <row r="52" spans="1:35" ht="16" thickBot="1" x14ac:dyDescent="0.25">
      <c r="A52" s="5" t="s">
        <v>63</v>
      </c>
      <c r="B52" s="3">
        <v>4</v>
      </c>
      <c r="C52" s="70">
        <v>288147.8</v>
      </c>
      <c r="D52" s="71">
        <v>576</v>
      </c>
      <c r="E52" s="72">
        <v>78.400000000000006</v>
      </c>
      <c r="F52" s="73" t="s">
        <v>269</v>
      </c>
      <c r="G52" s="74">
        <v>77.599999999999994</v>
      </c>
      <c r="H52" s="75">
        <v>11.7</v>
      </c>
      <c r="I52" s="75">
        <f>'[1]основные показатели'!DX32/'[1]окр среда'!H33*1000</f>
        <v>75.062552126772317</v>
      </c>
      <c r="J52" s="75">
        <f>'[1]основные показатели'!EX32/'[1]окр среда'!H33</f>
        <v>-3.9254934667778705</v>
      </c>
      <c r="K52" s="76">
        <v>23.1</v>
      </c>
      <c r="L52" s="33">
        <v>48.7</v>
      </c>
      <c r="M52" s="33">
        <f>[1]новое!B33*1000/'[1]основные показатели'!D32</f>
        <v>0.10436737315350032</v>
      </c>
      <c r="N52" s="33">
        <f>[1]новое!G33*1000/'[1]основные показатели'!D32</f>
        <v>0.78676942838792552</v>
      </c>
      <c r="O52" s="77">
        <v>46.2</v>
      </c>
      <c r="P52" s="33">
        <v>44.6</v>
      </c>
      <c r="Q52" s="33">
        <v>0</v>
      </c>
      <c r="R52" s="78">
        <f>AVERAGE('[1]сельское хозяйство'!CQ33:CU33)</f>
        <v>125.1477855767278</v>
      </c>
      <c r="S52" s="36">
        <v>-1.1999999999999997</v>
      </c>
      <c r="T52" s="36">
        <v>21.400000000000002</v>
      </c>
      <c r="U52" s="36">
        <v>60</v>
      </c>
      <c r="V52" s="36">
        <v>70.247933884297524</v>
      </c>
      <c r="W52" s="40">
        <f>'[1]окр среда'!AF33/'[1]окр среда'!B33*1000</f>
        <v>10.266940451745379</v>
      </c>
      <c r="X52" s="79">
        <v>42.4</v>
      </c>
      <c r="Y52" s="80">
        <f>'[1]окр среда'!BO33/'[1]окр среда'!B33</f>
        <v>0.83547227926078027</v>
      </c>
      <c r="Z52" s="81">
        <f>'[1]окр среда'!BJ33/'[1]окр среда'!B33*1000</f>
        <v>30.800821355236138</v>
      </c>
      <c r="AA52" s="82">
        <f>[1]отходы!P33/[1]отходы!E33</f>
        <v>8.6135769168793577E-2</v>
      </c>
      <c r="AB52" s="81">
        <f>[1]отходы!AF33/'[1]окр среда'!B33</f>
        <v>6.8788334188912597</v>
      </c>
      <c r="AC52" s="83">
        <v>53</v>
      </c>
      <c r="AD52" s="84">
        <v>24523</v>
      </c>
      <c r="AE52" s="83" t="s">
        <v>270</v>
      </c>
      <c r="AF52" s="83">
        <v>12.5</v>
      </c>
      <c r="AG52" s="84">
        <v>30293</v>
      </c>
      <c r="AH52" s="83">
        <v>125</v>
      </c>
      <c r="AI52" s="83" t="s">
        <v>271</v>
      </c>
    </row>
    <row r="53" spans="1:35" ht="16" thickBot="1" x14ac:dyDescent="0.25">
      <c r="A53" s="5" t="s">
        <v>64</v>
      </c>
      <c r="B53" s="3">
        <v>4</v>
      </c>
      <c r="C53" s="70">
        <v>231886.3</v>
      </c>
      <c r="D53" s="71">
        <v>421</v>
      </c>
      <c r="E53" s="72">
        <v>74.2</v>
      </c>
      <c r="F53" s="73" t="s">
        <v>272</v>
      </c>
      <c r="G53" s="74">
        <v>172.6</v>
      </c>
      <c r="H53" s="75">
        <v>16.7</v>
      </c>
      <c r="I53" s="75">
        <f>'[1]основные показатели'!DX40/'[1]окр среда'!H41*1000</f>
        <v>27.985186070127234</v>
      </c>
      <c r="J53" s="75">
        <f>'[1]основные показатели'!EX40/'[1]окр среда'!H41</f>
        <v>15.9679827967266</v>
      </c>
      <c r="K53" s="76">
        <v>8.9</v>
      </c>
      <c r="L53" s="33">
        <v>18.600000000000001</v>
      </c>
      <c r="M53" s="33">
        <f>[1]новое!B41*1000/'[1]основные показатели'!D40</f>
        <v>1.9375085277664075</v>
      </c>
      <c r="N53" s="33">
        <f>[1]новое!G41*1000/'[1]основные показатели'!D40</f>
        <v>5.1985264019647976</v>
      </c>
      <c r="O53" s="77">
        <v>66.599999999999994</v>
      </c>
      <c r="P53" s="33">
        <v>26.9</v>
      </c>
      <c r="Q53" s="33">
        <v>5.0000000000000001E-3</v>
      </c>
      <c r="R53" s="78">
        <f>AVERAGE('[1]сельское хозяйство'!CQ41:CU41)</f>
        <v>14.292062415597986</v>
      </c>
      <c r="S53" s="36">
        <v>-3</v>
      </c>
      <c r="T53" s="36">
        <v>20.3</v>
      </c>
      <c r="U53" s="36">
        <v>18.478260869565215</v>
      </c>
      <c r="V53" s="36">
        <v>55.813953488372093</v>
      </c>
      <c r="W53" s="40">
        <f>'[1]окр среда'!AF41/'[1]окр среда'!B41*1000</f>
        <v>1.9892580067634771</v>
      </c>
      <c r="X53" s="79">
        <v>29.2</v>
      </c>
      <c r="Y53" s="80">
        <f>'[1]окр среда'!BO41/'[1]окр среда'!B41</f>
        <v>0.15973741794310722</v>
      </c>
      <c r="Z53" s="81">
        <f>'[1]окр среда'!BJ41/'[1]окр среда'!B41*1000</f>
        <v>14.919435050726079</v>
      </c>
      <c r="AA53" s="82">
        <f>[1]отходы!P41/[1]отходы!E41</f>
        <v>6.6878191026589632E-3</v>
      </c>
      <c r="AB53" s="81">
        <f>[1]отходы!AF41/'[1]окр среда'!B41</f>
        <v>1.6095707181221401</v>
      </c>
      <c r="AC53" s="83">
        <v>54.7</v>
      </c>
      <c r="AD53" s="84">
        <v>22596</v>
      </c>
      <c r="AE53" s="83" t="s">
        <v>273</v>
      </c>
      <c r="AF53" s="83">
        <v>14.8</v>
      </c>
      <c r="AG53" s="84">
        <v>27661</v>
      </c>
      <c r="AH53" s="83">
        <v>243</v>
      </c>
      <c r="AI53" s="83" t="s">
        <v>274</v>
      </c>
    </row>
    <row r="54" spans="1:35" ht="25" thickBot="1" x14ac:dyDescent="0.25">
      <c r="A54" s="5" t="s">
        <v>65</v>
      </c>
      <c r="B54" s="3">
        <v>4</v>
      </c>
      <c r="C54" s="70">
        <v>248172.2</v>
      </c>
      <c r="D54" s="71">
        <v>718</v>
      </c>
      <c r="E54" s="89">
        <v>83.2</v>
      </c>
      <c r="F54" s="73" t="s">
        <v>275</v>
      </c>
      <c r="G54" s="90">
        <v>145.80000000000001</v>
      </c>
      <c r="H54" s="76">
        <v>13.5</v>
      </c>
      <c r="I54" s="75">
        <f>'[1]основные показатели'!DX44/'[1]окр среда'!H45*1000</f>
        <v>143.46307385229539</v>
      </c>
      <c r="J54" s="75">
        <f>'[1]основные показатели'!EX44/'[1]окр среда'!H45</f>
        <v>9.6681636726546909</v>
      </c>
      <c r="K54" s="76">
        <v>25</v>
      </c>
      <c r="L54" s="33">
        <v>19.100000000000001</v>
      </c>
      <c r="M54" s="33">
        <f>[1]новое!B45*1000/'[1]основные показатели'!D44</f>
        <v>0.28437475981861504</v>
      </c>
      <c r="N54" s="33">
        <f>[1]новое!G45*1000/'[1]основные показатели'!D44</f>
        <v>1.0375835831219737</v>
      </c>
      <c r="O54" s="86">
        <v>50.2</v>
      </c>
      <c r="P54" s="33">
        <v>55.52</v>
      </c>
      <c r="Q54" s="33">
        <v>0</v>
      </c>
      <c r="R54" s="78">
        <f>AVERAGE('[1]сельское хозяйство'!CQ45:CU45)</f>
        <v>80.357338982280453</v>
      </c>
      <c r="S54" s="36">
        <v>-3.7</v>
      </c>
      <c r="T54" s="36">
        <v>21.3</v>
      </c>
      <c r="U54" s="36">
        <v>21.022727272727273</v>
      </c>
      <c r="V54" s="36">
        <v>82.608695652173907</v>
      </c>
      <c r="W54" s="40">
        <f>'[1]окр среда'!AF45/'[1]окр среда'!B45*1000</f>
        <v>12.520345561537498</v>
      </c>
      <c r="X54" s="79">
        <v>28.6</v>
      </c>
      <c r="Y54" s="80">
        <f>'[1]окр среда'!BO45/'[1]окр среда'!B45</f>
        <v>1.3108801802929759</v>
      </c>
      <c r="Z54" s="81">
        <f>'[1]окр среда'!BJ45/'[1]окр среда'!B45*1000</f>
        <v>113.93514460999123</v>
      </c>
      <c r="AA54" s="82">
        <f>[1]отходы!P45/[1]отходы!E45</f>
        <v>7.6853843627085433E-4</v>
      </c>
      <c r="AB54" s="81">
        <f>[1]отходы!AF45/'[1]окр среда'!B45</f>
        <v>240.46016026042318</v>
      </c>
      <c r="AC54" s="43">
        <v>35.700000000000003</v>
      </c>
      <c r="AD54" s="84">
        <v>17962</v>
      </c>
      <c r="AE54" s="83" t="s">
        <v>276</v>
      </c>
      <c r="AF54" s="83">
        <v>13.9</v>
      </c>
      <c r="AG54" s="84">
        <v>23927</v>
      </c>
      <c r="AH54" s="43">
        <v>106</v>
      </c>
      <c r="AI54" s="83" t="s">
        <v>277</v>
      </c>
    </row>
    <row r="55" spans="1:35" ht="16" thickBot="1" x14ac:dyDescent="0.25">
      <c r="A55" s="5" t="s">
        <v>66</v>
      </c>
      <c r="B55" s="3">
        <v>4</v>
      </c>
      <c r="C55" s="70">
        <v>389933.4</v>
      </c>
      <c r="D55" s="71">
        <v>267</v>
      </c>
      <c r="E55" s="72">
        <v>78.099999999999994</v>
      </c>
      <c r="F55" s="73" t="s">
        <v>278</v>
      </c>
      <c r="G55" s="74" t="s">
        <v>279</v>
      </c>
      <c r="H55" s="75">
        <v>10.7</v>
      </c>
      <c r="I55" s="75">
        <f>'[1]основные показатели'!DX39/'[1]окр среда'!H39*1000</f>
        <v>1.5863503366587937</v>
      </c>
      <c r="J55" s="75">
        <f>'[1]основные показатели'!EX39/'[1]окр среда'!H39</f>
        <v>0.54511697864889952</v>
      </c>
      <c r="K55" s="76">
        <v>23.2</v>
      </c>
      <c r="L55" s="33">
        <v>55.6</v>
      </c>
      <c r="M55" s="33">
        <f>[1]новое!B39*1000/'[1]основные показатели'!D39</f>
        <v>9.5683453237410063</v>
      </c>
      <c r="N55" s="33">
        <f>[1]новое!G39*1000/'[1]основные показатели'!D39</f>
        <v>59.49640287769784</v>
      </c>
      <c r="O55" s="77">
        <v>84.3</v>
      </c>
      <c r="P55" s="33">
        <v>35.32</v>
      </c>
      <c r="Q55" s="33">
        <v>0</v>
      </c>
      <c r="R55" s="78">
        <f>AVERAGE('[1]сельское хозяйство'!CQ39:CU39)</f>
        <v>84.1427245863606</v>
      </c>
      <c r="S55" s="36">
        <v>-5.8</v>
      </c>
      <c r="T55" s="36">
        <v>22.7</v>
      </c>
      <c r="U55" s="36">
        <v>40.789473684210527</v>
      </c>
      <c r="V55" s="36">
        <v>50.561797752808992</v>
      </c>
      <c r="W55" s="40">
        <f>'[1]окр среда'!AF39/'[1]окр среда'!B39*1000</f>
        <v>17.332395733259382</v>
      </c>
      <c r="X55" s="79">
        <v>80.7</v>
      </c>
      <c r="Y55" s="80">
        <f>'[1]окр среда'!BO39/'[1]окр среда'!B39</f>
        <v>0.7146889577782839</v>
      </c>
      <c r="Z55" s="81">
        <f>'[1]окр среда'!BJ39/'[1]окр среда'!B39*1000</f>
        <v>18.619945130587219</v>
      </c>
      <c r="AA55" s="82">
        <f>[1]отходы!P39/[1]отходы!E39</f>
        <v>2.7123094957139229E-2</v>
      </c>
      <c r="AB55" s="81">
        <f>[1]отходы!AF39/'[1]окр среда'!B39</f>
        <v>6369.9610473719167</v>
      </c>
      <c r="AC55" s="83">
        <v>31.8</v>
      </c>
      <c r="AD55" s="84">
        <v>26123</v>
      </c>
      <c r="AE55" s="83" t="s">
        <v>280</v>
      </c>
      <c r="AF55" s="83">
        <v>13</v>
      </c>
      <c r="AG55" s="84">
        <v>31427</v>
      </c>
      <c r="AH55" s="83">
        <v>140</v>
      </c>
      <c r="AI55" s="83" t="s">
        <v>281</v>
      </c>
    </row>
    <row r="56" spans="1:35" ht="16" thickBot="1" x14ac:dyDescent="0.25">
      <c r="A56" s="5" t="s">
        <v>67</v>
      </c>
      <c r="B56" s="3">
        <v>4</v>
      </c>
      <c r="C56" s="70">
        <v>392304.4</v>
      </c>
      <c r="D56" s="71">
        <v>274</v>
      </c>
      <c r="E56" s="72">
        <v>72.7</v>
      </c>
      <c r="F56" s="73" t="s">
        <v>282</v>
      </c>
      <c r="G56" s="74">
        <v>251.5</v>
      </c>
      <c r="H56" s="75">
        <v>8.1999999999999993</v>
      </c>
      <c r="I56" s="75">
        <f>'[1]основные показатели'!DX17/'[1]окр среда'!H16*1000</f>
        <v>10.820091032500201</v>
      </c>
      <c r="J56" s="75">
        <f>'[1]основные показатели'!EX17/'[1]окр среда'!H16</f>
        <v>1.2616785115387688</v>
      </c>
      <c r="K56" s="76">
        <v>19</v>
      </c>
      <c r="L56" s="33">
        <v>53</v>
      </c>
      <c r="M56" s="33">
        <f>[1]новое!B16*1000/'[1]основные показатели'!D17</f>
        <v>0.27995520716685329</v>
      </c>
      <c r="N56" s="33">
        <f>[1]новое!G16*1000/'[1]основные показатели'!D17</f>
        <v>0.41593345064789633</v>
      </c>
      <c r="O56" s="77">
        <v>63.2</v>
      </c>
      <c r="P56" s="33">
        <v>33.659999999999997</v>
      </c>
      <c r="Q56" s="33">
        <v>2.5000000000000001E-2</v>
      </c>
      <c r="R56" s="78">
        <f>AVERAGE('[1]сельское хозяйство'!CQ16:CU16)</f>
        <v>81.445467249932705</v>
      </c>
      <c r="S56" s="36">
        <v>-10.7</v>
      </c>
      <c r="T56" s="36">
        <v>18.5</v>
      </c>
      <c r="U56" s="36">
        <v>34.265734265734267</v>
      </c>
      <c r="V56" s="36">
        <v>80.392156862745097</v>
      </c>
      <c r="W56" s="40">
        <f>'[1]окр среда'!AF16/'[1]окр среда'!B16*1000</f>
        <v>19.441989647771745</v>
      </c>
      <c r="X56" s="79">
        <v>78.099999999999994</v>
      </c>
      <c r="Y56" s="80">
        <f>'[1]окр среда'!BO16/'[1]окр среда'!B16</f>
        <v>0.71733366999116277</v>
      </c>
      <c r="Z56" s="81">
        <f>'[1]окр среда'!BJ16/'[1]окр среда'!B16*1000</f>
        <v>17.927029415477843</v>
      </c>
      <c r="AA56" s="82">
        <f>[1]отходы!P16/[1]отходы!E16</f>
        <v>1.9490720437157893E-2</v>
      </c>
      <c r="AB56" s="81">
        <f>[1]отходы!AF16/'[1]окр среда'!B16</f>
        <v>874.34123065269523</v>
      </c>
      <c r="AC56" s="83">
        <v>27.8</v>
      </c>
      <c r="AD56" s="84">
        <v>21639</v>
      </c>
      <c r="AE56" s="83" t="s">
        <v>283</v>
      </c>
      <c r="AF56" s="83">
        <v>12.8</v>
      </c>
      <c r="AG56" s="84">
        <v>27312</v>
      </c>
      <c r="AH56" s="83">
        <v>76</v>
      </c>
      <c r="AI56" s="83" t="s">
        <v>209</v>
      </c>
    </row>
    <row r="57" spans="1:35" ht="16" thickBot="1" x14ac:dyDescent="0.25">
      <c r="A57" s="5" t="s">
        <v>68</v>
      </c>
      <c r="B57" s="3">
        <v>4</v>
      </c>
      <c r="C57" s="70">
        <v>333876.5</v>
      </c>
      <c r="D57" s="71">
        <v>171</v>
      </c>
      <c r="E57" s="72">
        <v>72.5</v>
      </c>
      <c r="F57" s="73" t="s">
        <v>284</v>
      </c>
      <c r="G57" s="74">
        <v>504</v>
      </c>
      <c r="H57" s="75">
        <v>10.5</v>
      </c>
      <c r="I57" s="75">
        <f>'[1]основные показатели'!DX60/'[1]окр среда'!H60*1000</f>
        <v>3.769432477992134</v>
      </c>
      <c r="J57" s="75">
        <f>'[1]основные показатели'!EX60/'[1]окр среда'!H60</f>
        <v>0.68435100206031096</v>
      </c>
      <c r="K57" s="75">
        <v>15.4</v>
      </c>
      <c r="L57" s="33">
        <v>34.200000000000003</v>
      </c>
      <c r="M57" s="33">
        <f>[1]новое!B60*1000/'[1]основные показатели'!D60</f>
        <v>0.24216107886935828</v>
      </c>
      <c r="N57" s="33">
        <f>[1]новое!G60*1000/'[1]основные показатели'!D60</f>
        <v>1.1982798213018246</v>
      </c>
      <c r="O57" s="77">
        <v>84.4</v>
      </c>
      <c r="P57" s="33">
        <v>20.059999999999999</v>
      </c>
      <c r="Q57" s="33">
        <v>0</v>
      </c>
      <c r="R57" s="78">
        <f>AVERAGE('[1]сельское хозяйство'!CQ60:CU60)</f>
        <v>10.883846426346405</v>
      </c>
      <c r="S57" s="36">
        <v>-11.3</v>
      </c>
      <c r="T57" s="36">
        <v>21.2</v>
      </c>
      <c r="U57" s="36">
        <v>37.373737373737377</v>
      </c>
      <c r="V57" s="36">
        <v>52.173913043478258</v>
      </c>
      <c r="W57" s="40">
        <f>'[1]окр среда'!AF60/'[1]окр среда'!B60*1000</f>
        <v>12.544448834452787</v>
      </c>
      <c r="X57" s="79">
        <v>72.900000000000006</v>
      </c>
      <c r="Y57" s="80">
        <f>'[1]окр среда'!BO60/'[1]окр среда'!B60</f>
        <v>0.61774002370604508</v>
      </c>
      <c r="Z57" s="81">
        <f>'[1]окр среда'!BJ60/'[1]окр среда'!B60*1000</f>
        <v>8.8897668905570928</v>
      </c>
      <c r="AA57" s="82">
        <f>[1]отходы!P60/[1]отходы!E60</f>
        <v>1.120325097770848E-2</v>
      </c>
      <c r="AB57" s="81">
        <f>[1]отходы!AF60/'[1]окр среда'!B60</f>
        <v>9101.1029415250941</v>
      </c>
      <c r="AC57" s="83">
        <v>24.3</v>
      </c>
      <c r="AD57" s="84">
        <v>18933</v>
      </c>
      <c r="AE57" s="83" t="s">
        <v>285</v>
      </c>
      <c r="AF57" s="83">
        <v>14.8</v>
      </c>
      <c r="AG57" s="84">
        <v>24046</v>
      </c>
      <c r="AH57" s="83">
        <v>103</v>
      </c>
      <c r="AI57" s="83" t="s">
        <v>286</v>
      </c>
    </row>
    <row r="58" spans="1:35" ht="16" thickBot="1" x14ac:dyDescent="0.25">
      <c r="A58" s="5" t="s">
        <v>69</v>
      </c>
      <c r="B58" s="3">
        <v>4</v>
      </c>
      <c r="C58" s="70">
        <v>295435.5</v>
      </c>
      <c r="D58" s="71">
        <v>276</v>
      </c>
      <c r="E58" s="72">
        <v>74.099999999999994</v>
      </c>
      <c r="F58" s="85" t="s">
        <v>287</v>
      </c>
      <c r="G58" s="72">
        <v>450.1</v>
      </c>
      <c r="H58" s="75">
        <v>12.5</v>
      </c>
      <c r="I58" s="75">
        <f>'[1]основные показатели'!DX47/'[1]окр среда'!H47*1000</f>
        <v>0.72568940493468792</v>
      </c>
      <c r="J58" s="75">
        <f>'[1]основные показатели'!EX47/'[1]окр среда'!H47</f>
        <v>6.6348745594028605E-2</v>
      </c>
      <c r="K58" s="76">
        <v>23.6</v>
      </c>
      <c r="L58" s="33">
        <v>18.8</v>
      </c>
      <c r="M58" s="33">
        <f>[1]новое!B47*1000/'[1]основные показатели'!D47</f>
        <v>1.1826017237923432</v>
      </c>
      <c r="N58" s="33">
        <f>[1]новое!G47*1000/'[1]основные показатели'!D47</f>
        <v>7.3662056524353581</v>
      </c>
      <c r="O58" s="77">
        <v>87.5</v>
      </c>
      <c r="P58" s="33">
        <v>36.32</v>
      </c>
      <c r="Q58" s="33">
        <v>1.4E-2</v>
      </c>
      <c r="R58" s="78">
        <f>AVERAGE('[1]сельское хозяйство'!CQ47:CU47)</f>
        <v>99.586998763305516</v>
      </c>
      <c r="S58" s="36">
        <v>-3.3</v>
      </c>
      <c r="T58" s="36">
        <v>20.5</v>
      </c>
      <c r="U58" s="36">
        <v>30.303030303030305</v>
      </c>
      <c r="V58" s="36">
        <v>66.129032258064512</v>
      </c>
      <c r="W58" s="40">
        <f>'[1]окр среда'!AF47/'[1]окр среда'!B47*1000</f>
        <v>16.626360338573157</v>
      </c>
      <c r="X58" s="79">
        <v>36.799999999999997</v>
      </c>
      <c r="Y58" s="80">
        <f>'[1]окр среда'!BO47/'[1]окр среда'!B47</f>
        <v>0.87696493349455862</v>
      </c>
      <c r="Z58" s="81">
        <f>'[1]окр среда'!BJ47/'[1]окр среда'!B47*1000</f>
        <v>24.939540507859732</v>
      </c>
      <c r="AA58" s="82">
        <f>[1]отходы!P47/[1]отходы!E47</f>
        <v>0.16316227423620203</v>
      </c>
      <c r="AB58" s="81">
        <f>[1]отходы!AF47/'[1]окр среда'!B47</f>
        <v>184.44507829504357</v>
      </c>
      <c r="AC58" s="83">
        <v>40.799999999999997</v>
      </c>
      <c r="AD58" s="84">
        <v>21277</v>
      </c>
      <c r="AE58" s="83" t="s">
        <v>288</v>
      </c>
      <c r="AF58" s="83">
        <v>14</v>
      </c>
      <c r="AG58" s="84">
        <v>23911</v>
      </c>
      <c r="AH58" s="83">
        <v>136</v>
      </c>
      <c r="AI58" s="83" t="s">
        <v>289</v>
      </c>
    </row>
    <row r="59" spans="1:35" ht="16" thickBot="1" x14ac:dyDescent="0.25">
      <c r="A59" s="5" t="s">
        <v>70</v>
      </c>
      <c r="B59" s="3">
        <v>4</v>
      </c>
      <c r="C59" s="70">
        <v>350323.20000000001</v>
      </c>
      <c r="D59" s="71">
        <v>294</v>
      </c>
      <c r="E59" s="72">
        <v>72.8</v>
      </c>
      <c r="F59" s="73" t="s">
        <v>290</v>
      </c>
      <c r="G59" s="74">
        <v>400.3</v>
      </c>
      <c r="H59" s="75">
        <v>25.9</v>
      </c>
      <c r="I59" s="75">
        <f>'[1]основные показатели'!DX19/'[1]окр среда'!H18*1000</f>
        <v>26.392100723121537</v>
      </c>
      <c r="J59" s="75">
        <f>'[1]основные показатели'!EX19/'[1]окр среда'!H18</f>
        <v>2.1245824615497559</v>
      </c>
      <c r="K59" s="76">
        <v>15.4</v>
      </c>
      <c r="L59" s="33">
        <v>64.5</v>
      </c>
      <c r="M59" s="33">
        <f>[1]новое!B18*1000/'[1]основные показатели'!D19</f>
        <v>0.19020446980504041</v>
      </c>
      <c r="N59" s="33">
        <f>[1]новое!G18*1000/'[1]основные показатели'!D19</f>
        <v>0.77666825170391507</v>
      </c>
      <c r="O59" s="77">
        <v>79.099999999999994</v>
      </c>
      <c r="P59" s="33">
        <v>36.660000000000004</v>
      </c>
      <c r="Q59" s="33">
        <v>0.01</v>
      </c>
      <c r="R59" s="78">
        <f>AVERAGE('[1]сельское хозяйство'!CQ18:CU18)</f>
        <v>100.26791366906474</v>
      </c>
      <c r="S59" s="36">
        <v>-10.200000000000001</v>
      </c>
      <c r="T59" s="36">
        <v>19.400000000000002</v>
      </c>
      <c r="U59" s="36">
        <v>38.524590163934427</v>
      </c>
      <c r="V59" s="36">
        <v>72.727272727272734</v>
      </c>
      <c r="W59" s="40">
        <f>'[1]окр среда'!AF18/'[1]окр среда'!B18*1000</f>
        <v>20.022053276072199</v>
      </c>
      <c r="X59" s="79">
        <v>15.8</v>
      </c>
      <c r="Y59" s="80">
        <f>'[1]окр среда'!BO18/'[1]окр среда'!B18</f>
        <v>0.93697405838314674</v>
      </c>
      <c r="Z59" s="81">
        <f>'[1]окр среда'!BJ18/'[1]окр среда'!B18*1000</f>
        <v>11.897162091579132</v>
      </c>
      <c r="AA59" s="82">
        <f>[1]отходы!P18/[1]отходы!E18</f>
        <v>8.1515357654149467E-2</v>
      </c>
      <c r="AB59" s="81">
        <f>[1]отходы!AF18/'[1]окр среда'!B18</f>
        <v>75.559849689513086</v>
      </c>
      <c r="AC59" s="83">
        <v>38.5</v>
      </c>
      <c r="AD59" s="84">
        <v>21730</v>
      </c>
      <c r="AE59" s="83" t="s">
        <v>291</v>
      </c>
      <c r="AF59" s="83">
        <v>10.8</v>
      </c>
      <c r="AG59" s="84">
        <v>27889</v>
      </c>
      <c r="AH59" s="83">
        <v>111</v>
      </c>
      <c r="AI59" s="83" t="s">
        <v>292</v>
      </c>
    </row>
    <row r="60" spans="1:35" ht="16" thickBot="1" x14ac:dyDescent="0.25">
      <c r="A60" s="5" t="s">
        <v>71</v>
      </c>
      <c r="B60" s="1">
        <v>5</v>
      </c>
      <c r="C60" s="70">
        <v>271319.7</v>
      </c>
      <c r="D60" s="71">
        <v>210</v>
      </c>
      <c r="E60" s="72">
        <v>68.5</v>
      </c>
      <c r="F60" s="73" t="s">
        <v>293</v>
      </c>
      <c r="G60" s="74">
        <v>283.3</v>
      </c>
      <c r="H60" s="75">
        <v>12.7</v>
      </c>
      <c r="I60" s="75">
        <f>'[1]основные показатели'!DX70/'[1]окр среда'!H69*1000</f>
        <v>7.269951473073917E-2</v>
      </c>
      <c r="J60" s="75">
        <f>'[1]основные показатели'!EX70/'[1]окр среда'!H69</f>
        <v>8.9056905545155472E-3</v>
      </c>
      <c r="K60" s="75">
        <v>13</v>
      </c>
      <c r="L60" s="33">
        <v>44.3</v>
      </c>
      <c r="M60" s="33">
        <f>[1]новое!B69*1000/'[1]основные показатели'!D70</f>
        <v>4.0370370370370372</v>
      </c>
      <c r="N60" s="33">
        <f>[1]новое!G69*1000/'[1]основные показатели'!D70</f>
        <v>9.0370370370370363</v>
      </c>
      <c r="O60" s="77">
        <v>65.5</v>
      </c>
      <c r="P60" s="33">
        <v>14.059999999999999</v>
      </c>
      <c r="Q60" s="33">
        <v>0.29199999999999998</v>
      </c>
      <c r="R60" s="78">
        <f>AVERAGE('[1]сельское хозяйство'!CQ69:CU69)</f>
        <v>14.881635674423544</v>
      </c>
      <c r="S60" s="36">
        <v>-16</v>
      </c>
      <c r="T60" s="36">
        <v>20.100000000000001</v>
      </c>
      <c r="U60" s="36">
        <v>21.82741116751269</v>
      </c>
      <c r="V60" s="36">
        <v>59.047619047619051</v>
      </c>
      <c r="W60" s="40">
        <f>'[1]окр среда'!AF69/'[1]окр среда'!B69*1000</f>
        <v>10.416914688444963</v>
      </c>
      <c r="X60" s="79">
        <v>74.900000000000006</v>
      </c>
      <c r="Y60" s="80">
        <f>'[1]окр среда'!BO69/'[1]окр среда'!B69</f>
        <v>0.16178956641824807</v>
      </c>
      <c r="Z60" s="81">
        <f>'[1]окр среда'!BJ69/'[1]окр среда'!B69*1000</f>
        <v>0.77382794828448298</v>
      </c>
      <c r="AA60" s="82">
        <f>[1]отходы!P69/[1]отходы!E69</f>
        <v>6.6344328949797943E-3</v>
      </c>
      <c r="AB60" s="81">
        <f>[1]отходы!AF69/'[1]окр среда'!B69</f>
        <v>2426.5045901092926</v>
      </c>
      <c r="AC60" s="83">
        <v>42.8</v>
      </c>
      <c r="AD60" s="84">
        <v>17672</v>
      </c>
      <c r="AE60" s="83" t="s">
        <v>294</v>
      </c>
      <c r="AF60" s="83">
        <v>17.5</v>
      </c>
      <c r="AG60" s="84">
        <v>23864</v>
      </c>
      <c r="AH60" s="83">
        <v>80</v>
      </c>
      <c r="AI60" s="83" t="s">
        <v>295</v>
      </c>
    </row>
    <row r="61" spans="1:35" ht="25" thickBot="1" x14ac:dyDescent="0.25">
      <c r="A61" s="5" t="s">
        <v>72</v>
      </c>
      <c r="B61" s="1">
        <v>5</v>
      </c>
      <c r="C61" s="70">
        <v>197218.3</v>
      </c>
      <c r="D61" s="71">
        <v>632</v>
      </c>
      <c r="E61" s="89">
        <v>86.6</v>
      </c>
      <c r="F61" s="73" t="s">
        <v>296</v>
      </c>
      <c r="G61" s="74">
        <v>124.3</v>
      </c>
      <c r="H61" s="76">
        <v>17.3</v>
      </c>
      <c r="I61" s="75">
        <f>'[1]основные показатели'!DX42/'[1]окр среда'!H43*1000</f>
        <v>34.92884864165589</v>
      </c>
      <c r="J61" s="75">
        <f>'[1]основные показатели'!EX42/'[1]окр среда'!H43</f>
        <v>8.7293373580566325</v>
      </c>
      <c r="K61" s="76">
        <v>37.5</v>
      </c>
      <c r="L61" s="33">
        <v>18.5</v>
      </c>
      <c r="M61" s="33">
        <f>[1]новое!B43*1000/'[1]основные показатели'!D42</f>
        <v>0.74135090609555188</v>
      </c>
      <c r="N61" s="33">
        <f>[1]новое!G43*1000/'[1]основные показатели'!D42</f>
        <v>5.9514003294892914</v>
      </c>
      <c r="O61" s="77">
        <v>55.8</v>
      </c>
      <c r="P61" s="33">
        <v>55.7</v>
      </c>
      <c r="Q61" s="33">
        <v>0</v>
      </c>
      <c r="R61" s="78">
        <f>AVERAGE('[1]сельское хозяйство'!CQ43:CU43)</f>
        <v>86.713410746774201</v>
      </c>
      <c r="S61" s="36">
        <v>-3.8</v>
      </c>
      <c r="T61" s="36">
        <v>22.400000000000002</v>
      </c>
      <c r="U61" s="36">
        <v>20.8955223880597</v>
      </c>
      <c r="V61" s="36">
        <v>78.260869565217391</v>
      </c>
      <c r="W61" s="40">
        <f>'[1]окр среда'!AF43/'[1]окр среда'!B43*1000</f>
        <v>2.4057738572574179</v>
      </c>
      <c r="X61" s="79">
        <v>3.5</v>
      </c>
      <c r="Y61" s="80">
        <f>'[1]окр среда'!BO43/'[1]окр среда'!B43</f>
        <v>0.4995990376904571</v>
      </c>
      <c r="Z61" s="81">
        <f>'[1]окр среда'!BJ43/'[1]окр среда'!B43*1000</f>
        <v>23.255813953488371</v>
      </c>
      <c r="AA61" s="82">
        <f>[1]отходы!P43/[1]отходы!E43</f>
        <v>5.0951611711968922E-2</v>
      </c>
      <c r="AB61" s="81">
        <f>[1]отходы!AF43/'[1]окр среда'!B43</f>
        <v>472.29613552526052</v>
      </c>
      <c r="AC61" s="43">
        <v>48</v>
      </c>
      <c r="AD61" s="84">
        <v>17121</v>
      </c>
      <c r="AE61" s="83" t="s">
        <v>297</v>
      </c>
      <c r="AF61" s="83">
        <v>24.2</v>
      </c>
      <c r="AG61" s="84">
        <v>21957</v>
      </c>
      <c r="AH61" s="43">
        <v>117</v>
      </c>
      <c r="AI61" s="83" t="s">
        <v>298</v>
      </c>
    </row>
    <row r="62" spans="1:35" ht="25" thickBot="1" x14ac:dyDescent="0.25">
      <c r="A62" s="5" t="s">
        <v>73</v>
      </c>
      <c r="B62" s="1">
        <v>5</v>
      </c>
      <c r="C62" s="70">
        <v>197658.3</v>
      </c>
      <c r="D62" s="71">
        <v>349</v>
      </c>
      <c r="E62" s="89">
        <v>68.7</v>
      </c>
      <c r="F62" s="73">
        <v>738.1</v>
      </c>
      <c r="G62" s="74">
        <v>0</v>
      </c>
      <c r="H62" s="76">
        <v>18</v>
      </c>
      <c r="I62" s="75">
        <f>'[1]основные показатели'!DX43/'[1]окр среда'!H44*1000</f>
        <v>47.15986138315504</v>
      </c>
      <c r="J62" s="75">
        <f>'[1]основные показатели'!EX43/'[1]окр среда'!H44</f>
        <v>4.9193912912460442</v>
      </c>
      <c r="K62" s="76">
        <v>33.299999999999997</v>
      </c>
      <c r="L62" s="33">
        <v>12.5</v>
      </c>
      <c r="M62" s="33">
        <f>[1]новое!B44*1000/'[1]основные показатели'!D43</f>
        <v>8.9992324184113709E-2</v>
      </c>
      <c r="N62" s="33">
        <f>[1]новое!G44*1000/'[1]основные показатели'!D43</f>
        <v>0.58230327413250049</v>
      </c>
      <c r="O62" s="77">
        <v>46.5</v>
      </c>
      <c r="P62" s="33">
        <v>47.02</v>
      </c>
      <c r="Q62" s="33">
        <v>4.0000000000000001E-3</v>
      </c>
      <c r="R62" s="78">
        <f>AVERAGE('[1]сельское хозяйство'!CQ44:CU44)</f>
        <v>259.52440684604233</v>
      </c>
      <c r="S62" s="36">
        <v>-4</v>
      </c>
      <c r="T62" s="36">
        <v>16.2</v>
      </c>
      <c r="U62" s="36">
        <v>43.75</v>
      </c>
      <c r="V62" s="36">
        <v>113.46153846153845</v>
      </c>
      <c r="W62" s="40">
        <f>'[1]окр среда'!AF44/'[1]окр среда'!B44*1000</f>
        <v>11.206836170063738</v>
      </c>
      <c r="X62" s="79">
        <v>93.9</v>
      </c>
      <c r="Y62" s="80">
        <f>'[1]окр среда'!BO44/'[1]окр среда'!B44</f>
        <v>0.52041745464733491</v>
      </c>
      <c r="Z62" s="81">
        <f>'[1]окр среда'!BJ44/'[1]окр среда'!B44*1000</f>
        <v>30.118372207046299</v>
      </c>
      <c r="AA62" s="82">
        <f>[1]отходы!P44/[1]отходы!E44</f>
        <v>1.8303785998977876E-2</v>
      </c>
      <c r="AB62" s="81">
        <f>[1]отходы!AF44/'[1]окр среда'!B44</f>
        <v>12.513548364502345</v>
      </c>
      <c r="AC62" s="43">
        <v>57.1</v>
      </c>
      <c r="AD62" s="84">
        <v>11587</v>
      </c>
      <c r="AE62" s="83" t="s">
        <v>299</v>
      </c>
      <c r="AF62" s="83">
        <v>23.4</v>
      </c>
      <c r="AG62" s="84">
        <v>18949</v>
      </c>
      <c r="AH62" s="43">
        <v>93</v>
      </c>
      <c r="AI62" s="83" t="s">
        <v>300</v>
      </c>
    </row>
    <row r="63" spans="1:35" ht="16" thickBot="1" x14ac:dyDescent="0.25">
      <c r="A63" s="5" t="s">
        <v>74</v>
      </c>
      <c r="B63" s="1">
        <v>5</v>
      </c>
      <c r="C63" s="70">
        <v>280971.3</v>
      </c>
      <c r="D63" s="71">
        <v>134</v>
      </c>
      <c r="E63" s="72">
        <v>76.8</v>
      </c>
      <c r="F63" s="73" t="s">
        <v>301</v>
      </c>
      <c r="G63" s="74">
        <v>80.900000000000006</v>
      </c>
      <c r="H63" s="75">
        <v>10.7</v>
      </c>
      <c r="I63" s="75">
        <f>'[1]основные показатели'!DX62/'[1]окр среда'!H62*1000</f>
        <v>25.167672326775978</v>
      </c>
      <c r="J63" s="75">
        <f>'[1]основные показатели'!EX62/'[1]окр среда'!H62</f>
        <v>4.8724793073282333</v>
      </c>
      <c r="K63" s="75">
        <v>32.1</v>
      </c>
      <c r="L63" s="33">
        <v>33.200000000000003</v>
      </c>
      <c r="M63" s="33">
        <f>[1]новое!B62*1000/'[1]основные показатели'!D62</f>
        <v>0.29163314561544651</v>
      </c>
      <c r="N63" s="33">
        <f>[1]новое!G62*1000/'[1]основные показатели'!D62</f>
        <v>1.1162510056315367</v>
      </c>
      <c r="O63" s="77">
        <v>62.4</v>
      </c>
      <c r="P63" s="33">
        <v>16.3</v>
      </c>
      <c r="Q63" s="33">
        <v>0.45800000000000002</v>
      </c>
      <c r="R63" s="78">
        <f>AVERAGE('[1]сельское хозяйство'!CQ62:CU62)</f>
        <v>28.310643151894965</v>
      </c>
      <c r="S63" s="36">
        <v>-16.899999999999999</v>
      </c>
      <c r="T63" s="36">
        <v>19.400000000000002</v>
      </c>
      <c r="U63" s="36">
        <v>20.175438596491226</v>
      </c>
      <c r="V63" s="36">
        <v>68</v>
      </c>
      <c r="W63" s="40">
        <f>'[1]окр среда'!AF62/'[1]окр среда'!B62*1000</f>
        <v>5.4554610564010737</v>
      </c>
      <c r="X63" s="79">
        <v>41.7</v>
      </c>
      <c r="Y63" s="80">
        <f>'[1]окр среда'!BO62/'[1]окр среда'!B62</f>
        <v>0.28830013428827217</v>
      </c>
      <c r="Z63" s="81">
        <f>'[1]окр среда'!BJ62/'[1]окр среда'!B62*1000</f>
        <v>4.476275738585497</v>
      </c>
      <c r="AA63" s="82">
        <f>[1]отходы!P62/[1]отходы!E62</f>
        <v>9.4655368684412079E-3</v>
      </c>
      <c r="AB63" s="81">
        <f>[1]отходы!AF62/'[1]окр среда'!B62</f>
        <v>458.33395996530874</v>
      </c>
      <c r="AC63" s="83">
        <v>37.700000000000003</v>
      </c>
      <c r="AD63" s="84">
        <v>16824</v>
      </c>
      <c r="AE63" s="83" t="s">
        <v>302</v>
      </c>
      <c r="AF63" s="83">
        <v>19.3</v>
      </c>
      <c r="AG63" s="84">
        <v>21860</v>
      </c>
      <c r="AH63" s="83">
        <v>102</v>
      </c>
      <c r="AI63" s="83" t="s">
        <v>303</v>
      </c>
    </row>
    <row r="64" spans="1:35" ht="16" thickBot="1" x14ac:dyDescent="0.25">
      <c r="A64" s="5" t="s">
        <v>75</v>
      </c>
      <c r="B64" s="1">
        <v>5</v>
      </c>
      <c r="C64" s="70">
        <v>268657.40000000002</v>
      </c>
      <c r="D64" s="71">
        <v>50</v>
      </c>
      <c r="E64" s="72">
        <v>84.2</v>
      </c>
      <c r="F64" s="73">
        <v>903</v>
      </c>
      <c r="G64" s="74">
        <v>28</v>
      </c>
      <c r="H64" s="75">
        <v>10.199999999999999</v>
      </c>
      <c r="I64" s="75">
        <f>'[1]основные показатели'!DX67/'[1]окр среда'!H66*1000</f>
        <v>3.1825795644891124</v>
      </c>
      <c r="J64" s="75">
        <f>'[1]основные показатели'!EX67/'[1]окр среда'!H66</f>
        <v>0.49022892238972643</v>
      </c>
      <c r="K64" s="75">
        <v>25</v>
      </c>
      <c r="L64" s="33">
        <v>0</v>
      </c>
      <c r="M64" s="33">
        <f>[1]новое!B66*1000/'[1]основные показатели'!D67</f>
        <v>0.13437576349865624</v>
      </c>
      <c r="N64" s="33">
        <f>[1]новое!G66*1000/'[1]основные показатели'!D67</f>
        <v>1.612509161983875</v>
      </c>
      <c r="O64" s="77">
        <v>19.3</v>
      </c>
      <c r="P64" s="33">
        <v>13.2</v>
      </c>
      <c r="Q64" s="33">
        <v>2E-3</v>
      </c>
      <c r="R64" s="78">
        <f>AVERAGE('[1]сельское хозяйство'!CQ66:CU66)</f>
        <v>1.6958426441650269</v>
      </c>
      <c r="S64" s="36">
        <v>-17.100000000000001</v>
      </c>
      <c r="T64" s="36">
        <v>14.100000000000001</v>
      </c>
      <c r="U64" s="36">
        <v>11</v>
      </c>
      <c r="V64" s="36">
        <v>78.571428571428569</v>
      </c>
      <c r="W64" s="40">
        <f>'[1]окр среда'!AF66/'[1]окр среда'!B66*1000</f>
        <v>0.7534740535827692</v>
      </c>
      <c r="X64" s="79">
        <v>16.600000000000001</v>
      </c>
      <c r="Y64" s="80">
        <f>'[1]окр среда'!BO66/'[1]окр среда'!B66</f>
        <v>7.8899497325167114E-2</v>
      </c>
      <c r="Z64" s="81">
        <f>'[1]окр среда'!BJ66/'[1]окр среда'!B66*1000</f>
        <v>4.3055660204729673E-2</v>
      </c>
      <c r="AA64" s="82">
        <f>[1]отходы!P66/[1]отходы!E66</f>
        <v>9.9675234758314971E-5</v>
      </c>
      <c r="AB64" s="81">
        <f>[1]отходы!AF66/'[1]окр среда'!B66</f>
        <v>399.8874400180834</v>
      </c>
      <c r="AC64" s="83">
        <v>70.8</v>
      </c>
      <c r="AD64" s="84">
        <v>15154</v>
      </c>
      <c r="AE64" s="83" t="s">
        <v>304</v>
      </c>
      <c r="AF64" s="83">
        <v>23.8</v>
      </c>
      <c r="AG64" s="84">
        <v>21677</v>
      </c>
      <c r="AH64" s="83">
        <v>96</v>
      </c>
      <c r="AI64" s="83" t="s">
        <v>305</v>
      </c>
    </row>
    <row r="65" spans="1:35" ht="16" thickBot="1" x14ac:dyDescent="0.25">
      <c r="A65" s="5" t="s">
        <v>76</v>
      </c>
      <c r="B65" s="1">
        <v>5</v>
      </c>
      <c r="C65" s="70">
        <v>145723.1</v>
      </c>
      <c r="D65" s="71">
        <v>891</v>
      </c>
      <c r="E65" s="72">
        <v>76.3</v>
      </c>
      <c r="F65" s="73" t="s">
        <v>306</v>
      </c>
      <c r="G65" s="74">
        <v>34</v>
      </c>
      <c r="H65" s="75">
        <v>10.5</v>
      </c>
      <c r="I65" s="75">
        <f>'[1]основные показатели'!DX41/'[1]окр среда'!H42*1000</f>
        <v>9.4594594594594597</v>
      </c>
      <c r="J65" s="75">
        <f>'[1]основные показатели'!EX41/'[1]окр среда'!H42</f>
        <v>0.68918918918918914</v>
      </c>
      <c r="K65" s="76">
        <v>0</v>
      </c>
      <c r="L65" s="33">
        <v>32.4</v>
      </c>
      <c r="M65" s="33">
        <f>[1]новое!B42*1000/'[1]основные показатели'!D41</f>
        <v>0.34623217922606925</v>
      </c>
      <c r="N65" s="33">
        <f>[1]новое!G42*1000/'[1]основные показатели'!D41</f>
        <v>1.8635437881873727</v>
      </c>
      <c r="O65" s="77">
        <v>61.2</v>
      </c>
      <c r="P65" s="33">
        <v>23.060000000000002</v>
      </c>
      <c r="Q65" s="33">
        <v>0</v>
      </c>
      <c r="R65" s="78">
        <f>AVERAGE('[1]сельское хозяйство'!CQ42:CU42)</f>
        <v>16.438173474070673</v>
      </c>
      <c r="S65" s="36">
        <v>-3.5999999999999996</v>
      </c>
      <c r="T65" s="36">
        <v>22.8</v>
      </c>
      <c r="U65" s="36">
        <v>20</v>
      </c>
      <c r="V65" s="36">
        <v>68</v>
      </c>
      <c r="W65" s="40">
        <f>'[1]окр среда'!AF42/'[1]окр среда'!B42*1000</f>
        <v>5.5126791620727671</v>
      </c>
      <c r="X65" s="79" t="s">
        <v>15</v>
      </c>
      <c r="Y65" s="80">
        <f>'[1]окр среда'!BO42/'[1]окр среда'!B42</f>
        <v>0.17364939360529216</v>
      </c>
      <c r="Z65" s="81">
        <f>'[1]окр среда'!BJ42/'[1]окр среда'!B42*1000</f>
        <v>2.4807056229327453</v>
      </c>
      <c r="AA65" s="82">
        <f>[1]отходы!P42/[1]отходы!E42</f>
        <v>0.24549525332310934</v>
      </c>
      <c r="AB65" s="81">
        <f>[1]отходы!AF42/'[1]окр среда'!B42</f>
        <v>20.123704520396917</v>
      </c>
      <c r="AC65" s="83">
        <v>44.3</v>
      </c>
      <c r="AD65" s="84">
        <v>9421</v>
      </c>
      <c r="AE65" s="83" t="s">
        <v>307</v>
      </c>
      <c r="AF65" s="83">
        <v>30</v>
      </c>
      <c r="AG65" s="84">
        <v>16877</v>
      </c>
      <c r="AH65" s="83">
        <v>111</v>
      </c>
      <c r="AI65" s="83">
        <v>904</v>
      </c>
    </row>
    <row r="66" spans="1:35" ht="16" thickBot="1" x14ac:dyDescent="0.25">
      <c r="A66" s="5" t="s">
        <v>77</v>
      </c>
      <c r="B66" s="1">
        <v>5</v>
      </c>
      <c r="C66" s="70">
        <v>327149.3</v>
      </c>
      <c r="D66" s="71">
        <v>51</v>
      </c>
      <c r="E66" s="72">
        <v>82.6</v>
      </c>
      <c r="F66" s="73">
        <v>536.6</v>
      </c>
      <c r="G66" s="74">
        <v>23.8</v>
      </c>
      <c r="H66" s="75">
        <v>22.6</v>
      </c>
      <c r="I66" s="75">
        <f>'[1]основные показатели'!DX33/'[1]окр среда'!H34*1000</f>
        <v>5.1606775368054461</v>
      </c>
      <c r="J66" s="75">
        <f>'[1]основные показатели'!EX33/'[1]окр среда'!H34</f>
        <v>0.52952350799430115</v>
      </c>
      <c r="K66" s="76">
        <v>34.799999999999997</v>
      </c>
      <c r="L66" s="33">
        <v>1.7</v>
      </c>
      <c r="M66" s="33">
        <f>[1]новое!B34*1000/'[1]основные показатели'!D33</f>
        <v>0.1272264631043257</v>
      </c>
      <c r="N66" s="33">
        <f>[1]новое!G34*1000/'[1]основные показатели'!D33</f>
        <v>2.0222311503950716</v>
      </c>
      <c r="O66" s="77">
        <v>84.5</v>
      </c>
      <c r="P66" s="33">
        <v>23.76</v>
      </c>
      <c r="Q66" s="33">
        <v>1.0999999999999999E-2</v>
      </c>
      <c r="R66" s="78">
        <f>AVERAGE('[1]сельское хозяйство'!CQ34:CU34)</f>
        <v>18.04692626319077</v>
      </c>
      <c r="S66" s="36">
        <v>-5.2</v>
      </c>
      <c r="T66" s="36">
        <v>25.1</v>
      </c>
      <c r="U66" s="36">
        <v>18.994413407821227</v>
      </c>
      <c r="V66" s="36">
        <v>33.333333333333329</v>
      </c>
      <c r="W66" s="40">
        <f>'[1]окр среда'!AF34/'[1]окр среда'!B34*1000</f>
        <v>0.40143983086001789</v>
      </c>
      <c r="X66" s="79">
        <v>12.9</v>
      </c>
      <c r="Y66" s="80">
        <f>'[1]окр среда'!BO34/'[1]окр среда'!B34</f>
        <v>4.1615929132488523E-2</v>
      </c>
      <c r="Z66" s="81">
        <f>'[1]окр среда'!BJ34/'[1]окр среда'!B34*1000</f>
        <v>2.0071991543000895</v>
      </c>
      <c r="AA66" s="82">
        <f>[1]отходы!P34/[1]отходы!E34</f>
        <v>3.827680074910929E-5</v>
      </c>
      <c r="AB66" s="81">
        <f>[1]отходы!AF34/'[1]окр среда'!B34</f>
        <v>1.5247220029171296E-2</v>
      </c>
      <c r="AC66" s="83">
        <v>53.8</v>
      </c>
      <c r="AD66" s="84">
        <v>11496</v>
      </c>
      <c r="AE66" s="83" t="s">
        <v>308</v>
      </c>
      <c r="AF66" s="83">
        <v>22.7</v>
      </c>
      <c r="AG66" s="84">
        <v>19811</v>
      </c>
      <c r="AH66" s="83">
        <v>103</v>
      </c>
      <c r="AI66" s="83" t="s">
        <v>309</v>
      </c>
    </row>
    <row r="67" spans="1:35" ht="16" thickBot="1" x14ac:dyDescent="0.25">
      <c r="A67" s="5" t="s">
        <v>78</v>
      </c>
      <c r="B67" s="1">
        <v>5</v>
      </c>
      <c r="C67" s="70">
        <v>245411.7</v>
      </c>
      <c r="D67" s="71">
        <v>500</v>
      </c>
      <c r="E67" s="72">
        <v>81.599999999999994</v>
      </c>
      <c r="F67" s="73" t="s">
        <v>310</v>
      </c>
      <c r="G67" s="74">
        <v>373.1</v>
      </c>
      <c r="H67" s="75">
        <v>6.1</v>
      </c>
      <c r="I67" s="75">
        <f>'[1]основные показатели'!DX34/'[1]окр среда'!H35*1000</f>
        <v>4.1260105938109843</v>
      </c>
      <c r="J67" s="75">
        <f>'[1]основные показатели'!EX34/'[1]окр среда'!H35</f>
        <v>0.2670755505993867</v>
      </c>
      <c r="K67" s="76">
        <v>39.6</v>
      </c>
      <c r="L67" s="33">
        <v>19.5</v>
      </c>
      <c r="M67" s="33">
        <f>[1]новое!B35*1000/'[1]основные показатели'!D34</f>
        <v>0.48428137568743335</v>
      </c>
      <c r="N67" s="33">
        <f>[1]новое!G35*1000/'[1]основные показатели'!D34</f>
        <v>2.2408273824181237</v>
      </c>
      <c r="O67" s="77">
        <v>68.8</v>
      </c>
      <c r="P67" s="33">
        <v>22.419999999999998</v>
      </c>
      <c r="Q67" s="33">
        <v>1.0999999999999999E-2</v>
      </c>
      <c r="R67" s="78">
        <f>AVERAGE('[1]сельское хозяйство'!CQ35:CU35)</f>
        <v>32.336583431434349</v>
      </c>
      <c r="S67" s="36">
        <v>-0.29999999999999982</v>
      </c>
      <c r="T67" s="36">
        <v>21.8</v>
      </c>
      <c r="U67" s="36">
        <v>68.518518518518519</v>
      </c>
      <c r="V67" s="36">
        <v>49.523809523809526</v>
      </c>
      <c r="W67" s="40">
        <f>'[1]окр среда'!AF35/'[1]окр среда'!B35*1000</f>
        <v>14.186572600743837</v>
      </c>
      <c r="X67" s="79">
        <v>36.5</v>
      </c>
      <c r="Y67" s="80">
        <f>'[1]окр среда'!BO35/'[1]окр среда'!B35</f>
        <v>1.5957977071431311</v>
      </c>
      <c r="Z67" s="81">
        <f>'[1]окр среда'!BJ35/'[1]окр среда'!B35*1000</f>
        <v>37.191825466814926</v>
      </c>
      <c r="AA67" s="82">
        <f>[1]отходы!P35/[1]отходы!E35</f>
        <v>2.1036784806375757E-2</v>
      </c>
      <c r="AB67" s="81">
        <f>[1]отходы!AF35/'[1]окр среда'!B35</f>
        <v>13419.148327134715</v>
      </c>
      <c r="AC67" s="83">
        <v>49.2</v>
      </c>
      <c r="AD67" s="84">
        <v>17997</v>
      </c>
      <c r="AE67" s="83" t="s">
        <v>311</v>
      </c>
      <c r="AF67" s="83">
        <v>17.3</v>
      </c>
      <c r="AG67" s="84">
        <v>22950</v>
      </c>
      <c r="AH67" s="83">
        <v>126</v>
      </c>
      <c r="AI67" s="83" t="s">
        <v>312</v>
      </c>
    </row>
    <row r="68" spans="1:35" ht="16" thickBot="1" x14ac:dyDescent="0.25">
      <c r="A68" s="5" t="s">
        <v>79</v>
      </c>
      <c r="B68" s="1">
        <v>5</v>
      </c>
      <c r="C68" s="70">
        <v>300163.40000000002</v>
      </c>
      <c r="D68" s="71">
        <v>225</v>
      </c>
      <c r="E68" s="72">
        <v>66.599999999999994</v>
      </c>
      <c r="F68" s="73" t="s">
        <v>313</v>
      </c>
      <c r="G68" s="74">
        <v>17.8</v>
      </c>
      <c r="H68" s="75">
        <v>18.100000000000001</v>
      </c>
      <c r="I68" s="75">
        <f>'[1]основные показатели'!DX49/'[1]окр среда'!H49*1000</f>
        <v>50.71807478328374</v>
      </c>
      <c r="J68" s="75">
        <f>'[1]основные показатели'!EX49/'[1]окр среда'!H49</f>
        <v>14.4054858325786</v>
      </c>
      <c r="K68" s="75">
        <v>40</v>
      </c>
      <c r="L68" s="33">
        <v>35.6</v>
      </c>
      <c r="M68" s="33">
        <f>[1]новое!B49*1000/'[1]основные показатели'!D49</f>
        <v>5.6574799967671542E-2</v>
      </c>
      <c r="N68" s="33">
        <f>[1]новое!G49*1000/'[1]основные показатели'!D49</f>
        <v>0.14547805705972683</v>
      </c>
      <c r="O68" s="77">
        <v>33.1</v>
      </c>
      <c r="P68" s="33">
        <v>18.98</v>
      </c>
      <c r="Q68" s="33">
        <v>0.13300000000000001</v>
      </c>
      <c r="R68" s="78">
        <f>AVERAGE('[1]сельское хозяйство'!CQ49:CU49)</f>
        <v>27.541714282507563</v>
      </c>
      <c r="S68" s="36">
        <v>-13.4</v>
      </c>
      <c r="T68" s="36">
        <v>18.600000000000001</v>
      </c>
      <c r="U68" s="36">
        <v>30.303030303030305</v>
      </c>
      <c r="V68" s="36">
        <v>70.833333333333343</v>
      </c>
      <c r="W68" s="40">
        <f>'[1]окр среда'!AF49/'[1]окр среда'!B49*1000</f>
        <v>23.52941176470588</v>
      </c>
      <c r="X68" s="79">
        <v>15.2</v>
      </c>
      <c r="Y68" s="80">
        <f>'[1]окр среда'!BO49/'[1]окр среда'!B49</f>
        <v>1.2286631016042782</v>
      </c>
      <c r="Z68" s="81">
        <f>'[1]окр среда'!BJ49/'[1]окр среда'!B49*1000</f>
        <v>21.81818181818182</v>
      </c>
      <c r="AA68" s="82">
        <f>[1]отходы!P49/[1]отходы!E49</f>
        <v>6.3862853974469612E-4</v>
      </c>
      <c r="AB68" s="81">
        <f>[1]отходы!AF49/'[1]окр среда'!B49</f>
        <v>107.02115636363631</v>
      </c>
      <c r="AC68" s="83">
        <v>32.5</v>
      </c>
      <c r="AD68" s="84">
        <v>15376</v>
      </c>
      <c r="AE68" s="83" t="s">
        <v>314</v>
      </c>
      <c r="AF68" s="83">
        <v>19.5</v>
      </c>
      <c r="AG68" s="84">
        <v>21264</v>
      </c>
      <c r="AH68" s="83">
        <v>132</v>
      </c>
      <c r="AI68" s="83" t="s">
        <v>315</v>
      </c>
    </row>
    <row r="69" spans="1:35" ht="16" thickBot="1" x14ac:dyDescent="0.25">
      <c r="A69" s="5" t="s">
        <v>80</v>
      </c>
      <c r="B69" s="1">
        <v>5</v>
      </c>
      <c r="C69" s="70">
        <v>332154.8</v>
      </c>
      <c r="D69" s="71">
        <v>302</v>
      </c>
      <c r="E69" s="72">
        <v>63</v>
      </c>
      <c r="F69" s="73" t="s">
        <v>316</v>
      </c>
      <c r="G69" s="74">
        <v>24</v>
      </c>
      <c r="H69" s="75">
        <v>14.6</v>
      </c>
      <c r="I69" s="75">
        <f>'[1]основные показатели'!DX50/'[1]окр среда'!H50*1000</f>
        <v>79.971007489731818</v>
      </c>
      <c r="J69" s="75">
        <f>'[1]основные показатели'!EX50/'[1]окр среда'!H50</f>
        <v>18.706813239913025</v>
      </c>
      <c r="K69" s="75">
        <v>10.4</v>
      </c>
      <c r="L69" s="33">
        <v>32.5</v>
      </c>
      <c r="M69" s="33">
        <f>[1]новое!B50*1000/'[1]основные показатели'!D50</f>
        <v>0.10409437890353922</v>
      </c>
      <c r="N69" s="33">
        <f>[1]новое!G50*1000/'[1]основные показатели'!D50</f>
        <v>0.19517696044413602</v>
      </c>
      <c r="O69" s="77">
        <v>63.4</v>
      </c>
      <c r="P69" s="33">
        <v>29.3</v>
      </c>
      <c r="Q69" s="33">
        <v>5.7000000000000002E-2</v>
      </c>
      <c r="R69" s="78">
        <f>AVERAGE('[1]сельское хозяйство'!CQ50:CU50)</f>
        <v>68.951594337684753</v>
      </c>
      <c r="S69" s="36">
        <v>-11.5</v>
      </c>
      <c r="T69" s="36">
        <v>18.8</v>
      </c>
      <c r="U69" s="36">
        <v>30.909090909090907</v>
      </c>
      <c r="V69" s="36">
        <v>75.925925925925924</v>
      </c>
      <c r="W69" s="40">
        <f>'[1]окр среда'!AF50/'[1]окр среда'!B50*1000</f>
        <v>22.581139007960807</v>
      </c>
      <c r="X69" s="79">
        <v>84.5</v>
      </c>
      <c r="Y69" s="80">
        <f>'[1]окр среда'!BO50/'[1]окр среда'!B50</f>
        <v>0.89827005511328839</v>
      </c>
      <c r="Z69" s="81">
        <f>'[1]окр среда'!BJ50/'[1]окр среда'!B50*1000</f>
        <v>1.9902020820575625</v>
      </c>
      <c r="AA69" s="82">
        <f>[1]отходы!P50/[1]отходы!E50</f>
        <v>1.6815312190283989E-4</v>
      </c>
      <c r="AB69" s="81">
        <f>[1]отходы!AF50/'[1]окр среда'!B50</f>
        <v>108.87525375076545</v>
      </c>
      <c r="AC69" s="83">
        <v>36</v>
      </c>
      <c r="AD69" s="84">
        <v>15155</v>
      </c>
      <c r="AE69" s="83" t="s">
        <v>317</v>
      </c>
      <c r="AF69" s="83">
        <v>17.600000000000001</v>
      </c>
      <c r="AG69" s="84">
        <v>20631</v>
      </c>
      <c r="AH69" s="83">
        <v>90</v>
      </c>
      <c r="AI69" s="83" t="s">
        <v>318</v>
      </c>
    </row>
    <row r="70" spans="1:35" ht="16" thickBot="1" x14ac:dyDescent="0.25">
      <c r="A70" s="5" t="s">
        <v>81</v>
      </c>
      <c r="B70" s="1">
        <v>5</v>
      </c>
      <c r="C70" s="70">
        <v>243052.4</v>
      </c>
      <c r="D70" s="71">
        <v>21</v>
      </c>
      <c r="E70" s="72">
        <v>91.8</v>
      </c>
      <c r="F70" s="73">
        <v>750.7</v>
      </c>
      <c r="G70" s="74">
        <v>11.9</v>
      </c>
      <c r="H70" s="75">
        <v>5</v>
      </c>
      <c r="I70" s="75">
        <f>'[1]основные показатели'!DX68/'[1]окр среда'!H67*1000</f>
        <v>0.13044612575006523</v>
      </c>
      <c r="J70" s="75">
        <f>'[1]основные показатели'!EX68/'[1]окр среда'!H67</f>
        <v>-1.174015131750587E-2</v>
      </c>
      <c r="K70" s="75">
        <v>7.1</v>
      </c>
      <c r="L70" s="33">
        <v>23</v>
      </c>
      <c r="M70" s="33">
        <f>[1]новое!B67*1000/'[1]основные показатели'!D68</f>
        <v>0.99547511312217196</v>
      </c>
      <c r="N70" s="33">
        <f>[1]новое!G67*1000/'[1]основные показатели'!D68</f>
        <v>5.4751131221719458</v>
      </c>
      <c r="O70" s="77">
        <v>22.7</v>
      </c>
      <c r="P70" s="33">
        <v>12.760000000000002</v>
      </c>
      <c r="Q70" s="33">
        <v>0.14799999999999999</v>
      </c>
      <c r="R70" s="78">
        <v>0</v>
      </c>
      <c r="S70" s="36">
        <v>-28</v>
      </c>
      <c r="T70" s="36">
        <v>16.200000000000003</v>
      </c>
      <c r="U70" s="36">
        <v>6.666666666666667</v>
      </c>
      <c r="V70" s="36">
        <v>66.666666666666657</v>
      </c>
      <c r="W70" s="40">
        <f>'[1]окр среда'!AF67/'[1]окр среда'!B67*1000</f>
        <v>0.29655286944556475</v>
      </c>
      <c r="X70" s="79">
        <v>66.099999999999994</v>
      </c>
      <c r="Y70" s="80">
        <f>'[1]окр среда'!BO67/'[1]окр среда'!B67</f>
        <v>5.1659509857417373E-2</v>
      </c>
      <c r="Z70" s="81">
        <f>'[1]окр среда'!BJ67/'[1]окр среда'!B67*1000</f>
        <v>0.47448459111290359</v>
      </c>
      <c r="AA70" s="82">
        <f>[1]отходы!P67/[1]отходы!E67</f>
        <v>4.7724976766997531E-5</v>
      </c>
      <c r="AB70" s="81">
        <f>[1]отходы!AF67/'[1]окр среда'!B67</f>
        <v>2205.1461838983641</v>
      </c>
      <c r="AC70" s="83">
        <v>45.7</v>
      </c>
      <c r="AD70" s="84">
        <v>10668</v>
      </c>
      <c r="AE70" s="83" t="s">
        <v>319</v>
      </c>
      <c r="AF70" s="83">
        <v>31.7</v>
      </c>
      <c r="AG70" s="84">
        <v>18972</v>
      </c>
      <c r="AH70" s="83">
        <v>42</v>
      </c>
      <c r="AI70" s="83" t="s">
        <v>320</v>
      </c>
    </row>
    <row r="71" spans="1:35" ht="16" thickBot="1" x14ac:dyDescent="0.25">
      <c r="A71" s="5" t="s">
        <v>82</v>
      </c>
      <c r="B71" s="1">
        <v>5</v>
      </c>
      <c r="C71" s="70">
        <v>164617.29999999999</v>
      </c>
      <c r="D71" s="71">
        <v>641</v>
      </c>
      <c r="E71" s="72">
        <v>74.599999999999994</v>
      </c>
      <c r="F71" s="73" t="s">
        <v>321</v>
      </c>
      <c r="G71" s="74">
        <v>90.1</v>
      </c>
      <c r="H71" s="75">
        <v>10.199999999999999</v>
      </c>
      <c r="I71" s="75">
        <f>'[1]основные показатели'!DX45/'[1]окр среда'!H46*1000</f>
        <v>0.20521239482864767</v>
      </c>
      <c r="J71" s="75">
        <f>'[1]основные показатели'!EX45/'[1]окр среда'!H46</f>
        <v>0.11697106505232915</v>
      </c>
      <c r="K71" s="76">
        <v>23.5</v>
      </c>
      <c r="L71" s="33">
        <v>-22.6</v>
      </c>
      <c r="M71" s="33">
        <f>[1]новое!B46*1000/'[1]основные показатели'!D45</f>
        <v>11.313131313131313</v>
      </c>
      <c r="N71" s="33">
        <f>[1]новое!G46*1000/'[1]основные показатели'!D45</f>
        <v>44.444444444444443</v>
      </c>
      <c r="O71" s="77">
        <v>62.3</v>
      </c>
      <c r="P71" s="33">
        <v>23.7</v>
      </c>
      <c r="Q71" s="33">
        <v>0</v>
      </c>
      <c r="R71" s="78">
        <f>AVERAGE('[1]сельское хозяйство'!CQ46:CU46)</f>
        <v>43.004717823792127</v>
      </c>
      <c r="S71" s="36">
        <v>-3.1</v>
      </c>
      <c r="T71" s="36">
        <v>22.400000000000002</v>
      </c>
      <c r="U71" s="36">
        <v>26.086956521739129</v>
      </c>
      <c r="V71" s="36">
        <v>73.333333333333329</v>
      </c>
      <c r="W71" s="40">
        <f>'[1]окр среда'!AF46/'[1]окр среда'!B46*1000</f>
        <v>10.225602351888542</v>
      </c>
      <c r="X71" s="79">
        <v>6.3</v>
      </c>
      <c r="Y71" s="80">
        <f>'[1]окр среда'!BO46/'[1]окр среда'!B46</f>
        <v>0.72218316610212818</v>
      </c>
      <c r="Z71" s="81">
        <f>'[1]окр среда'!BJ46/'[1]окр среда'!B46*1000</f>
        <v>0</v>
      </c>
      <c r="AA71" s="82">
        <f>[1]отходы!P46/[1]отходы!E46</f>
        <v>0.65570439406252823</v>
      </c>
      <c r="AB71" s="81">
        <f>[1]отходы!AF46/'[1]окр среда'!B46</f>
        <v>8.6802064293474714</v>
      </c>
      <c r="AC71" s="83">
        <v>62</v>
      </c>
      <c r="AD71" s="84">
        <v>16708</v>
      </c>
      <c r="AE71" s="83" t="s">
        <v>322</v>
      </c>
      <c r="AF71" s="83">
        <v>20.399999999999999</v>
      </c>
      <c r="AG71" s="84">
        <v>24596</v>
      </c>
      <c r="AH71" s="83">
        <v>148</v>
      </c>
      <c r="AI71" s="83" t="s">
        <v>323</v>
      </c>
    </row>
    <row r="72" spans="1:35" ht="16" thickBot="1" x14ac:dyDescent="0.25">
      <c r="A72" s="5" t="s">
        <v>83</v>
      </c>
      <c r="B72" s="1">
        <v>5</v>
      </c>
      <c r="C72" s="70">
        <v>278358.90000000002</v>
      </c>
      <c r="D72" s="71">
        <v>440</v>
      </c>
      <c r="E72" s="72">
        <v>68.2</v>
      </c>
      <c r="F72" s="73" t="s">
        <v>324</v>
      </c>
      <c r="G72" s="74">
        <v>23.8</v>
      </c>
      <c r="H72" s="75">
        <v>8.1999999999999993</v>
      </c>
      <c r="I72" s="75">
        <f>'[1]основные показатели'!DX53/'[1]окр среда'!H53*1000</f>
        <v>58.101314771848415</v>
      </c>
      <c r="J72" s="75">
        <f>'[1]основные показатели'!EX53/'[1]окр среда'!H53</f>
        <v>18.621423047177107</v>
      </c>
      <c r="K72" s="75">
        <v>32.1</v>
      </c>
      <c r="L72" s="33">
        <v>1.4</v>
      </c>
      <c r="M72" s="33">
        <f>[1]новое!B53*1000/'[1]основные показатели'!D53</f>
        <v>0.48295846557196076</v>
      </c>
      <c r="N72" s="33">
        <f>[1]новое!G53*1000/'[1]основные показатели'!D53</f>
        <v>1.4626742100179384</v>
      </c>
      <c r="O72" s="77">
        <v>56.4</v>
      </c>
      <c r="P72" s="33">
        <v>26.080000000000002</v>
      </c>
      <c r="Q72" s="33">
        <v>6.0000000000000001E-3</v>
      </c>
      <c r="R72" s="78">
        <f>AVERAGE('[1]сельское хозяйство'!CQ53:CU53)</f>
        <v>40.040000000000006</v>
      </c>
      <c r="S72" s="36">
        <v>-12.5</v>
      </c>
      <c r="T72" s="36">
        <v>18.700000000000003</v>
      </c>
      <c r="U72" s="36">
        <v>243.01075268817206</v>
      </c>
      <c r="V72" s="36">
        <v>72.340425531914903</v>
      </c>
      <c r="W72" s="40">
        <f>'[1]окр среда'!AF53/'[1]окр среда'!B53*1000</f>
        <v>13.629177342855586</v>
      </c>
      <c r="X72" s="79">
        <v>22.4</v>
      </c>
      <c r="Y72" s="80">
        <f>'[1]окр среда'!BO53/'[1]окр среда'!B53</f>
        <v>1.7025568336695198</v>
      </c>
      <c r="Z72" s="81">
        <f>'[1]окр среда'!BJ53/'[1]окр среда'!B53*1000</f>
        <v>31.619691435424958</v>
      </c>
      <c r="AA72" s="82">
        <f>[1]отходы!P53/[1]отходы!E53</f>
        <v>1.8572996490937053E-2</v>
      </c>
      <c r="AB72" s="81">
        <f>[1]отходы!AF53/'[1]окр среда'!B53</f>
        <v>57.563876138036285</v>
      </c>
      <c r="AC72" s="83">
        <v>36.299999999999997</v>
      </c>
      <c r="AD72" s="84">
        <v>16425</v>
      </c>
      <c r="AE72" s="83" t="s">
        <v>325</v>
      </c>
      <c r="AF72" s="83">
        <v>16.8</v>
      </c>
      <c r="AG72" s="84">
        <v>21155</v>
      </c>
      <c r="AH72" s="83">
        <v>110</v>
      </c>
      <c r="AI72" s="83" t="s">
        <v>326</v>
      </c>
    </row>
    <row r="73" spans="1:35" ht="16" thickBot="1" x14ac:dyDescent="0.25">
      <c r="A73" s="5" t="s">
        <v>327</v>
      </c>
      <c r="B73" s="6">
        <v>6</v>
      </c>
      <c r="C73" s="70">
        <v>670800.30000000005</v>
      </c>
      <c r="D73" s="71">
        <v>798</v>
      </c>
      <c r="E73" s="72">
        <v>86</v>
      </c>
      <c r="F73" s="73" t="s">
        <v>328</v>
      </c>
      <c r="G73" s="74" t="s">
        <v>329</v>
      </c>
      <c r="H73" s="75">
        <v>1.6</v>
      </c>
      <c r="I73" s="75">
        <f>'[1]основные показатели'!DX15/'[1]окр среда'!H14*1000</f>
        <v>1.5631575783081828</v>
      </c>
      <c r="J73" s="75">
        <f>'[1]основные показатели'!EX15/'[1]окр среда'!H14</f>
        <v>0.23387242229303193</v>
      </c>
      <c r="K73" s="76">
        <v>52.2</v>
      </c>
      <c r="L73" s="33">
        <v>12</v>
      </c>
      <c r="M73" s="33">
        <f>[1]новое!B14*1000/'[1]основные показатели'!D15</f>
        <v>0.68895643363728465</v>
      </c>
      <c r="N73" s="33">
        <f>[1]новое!G14*1000/'[1]основные показатели'!D15</f>
        <v>0.97264437689969607</v>
      </c>
      <c r="O73" s="77">
        <v>37.5</v>
      </c>
      <c r="P73" s="33">
        <v>28.679999999999996</v>
      </c>
      <c r="Q73" s="33">
        <v>7.0000000000000001E-3</v>
      </c>
      <c r="R73" s="78">
        <f>AVERAGE('[1]сельское хозяйство'!CQ14:CU14)</f>
        <v>53.818777828756197</v>
      </c>
      <c r="S73" s="36">
        <v>-10.200000000000001</v>
      </c>
      <c r="T73" s="36">
        <v>17.600000000000001</v>
      </c>
      <c r="U73" s="36">
        <v>35.064935064935064</v>
      </c>
      <c r="V73" s="36">
        <v>90.909090909090907</v>
      </c>
      <c r="W73" s="40">
        <f>'[1]окр среда'!AF14/'[1]окр среда'!B14*1000</f>
        <v>45.793949784565413</v>
      </c>
      <c r="X73" s="79">
        <v>74.7</v>
      </c>
      <c r="Y73" s="80">
        <f>'[1]окр среда'!BO14/'[1]окр среда'!B14</f>
        <v>8.576552595366465</v>
      </c>
      <c r="Z73" s="81">
        <f>'[1]окр среда'!BJ14/'[1]окр среда'!B14*1000</f>
        <v>192.42482347898667</v>
      </c>
      <c r="AA73" s="82">
        <f>[1]отходы!P14/[1]отходы!E14</f>
        <v>0.1914787365756809</v>
      </c>
      <c r="AB73" s="81">
        <f>[1]отходы!AF14/'[1]окр среда'!B14</f>
        <v>22244.782420086132</v>
      </c>
      <c r="AC73" s="83">
        <v>18.3</v>
      </c>
      <c r="AD73" s="84">
        <v>36961</v>
      </c>
      <c r="AE73" s="83" t="s">
        <v>330</v>
      </c>
      <c r="AF73" s="83">
        <v>6.8</v>
      </c>
      <c r="AG73" s="84">
        <v>47046</v>
      </c>
      <c r="AH73" s="83">
        <v>114</v>
      </c>
      <c r="AI73" s="83" t="s">
        <v>331</v>
      </c>
    </row>
    <row r="74" spans="1:35" ht="16" thickBot="1" x14ac:dyDescent="0.25">
      <c r="A74" s="5" t="s">
        <v>84</v>
      </c>
      <c r="B74" s="1">
        <v>7</v>
      </c>
      <c r="C74" s="70">
        <v>521060.1</v>
      </c>
      <c r="D74" s="71">
        <v>35</v>
      </c>
      <c r="E74" s="72">
        <v>72.400000000000006</v>
      </c>
      <c r="F74" s="73" t="s">
        <v>332</v>
      </c>
      <c r="G74" s="74">
        <v>268.39999999999998</v>
      </c>
      <c r="H74" s="75">
        <v>4.0999999999999996</v>
      </c>
      <c r="I74" s="75">
        <f>'[1]основные показатели'!DX84/'[1]окр среда'!H82*1000</f>
        <v>16.425827693433327</v>
      </c>
      <c r="J74" s="75">
        <f>'[1]основные показатели'!EX84/'[1]окр среда'!H82</f>
        <v>2.8147064203402232</v>
      </c>
      <c r="K74" s="75">
        <v>17.600000000000001</v>
      </c>
      <c r="L74" s="33">
        <v>18.3</v>
      </c>
      <c r="M74" s="33">
        <f>[1]новое!B82*1000/'[1]основные показатели'!D84</f>
        <v>0.30113099198151194</v>
      </c>
      <c r="N74" s="33">
        <f>[1]новое!G82*1000/'[1]основные показатели'!D84</f>
        <v>0.24160509821772469</v>
      </c>
      <c r="O74" s="77">
        <v>7.6</v>
      </c>
      <c r="P74" s="33">
        <v>20.119999999999997</v>
      </c>
      <c r="Q74" s="33">
        <v>0.22500000000000001</v>
      </c>
      <c r="R74" s="78">
        <f>AVERAGE('[1]сельское хозяйство'!CQ82:CU82)</f>
        <v>25.267598865578567</v>
      </c>
      <c r="S74" s="36">
        <v>-28.1</v>
      </c>
      <c r="T74" s="36">
        <v>18.899999999999999</v>
      </c>
      <c r="U74" s="36">
        <v>5</v>
      </c>
      <c r="V74" s="36">
        <v>127.27272727272727</v>
      </c>
      <c r="W74" s="40">
        <f>'[1]окр среда'!AF82/'[1]окр среда'!B82*1000</f>
        <v>3.7578611138742444</v>
      </c>
      <c r="X74" s="79">
        <v>71</v>
      </c>
      <c r="Y74" s="80">
        <f>'[1]окр среда'!BO82/'[1]окр среда'!B82</f>
        <v>0.13174618963935586</v>
      </c>
      <c r="Z74" s="81">
        <f>'[1]окр среда'!BJ82/'[1]окр среда'!B82*1000</f>
        <v>1.8236678934977948</v>
      </c>
      <c r="AA74" s="82">
        <f>[1]отходы!P82/[1]отходы!E82</f>
        <v>6.2670222445404345E-3</v>
      </c>
      <c r="AB74" s="81">
        <f>[1]отходы!AF82/'[1]окр среда'!B82</f>
        <v>342.58817274003326</v>
      </c>
      <c r="AC74" s="83">
        <v>32.200000000000003</v>
      </c>
      <c r="AD74" s="84">
        <v>27298</v>
      </c>
      <c r="AE74" s="83" t="s">
        <v>333</v>
      </c>
      <c r="AF74" s="83">
        <v>15.2</v>
      </c>
      <c r="AG74" s="84">
        <v>35499</v>
      </c>
      <c r="AH74" s="83">
        <v>129</v>
      </c>
      <c r="AI74" s="83" t="s">
        <v>334</v>
      </c>
    </row>
    <row r="75" spans="1:35" ht="16" thickBot="1" x14ac:dyDescent="0.25">
      <c r="A75" s="5" t="s">
        <v>85</v>
      </c>
      <c r="B75" s="1">
        <v>7</v>
      </c>
      <c r="C75" s="70">
        <v>780623.9</v>
      </c>
      <c r="D75" s="71">
        <v>21</v>
      </c>
      <c r="E75" s="72">
        <v>75.3</v>
      </c>
      <c r="F75" s="73" t="s">
        <v>335</v>
      </c>
      <c r="G75" s="74">
        <v>82.9</v>
      </c>
      <c r="H75" s="75">
        <v>3.5</v>
      </c>
      <c r="I75" s="75">
        <f>'[1]основные показатели'!DX25/'[1]окр среда'!H25*1000</f>
        <v>29.220347987780585</v>
      </c>
      <c r="J75" s="75">
        <f>'[1]основные показатели'!EX25/'[1]окр среда'!H25</f>
        <v>2.42396068534998</v>
      </c>
      <c r="K75" s="76">
        <v>34.200000000000003</v>
      </c>
      <c r="L75" s="33">
        <v>0</v>
      </c>
      <c r="M75" s="33">
        <f>[1]новое!B25*1000/'[1]основные показатели'!D25</f>
        <v>4.6526054590570722E-2</v>
      </c>
      <c r="N75" s="33">
        <f>[1]новое!G25*1000/'[1]основные показатели'!D25</f>
        <v>0.19385856079404468</v>
      </c>
      <c r="O75" s="77">
        <v>1.3</v>
      </c>
      <c r="P75" s="33">
        <v>18.240000000000002</v>
      </c>
      <c r="Q75" s="33">
        <v>2E-3</v>
      </c>
      <c r="R75" s="78">
        <f>AVERAGE('[1]сельское хозяйство'!CQ25:CU25)</f>
        <v>31.965451200528328</v>
      </c>
      <c r="S75" s="36">
        <v>-15.3</v>
      </c>
      <c r="T75" s="36">
        <v>12.899999999999999</v>
      </c>
      <c r="U75" s="36">
        <v>30.952380952380953</v>
      </c>
      <c r="V75" s="36">
        <v>57.142857142857139</v>
      </c>
      <c r="W75" s="40">
        <f>'[1]окр среда'!AF25/'[1]окр среда'!B25*1000</f>
        <v>3.2377655688211653</v>
      </c>
      <c r="X75" s="79">
        <v>64.3</v>
      </c>
      <c r="Y75" s="80">
        <f>'[1]окр среда'!BO25/'[1]окр среда'!B25</f>
        <v>0.23606870843666777</v>
      </c>
      <c r="Z75" s="81">
        <f>'[1]окр среда'!BJ25/'[1]окр среда'!B25*1000</f>
        <v>5.4414803538826906</v>
      </c>
      <c r="AA75" s="82">
        <f>[1]отходы!P25/[1]отходы!E25</f>
        <v>8.233140461210574E-4</v>
      </c>
      <c r="AB75" s="81">
        <f>[1]отходы!AF25/'[1]окр среда'!B25</f>
        <v>6560.7846521436186</v>
      </c>
      <c r="AC75" s="83">
        <v>21.1</v>
      </c>
      <c r="AD75" s="84">
        <v>28929</v>
      </c>
      <c r="AE75" s="83" t="s">
        <v>336</v>
      </c>
      <c r="AF75" s="83">
        <v>12.8</v>
      </c>
      <c r="AG75" s="84">
        <v>36779</v>
      </c>
      <c r="AH75" s="83">
        <v>86</v>
      </c>
      <c r="AI75" s="83" t="s">
        <v>337</v>
      </c>
    </row>
    <row r="76" spans="1:35" ht="25" thickBot="1" x14ac:dyDescent="0.25">
      <c r="A76" s="5" t="s">
        <v>86</v>
      </c>
      <c r="B76" s="1">
        <v>7</v>
      </c>
      <c r="C76" s="70">
        <v>355545.7</v>
      </c>
      <c r="D76" s="71">
        <v>67</v>
      </c>
      <c r="E76" s="72">
        <v>65.8</v>
      </c>
      <c r="F76" s="73">
        <v>640.70000000000005</v>
      </c>
      <c r="G76" s="74">
        <v>0</v>
      </c>
      <c r="H76" s="76">
        <v>3.3</v>
      </c>
      <c r="I76" s="75">
        <f>'[1]основные показатели'!DX87/'[1]окр среда'!H85*1000</f>
        <v>1.6750418760469015</v>
      </c>
      <c r="J76" s="75">
        <f>'[1]основные показатели'!EX87/'[1]окр среда'!H85</f>
        <v>0.56393076493579009</v>
      </c>
      <c r="K76" s="75">
        <v>54.5</v>
      </c>
      <c r="L76" s="33">
        <v>-5.0999999999999996</v>
      </c>
      <c r="M76" s="33">
        <f>[1]новое!B85*1000/'[1]основные показатели'!D87</f>
        <v>0.11278195488721804</v>
      </c>
      <c r="N76" s="33">
        <f>[1]новое!G85*1000/'[1]основные показатели'!D87</f>
        <v>0.31954887218045114</v>
      </c>
      <c r="O76" s="86">
        <v>14.8</v>
      </c>
      <c r="P76" s="33">
        <v>15.84</v>
      </c>
      <c r="Q76" s="33">
        <v>7.0000000000000007E-2</v>
      </c>
      <c r="R76" s="78">
        <f>AVERAGE('[1]сельское хозяйство'!CQ85:CU85)</f>
        <v>57.890352564102557</v>
      </c>
      <c r="S76" s="36">
        <v>-24.799999999999997</v>
      </c>
      <c r="T76" s="36">
        <v>17.3</v>
      </c>
      <c r="U76" s="36">
        <v>13.725490196078432</v>
      </c>
      <c r="V76" s="36">
        <v>116.32653061224489</v>
      </c>
      <c r="W76" s="40">
        <f>'[1]окр среда'!AF85/'[1]окр среда'!B85*1000</f>
        <v>4.6869399795980264</v>
      </c>
      <c r="X76" s="79">
        <v>86.5</v>
      </c>
      <c r="Y76" s="80">
        <f>'[1]окр среда'!BO85/'[1]окр среда'!B85</f>
        <v>0.19657577679137603</v>
      </c>
      <c r="Z76" s="81">
        <f>'[1]окр среда'!BJ85/'[1]окр среда'!B85*1000</f>
        <v>3.3084282208927243</v>
      </c>
      <c r="AA76" s="82">
        <f>[1]отходы!P85/[1]отходы!E85</f>
        <v>1.5996515010714622E-3</v>
      </c>
      <c r="AB76" s="81">
        <f>[1]отходы!AF85/'[1]окр среда'!B85</f>
        <v>122.30357172396681</v>
      </c>
      <c r="AC76" s="43">
        <v>31.7</v>
      </c>
      <c r="AD76" s="84">
        <v>21006</v>
      </c>
      <c r="AE76" s="83" t="s">
        <v>338</v>
      </c>
      <c r="AF76" s="83">
        <v>23.7</v>
      </c>
      <c r="AG76" s="84">
        <v>28048</v>
      </c>
      <c r="AH76" s="43">
        <v>101</v>
      </c>
      <c r="AI76" s="83" t="s">
        <v>44</v>
      </c>
    </row>
    <row r="77" spans="1:35" ht="16" thickBot="1" x14ac:dyDescent="0.25">
      <c r="A77" s="5" t="s">
        <v>87</v>
      </c>
      <c r="B77" s="1">
        <v>7</v>
      </c>
      <c r="C77" s="70">
        <v>343033</v>
      </c>
      <c r="D77" s="71">
        <v>34</v>
      </c>
      <c r="E77" s="72">
        <v>61.7</v>
      </c>
      <c r="F77" s="73" t="s">
        <v>339</v>
      </c>
      <c r="G77" s="74">
        <v>39.9</v>
      </c>
      <c r="H77" s="75">
        <v>4.5999999999999996</v>
      </c>
      <c r="I77" s="75">
        <f>'[1]основные показатели'!DX80/'[1]окр среда'!H78*1000</f>
        <v>2.8774720100449929</v>
      </c>
      <c r="J77" s="75">
        <f>'[1]основные показатели'!EX80/'[1]окр среда'!H78</f>
        <v>0.55705242230825569</v>
      </c>
      <c r="K77" s="75">
        <v>56.2</v>
      </c>
      <c r="L77" s="33">
        <v>-30.8</v>
      </c>
      <c r="M77" s="33">
        <f>[1]новое!B78*1000/'[1]основные показатели'!D80</f>
        <v>0.26616981634282677</v>
      </c>
      <c r="N77" s="33">
        <f>[1]новое!G78*1000/'[1]основные показатели'!D80</f>
        <v>0.62106290479992909</v>
      </c>
      <c r="O77" s="77">
        <v>17.7</v>
      </c>
      <c r="P77" s="33">
        <v>13.14</v>
      </c>
      <c r="Q77" s="33">
        <v>0.95199999999999996</v>
      </c>
      <c r="R77" s="78">
        <f>AVERAGE('[1]сельское хозяйство'!CQ78:CU78)</f>
        <v>5.0423908825004968</v>
      </c>
      <c r="S77" s="36">
        <v>-26.299999999999997</v>
      </c>
      <c r="T77" s="36">
        <v>16.400000000000002</v>
      </c>
      <c r="U77" s="36">
        <v>2.5316455696202533</v>
      </c>
      <c r="V77" s="36">
        <v>109.57446808510637</v>
      </c>
      <c r="W77" s="40">
        <f>'[1]окр среда'!AF78/'[1]окр среда'!B78*1000</f>
        <v>3.1720893186259533</v>
      </c>
      <c r="X77" s="79">
        <v>79.099999999999994</v>
      </c>
      <c r="Y77" s="80">
        <f>'[1]окр среда'!BO78/'[1]окр среда'!B78</f>
        <v>9.9538773582284468E-2</v>
      </c>
      <c r="Z77" s="81">
        <f>'[1]окр среда'!BJ78/'[1]окр среда'!B78*1000</f>
        <v>2.0143924870106416</v>
      </c>
      <c r="AA77" s="82">
        <f>[1]отходы!P78/[1]отходы!E78</f>
        <v>8.9612991300521807E-6</v>
      </c>
      <c r="AB77" s="81">
        <f>[1]отходы!AF78/'[1]окр среда'!B78</f>
        <v>21929.264930237179</v>
      </c>
      <c r="AC77" s="83">
        <v>31.7</v>
      </c>
      <c r="AD77" s="84">
        <v>19463</v>
      </c>
      <c r="AE77" s="83" t="s">
        <v>340</v>
      </c>
      <c r="AF77" s="83">
        <v>20.9</v>
      </c>
      <c r="AG77" s="84">
        <v>27046</v>
      </c>
      <c r="AH77" s="83">
        <v>85</v>
      </c>
      <c r="AI77" s="83" t="s">
        <v>341</v>
      </c>
    </row>
    <row r="78" spans="1:35" ht="16" thickBot="1" x14ac:dyDescent="0.25">
      <c r="A78" s="5" t="s">
        <v>88</v>
      </c>
      <c r="B78" s="1">
        <v>7</v>
      </c>
      <c r="C78" s="70">
        <v>645518.80000000005</v>
      </c>
      <c r="D78" s="71">
        <v>32</v>
      </c>
      <c r="E78" s="72">
        <v>71.2</v>
      </c>
      <c r="F78" s="73" t="s">
        <v>342</v>
      </c>
      <c r="G78" s="74">
        <v>89.6</v>
      </c>
      <c r="H78" s="75">
        <v>4.4000000000000004</v>
      </c>
      <c r="I78" s="75">
        <f>'[1]основные показатели'!DX72/'[1]окр среда'!H71*1000</f>
        <v>11.720145787179304</v>
      </c>
      <c r="J78" s="75">
        <f>'[1]основные показатели'!EX72/'[1]окр среда'!H71</f>
        <v>-0.17401557921818053</v>
      </c>
      <c r="K78" s="75">
        <v>31.1</v>
      </c>
      <c r="L78" s="33">
        <v>-5.3</v>
      </c>
      <c r="M78" s="33">
        <f>[1]новое!B71*1000/'[1]основные показатели'!D72</f>
        <v>0.22212350066637052</v>
      </c>
      <c r="N78" s="33">
        <f>[1]новое!G71*1000/'[1]основные показатели'!D72</f>
        <v>3.3022360432400415</v>
      </c>
      <c r="O78" s="77">
        <v>3.6</v>
      </c>
      <c r="P78" s="33">
        <v>19.740000000000002</v>
      </c>
      <c r="Q78" s="33">
        <v>3.0000000000000001E-3</v>
      </c>
      <c r="R78" s="78">
        <f>AVERAGE('[1]сельское хозяйство'!CQ71:CU71)</f>
        <v>28.250162869741416</v>
      </c>
      <c r="S78" s="36">
        <v>-22.200000000000003</v>
      </c>
      <c r="T78" s="36">
        <v>15.499999999999998</v>
      </c>
      <c r="U78" s="36">
        <v>18.032786885245901</v>
      </c>
      <c r="V78" s="36">
        <v>141.1764705882353</v>
      </c>
      <c r="W78" s="40">
        <f>'[1]окр среда'!AF71/'[1]окр среда'!B71*1000</f>
        <v>8.4532926542822704</v>
      </c>
      <c r="X78" s="79">
        <v>78.599999999999994</v>
      </c>
      <c r="Y78" s="80">
        <f>'[1]окр среда'!BO71/'[1]окр среда'!B71</f>
        <v>0.32369012681229559</v>
      </c>
      <c r="Z78" s="81">
        <f>'[1]окр среда'!BJ71/'[1]окр среда'!B71*1000</f>
        <v>5.704359317851547</v>
      </c>
      <c r="AA78" s="82">
        <f>[1]отходы!P71/[1]отходы!E71</f>
        <v>2.3843953010165085E-4</v>
      </c>
      <c r="AB78" s="81">
        <f>[1]отходы!AF71/'[1]окр среда'!B71</f>
        <v>21599.338592946206</v>
      </c>
      <c r="AC78" s="83">
        <v>22.1</v>
      </c>
      <c r="AD78" s="84">
        <v>19410</v>
      </c>
      <c r="AE78" s="83" t="s">
        <v>343</v>
      </c>
      <c r="AF78" s="83">
        <v>17.600000000000001</v>
      </c>
      <c r="AG78" s="84">
        <v>27571</v>
      </c>
      <c r="AH78" s="83">
        <v>71</v>
      </c>
      <c r="AI78" s="83" t="s">
        <v>344</v>
      </c>
    </row>
    <row r="79" spans="1:35" ht="16" thickBot="1" x14ac:dyDescent="0.25">
      <c r="A79" s="5" t="s">
        <v>89</v>
      </c>
      <c r="B79" s="1">
        <v>7</v>
      </c>
      <c r="C79" s="70">
        <v>938016.7</v>
      </c>
      <c r="D79" s="71">
        <v>12</v>
      </c>
      <c r="E79" s="72">
        <v>70.099999999999994</v>
      </c>
      <c r="F79" s="73" t="s">
        <v>345</v>
      </c>
      <c r="G79" s="74">
        <v>286.8</v>
      </c>
      <c r="H79" s="75">
        <v>2.4</v>
      </c>
      <c r="I79" s="75">
        <f>'[1]основные показатели'!DX71/'[1]окр среда'!H70*1000</f>
        <v>1.6822568122157726</v>
      </c>
      <c r="J79" s="75">
        <f>'[1]основные показатели'!EX71/'[1]окр среда'!H70</f>
        <v>0.38580988649388104</v>
      </c>
      <c r="K79" s="75">
        <v>24.1</v>
      </c>
      <c r="L79" s="33">
        <v>28.1</v>
      </c>
      <c r="M79" s="33">
        <f>[1]новое!B70*1000/'[1]основные показатели'!D71</f>
        <v>0.21561924796213516</v>
      </c>
      <c r="N79" s="33">
        <f>[1]новое!G70*1000/'[1]основные показатели'!D71</f>
        <v>0.58374967131212196</v>
      </c>
      <c r="O79" s="77">
        <v>2.2999999999999998</v>
      </c>
      <c r="P79" s="33">
        <v>23.22</v>
      </c>
      <c r="Q79" s="33">
        <v>0.13600000000000001</v>
      </c>
      <c r="R79" s="78">
        <f>AVERAGE('[1]сельское хозяйство'!CQ70:CU70)</f>
        <v>34.423587225615513</v>
      </c>
      <c r="S79" s="36">
        <v>-28.1</v>
      </c>
      <c r="T79" s="36">
        <v>12.799999999999999</v>
      </c>
      <c r="U79" s="36">
        <v>22.297297297297298</v>
      </c>
      <c r="V79" s="36">
        <v>57.692307692307686</v>
      </c>
      <c r="W79" s="40">
        <f>'[1]окр среда'!AF70/'[1]окр среда'!B70*1000</f>
        <v>10.731803361251513</v>
      </c>
      <c r="X79" s="79">
        <v>69.3</v>
      </c>
      <c r="Y79" s="80">
        <f>'[1]окр среда'!BO70/'[1]окр среда'!B70</f>
        <v>0.1890022676216</v>
      </c>
      <c r="Z79" s="81">
        <f>'[1]окр среда'!BJ70/'[1]окр среда'!B70*1000</f>
        <v>1.3604884576074754</v>
      </c>
      <c r="AA79" s="82">
        <f>[1]отходы!P70/[1]отходы!E70</f>
        <v>6.9981138597356038E-5</v>
      </c>
      <c r="AB79" s="81">
        <f>[1]отходы!AF70/'[1]окр среда'!B70</f>
        <v>5441.772441489471</v>
      </c>
      <c r="AC79" s="83">
        <v>22.4</v>
      </c>
      <c r="AD79" s="84">
        <v>24070</v>
      </c>
      <c r="AE79" s="83" t="s">
        <v>346</v>
      </c>
      <c r="AF79" s="83">
        <v>17</v>
      </c>
      <c r="AG79" s="84">
        <v>32832</v>
      </c>
      <c r="AH79" s="83">
        <v>98</v>
      </c>
      <c r="AI79" s="83" t="s">
        <v>347</v>
      </c>
    </row>
    <row r="80" spans="1:35" ht="16" thickBot="1" x14ac:dyDescent="0.25">
      <c r="A80" s="5" t="s">
        <v>90</v>
      </c>
      <c r="B80" s="1">
        <v>7</v>
      </c>
      <c r="C80" s="70">
        <v>290301.40000000002</v>
      </c>
      <c r="D80" s="71">
        <v>27</v>
      </c>
      <c r="E80" s="72">
        <v>77.599999999999994</v>
      </c>
      <c r="F80" s="73" t="s">
        <v>348</v>
      </c>
      <c r="G80" s="74">
        <v>54.6</v>
      </c>
      <c r="H80" s="75">
        <v>4.7</v>
      </c>
      <c r="I80" s="75">
        <f>'[1]основные показатели'!DX78/'[1]окр среда'!H76*1000</f>
        <v>17.837270675018281</v>
      </c>
      <c r="J80" s="75">
        <f>'[1]основные показатели'!EX78/'[1]окр среда'!H76</f>
        <v>1.0470255317795938</v>
      </c>
      <c r="K80" s="75">
        <v>20</v>
      </c>
      <c r="L80" s="33">
        <v>-5.7</v>
      </c>
      <c r="M80" s="33">
        <f>[1]новое!B76*1000/'[1]основные показатели'!D78</f>
        <v>1.945903872348706E-2</v>
      </c>
      <c r="N80" s="33">
        <f>[1]новое!G76*1000/'[1]основные показатели'!D78</f>
        <v>0.15567230978789648</v>
      </c>
      <c r="O80" s="77">
        <v>9</v>
      </c>
      <c r="P80" s="33">
        <v>12.120000000000001</v>
      </c>
      <c r="Q80" s="33">
        <v>6.2E-2</v>
      </c>
      <c r="R80" s="78">
        <f>AVERAGE('[1]сельское хозяйство'!CQ76:CU76)</f>
        <v>10.52310411702776</v>
      </c>
      <c r="S80" s="36">
        <v>-25.3</v>
      </c>
      <c r="T80" s="36">
        <v>15.7</v>
      </c>
      <c r="U80" s="36">
        <v>4.294478527607362</v>
      </c>
      <c r="V80" s="36">
        <v>98.98989898989899</v>
      </c>
      <c r="W80" s="40">
        <f>'[1]окр среда'!AF76/'[1]окр среда'!B76*1000</f>
        <v>2.6755167447500097</v>
      </c>
      <c r="X80" s="79">
        <v>85.5</v>
      </c>
      <c r="Y80" s="80">
        <f>'[1]окр среда'!BO76/'[1]окр среда'!B76</f>
        <v>0.11137550023624243</v>
      </c>
      <c r="Z80" s="81">
        <f>'[1]окр среда'!BJ76/'[1]окр среда'!B76*1000</f>
        <v>0.82542537869947119</v>
      </c>
      <c r="AA80" s="82">
        <f>[1]отходы!P76/[1]отходы!E76</f>
        <v>2.1329200999056032E-4</v>
      </c>
      <c r="AB80" s="81">
        <f>[1]отходы!AF76/'[1]окр среда'!B76</f>
        <v>8300.4333981055006</v>
      </c>
      <c r="AC80" s="83">
        <v>40.9</v>
      </c>
      <c r="AD80" s="84">
        <v>22031</v>
      </c>
      <c r="AE80" s="83" t="s">
        <v>349</v>
      </c>
      <c r="AF80" s="83">
        <v>20</v>
      </c>
      <c r="AG80" s="84">
        <v>26092</v>
      </c>
      <c r="AH80" s="83">
        <v>64</v>
      </c>
      <c r="AI80" s="83" t="s">
        <v>350</v>
      </c>
    </row>
    <row r="81" spans="1:35" ht="16" thickBot="1" x14ac:dyDescent="0.25">
      <c r="A81" s="5" t="s">
        <v>91</v>
      </c>
      <c r="B81" s="1">
        <v>7</v>
      </c>
      <c r="C81" s="70">
        <v>873159</v>
      </c>
      <c r="D81" s="71">
        <v>16</v>
      </c>
      <c r="E81" s="72">
        <v>78.2</v>
      </c>
      <c r="F81" s="73" t="s">
        <v>351</v>
      </c>
      <c r="G81" s="74">
        <v>69.900000000000006</v>
      </c>
      <c r="H81" s="75">
        <v>1.5</v>
      </c>
      <c r="I81" s="75">
        <f>'[1]основные показатели'!DX24/'[1]окр среда'!H24*1000</f>
        <v>53.575699593398703</v>
      </c>
      <c r="J81" s="75">
        <f>'[1]основные показатели'!EX24/'[1]окр среда'!H24</f>
        <v>1.2891652714661563</v>
      </c>
      <c r="K81" s="76">
        <v>38.9</v>
      </c>
      <c r="L81" s="33">
        <v>-21.3</v>
      </c>
      <c r="M81" s="33">
        <f>[1]новое!B24*1000/'[1]основные показатели'!D24</f>
        <v>3.0881671727829532E-2</v>
      </c>
      <c r="N81" s="33">
        <f>[1]новое!G24*1000/'[1]основные показатели'!D24</f>
        <v>0.12867363219928971</v>
      </c>
      <c r="O81" s="77">
        <v>1</v>
      </c>
      <c r="P81" s="33">
        <v>12.7</v>
      </c>
      <c r="Q81" s="33">
        <v>0</v>
      </c>
      <c r="R81" s="78">
        <f>AVERAGE('[1]сельское хозяйство'!CQ24:CU24)</f>
        <v>10.348955096892533</v>
      </c>
      <c r="S81" s="36">
        <v>-18.899999999999999</v>
      </c>
      <c r="T81" s="36">
        <v>15.6</v>
      </c>
      <c r="U81" s="36">
        <v>34.693877551020407</v>
      </c>
      <c r="V81" s="36">
        <v>69.333333333333343</v>
      </c>
      <c r="W81" s="40">
        <f>'[1]окр среда'!AF24/'[1]окр среда'!B24*1000</f>
        <v>8.3978367172616331</v>
      </c>
      <c r="X81" s="79">
        <v>43.9</v>
      </c>
      <c r="Y81" s="80">
        <f>'[1]окр среда'!BO24/'[1]окр среда'!B24</f>
        <v>0.26278030779271261</v>
      </c>
      <c r="Z81" s="81">
        <f>'[1]окр среда'!BJ24/'[1]окр среда'!B24*1000</f>
        <v>4.1029430818621124</v>
      </c>
      <c r="AA81" s="82">
        <f>[1]отходы!P24/[1]отходы!E24</f>
        <v>2.1971778307502981E-4</v>
      </c>
      <c r="AB81" s="81">
        <f>[1]отходы!AF24/'[1]окр среда'!B24</f>
        <v>1335.8734165518979</v>
      </c>
      <c r="AC81" s="83">
        <v>21.7</v>
      </c>
      <c r="AD81" s="84">
        <v>24249</v>
      </c>
      <c r="AE81" s="83" t="s">
        <v>352</v>
      </c>
      <c r="AF81" s="83">
        <v>15.3</v>
      </c>
      <c r="AG81" s="84">
        <v>36677</v>
      </c>
      <c r="AH81" s="83">
        <v>95</v>
      </c>
      <c r="AI81" s="83" t="s">
        <v>353</v>
      </c>
    </row>
    <row r="82" spans="1:35" ht="16" thickBot="1" x14ac:dyDescent="0.25">
      <c r="A82" s="5" t="s">
        <v>92</v>
      </c>
      <c r="B82" s="1">
        <v>7</v>
      </c>
      <c r="C82" s="70">
        <v>478781</v>
      </c>
      <c r="D82" s="71">
        <v>93</v>
      </c>
      <c r="E82" s="72">
        <v>67.2</v>
      </c>
      <c r="F82" s="73" t="s">
        <v>354</v>
      </c>
      <c r="G82" s="74">
        <v>23.8</v>
      </c>
      <c r="H82" s="75">
        <v>2.7</v>
      </c>
      <c r="I82" s="75">
        <f>'[1]основные показатели'!DX69/'[1]окр среда'!H68*1000</f>
        <v>0.99351600083664504</v>
      </c>
      <c r="J82" s="75">
        <f>'[1]основные показатели'!EX69/'[1]окр среда'!H68</f>
        <v>0.17046642961723488</v>
      </c>
      <c r="K82" s="75">
        <v>42.9</v>
      </c>
      <c r="L82" s="33">
        <v>-4.0999999999999996</v>
      </c>
      <c r="M82" s="33">
        <f>[1]новое!B68*1000/'[1]основные показатели'!D69</f>
        <v>0.23278370514064015</v>
      </c>
      <c r="N82" s="33">
        <f>[1]новое!G68*1000/'[1]основные показатели'!D69</f>
        <v>2.0368574199806013</v>
      </c>
      <c r="O82" s="77">
        <v>31.1</v>
      </c>
      <c r="P82" s="33">
        <v>16.339999999999996</v>
      </c>
      <c r="Q82" s="33">
        <v>0.04</v>
      </c>
      <c r="R82" s="78">
        <f>AVERAGE('[1]сельское хозяйство'!CQ68:CU68)</f>
        <v>15.692179526760089</v>
      </c>
      <c r="S82" s="36">
        <v>-16.799999999999997</v>
      </c>
      <c r="T82" s="36">
        <v>15.4</v>
      </c>
      <c r="U82" s="36">
        <v>59.330143540669852</v>
      </c>
      <c r="V82" s="36">
        <v>105.94059405940595</v>
      </c>
      <c r="W82" s="40">
        <f>'[1]окр среда'!AF68/'[1]окр среда'!B68*1000</f>
        <v>17.866133931036721</v>
      </c>
      <c r="X82" s="79">
        <v>66</v>
      </c>
      <c r="Y82" s="80">
        <f>'[1]окр среда'!BO68/'[1]окр среда'!B68</f>
        <v>0.54816547288408135</v>
      </c>
      <c r="Z82" s="81">
        <f>'[1]окр среда'!BJ68/'[1]окр среда'!B68*1000</f>
        <v>4.2229043836995892</v>
      </c>
      <c r="AA82" s="82">
        <f>[1]отходы!P68/[1]отходы!E68</f>
        <v>1.5103351373107504E-7</v>
      </c>
      <c r="AB82" s="81">
        <f>[1]отходы!AF68/'[1]окр среда'!B68</f>
        <v>251643.742618688</v>
      </c>
      <c r="AC82" s="83">
        <v>30</v>
      </c>
      <c r="AD82" s="84">
        <v>20781</v>
      </c>
      <c r="AE82" s="83" t="s">
        <v>355</v>
      </c>
      <c r="AF82" s="83">
        <v>18.5</v>
      </c>
      <c r="AG82" s="84">
        <v>23837</v>
      </c>
      <c r="AH82" s="83">
        <v>108</v>
      </c>
      <c r="AI82" s="83" t="s">
        <v>350</v>
      </c>
    </row>
    <row r="83" spans="1:35" ht="16" thickBot="1" x14ac:dyDescent="0.25">
      <c r="A83" s="5" t="s">
        <v>93</v>
      </c>
      <c r="B83" s="1">
        <v>7</v>
      </c>
      <c r="C83" s="70">
        <v>577550.69999999995</v>
      </c>
      <c r="D83" s="71">
        <v>25</v>
      </c>
      <c r="E83" s="72">
        <v>74.2</v>
      </c>
      <c r="F83" s="87" t="s">
        <v>356</v>
      </c>
      <c r="G83" s="74">
        <v>54</v>
      </c>
      <c r="H83" s="75">
        <v>3.2</v>
      </c>
      <c r="I83" s="75">
        <f>'[1]основные показатели'!DX76/'[1]окр среда'!H75*1000</f>
        <v>5.6892778993435442</v>
      </c>
      <c r="J83" s="75">
        <f>'[1]основные показатели'!EX76/'[1]окр среда'!H75</f>
        <v>-0.4536834427425237</v>
      </c>
      <c r="K83" s="75">
        <v>13.8</v>
      </c>
      <c r="L83" s="33">
        <v>3.3</v>
      </c>
      <c r="M83" s="33">
        <f>[1]новое!B75*1000/'[1]основные показатели'!D76</f>
        <v>6.6230648232469574E-2</v>
      </c>
      <c r="N83" s="33">
        <f>[1]новое!G75*1000/'[1]основные показатели'!D76</f>
        <v>0.33115324116234784</v>
      </c>
      <c r="O83" s="77">
        <v>4.4000000000000004</v>
      </c>
      <c r="P83" s="33">
        <v>20.68</v>
      </c>
      <c r="Q83" s="33">
        <v>1E-3</v>
      </c>
      <c r="R83" s="78">
        <f>AVERAGE('[1]сельское хозяйство'!CQ75:CU75)</f>
        <v>23.494373817734992</v>
      </c>
      <c r="S83" s="36">
        <v>-20.100000000000001</v>
      </c>
      <c r="T83" s="36">
        <v>18.3</v>
      </c>
      <c r="U83" s="36">
        <v>24.691358024691358</v>
      </c>
      <c r="V83" s="36">
        <v>69.369369369369366</v>
      </c>
      <c r="W83" s="40">
        <f>'[1]окр среда'!AF75/'[1]окр среда'!B75*1000</f>
        <v>5.6299321545464096</v>
      </c>
      <c r="X83" s="79">
        <v>52.1</v>
      </c>
      <c r="Y83" s="80">
        <f>'[1]окр среда'!BO75/'[1]окр среда'!B75</f>
        <v>0.18903212878231249</v>
      </c>
      <c r="Z83" s="81">
        <f>'[1]окр среда'!BJ75/'[1]окр среда'!B75*1000</f>
        <v>5.7571622597338985</v>
      </c>
      <c r="AA83" s="82">
        <f>[1]отходы!P75/[1]отходы!E75</f>
        <v>0.448659115372953</v>
      </c>
      <c r="AB83" s="81">
        <f>[1]отходы!AF75/'[1]окр среда'!B75</f>
        <v>18.511985012293628</v>
      </c>
      <c r="AC83" s="83">
        <v>27.9</v>
      </c>
      <c r="AD83" s="84">
        <v>21338</v>
      </c>
      <c r="AE83" s="83" t="s">
        <v>357</v>
      </c>
      <c r="AF83" s="83">
        <v>14.4</v>
      </c>
      <c r="AG83" s="84">
        <v>28857</v>
      </c>
      <c r="AH83" s="83">
        <v>74</v>
      </c>
      <c r="AI83" s="83" t="s">
        <v>358</v>
      </c>
    </row>
    <row r="84" spans="1:35" x14ac:dyDescent="0.2">
      <c r="A84" s="91"/>
      <c r="C84" s="70"/>
      <c r="D84" s="71"/>
      <c r="E84" s="72"/>
      <c r="F84" s="85"/>
      <c r="G84" s="74"/>
      <c r="H84" s="76"/>
      <c r="I84" s="75"/>
      <c r="J84" s="75"/>
      <c r="K84" s="75"/>
      <c r="O84" s="86"/>
      <c r="R84" s="78"/>
      <c r="X84" s="79"/>
      <c r="Y84" s="80"/>
      <c r="Z84" s="81"/>
      <c r="AA84" s="92"/>
      <c r="AB84" s="81"/>
      <c r="AC84" s="83"/>
      <c r="AD84" s="84"/>
      <c r="AE84" s="83"/>
      <c r="AF84" s="83"/>
      <c r="AG84" s="84"/>
      <c r="AH84" s="83"/>
      <c r="AI84" s="83"/>
    </row>
    <row r="85" spans="1:35" x14ac:dyDescent="0.2">
      <c r="A85" s="91"/>
      <c r="C85" s="70"/>
      <c r="D85" s="71"/>
      <c r="E85" s="72"/>
      <c r="F85" s="85"/>
      <c r="G85" s="74"/>
      <c r="H85" s="76"/>
      <c r="I85" s="75"/>
      <c r="J85" s="75"/>
      <c r="K85" s="75"/>
      <c r="O85" s="86"/>
      <c r="R85" s="78"/>
      <c r="X85" s="79"/>
      <c r="Y85" s="80"/>
      <c r="Z85" s="81"/>
      <c r="AA85" s="92"/>
      <c r="AB85" s="81"/>
      <c r="AC85" s="83"/>
      <c r="AD85" s="84"/>
      <c r="AE85" s="83"/>
      <c r="AF85" s="83"/>
      <c r="AG85" s="84"/>
      <c r="AH85" s="83"/>
      <c r="AI85" s="83"/>
    </row>
    <row r="86" spans="1:35" x14ac:dyDescent="0.2">
      <c r="A86" s="91"/>
      <c r="C86" s="70"/>
      <c r="D86" s="71"/>
      <c r="E86" s="72"/>
      <c r="F86" s="85"/>
      <c r="G86" s="74"/>
      <c r="H86" s="76"/>
      <c r="I86" s="75"/>
      <c r="J86" s="75"/>
      <c r="K86" s="75"/>
      <c r="O86" s="86"/>
      <c r="R86" s="78"/>
      <c r="X86" s="79"/>
      <c r="Y86" s="80"/>
      <c r="Z86" s="81"/>
      <c r="AA86" s="92"/>
      <c r="AB86" s="81"/>
      <c r="AC86" s="83"/>
      <c r="AD86" s="84"/>
      <c r="AE86" s="83"/>
      <c r="AF86" s="83"/>
      <c r="AG86" s="84"/>
      <c r="AH86" s="83"/>
      <c r="AI86" s="83"/>
    </row>
  </sheetData>
  <mergeCells count="6">
    <mergeCell ref="AC4:AI4"/>
    <mergeCell ref="B1:B4"/>
    <mergeCell ref="C4:G4"/>
    <mergeCell ref="H4:Q4"/>
    <mergeCell ref="S4:V4"/>
    <mergeCell ref="W4:AB4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AEE8-5B60-2C49-B793-2260D02CECA1}">
  <dimension ref="A1:AI80"/>
  <sheetViews>
    <sheetView tabSelected="1" topLeftCell="D47" workbookViewId="0">
      <selection activeCell="R69" sqref="R69"/>
    </sheetView>
  </sheetViews>
  <sheetFormatPr baseColWidth="10" defaultRowHeight="15" x14ac:dyDescent="0.2"/>
  <cols>
    <col min="1" max="1" width="36.5" customWidth="1"/>
  </cols>
  <sheetData>
    <row r="1" spans="1:35" x14ac:dyDescent="0.2">
      <c r="A1" t="s">
        <v>464</v>
      </c>
      <c r="B1" t="s">
        <v>430</v>
      </c>
      <c r="C1" t="s">
        <v>431</v>
      </c>
      <c r="D1" t="s">
        <v>432</v>
      </c>
      <c r="E1" t="s">
        <v>433</v>
      </c>
      <c r="F1" t="s">
        <v>434</v>
      </c>
      <c r="G1" t="s">
        <v>435</v>
      </c>
      <c r="H1" t="s">
        <v>436</v>
      </c>
      <c r="I1" t="s">
        <v>437</v>
      </c>
      <c r="J1" t="s">
        <v>438</v>
      </c>
      <c r="K1" t="s">
        <v>439</v>
      </c>
      <c r="L1" t="s">
        <v>440</v>
      </c>
      <c r="M1" t="s">
        <v>441</v>
      </c>
      <c r="N1" t="s">
        <v>442</v>
      </c>
      <c r="O1" t="s">
        <v>443</v>
      </c>
      <c r="P1" t="s">
        <v>444</v>
      </c>
      <c r="Q1" t="s">
        <v>445</v>
      </c>
      <c r="R1" t="s">
        <v>446</v>
      </c>
      <c r="S1" t="s">
        <v>447</v>
      </c>
      <c r="T1" t="s">
        <v>448</v>
      </c>
      <c r="U1" t="s">
        <v>449</v>
      </c>
      <c r="V1" t="s">
        <v>450</v>
      </c>
      <c r="W1" t="s">
        <v>451</v>
      </c>
      <c r="X1" t="s">
        <v>452</v>
      </c>
      <c r="Y1" t="s">
        <v>453</v>
      </c>
      <c r="Z1" t="s">
        <v>454</v>
      </c>
      <c r="AA1" t="s">
        <v>455</v>
      </c>
      <c r="AB1" t="s">
        <v>456</v>
      </c>
      <c r="AC1" t="s">
        <v>457</v>
      </c>
      <c r="AD1" t="s">
        <v>458</v>
      </c>
      <c r="AE1" t="s">
        <v>459</v>
      </c>
      <c r="AF1" t="s">
        <v>460</v>
      </c>
      <c r="AG1" t="s">
        <v>461</v>
      </c>
      <c r="AH1" t="s">
        <v>462</v>
      </c>
      <c r="AI1" t="s">
        <v>463</v>
      </c>
    </row>
    <row r="2" spans="1:35" x14ac:dyDescent="0.2">
      <c r="A2" t="s">
        <v>14</v>
      </c>
      <c r="B2">
        <v>1</v>
      </c>
      <c r="C2">
        <v>617426.5</v>
      </c>
      <c r="D2">
        <v>738</v>
      </c>
      <c r="E2">
        <v>70.599999999999994</v>
      </c>
      <c r="F2" t="s">
        <v>128</v>
      </c>
      <c r="G2">
        <v>345.6</v>
      </c>
      <c r="H2">
        <v>16.899999999999999</v>
      </c>
      <c r="I2">
        <v>97.483245067254074</v>
      </c>
      <c r="J2">
        <v>18.390120448047995</v>
      </c>
      <c r="K2">
        <v>19.7</v>
      </c>
      <c r="L2">
        <v>63.5</v>
      </c>
      <c r="M2">
        <v>0.22708103548952183</v>
      </c>
      <c r="N2">
        <v>1.0121326153247259</v>
      </c>
      <c r="O2">
        <v>78.599999999999994</v>
      </c>
      <c r="P2">
        <v>48.739999999999995</v>
      </c>
      <c r="Q2">
        <v>0</v>
      </c>
      <c r="R2">
        <v>109.06882824776812</v>
      </c>
      <c r="S2">
        <v>-8.2000000000000011</v>
      </c>
      <c r="T2">
        <v>19.400000000000002</v>
      </c>
      <c r="U2">
        <v>45.205479452054789</v>
      </c>
      <c r="V2">
        <v>68.932038834951456</v>
      </c>
      <c r="W2">
        <v>61.914940664848523</v>
      </c>
      <c r="X2">
        <v>86.5</v>
      </c>
      <c r="Y2">
        <v>4.1884720277143064</v>
      </c>
      <c r="Z2">
        <v>24.323726689761923</v>
      </c>
      <c r="AA2">
        <v>9.0014768389439349E-4</v>
      </c>
      <c r="AB2">
        <v>1216.0463455443355</v>
      </c>
      <c r="AC2">
        <v>32.4</v>
      </c>
      <c r="AD2">
        <v>26473</v>
      </c>
      <c r="AE2" t="s">
        <v>129</v>
      </c>
      <c r="AF2">
        <v>7.2</v>
      </c>
      <c r="AG2">
        <v>32841</v>
      </c>
      <c r="AH2">
        <v>116</v>
      </c>
      <c r="AI2" t="s">
        <v>359</v>
      </c>
    </row>
    <row r="3" spans="1:35" x14ac:dyDescent="0.2">
      <c r="A3" t="s">
        <v>16</v>
      </c>
      <c r="B3">
        <v>1</v>
      </c>
      <c r="C3">
        <v>416501.2</v>
      </c>
      <c r="D3">
        <v>182</v>
      </c>
      <c r="E3">
        <v>73.5</v>
      </c>
      <c r="F3" t="s">
        <v>131</v>
      </c>
      <c r="G3">
        <v>84</v>
      </c>
      <c r="H3">
        <v>2.2000000000000002</v>
      </c>
      <c r="I3">
        <v>21.091716429337009</v>
      </c>
      <c r="J3">
        <v>3.5434849180829886</v>
      </c>
      <c r="K3">
        <v>33.299999999999997</v>
      </c>
      <c r="L3">
        <v>33</v>
      </c>
      <c r="M3">
        <v>0.24390243902439024</v>
      </c>
      <c r="N3">
        <v>0.89858793324775355</v>
      </c>
      <c r="O3">
        <v>27.3</v>
      </c>
      <c r="P3">
        <v>19</v>
      </c>
      <c r="Q3">
        <v>0</v>
      </c>
      <c r="R3">
        <v>19.967664839527259</v>
      </c>
      <c r="S3">
        <v>-16.899999999999999</v>
      </c>
      <c r="T3">
        <v>18.3</v>
      </c>
      <c r="U3">
        <v>31.788079470198678</v>
      </c>
      <c r="V3">
        <v>75.213675213675216</v>
      </c>
      <c r="W3">
        <v>168.39905980673805</v>
      </c>
      <c r="X3">
        <v>65.400000000000006</v>
      </c>
      <c r="Y3">
        <v>1.9182031862104989</v>
      </c>
      <c r="Z3">
        <v>27.370070514494646</v>
      </c>
      <c r="AA3">
        <v>1.1766500319926192E-4</v>
      </c>
      <c r="AB3">
        <v>2692939.0798489326</v>
      </c>
      <c r="AC3">
        <v>13.9</v>
      </c>
      <c r="AD3">
        <v>18792</v>
      </c>
      <c r="AE3" t="s">
        <v>132</v>
      </c>
      <c r="AF3">
        <v>13.2</v>
      </c>
      <c r="AG3">
        <v>25433</v>
      </c>
      <c r="AH3">
        <v>80</v>
      </c>
      <c r="AI3" t="s">
        <v>360</v>
      </c>
    </row>
    <row r="4" spans="1:35" x14ac:dyDescent="0.2">
      <c r="A4" t="s">
        <v>17</v>
      </c>
      <c r="B4">
        <v>1</v>
      </c>
      <c r="C4">
        <v>453882</v>
      </c>
      <c r="D4">
        <v>486</v>
      </c>
      <c r="E4">
        <v>71.400000000000006</v>
      </c>
      <c r="F4" t="s">
        <v>134</v>
      </c>
      <c r="G4" t="s">
        <v>135</v>
      </c>
      <c r="H4">
        <v>8.8000000000000007</v>
      </c>
      <c r="I4">
        <v>13.028969797445217</v>
      </c>
      <c r="J4">
        <v>0.55516589087972124</v>
      </c>
      <c r="K4">
        <v>24.3</v>
      </c>
      <c r="L4">
        <v>32.299999999999997</v>
      </c>
      <c r="M4">
        <v>0.52863947949343559</v>
      </c>
      <c r="N4">
        <v>2.4689206459858255</v>
      </c>
      <c r="O4">
        <v>62.3</v>
      </c>
      <c r="P4">
        <v>54.3</v>
      </c>
      <c r="Q4">
        <v>0</v>
      </c>
      <c r="R4">
        <v>139.05357649315772</v>
      </c>
      <c r="S4">
        <v>-1</v>
      </c>
      <c r="T4">
        <v>22</v>
      </c>
      <c r="U4">
        <v>73.267326732673268</v>
      </c>
      <c r="V4">
        <v>65.168539325842701</v>
      </c>
      <c r="W4">
        <v>54.97781016095913</v>
      </c>
      <c r="X4">
        <v>73.3</v>
      </c>
      <c r="Y4">
        <v>1.8012850235146056</v>
      </c>
      <c r="Z4">
        <v>68.755381863946468</v>
      </c>
      <c r="AA4">
        <v>0.15464864902579686</v>
      </c>
      <c r="AB4">
        <v>253.05509982116106</v>
      </c>
      <c r="AC4">
        <v>44.4</v>
      </c>
      <c r="AD4">
        <v>32528</v>
      </c>
      <c r="AE4" t="s">
        <v>136</v>
      </c>
      <c r="AF4">
        <v>10.6</v>
      </c>
      <c r="AG4">
        <v>36838</v>
      </c>
      <c r="AH4">
        <v>132</v>
      </c>
      <c r="AI4" t="s">
        <v>361</v>
      </c>
    </row>
    <row r="5" spans="1:35" x14ac:dyDescent="0.2">
      <c r="A5" t="s">
        <v>18</v>
      </c>
      <c r="B5">
        <v>1</v>
      </c>
      <c r="C5">
        <v>499587</v>
      </c>
      <c r="D5">
        <v>549</v>
      </c>
      <c r="E5">
        <v>68.8</v>
      </c>
      <c r="F5" t="s">
        <v>138</v>
      </c>
      <c r="G5">
        <v>273.10000000000002</v>
      </c>
      <c r="H5">
        <v>11.6</v>
      </c>
      <c r="I5">
        <v>13.411824929613514</v>
      </c>
      <c r="J5">
        <v>1.5295623240337854</v>
      </c>
      <c r="K5">
        <v>20</v>
      </c>
      <c r="L5">
        <v>48.9</v>
      </c>
      <c r="M5">
        <v>0.28670721112076453</v>
      </c>
      <c r="N5">
        <v>0.79061685490877498</v>
      </c>
      <c r="O5">
        <v>81.2</v>
      </c>
      <c r="P5">
        <v>42.46</v>
      </c>
      <c r="Q5">
        <v>0</v>
      </c>
      <c r="R5">
        <v>133.37097775093258</v>
      </c>
      <c r="S5">
        <v>-9.6999999999999993</v>
      </c>
      <c r="T5">
        <v>19.100000000000001</v>
      </c>
      <c r="U5">
        <v>36.046511627906973</v>
      </c>
      <c r="V5">
        <v>76.08695652173914</v>
      </c>
      <c r="W5">
        <v>133.90443714392649</v>
      </c>
      <c r="X5">
        <v>83.5</v>
      </c>
      <c r="Y5">
        <v>2.6589595375722546</v>
      </c>
      <c r="Z5">
        <v>28.277955670145968</v>
      </c>
      <c r="AA5">
        <v>4.4803704431968178E-3</v>
      </c>
      <c r="AB5">
        <v>583.63387823844994</v>
      </c>
      <c r="AC5">
        <v>35.4</v>
      </c>
      <c r="AD5">
        <v>25829</v>
      </c>
      <c r="AE5" t="s">
        <v>139</v>
      </c>
      <c r="AF5">
        <v>8.5</v>
      </c>
      <c r="AG5">
        <v>32226</v>
      </c>
      <c r="AH5">
        <v>115</v>
      </c>
      <c r="AI5" t="s">
        <v>362</v>
      </c>
    </row>
    <row r="6" spans="1:35" x14ac:dyDescent="0.2">
      <c r="A6" t="s">
        <v>19</v>
      </c>
      <c r="B6">
        <v>1</v>
      </c>
      <c r="C6">
        <v>716745.5</v>
      </c>
      <c r="D6">
        <v>454</v>
      </c>
      <c r="E6">
        <v>82.9</v>
      </c>
      <c r="F6" t="s">
        <v>141</v>
      </c>
      <c r="G6">
        <v>630.29999999999995</v>
      </c>
      <c r="H6">
        <v>5.5</v>
      </c>
      <c r="I6">
        <v>9.0165560723969911</v>
      </c>
      <c r="J6">
        <v>1.9205925795286698</v>
      </c>
      <c r="K6">
        <v>16.7</v>
      </c>
      <c r="L6">
        <v>8.9</v>
      </c>
      <c r="M6">
        <v>0.60861882791793465</v>
      </c>
      <c r="N6">
        <v>2.5424560714636302</v>
      </c>
      <c r="O6">
        <v>66.900000000000006</v>
      </c>
      <c r="P6">
        <v>28.96</v>
      </c>
      <c r="Q6">
        <v>1E-3</v>
      </c>
      <c r="R6">
        <v>58.638872555024669</v>
      </c>
      <c r="S6">
        <v>-13.6</v>
      </c>
      <c r="T6">
        <v>19.2</v>
      </c>
      <c r="U6">
        <v>33.333333333333329</v>
      </c>
      <c r="V6">
        <v>64.197530864197532</v>
      </c>
      <c r="W6">
        <v>47.901896915117845</v>
      </c>
      <c r="X6">
        <v>43.7</v>
      </c>
      <c r="Y6">
        <v>4.5051365572538211</v>
      </c>
      <c r="Z6">
        <v>40.679764764838531</v>
      </c>
      <c r="AA6">
        <v>3.2488325168403068E-2</v>
      </c>
      <c r="AB6">
        <v>63.973993986469189</v>
      </c>
      <c r="AC6">
        <v>23.1</v>
      </c>
      <c r="AD6">
        <v>28399</v>
      </c>
      <c r="AE6" t="s">
        <v>142</v>
      </c>
      <c r="AF6">
        <v>6.6</v>
      </c>
      <c r="AG6">
        <v>35635</v>
      </c>
      <c r="AH6">
        <v>93</v>
      </c>
      <c r="AI6" t="s">
        <v>363</v>
      </c>
    </row>
    <row r="7" spans="1:35" x14ac:dyDescent="0.2">
      <c r="A7" t="s">
        <v>20</v>
      </c>
      <c r="B7">
        <v>1</v>
      </c>
      <c r="C7">
        <v>530579.4</v>
      </c>
      <c r="D7">
        <v>335</v>
      </c>
      <c r="E7">
        <v>81.099999999999994</v>
      </c>
      <c r="F7" t="s">
        <v>144</v>
      </c>
      <c r="G7">
        <v>180.2</v>
      </c>
      <c r="H7">
        <v>3.7</v>
      </c>
      <c r="I7">
        <v>8.6308258074200079</v>
      </c>
      <c r="J7">
        <v>1.4407224876791833</v>
      </c>
      <c r="K7">
        <v>16</v>
      </c>
      <c r="L7">
        <v>43.5</v>
      </c>
      <c r="M7">
        <v>0.45524902121460442</v>
      </c>
      <c r="N7">
        <v>1.338432122370937</v>
      </c>
      <c r="O7">
        <v>74.599999999999994</v>
      </c>
      <c r="P7">
        <v>21.3</v>
      </c>
      <c r="Q7">
        <v>0.104</v>
      </c>
      <c r="R7">
        <v>23.674213244648609</v>
      </c>
      <c r="S7">
        <v>-13</v>
      </c>
      <c r="T7">
        <v>20.400000000000002</v>
      </c>
      <c r="U7">
        <v>37.078651685393261</v>
      </c>
      <c r="V7">
        <v>60.869565217391312</v>
      </c>
      <c r="W7">
        <v>47.605712685522263</v>
      </c>
      <c r="X7">
        <v>64.5</v>
      </c>
      <c r="Y7">
        <v>3.6938299262578176</v>
      </c>
      <c r="Z7">
        <v>66.834686829086152</v>
      </c>
      <c r="AA7">
        <v>0.13143105172773681</v>
      </c>
      <c r="AB7">
        <v>1416.3951276019777</v>
      </c>
      <c r="AC7">
        <v>20.3</v>
      </c>
      <c r="AD7">
        <v>23916</v>
      </c>
      <c r="AE7" t="s">
        <v>145</v>
      </c>
      <c r="AF7">
        <v>12.3</v>
      </c>
      <c r="AG7">
        <v>29893</v>
      </c>
      <c r="AH7">
        <v>113</v>
      </c>
      <c r="AI7" t="s">
        <v>364</v>
      </c>
    </row>
    <row r="8" spans="1:35" x14ac:dyDescent="0.2">
      <c r="A8" t="s">
        <v>21</v>
      </c>
      <c r="B8">
        <v>1</v>
      </c>
      <c r="C8">
        <v>462903.4</v>
      </c>
      <c r="D8">
        <v>414</v>
      </c>
      <c r="E8">
        <v>89.1</v>
      </c>
      <c r="F8" t="s">
        <v>147</v>
      </c>
      <c r="G8">
        <v>30.7</v>
      </c>
      <c r="H8">
        <v>7.4</v>
      </c>
      <c r="I8">
        <v>6.487911196715495</v>
      </c>
      <c r="J8">
        <v>-9.6811799888489022E-2</v>
      </c>
      <c r="K8">
        <v>33.299999999999997</v>
      </c>
      <c r="L8">
        <v>31.7</v>
      </c>
      <c r="M8">
        <v>0.67521944632005404</v>
      </c>
      <c r="N8">
        <v>1.1309925725860905</v>
      </c>
      <c r="O8">
        <v>76.8</v>
      </c>
      <c r="P8">
        <v>33.94</v>
      </c>
      <c r="Q8">
        <v>8.0000000000000002E-3</v>
      </c>
      <c r="R8">
        <v>108.94893796010822</v>
      </c>
      <c r="S8">
        <v>-9.7000000000000011</v>
      </c>
      <c r="T8">
        <v>18.100000000000001</v>
      </c>
      <c r="U8">
        <v>38.016528925619838</v>
      </c>
      <c r="V8">
        <v>83.146067415730343</v>
      </c>
      <c r="W8">
        <v>46.341368433350205</v>
      </c>
      <c r="X8">
        <v>83.8</v>
      </c>
      <c r="Y8">
        <v>1.8018614432026168</v>
      </c>
      <c r="Z8">
        <v>59.192336150161609</v>
      </c>
      <c r="AA8">
        <v>1.4212413447751052E-2</v>
      </c>
      <c r="AB8">
        <v>34090.799020989929</v>
      </c>
      <c r="AC8">
        <v>25.3</v>
      </c>
      <c r="AD8">
        <v>23153</v>
      </c>
      <c r="AE8" t="s">
        <v>148</v>
      </c>
      <c r="AF8">
        <v>10.1</v>
      </c>
      <c r="AG8">
        <v>29385</v>
      </c>
      <c r="AH8">
        <v>104</v>
      </c>
      <c r="AI8" t="s">
        <v>365</v>
      </c>
    </row>
    <row r="9" spans="1:35" x14ac:dyDescent="0.2">
      <c r="A9" t="s">
        <v>22</v>
      </c>
      <c r="B9">
        <v>2</v>
      </c>
      <c r="C9">
        <v>394560.3</v>
      </c>
      <c r="D9">
        <v>357</v>
      </c>
      <c r="E9">
        <v>75.5</v>
      </c>
      <c r="F9" t="s">
        <v>150</v>
      </c>
      <c r="G9">
        <v>934.5</v>
      </c>
      <c r="H9">
        <v>3.4</v>
      </c>
      <c r="I9">
        <v>236.28140703517587</v>
      </c>
      <c r="J9">
        <v>40.58994974874372</v>
      </c>
      <c r="K9">
        <v>33.299999999999997</v>
      </c>
      <c r="L9">
        <v>-4.7</v>
      </c>
      <c r="M9">
        <v>6.8614859515473539E-2</v>
      </c>
      <c r="N9">
        <v>0.13898907440313871</v>
      </c>
      <c r="O9">
        <v>34.200000000000003</v>
      </c>
      <c r="P9">
        <v>24.44</v>
      </c>
      <c r="Q9">
        <v>4.7E-2</v>
      </c>
      <c r="R9">
        <v>38.465152906173024</v>
      </c>
      <c r="S9">
        <v>-11.1</v>
      </c>
      <c r="T9">
        <v>18</v>
      </c>
      <c r="U9">
        <v>35.964912280701753</v>
      </c>
      <c r="V9">
        <v>88.202247191011239</v>
      </c>
      <c r="W9">
        <v>20.629899601155277</v>
      </c>
      <c r="X9">
        <v>16.5</v>
      </c>
      <c r="Y9">
        <v>1.0053637738963004</v>
      </c>
      <c r="Z9">
        <v>32.664007701829178</v>
      </c>
      <c r="AA9">
        <v>3.7032659065580864E-4</v>
      </c>
      <c r="AB9">
        <v>70.532625842387588</v>
      </c>
      <c r="AC9">
        <v>21.8</v>
      </c>
      <c r="AD9">
        <v>20653</v>
      </c>
      <c r="AE9" t="s">
        <v>151</v>
      </c>
      <c r="AF9">
        <v>12.5</v>
      </c>
      <c r="AG9">
        <v>25922</v>
      </c>
      <c r="AH9">
        <v>101</v>
      </c>
      <c r="AI9" t="s">
        <v>366</v>
      </c>
    </row>
    <row r="10" spans="1:35" x14ac:dyDescent="0.2">
      <c r="A10" t="s">
        <v>23</v>
      </c>
      <c r="B10">
        <v>2</v>
      </c>
      <c r="C10">
        <v>541318.69999999995</v>
      </c>
      <c r="D10">
        <v>116</v>
      </c>
      <c r="E10">
        <v>70.2</v>
      </c>
      <c r="F10" t="s">
        <v>153</v>
      </c>
      <c r="G10">
        <v>90.4</v>
      </c>
      <c r="H10">
        <v>3.9</v>
      </c>
      <c r="I10">
        <v>64.208782104391048</v>
      </c>
      <c r="J10">
        <v>5.6193040596520296</v>
      </c>
      <c r="K10">
        <v>15.4</v>
      </c>
      <c r="L10">
        <v>3.6</v>
      </c>
      <c r="M10">
        <v>0.14911066141229098</v>
      </c>
      <c r="N10">
        <v>0.23431675364788582</v>
      </c>
      <c r="O10">
        <v>10</v>
      </c>
      <c r="P10">
        <v>18.580000000000002</v>
      </c>
      <c r="Q10">
        <v>4.8000000000000001E-2</v>
      </c>
      <c r="R10">
        <v>46.56489416017547</v>
      </c>
      <c r="S10">
        <v>-13.1</v>
      </c>
      <c r="T10">
        <v>16.8</v>
      </c>
      <c r="U10">
        <v>34.337349397590359</v>
      </c>
      <c r="V10">
        <v>79.518072289156621</v>
      </c>
      <c r="W10">
        <v>26.085091367011007</v>
      </c>
      <c r="X10">
        <v>68.7</v>
      </c>
      <c r="Y10">
        <v>0.52204778345914604</v>
      </c>
      <c r="Z10">
        <v>4.6358119936067306</v>
      </c>
      <c r="AA10">
        <v>6.4784653850461097E-3</v>
      </c>
      <c r="AB10">
        <v>9885.9894002504552</v>
      </c>
      <c r="AC10">
        <v>27.3</v>
      </c>
      <c r="AD10">
        <v>21865</v>
      </c>
      <c r="AE10" t="s">
        <v>154</v>
      </c>
      <c r="AF10">
        <v>12.9</v>
      </c>
      <c r="AG10">
        <v>29522</v>
      </c>
      <c r="AH10">
        <v>107</v>
      </c>
      <c r="AI10" t="s">
        <v>367</v>
      </c>
    </row>
    <row r="11" spans="1:35" x14ac:dyDescent="0.2">
      <c r="A11" t="s">
        <v>24</v>
      </c>
      <c r="B11">
        <v>2</v>
      </c>
      <c r="C11">
        <v>249591.6</v>
      </c>
      <c r="D11">
        <v>338</v>
      </c>
      <c r="E11">
        <v>67.400000000000006</v>
      </c>
      <c r="F11" t="s">
        <v>156</v>
      </c>
      <c r="G11">
        <v>114.5</v>
      </c>
      <c r="H11">
        <v>2.8</v>
      </c>
      <c r="I11">
        <v>102.32671458155683</v>
      </c>
      <c r="J11">
        <v>6.7803630162017301</v>
      </c>
      <c r="K11">
        <v>30</v>
      </c>
      <c r="L11">
        <v>-43.4</v>
      </c>
      <c r="M11">
        <v>5.1359749364423106E-2</v>
      </c>
      <c r="N11">
        <v>0.11812742353817314</v>
      </c>
      <c r="O11">
        <v>38.299999999999997</v>
      </c>
      <c r="P11">
        <v>20.96</v>
      </c>
      <c r="Q11">
        <v>0.01</v>
      </c>
      <c r="R11">
        <v>20.957944813218326</v>
      </c>
      <c r="S11">
        <v>-11.8</v>
      </c>
      <c r="T11">
        <v>18</v>
      </c>
      <c r="U11">
        <v>36.521739130434781</v>
      </c>
      <c r="V11">
        <v>81.25</v>
      </c>
      <c r="W11">
        <v>11.662079582031067</v>
      </c>
      <c r="X11">
        <v>20.7</v>
      </c>
      <c r="Y11">
        <v>0.41377058357046231</v>
      </c>
      <c r="Z11">
        <v>28.921957363437048</v>
      </c>
      <c r="AA11">
        <v>0.29922466938286002</v>
      </c>
      <c r="AB11">
        <v>8.0359033446844244</v>
      </c>
      <c r="AC11">
        <v>18.2</v>
      </c>
      <c r="AD11">
        <v>20058</v>
      </c>
      <c r="AE11" t="s">
        <v>157</v>
      </c>
      <c r="AF11">
        <v>13.7</v>
      </c>
      <c r="AG11">
        <v>26277</v>
      </c>
      <c r="AH11">
        <v>98</v>
      </c>
      <c r="AI11" t="s">
        <v>368</v>
      </c>
    </row>
    <row r="12" spans="1:35" x14ac:dyDescent="0.2">
      <c r="A12" t="s">
        <v>25</v>
      </c>
      <c r="B12">
        <v>2</v>
      </c>
      <c r="C12">
        <v>541870.1</v>
      </c>
      <c r="D12">
        <v>341</v>
      </c>
      <c r="E12">
        <v>74.5</v>
      </c>
      <c r="F12" t="s">
        <v>159</v>
      </c>
      <c r="G12">
        <v>99.8</v>
      </c>
      <c r="H12">
        <v>5.9</v>
      </c>
      <c r="I12">
        <v>14.967666933081452</v>
      </c>
      <c r="J12">
        <v>3.4868851267892178</v>
      </c>
      <c r="K12">
        <v>45.5</v>
      </c>
      <c r="L12">
        <v>-6.9</v>
      </c>
      <c r="M12">
        <v>0.14900767230993597</v>
      </c>
      <c r="N12">
        <v>0.27265233656711685</v>
      </c>
      <c r="O12">
        <v>46.2</v>
      </c>
      <c r="P12">
        <v>25.6</v>
      </c>
      <c r="Q12">
        <v>3.5999999999999997E-2</v>
      </c>
      <c r="R12">
        <v>54.524082426815241</v>
      </c>
      <c r="S12">
        <v>-9.6</v>
      </c>
      <c r="T12">
        <v>17.2</v>
      </c>
      <c r="U12">
        <v>37.894736842105267</v>
      </c>
      <c r="V12">
        <v>87</v>
      </c>
      <c r="W12">
        <v>8.731571347012796</v>
      </c>
      <c r="X12">
        <v>62.5</v>
      </c>
      <c r="Y12">
        <v>1.3658192564731169</v>
      </c>
      <c r="Z12">
        <v>24.179736037881586</v>
      </c>
      <c r="AA12">
        <v>1.2611406980387345E-2</v>
      </c>
      <c r="AB12">
        <v>42.305029049266182</v>
      </c>
      <c r="AC12">
        <v>24.2</v>
      </c>
      <c r="AD12">
        <v>24683</v>
      </c>
      <c r="AE12" t="s">
        <v>160</v>
      </c>
      <c r="AF12">
        <v>9.6999999999999993</v>
      </c>
      <c r="AG12">
        <v>32442</v>
      </c>
      <c r="AH12">
        <v>105</v>
      </c>
      <c r="AI12" t="s">
        <v>369</v>
      </c>
    </row>
    <row r="13" spans="1:35" x14ac:dyDescent="0.2">
      <c r="A13" t="s">
        <v>26</v>
      </c>
      <c r="B13">
        <v>2</v>
      </c>
      <c r="C13">
        <v>292171.59999999998</v>
      </c>
      <c r="D13">
        <v>114</v>
      </c>
      <c r="E13">
        <v>75.3</v>
      </c>
      <c r="F13" t="s">
        <v>162</v>
      </c>
      <c r="G13">
        <v>213.7</v>
      </c>
      <c r="H13">
        <v>6.9</v>
      </c>
      <c r="I13">
        <v>0.72280448138778453</v>
      </c>
      <c r="J13">
        <v>0.17256956993133357</v>
      </c>
      <c r="K13">
        <v>11.4</v>
      </c>
      <c r="L13">
        <v>12.3</v>
      </c>
      <c r="M13">
        <v>0.75561312607944731</v>
      </c>
      <c r="N13">
        <v>0.58290155440414504</v>
      </c>
      <c r="O13">
        <v>27.6</v>
      </c>
      <c r="P13">
        <v>19.64</v>
      </c>
      <c r="Q13">
        <v>5.1999999999999998E-2</v>
      </c>
      <c r="R13">
        <v>29.142492200918365</v>
      </c>
      <c r="S13">
        <v>-14.6</v>
      </c>
      <c r="T13">
        <v>17.8</v>
      </c>
      <c r="U13">
        <v>35.877862595419849</v>
      </c>
      <c r="V13">
        <v>83.78378378378379</v>
      </c>
      <c r="W13">
        <v>7.2274743715420273</v>
      </c>
      <c r="X13">
        <v>67.900000000000006</v>
      </c>
      <c r="Y13">
        <v>0.39668034625417448</v>
      </c>
      <c r="Z13">
        <v>9.1381859870071622</v>
      </c>
      <c r="AA13">
        <v>4.1330276707882849E-2</v>
      </c>
      <c r="AB13">
        <v>1979.7348272052084</v>
      </c>
      <c r="AC13">
        <v>21.8</v>
      </c>
      <c r="AD13">
        <v>19147</v>
      </c>
      <c r="AE13" t="s">
        <v>163</v>
      </c>
      <c r="AF13">
        <v>14.1</v>
      </c>
      <c r="AG13">
        <v>24192</v>
      </c>
      <c r="AH13">
        <v>106</v>
      </c>
      <c r="AI13" t="s">
        <v>370</v>
      </c>
    </row>
    <row r="14" spans="1:35" x14ac:dyDescent="0.2">
      <c r="A14" t="s">
        <v>27</v>
      </c>
      <c r="B14">
        <v>2</v>
      </c>
      <c r="C14">
        <v>319404.59999999998</v>
      </c>
      <c r="D14">
        <v>138</v>
      </c>
      <c r="E14">
        <v>63.7</v>
      </c>
      <c r="F14" t="s">
        <v>165</v>
      </c>
      <c r="G14">
        <v>38.1</v>
      </c>
      <c r="H14">
        <v>6.7</v>
      </c>
      <c r="I14">
        <v>37.815548627174898</v>
      </c>
      <c r="J14">
        <v>4.4926078648295285</v>
      </c>
      <c r="K14">
        <v>26.7</v>
      </c>
      <c r="L14">
        <v>2</v>
      </c>
      <c r="M14">
        <v>0.13801670002070252</v>
      </c>
      <c r="N14">
        <v>0.15181837002277276</v>
      </c>
      <c r="O14">
        <v>16.5</v>
      </c>
      <c r="P14">
        <v>14.74</v>
      </c>
      <c r="Q14">
        <v>3.1E-2</v>
      </c>
      <c r="R14">
        <v>9.5658034368677249</v>
      </c>
      <c r="S14">
        <v>-13.2</v>
      </c>
      <c r="T14">
        <v>17.5</v>
      </c>
      <c r="U14">
        <v>36.885245901639344</v>
      </c>
      <c r="V14">
        <v>86.029411764705884</v>
      </c>
      <c r="W14">
        <v>7.4737174270482134</v>
      </c>
      <c r="X14">
        <v>36.299999999999997</v>
      </c>
      <c r="Y14">
        <v>0.33432429290329008</v>
      </c>
      <c r="Z14">
        <v>6.1450565511285316</v>
      </c>
      <c r="AA14">
        <v>3.3000853693698422E-2</v>
      </c>
      <c r="AB14">
        <v>4.6826162993472922</v>
      </c>
      <c r="AC14">
        <v>27</v>
      </c>
      <c r="AD14">
        <v>20711</v>
      </c>
      <c r="AE14" t="s">
        <v>166</v>
      </c>
      <c r="AF14">
        <v>12.5</v>
      </c>
      <c r="AG14">
        <v>25780</v>
      </c>
      <c r="AH14">
        <v>100</v>
      </c>
      <c r="AI14" t="s">
        <v>371</v>
      </c>
    </row>
    <row r="15" spans="1:35" x14ac:dyDescent="0.2">
      <c r="A15" t="s">
        <v>28</v>
      </c>
      <c r="B15">
        <v>2</v>
      </c>
      <c r="C15">
        <v>657679.69999999995</v>
      </c>
      <c r="D15">
        <v>217</v>
      </c>
      <c r="E15">
        <v>77.2</v>
      </c>
      <c r="F15" t="s">
        <v>168</v>
      </c>
      <c r="G15">
        <v>73.8</v>
      </c>
      <c r="H15">
        <v>4.4000000000000004</v>
      </c>
      <c r="I15">
        <v>58.359423919849718</v>
      </c>
      <c r="J15">
        <v>5.8584846587351285</v>
      </c>
      <c r="K15">
        <v>27.2</v>
      </c>
      <c r="L15">
        <v>10.4</v>
      </c>
      <c r="M15">
        <v>8.4707758234092378E-2</v>
      </c>
      <c r="N15">
        <v>0.18934675369973591</v>
      </c>
      <c r="O15">
        <v>9.5</v>
      </c>
      <c r="P15">
        <v>33.720000000000006</v>
      </c>
      <c r="Q15">
        <v>0</v>
      </c>
      <c r="R15">
        <v>44.870576093692691</v>
      </c>
      <c r="S15">
        <v>-9.4</v>
      </c>
      <c r="T15">
        <v>16.700000000000003</v>
      </c>
      <c r="U15">
        <v>41.880341880341881</v>
      </c>
      <c r="V15">
        <v>77.777777777777786</v>
      </c>
      <c r="W15">
        <v>25.084690133745941</v>
      </c>
      <c r="X15">
        <v>82.6</v>
      </c>
      <c r="Y15">
        <v>2.0957438079497366</v>
      </c>
      <c r="Z15">
        <v>28.718453657793248</v>
      </c>
      <c r="AA15">
        <v>5.0760301394418891E-3</v>
      </c>
      <c r="AB15">
        <v>204.23177222163631</v>
      </c>
      <c r="AC15">
        <v>32.700000000000003</v>
      </c>
      <c r="AD15">
        <v>26907</v>
      </c>
      <c r="AE15" t="s">
        <v>169</v>
      </c>
      <c r="AF15">
        <v>8.6999999999999993</v>
      </c>
      <c r="AG15">
        <v>33149</v>
      </c>
      <c r="AH15">
        <v>108</v>
      </c>
      <c r="AI15" t="s">
        <v>372</v>
      </c>
    </row>
    <row r="16" spans="1:35" x14ac:dyDescent="0.2">
      <c r="A16" t="s">
        <v>29</v>
      </c>
      <c r="B16">
        <v>2</v>
      </c>
      <c r="C16">
        <v>505460.2</v>
      </c>
      <c r="D16">
        <v>301</v>
      </c>
      <c r="E16">
        <v>75.099999999999994</v>
      </c>
      <c r="F16" t="s">
        <v>171</v>
      </c>
      <c r="G16">
        <v>68.7</v>
      </c>
      <c r="H16">
        <v>2.8</v>
      </c>
      <c r="I16">
        <v>1.0609909011992411</v>
      </c>
      <c r="J16">
        <v>8.1342635758608492E-2</v>
      </c>
      <c r="K16">
        <v>19</v>
      </c>
      <c r="L16">
        <v>7.1</v>
      </c>
      <c r="M16">
        <v>0.20106596878690197</v>
      </c>
      <c r="N16">
        <v>0.31915233140778093</v>
      </c>
      <c r="O16">
        <v>40.6</v>
      </c>
      <c r="P16">
        <v>23</v>
      </c>
      <c r="Q16">
        <v>0.18</v>
      </c>
      <c r="R16">
        <v>43.822400827284987</v>
      </c>
      <c r="S16">
        <v>-12.100000000000001</v>
      </c>
      <c r="T16">
        <v>18.5</v>
      </c>
      <c r="U16">
        <v>34.265734265734267</v>
      </c>
      <c r="V16">
        <v>78.378378378378372</v>
      </c>
      <c r="W16">
        <v>15.921904364167885</v>
      </c>
      <c r="X16">
        <v>40.1</v>
      </c>
      <c r="Y16">
        <v>2.5754332846105661</v>
      </c>
      <c r="Z16">
        <v>41.762372102735441</v>
      </c>
      <c r="AA16">
        <v>7.6854134907148056E-2</v>
      </c>
      <c r="AB16">
        <v>170.27942080810195</v>
      </c>
      <c r="AC16">
        <v>20.2</v>
      </c>
      <c r="AD16">
        <v>26132</v>
      </c>
      <c r="AE16" t="s">
        <v>172</v>
      </c>
      <c r="AF16">
        <v>9.5</v>
      </c>
      <c r="AG16">
        <v>33645</v>
      </c>
      <c r="AH16">
        <v>83</v>
      </c>
      <c r="AI16" t="s">
        <v>373</v>
      </c>
    </row>
    <row r="17" spans="1:35" x14ac:dyDescent="0.2">
      <c r="A17" t="s">
        <v>30</v>
      </c>
      <c r="B17">
        <v>2</v>
      </c>
      <c r="C17">
        <v>457123.3</v>
      </c>
      <c r="D17">
        <v>203</v>
      </c>
      <c r="E17">
        <v>66</v>
      </c>
      <c r="F17" t="s">
        <v>174</v>
      </c>
      <c r="G17">
        <v>15.4</v>
      </c>
      <c r="H17">
        <v>7.4</v>
      </c>
      <c r="I17">
        <v>61.813352650006046</v>
      </c>
      <c r="J17">
        <v>4.0468429313050827</v>
      </c>
      <c r="K17">
        <v>44</v>
      </c>
      <c r="L17">
        <v>17.399999999999999</v>
      </c>
      <c r="M17">
        <v>2.564102564102564E-2</v>
      </c>
      <c r="N17">
        <v>0.1048951048951049</v>
      </c>
      <c r="O17">
        <v>15.2</v>
      </c>
      <c r="P17">
        <v>25.7</v>
      </c>
      <c r="Q17">
        <v>4.0000000000000001E-3</v>
      </c>
      <c r="R17">
        <v>26.386833050500325</v>
      </c>
      <c r="S17">
        <v>-9.5</v>
      </c>
      <c r="T17">
        <v>17</v>
      </c>
      <c r="U17">
        <v>36.619718309859159</v>
      </c>
      <c r="V17">
        <v>84.415584415584405</v>
      </c>
      <c r="W17">
        <v>11.559420928056365</v>
      </c>
      <c r="X17">
        <v>74.900000000000006</v>
      </c>
      <c r="Y17">
        <v>0.34678262784169095</v>
      </c>
      <c r="Z17">
        <v>4.2201060530999435</v>
      </c>
      <c r="AA17">
        <v>3.097558676388901E-2</v>
      </c>
      <c r="AB17">
        <v>15.843021045485408</v>
      </c>
      <c r="AC17">
        <v>28.3</v>
      </c>
      <c r="AD17">
        <v>22646</v>
      </c>
      <c r="AE17" t="s">
        <v>175</v>
      </c>
      <c r="AF17">
        <v>13.7</v>
      </c>
      <c r="AG17">
        <v>26268</v>
      </c>
      <c r="AH17">
        <v>114</v>
      </c>
      <c r="AI17" t="s">
        <v>374</v>
      </c>
    </row>
    <row r="18" spans="1:35" x14ac:dyDescent="0.2">
      <c r="A18" t="s">
        <v>31</v>
      </c>
      <c r="B18">
        <v>2</v>
      </c>
      <c r="C18">
        <v>504043.1</v>
      </c>
      <c r="D18">
        <v>116</v>
      </c>
      <c r="E18">
        <v>77.5</v>
      </c>
      <c r="F18" t="s">
        <v>177</v>
      </c>
      <c r="G18">
        <v>444.6</v>
      </c>
      <c r="H18">
        <v>3.8</v>
      </c>
      <c r="I18">
        <v>1.1905895799599961E-2</v>
      </c>
      <c r="J18">
        <v>1.1905895799599961E-4</v>
      </c>
      <c r="K18">
        <v>17.3</v>
      </c>
      <c r="L18">
        <v>18.5</v>
      </c>
      <c r="M18">
        <v>1.8765133171912833</v>
      </c>
      <c r="N18">
        <v>4.1464891041162231</v>
      </c>
      <c r="O18">
        <v>47.3</v>
      </c>
      <c r="P18">
        <v>17.2</v>
      </c>
      <c r="Q18">
        <v>8.1000000000000003E-2</v>
      </c>
      <c r="R18">
        <v>12.539381782699056</v>
      </c>
      <c r="S18">
        <v>-18.100000000000001</v>
      </c>
      <c r="T18">
        <v>19.400000000000002</v>
      </c>
      <c r="U18">
        <v>20</v>
      </c>
      <c r="V18">
        <v>60.526315789473685</v>
      </c>
      <c r="W18">
        <v>9.2261302009496173</v>
      </c>
      <c r="X18">
        <v>83.5</v>
      </c>
      <c r="Y18">
        <v>0.19132968788676613</v>
      </c>
      <c r="Z18">
        <v>4.6693219919440132</v>
      </c>
      <c r="AA18">
        <v>1.0578419366605173E-4</v>
      </c>
      <c r="AB18">
        <v>14589.267770764371</v>
      </c>
      <c r="AC18">
        <v>20.7</v>
      </c>
      <c r="AD18">
        <v>23479</v>
      </c>
      <c r="AE18" t="s">
        <v>178</v>
      </c>
      <c r="AF18">
        <v>13.8</v>
      </c>
      <c r="AG18">
        <v>31563</v>
      </c>
      <c r="AH18">
        <v>124</v>
      </c>
      <c r="AI18" t="s">
        <v>375</v>
      </c>
    </row>
    <row r="19" spans="1:35" x14ac:dyDescent="0.2">
      <c r="A19" t="s">
        <v>32</v>
      </c>
      <c r="B19">
        <v>2</v>
      </c>
      <c r="C19">
        <v>399371.1</v>
      </c>
      <c r="D19">
        <v>100</v>
      </c>
      <c r="E19">
        <v>74</v>
      </c>
      <c r="F19" t="s">
        <v>180</v>
      </c>
      <c r="G19">
        <v>420.7</v>
      </c>
      <c r="H19">
        <v>8</v>
      </c>
      <c r="I19">
        <v>0.2975836209975003</v>
      </c>
      <c r="J19">
        <v>-0.18346030234495894</v>
      </c>
      <c r="K19">
        <v>15.7</v>
      </c>
      <c r="L19">
        <v>25.2</v>
      </c>
      <c r="M19">
        <v>0.26034712950600802</v>
      </c>
      <c r="N19">
        <v>1.1949265687583444</v>
      </c>
      <c r="O19">
        <v>47.6</v>
      </c>
      <c r="P19">
        <v>15.819999999999999</v>
      </c>
      <c r="Q19">
        <v>0.17599999999999999</v>
      </c>
      <c r="R19">
        <v>8.3522347234590857</v>
      </c>
      <c r="S19">
        <v>-18</v>
      </c>
      <c r="T19">
        <v>19.3</v>
      </c>
      <c r="U19">
        <v>19.298245614035086</v>
      </c>
      <c r="V19">
        <v>63.157894736842103</v>
      </c>
      <c r="W19">
        <v>10.415190590902649</v>
      </c>
      <c r="X19">
        <v>90.8</v>
      </c>
      <c r="Y19">
        <v>0.62972934674790992</v>
      </c>
      <c r="Z19">
        <v>8.9273062207736995</v>
      </c>
      <c r="AA19">
        <v>8.0624302460969299E-3</v>
      </c>
      <c r="AB19">
        <v>5771.0068327192885</v>
      </c>
      <c r="AC19">
        <v>27.1</v>
      </c>
      <c r="AD19">
        <v>22079</v>
      </c>
      <c r="AE19" t="s">
        <v>181</v>
      </c>
      <c r="AF19">
        <v>13.6</v>
      </c>
      <c r="AG19">
        <v>27354</v>
      </c>
      <c r="AH19">
        <v>111</v>
      </c>
      <c r="AI19" t="s">
        <v>376</v>
      </c>
    </row>
    <row r="20" spans="1:35" x14ac:dyDescent="0.2">
      <c r="A20" t="s">
        <v>33</v>
      </c>
      <c r="B20">
        <v>2</v>
      </c>
      <c r="C20">
        <v>564897.9</v>
      </c>
      <c r="D20">
        <v>167</v>
      </c>
      <c r="E20">
        <v>82.5</v>
      </c>
      <c r="F20" t="s">
        <v>183</v>
      </c>
      <c r="G20">
        <v>180.2</v>
      </c>
      <c r="H20">
        <v>6.7</v>
      </c>
      <c r="I20">
        <v>0.13871806016664665</v>
      </c>
      <c r="J20">
        <v>7.5832539557766834E-3</v>
      </c>
      <c r="K20">
        <v>42.7</v>
      </c>
      <c r="L20">
        <v>15.6</v>
      </c>
      <c r="M20">
        <v>0.8223921512047323</v>
      </c>
      <c r="N20">
        <v>4.0253931611600056</v>
      </c>
      <c r="O20">
        <v>87.4</v>
      </c>
      <c r="P20">
        <v>11.82</v>
      </c>
      <c r="Q20">
        <v>0</v>
      </c>
      <c r="R20">
        <v>3.6008187725129055</v>
      </c>
      <c r="S20">
        <v>-14.6</v>
      </c>
      <c r="T20">
        <v>21.2</v>
      </c>
      <c r="U20">
        <v>24.858757062146893</v>
      </c>
      <c r="V20">
        <v>42.857142857142854</v>
      </c>
      <c r="W20">
        <v>32.739971867876022</v>
      </c>
      <c r="X20">
        <v>55.1</v>
      </c>
      <c r="Y20">
        <v>0.6271523500024252</v>
      </c>
      <c r="Z20">
        <v>7.5989070508156695</v>
      </c>
      <c r="AA20">
        <v>2.1684677329284589E-2</v>
      </c>
      <c r="AB20">
        <v>118415.56716770954</v>
      </c>
      <c r="AC20">
        <v>39.200000000000003</v>
      </c>
      <c r="AD20">
        <v>19423</v>
      </c>
      <c r="AE20" t="s">
        <v>184</v>
      </c>
      <c r="AF20">
        <v>14</v>
      </c>
      <c r="AG20">
        <v>24719</v>
      </c>
      <c r="AH20">
        <v>157</v>
      </c>
      <c r="AI20" t="s">
        <v>377</v>
      </c>
    </row>
    <row r="21" spans="1:35" x14ac:dyDescent="0.2">
      <c r="A21" t="s">
        <v>34</v>
      </c>
      <c r="B21">
        <v>2</v>
      </c>
      <c r="C21">
        <v>573894.30000000005</v>
      </c>
      <c r="D21">
        <v>138</v>
      </c>
      <c r="E21">
        <v>71.900000000000006</v>
      </c>
      <c r="F21" t="s">
        <v>186</v>
      </c>
      <c r="G21">
        <v>122.6</v>
      </c>
      <c r="H21">
        <v>1.7</v>
      </c>
      <c r="I21">
        <v>23.177175061641421</v>
      </c>
      <c r="J21">
        <v>3.3328636843959139</v>
      </c>
      <c r="K21">
        <v>28.3</v>
      </c>
      <c r="L21">
        <v>-4.2</v>
      </c>
      <c r="M21">
        <v>0.26338213649391895</v>
      </c>
      <c r="N21">
        <v>1.1232473468123014</v>
      </c>
      <c r="O21">
        <v>17.7</v>
      </c>
      <c r="P21">
        <v>14.580000000000002</v>
      </c>
      <c r="Q21">
        <v>6.8000000000000005E-2</v>
      </c>
      <c r="R21">
        <v>15.688965402506089</v>
      </c>
      <c r="S21">
        <v>-16.399999999999999</v>
      </c>
      <c r="T21">
        <v>17.600000000000001</v>
      </c>
      <c r="U21">
        <v>39.130434782608695</v>
      </c>
      <c r="V21">
        <v>81.333333333333329</v>
      </c>
      <c r="W21">
        <v>17.536633465638182</v>
      </c>
      <c r="X21">
        <v>77.8</v>
      </c>
      <c r="Y21">
        <v>0.9859831748171447</v>
      </c>
      <c r="Z21">
        <v>12.107141965600738</v>
      </c>
      <c r="AA21">
        <v>7.6540596539309454E-3</v>
      </c>
      <c r="AB21">
        <v>49014.126554581962</v>
      </c>
      <c r="AC21">
        <v>24.1</v>
      </c>
      <c r="AD21">
        <v>23999</v>
      </c>
      <c r="AE21" t="s">
        <v>187</v>
      </c>
      <c r="AF21">
        <v>13.3</v>
      </c>
      <c r="AG21">
        <v>30215</v>
      </c>
      <c r="AH21">
        <v>87</v>
      </c>
      <c r="AI21" t="s">
        <v>378</v>
      </c>
    </row>
    <row r="22" spans="1:35" x14ac:dyDescent="0.2">
      <c r="A22" t="s">
        <v>35</v>
      </c>
      <c r="B22">
        <v>2</v>
      </c>
      <c r="C22">
        <v>561643</v>
      </c>
      <c r="D22">
        <v>93</v>
      </c>
      <c r="E22">
        <v>79.3</v>
      </c>
      <c r="F22" t="s">
        <v>189</v>
      </c>
      <c r="G22">
        <v>208.3</v>
      </c>
      <c r="H22">
        <v>7.3</v>
      </c>
      <c r="I22">
        <v>0.60628107190493508</v>
      </c>
      <c r="J22">
        <v>-0.19279738086576936</v>
      </c>
      <c r="K22">
        <v>57.4</v>
      </c>
      <c r="L22">
        <v>-4.7</v>
      </c>
      <c r="M22">
        <v>0.28476506881822494</v>
      </c>
      <c r="N22">
        <v>1.0726150925486473</v>
      </c>
      <c r="O22">
        <v>10</v>
      </c>
      <c r="P22">
        <v>35.299999999999997</v>
      </c>
      <c r="Q22">
        <v>6.0999999999999999E-2</v>
      </c>
      <c r="R22">
        <v>89.587953041133005</v>
      </c>
      <c r="S22">
        <v>-16.5</v>
      </c>
      <c r="T22">
        <v>18.899999999999999</v>
      </c>
      <c r="U22">
        <v>12.5</v>
      </c>
      <c r="V22">
        <v>110.86956521739131</v>
      </c>
      <c r="W22">
        <v>10.323489582384484</v>
      </c>
      <c r="X22">
        <v>88.5</v>
      </c>
      <c r="Y22">
        <v>0.52716595920399822</v>
      </c>
      <c r="Z22">
        <v>15.849592829425589</v>
      </c>
      <c r="AA22">
        <v>3.7326877494248717E-3</v>
      </c>
      <c r="AB22">
        <v>71810.835834471931</v>
      </c>
      <c r="AC22">
        <v>22.6</v>
      </c>
      <c r="AD22">
        <v>27916</v>
      </c>
      <c r="AE22" t="s">
        <v>190</v>
      </c>
      <c r="AF22">
        <v>13</v>
      </c>
      <c r="AG22">
        <v>37304</v>
      </c>
      <c r="AH22">
        <v>99</v>
      </c>
      <c r="AI22" t="s">
        <v>379</v>
      </c>
    </row>
    <row r="23" spans="1:35" x14ac:dyDescent="0.2">
      <c r="A23" t="s">
        <v>36</v>
      </c>
      <c r="B23">
        <v>2</v>
      </c>
      <c r="C23">
        <v>313959.2</v>
      </c>
      <c r="D23">
        <v>308</v>
      </c>
      <c r="E23">
        <v>72.5</v>
      </c>
      <c r="F23" t="s">
        <v>192</v>
      </c>
      <c r="G23">
        <v>36.9</v>
      </c>
      <c r="H23">
        <v>11.7</v>
      </c>
      <c r="I23">
        <v>4.7647409172126274</v>
      </c>
      <c r="J23">
        <v>-0.18728078882932964</v>
      </c>
      <c r="K23">
        <v>52.5</v>
      </c>
      <c r="L23">
        <v>2.7</v>
      </c>
      <c r="M23">
        <v>0.20627510585169906</v>
      </c>
      <c r="N23">
        <v>0.22798827488872001</v>
      </c>
      <c r="O23">
        <v>27.3</v>
      </c>
      <c r="P23">
        <v>28.24</v>
      </c>
      <c r="Q23">
        <v>0.186</v>
      </c>
      <c r="R23">
        <v>36.456032186959128</v>
      </c>
      <c r="S23">
        <v>-8</v>
      </c>
      <c r="T23">
        <v>16.8</v>
      </c>
      <c r="U23">
        <v>37.5</v>
      </c>
      <c r="V23">
        <v>86.666666666666671</v>
      </c>
      <c r="W23">
        <v>6.678820917345079</v>
      </c>
      <c r="X23">
        <v>31.4</v>
      </c>
      <c r="Y23">
        <v>0.21642989945666891</v>
      </c>
      <c r="Z23">
        <v>6.1372948970198022</v>
      </c>
      <c r="AA23">
        <v>1.7559270609032547E-5</v>
      </c>
      <c r="AB23">
        <v>100.92968248524342</v>
      </c>
      <c r="AC23">
        <v>29.1</v>
      </c>
      <c r="AD23">
        <v>21935</v>
      </c>
      <c r="AE23" t="s">
        <v>193</v>
      </c>
      <c r="AF23">
        <v>16.2</v>
      </c>
      <c r="AG23">
        <v>26436</v>
      </c>
      <c r="AH23">
        <v>96</v>
      </c>
      <c r="AI23" t="s">
        <v>380</v>
      </c>
    </row>
    <row r="24" spans="1:35" x14ac:dyDescent="0.2">
      <c r="A24" t="s">
        <v>37</v>
      </c>
      <c r="B24">
        <v>2</v>
      </c>
      <c r="C24">
        <v>447535.2</v>
      </c>
      <c r="D24">
        <v>314</v>
      </c>
      <c r="E24">
        <v>70.5</v>
      </c>
      <c r="F24" t="s">
        <v>195</v>
      </c>
      <c r="G24">
        <v>91.4</v>
      </c>
      <c r="H24">
        <v>5.3</v>
      </c>
      <c r="I24">
        <v>10.416808879544554</v>
      </c>
      <c r="J24">
        <v>0.5522410474149112</v>
      </c>
      <c r="K24">
        <v>26.7</v>
      </c>
      <c r="L24">
        <v>24.6</v>
      </c>
      <c r="M24">
        <v>0.76097066035342853</v>
      </c>
      <c r="N24">
        <v>3.5004650376257715</v>
      </c>
      <c r="O24">
        <v>51.2</v>
      </c>
      <c r="P24">
        <v>20.2</v>
      </c>
      <c r="Q24">
        <v>0</v>
      </c>
      <c r="R24">
        <v>27.708331187601054</v>
      </c>
      <c r="S24">
        <v>-15</v>
      </c>
      <c r="T24">
        <v>18.599999999999998</v>
      </c>
      <c r="U24">
        <v>34.265734265734267</v>
      </c>
      <c r="V24">
        <v>71.05263157894737</v>
      </c>
      <c r="W24">
        <v>30.850594975760245</v>
      </c>
      <c r="X24">
        <v>41.3</v>
      </c>
      <c r="Y24">
        <v>1.672577948470412</v>
      </c>
      <c r="Z24">
        <v>14.690759512266784</v>
      </c>
      <c r="AA24">
        <v>1.1893587265664052E-2</v>
      </c>
      <c r="AB24">
        <v>56891.374340279959</v>
      </c>
      <c r="AC24">
        <v>37.4</v>
      </c>
      <c r="AD24">
        <v>24843</v>
      </c>
      <c r="AE24" t="s">
        <v>196</v>
      </c>
      <c r="AF24">
        <v>11.7</v>
      </c>
      <c r="AG24">
        <v>30249</v>
      </c>
      <c r="AH24">
        <v>76</v>
      </c>
      <c r="AI24" t="s">
        <v>381</v>
      </c>
    </row>
    <row r="25" spans="1:35" x14ac:dyDescent="0.2">
      <c r="A25" t="s">
        <v>38</v>
      </c>
      <c r="B25">
        <v>2</v>
      </c>
      <c r="C25">
        <v>527845.9</v>
      </c>
      <c r="D25">
        <v>47</v>
      </c>
      <c r="E25">
        <v>76.5</v>
      </c>
      <c r="F25" t="s">
        <v>198</v>
      </c>
      <c r="G25">
        <v>32.4</v>
      </c>
      <c r="H25">
        <v>5.4</v>
      </c>
      <c r="I25">
        <v>159.69938938468763</v>
      </c>
      <c r="J25">
        <v>14.551432597463597</v>
      </c>
      <c r="K25">
        <v>30.6</v>
      </c>
      <c r="L25">
        <v>0</v>
      </c>
      <c r="M25">
        <v>4.2023428061144084E-2</v>
      </c>
      <c r="N25">
        <v>0.15758785522929034</v>
      </c>
      <c r="O25">
        <v>1.2</v>
      </c>
      <c r="P25">
        <v>0</v>
      </c>
      <c r="Q25">
        <v>0</v>
      </c>
      <c r="R25">
        <v>16.355354748846523</v>
      </c>
      <c r="S25">
        <v>-5.2999999999999989</v>
      </c>
      <c r="T25">
        <v>15.6</v>
      </c>
      <c r="U25">
        <v>32.456140350877192</v>
      </c>
      <c r="V25">
        <v>63.815789473684212</v>
      </c>
      <c r="W25">
        <v>7.1460226013738097</v>
      </c>
      <c r="X25">
        <v>50</v>
      </c>
      <c r="Y25">
        <v>0.17781963217372038</v>
      </c>
      <c r="Z25">
        <v>9.4726346111234214</v>
      </c>
      <c r="AA25">
        <v>2.4428265200729478E-3</v>
      </c>
      <c r="AB25">
        <v>543.47301756038098</v>
      </c>
      <c r="AC25">
        <v>18.8</v>
      </c>
      <c r="AD25">
        <v>26337</v>
      </c>
      <c r="AE25" t="s">
        <v>199</v>
      </c>
      <c r="AF25">
        <v>15.1</v>
      </c>
      <c r="AG25">
        <v>32583</v>
      </c>
      <c r="AH25">
        <v>92</v>
      </c>
      <c r="AI25" t="s">
        <v>382</v>
      </c>
    </row>
    <row r="26" spans="1:35" x14ac:dyDescent="0.2">
      <c r="A26" t="s">
        <v>39</v>
      </c>
      <c r="B26">
        <v>2</v>
      </c>
      <c r="C26">
        <v>586468.30000000005</v>
      </c>
      <c r="D26">
        <v>129</v>
      </c>
      <c r="E26">
        <v>73.099999999999994</v>
      </c>
      <c r="F26" t="s">
        <v>201</v>
      </c>
      <c r="G26">
        <v>329.3</v>
      </c>
      <c r="H26">
        <v>2.4</v>
      </c>
      <c r="I26">
        <v>20.926523785444786</v>
      </c>
      <c r="J26">
        <v>4.5447119685713169</v>
      </c>
      <c r="K26">
        <v>26.9</v>
      </c>
      <c r="L26">
        <v>11.2</v>
      </c>
      <c r="M26">
        <v>0.31353422748650062</v>
      </c>
      <c r="N26">
        <v>0.51820240376241067</v>
      </c>
      <c r="O26">
        <v>13.2</v>
      </c>
      <c r="P26">
        <v>20.560000000000002</v>
      </c>
      <c r="Q26">
        <v>9.7000000000000003E-2</v>
      </c>
      <c r="R26">
        <v>27.781063950894499</v>
      </c>
      <c r="S26">
        <v>-16.899999999999999</v>
      </c>
      <c r="T26">
        <v>17.8</v>
      </c>
      <c r="U26">
        <v>27.102803738317753</v>
      </c>
      <c r="V26">
        <v>82.539682539682531</v>
      </c>
      <c r="W26">
        <v>40.36534758477238</v>
      </c>
      <c r="X26">
        <v>89.8</v>
      </c>
      <c r="Y26">
        <v>1.3864776085591013</v>
      </c>
      <c r="Z26">
        <v>28.626445481037557</v>
      </c>
      <c r="AA26">
        <v>3.0507877925558683E-3</v>
      </c>
      <c r="AB26">
        <v>480381.26013968443</v>
      </c>
      <c r="AC26">
        <v>14.9</v>
      </c>
      <c r="AD26">
        <v>29868</v>
      </c>
      <c r="AE26" t="s">
        <v>202</v>
      </c>
      <c r="AF26">
        <v>9</v>
      </c>
      <c r="AG26">
        <v>37374</v>
      </c>
      <c r="AH26">
        <v>98</v>
      </c>
      <c r="AI26" t="s">
        <v>383</v>
      </c>
    </row>
    <row r="27" spans="1:35" x14ac:dyDescent="0.2">
      <c r="A27" t="s">
        <v>40</v>
      </c>
      <c r="B27">
        <v>2</v>
      </c>
      <c r="C27">
        <v>370820.2</v>
      </c>
      <c r="D27">
        <v>326</v>
      </c>
      <c r="E27">
        <v>69.900000000000006</v>
      </c>
      <c r="F27" t="s">
        <v>204</v>
      </c>
      <c r="G27">
        <v>56.3</v>
      </c>
      <c r="H27">
        <v>4.5</v>
      </c>
      <c r="I27">
        <v>3.3432037443881932</v>
      </c>
      <c r="J27">
        <v>0.14614576368325533</v>
      </c>
      <c r="K27">
        <v>53.8</v>
      </c>
      <c r="L27">
        <v>38.5</v>
      </c>
      <c r="M27">
        <v>0.73201782304264806</v>
      </c>
      <c r="N27">
        <v>0.73201782304264806</v>
      </c>
      <c r="O27">
        <v>42.1</v>
      </c>
      <c r="P27">
        <v>23.080000000000002</v>
      </c>
      <c r="Q27">
        <v>1.7999999999999999E-2</v>
      </c>
      <c r="R27">
        <v>43.579332264298344</v>
      </c>
      <c r="S27">
        <v>-9.4</v>
      </c>
      <c r="T27">
        <v>16.799999999999997</v>
      </c>
      <c r="U27">
        <v>38.053097345132741</v>
      </c>
      <c r="V27">
        <v>90.449438202247194</v>
      </c>
      <c r="W27">
        <v>11.651499628357341</v>
      </c>
      <c r="X27">
        <v>81.7</v>
      </c>
      <c r="Y27">
        <v>0.43954277908354933</v>
      </c>
      <c r="Z27">
        <v>9.0399566082082803</v>
      </c>
      <c r="AA27">
        <v>6.3777887227320805E-3</v>
      </c>
      <c r="AB27">
        <v>747.31165190140496</v>
      </c>
      <c r="AC27">
        <v>28</v>
      </c>
      <c r="AD27">
        <v>21305</v>
      </c>
      <c r="AE27" t="s">
        <v>205</v>
      </c>
      <c r="AF27">
        <v>15.7</v>
      </c>
      <c r="AG27">
        <v>28152</v>
      </c>
      <c r="AH27">
        <v>81</v>
      </c>
      <c r="AI27" t="s">
        <v>384</v>
      </c>
    </row>
    <row r="28" spans="1:35" x14ac:dyDescent="0.2">
      <c r="A28" t="s">
        <v>41</v>
      </c>
      <c r="B28">
        <v>2</v>
      </c>
      <c r="C28">
        <v>383528.8</v>
      </c>
      <c r="D28">
        <v>257</v>
      </c>
      <c r="E28">
        <v>59.2</v>
      </c>
      <c r="F28" t="s">
        <v>207</v>
      </c>
      <c r="G28">
        <v>148.9</v>
      </c>
      <c r="H28">
        <v>6.4</v>
      </c>
      <c r="I28">
        <v>13.773421019977665</v>
      </c>
      <c r="J28">
        <v>0.81937378500227498</v>
      </c>
      <c r="K28">
        <v>49.2</v>
      </c>
      <c r="L28">
        <v>-1.4</v>
      </c>
      <c r="M28">
        <v>0.23296080591846371</v>
      </c>
      <c r="N28">
        <v>0.11648040295923186</v>
      </c>
      <c r="O28">
        <v>28.7</v>
      </c>
      <c r="P28">
        <v>14.680000000000001</v>
      </c>
      <c r="Q28">
        <v>1.9E-2</v>
      </c>
      <c r="R28">
        <v>18.442925043905877</v>
      </c>
      <c r="S28">
        <v>-10.199999999999999</v>
      </c>
      <c r="T28">
        <v>16.899999999999999</v>
      </c>
      <c r="U28">
        <v>37.113402061855673</v>
      </c>
      <c r="V28">
        <v>90.853658536585371</v>
      </c>
      <c r="W28">
        <v>11.520053206018931</v>
      </c>
      <c r="X28">
        <v>34.700000000000003</v>
      </c>
      <c r="Y28">
        <v>0.5026068574007434</v>
      </c>
      <c r="Z28">
        <v>7.8383867174974169</v>
      </c>
      <c r="AA28">
        <v>8.5986191879559165E-2</v>
      </c>
      <c r="AB28">
        <v>56.696653958979113</v>
      </c>
      <c r="AC28">
        <v>23.7</v>
      </c>
      <c r="AD28">
        <v>21885</v>
      </c>
      <c r="AE28" t="s">
        <v>208</v>
      </c>
      <c r="AF28">
        <v>11.4</v>
      </c>
      <c r="AG28">
        <v>27681</v>
      </c>
      <c r="AH28">
        <v>98</v>
      </c>
      <c r="AI28" t="s">
        <v>385</v>
      </c>
    </row>
    <row r="29" spans="1:35" x14ac:dyDescent="0.2">
      <c r="A29" t="s">
        <v>42</v>
      </c>
      <c r="B29">
        <v>2</v>
      </c>
      <c r="C29">
        <v>479562.9</v>
      </c>
      <c r="D29">
        <v>248</v>
      </c>
      <c r="E29">
        <v>73.7</v>
      </c>
      <c r="F29" t="s">
        <v>210</v>
      </c>
      <c r="G29">
        <v>44.7</v>
      </c>
      <c r="H29">
        <v>5.8</v>
      </c>
      <c r="I29">
        <v>73.540602239373854</v>
      </c>
      <c r="J29">
        <v>6.3072073051418638</v>
      </c>
      <c r="K29">
        <v>5.3</v>
      </c>
      <c r="L29">
        <v>27.4</v>
      </c>
      <c r="M29">
        <v>0.41039671682626538</v>
      </c>
      <c r="N29">
        <v>0.80255357957136342</v>
      </c>
      <c r="O29">
        <v>43.7</v>
      </c>
      <c r="P29">
        <v>18.899999999999999</v>
      </c>
      <c r="Q29">
        <v>8.9999999999999993E-3</v>
      </c>
      <c r="R29">
        <v>19.254910926840221</v>
      </c>
      <c r="S29">
        <v>-14.9</v>
      </c>
      <c r="T29">
        <v>18.400000000000002</v>
      </c>
      <c r="U29">
        <v>37.313432835820898</v>
      </c>
      <c r="V29">
        <v>72.251308900523554</v>
      </c>
      <c r="W29">
        <v>31.145241435058605</v>
      </c>
      <c r="X29">
        <v>40.200000000000003</v>
      </c>
      <c r="Y29">
        <v>1.0351632153301158</v>
      </c>
      <c r="Z29">
        <v>18.306744965645134</v>
      </c>
      <c r="AA29">
        <v>2.3345974899861944E-2</v>
      </c>
      <c r="AB29">
        <v>113.08847150567037</v>
      </c>
      <c r="AC29">
        <v>33.799999999999997</v>
      </c>
      <c r="AD29">
        <v>18867</v>
      </c>
      <c r="AE29" t="s">
        <v>211</v>
      </c>
      <c r="AF29">
        <v>11.9</v>
      </c>
      <c r="AG29">
        <v>25449</v>
      </c>
      <c r="AH29">
        <v>93</v>
      </c>
      <c r="AI29" t="s">
        <v>386</v>
      </c>
    </row>
    <row r="30" spans="1:35" x14ac:dyDescent="0.2">
      <c r="A30" t="s">
        <v>43</v>
      </c>
      <c r="B30">
        <v>2</v>
      </c>
      <c r="C30">
        <v>340581.4</v>
      </c>
      <c r="D30">
        <v>253</v>
      </c>
      <c r="E30">
        <v>68.599999999999994</v>
      </c>
      <c r="F30" t="s">
        <v>213</v>
      </c>
      <c r="G30">
        <v>173</v>
      </c>
      <c r="H30">
        <v>5.3</v>
      </c>
      <c r="I30">
        <v>48.011595253193221</v>
      </c>
      <c r="J30">
        <v>3.1764652595343779</v>
      </c>
      <c r="K30">
        <v>22.2</v>
      </c>
      <c r="L30">
        <v>10.7</v>
      </c>
      <c r="M30">
        <v>9.3096533944428531E-2</v>
      </c>
      <c r="N30">
        <v>0.27928960183328555</v>
      </c>
      <c r="O30">
        <v>59.4</v>
      </c>
      <c r="P30">
        <v>23.859999999999996</v>
      </c>
      <c r="Q30">
        <v>0.10299999999999999</v>
      </c>
      <c r="R30">
        <v>34.798071405232001</v>
      </c>
      <c r="S30">
        <v>-12.299999999999999</v>
      </c>
      <c r="T30">
        <v>19.399999999999999</v>
      </c>
      <c r="U30">
        <v>30.656934306569344</v>
      </c>
      <c r="V30">
        <v>69.767441860465112</v>
      </c>
      <c r="W30">
        <v>8.337591780748232</v>
      </c>
      <c r="X30">
        <v>36.5</v>
      </c>
      <c r="Y30">
        <v>0.9792636023775585</v>
      </c>
      <c r="Z30">
        <v>23.9369570479546</v>
      </c>
      <c r="AA30">
        <v>0.17864725769151751</v>
      </c>
      <c r="AB30">
        <v>41.617354562814306</v>
      </c>
      <c r="AC30">
        <v>23.9</v>
      </c>
      <c r="AD30">
        <v>19200</v>
      </c>
      <c r="AE30" t="s">
        <v>214</v>
      </c>
      <c r="AF30">
        <v>15</v>
      </c>
      <c r="AG30">
        <v>24590</v>
      </c>
      <c r="AH30">
        <v>107</v>
      </c>
      <c r="AI30" t="s">
        <v>387</v>
      </c>
    </row>
    <row r="31" spans="1:35" x14ac:dyDescent="0.2">
      <c r="A31" t="s">
        <v>45</v>
      </c>
      <c r="B31">
        <v>2</v>
      </c>
      <c r="C31">
        <v>445276.7</v>
      </c>
      <c r="D31">
        <v>241</v>
      </c>
      <c r="E31">
        <v>78.5</v>
      </c>
      <c r="F31" t="s">
        <v>216</v>
      </c>
      <c r="G31">
        <v>86.6</v>
      </c>
      <c r="H31">
        <v>5</v>
      </c>
      <c r="I31">
        <v>1.040378462202854</v>
      </c>
      <c r="J31">
        <v>6.8115344600828368E-2</v>
      </c>
      <c r="K31">
        <v>47.8</v>
      </c>
      <c r="L31">
        <v>3.2</v>
      </c>
      <c r="M31">
        <v>0.55865921787709505</v>
      </c>
      <c r="N31">
        <v>2.6858616244091107</v>
      </c>
      <c r="O31">
        <v>57.5</v>
      </c>
      <c r="P31">
        <v>13.26</v>
      </c>
      <c r="Q31">
        <v>5.5E-2</v>
      </c>
      <c r="R31">
        <v>12.079517524104372</v>
      </c>
      <c r="S31">
        <v>-15.5</v>
      </c>
      <c r="T31">
        <v>18.600000000000001</v>
      </c>
      <c r="U31">
        <v>21.739130434782609</v>
      </c>
      <c r="V31">
        <v>81.818181818181827</v>
      </c>
      <c r="W31">
        <v>51.621502558483662</v>
      </c>
      <c r="X31">
        <v>80.400000000000006</v>
      </c>
      <c r="Y31">
        <v>2.6534807803092773</v>
      </c>
      <c r="Z31">
        <v>23.833997898993552</v>
      </c>
      <c r="AA31">
        <v>1.4249164628526314E-4</v>
      </c>
      <c r="AB31">
        <v>188212.11926193637</v>
      </c>
      <c r="AC31">
        <v>17.3</v>
      </c>
      <c r="AD31">
        <v>20457</v>
      </c>
      <c r="AE31" t="s">
        <v>217</v>
      </c>
      <c r="AF31">
        <v>12.6</v>
      </c>
      <c r="AG31">
        <v>26628</v>
      </c>
      <c r="AH31">
        <v>94</v>
      </c>
      <c r="AI31" t="s">
        <v>388</v>
      </c>
    </row>
    <row r="32" spans="1:35" x14ac:dyDescent="0.2">
      <c r="A32" t="s">
        <v>46</v>
      </c>
      <c r="B32">
        <v>2</v>
      </c>
      <c r="C32">
        <v>482944.9</v>
      </c>
      <c r="D32">
        <v>276</v>
      </c>
      <c r="E32">
        <v>72.5</v>
      </c>
      <c r="F32" t="s">
        <v>219</v>
      </c>
      <c r="G32">
        <v>88.9</v>
      </c>
      <c r="H32">
        <v>3.3</v>
      </c>
      <c r="I32">
        <v>41.58907510862818</v>
      </c>
      <c r="J32">
        <v>4.2768466790813155</v>
      </c>
      <c r="K32">
        <v>36.4</v>
      </c>
      <c r="L32">
        <v>9.6999999999999993</v>
      </c>
      <c r="M32">
        <v>0.12563715988226001</v>
      </c>
      <c r="N32">
        <v>9.3330461626821737E-2</v>
      </c>
      <c r="O32">
        <v>31.2</v>
      </c>
      <c r="P32">
        <v>19.22</v>
      </c>
      <c r="Q32">
        <v>0</v>
      </c>
      <c r="R32">
        <v>24.275488758473507</v>
      </c>
      <c r="S32">
        <v>-11.5</v>
      </c>
      <c r="T32">
        <v>17.5</v>
      </c>
      <c r="U32">
        <v>36.111111111111107</v>
      </c>
      <c r="V32">
        <v>86.813186813186817</v>
      </c>
      <c r="W32">
        <v>23.219172402355088</v>
      </c>
      <c r="X32">
        <v>18.7</v>
      </c>
      <c r="Y32">
        <v>2.03997014677834</v>
      </c>
      <c r="Z32">
        <v>43.950576333029275</v>
      </c>
      <c r="AA32">
        <v>6.334832017475904E-2</v>
      </c>
      <c r="AB32">
        <v>222.03279099980651</v>
      </c>
      <c r="AC32">
        <v>18.5</v>
      </c>
      <c r="AD32">
        <v>22713</v>
      </c>
      <c r="AE32" t="s">
        <v>220</v>
      </c>
      <c r="AF32">
        <v>9.9</v>
      </c>
      <c r="AG32">
        <v>29514</v>
      </c>
      <c r="AH32">
        <v>99</v>
      </c>
      <c r="AI32" t="s">
        <v>389</v>
      </c>
    </row>
    <row r="33" spans="1:35" x14ac:dyDescent="0.2">
      <c r="A33" t="s">
        <v>47</v>
      </c>
      <c r="B33">
        <v>3</v>
      </c>
      <c r="C33">
        <v>891049.1</v>
      </c>
      <c r="D33">
        <v>4.5999999999999996</v>
      </c>
      <c r="E33">
        <v>69.599999999999994</v>
      </c>
      <c r="F33" t="s">
        <v>222</v>
      </c>
      <c r="G33">
        <v>44.9</v>
      </c>
      <c r="H33">
        <v>27.3</v>
      </c>
      <c r="I33">
        <v>0.42052144659377627</v>
      </c>
      <c r="J33">
        <v>-4.2052144659377629E-3</v>
      </c>
      <c r="K33">
        <v>19.600000000000001</v>
      </c>
      <c r="L33">
        <v>0</v>
      </c>
      <c r="M33">
        <v>1.0862619808306708</v>
      </c>
      <c r="N33">
        <v>2.0447284345047922</v>
      </c>
      <c r="O33">
        <v>1</v>
      </c>
      <c r="P33">
        <v>20.54</v>
      </c>
      <c r="Q33">
        <v>1E-3</v>
      </c>
      <c r="R33">
        <v>47.65743025740116</v>
      </c>
      <c r="S33">
        <v>-14</v>
      </c>
      <c r="T33">
        <v>11.6</v>
      </c>
      <c r="U33">
        <v>53.773584905660378</v>
      </c>
      <c r="V33">
        <v>66.292134831460672</v>
      </c>
      <c r="W33">
        <v>0.84001938506273222</v>
      </c>
      <c r="X33">
        <v>7.3</v>
      </c>
      <c r="Y33">
        <v>5.5979753378924128E-2</v>
      </c>
      <c r="Z33">
        <v>0.53847396478380272</v>
      </c>
      <c r="AA33">
        <v>3.9509972887761771E-2</v>
      </c>
      <c r="AB33">
        <v>10.312065564589952</v>
      </c>
      <c r="AC33">
        <v>21.3</v>
      </c>
      <c r="AD33">
        <v>33725</v>
      </c>
      <c r="AE33" t="s">
        <v>223</v>
      </c>
      <c r="AF33">
        <v>14.6</v>
      </c>
      <c r="AG33">
        <v>55373</v>
      </c>
      <c r="AH33">
        <v>107</v>
      </c>
      <c r="AI33" t="s">
        <v>390</v>
      </c>
    </row>
    <row r="34" spans="1:35" x14ac:dyDescent="0.2">
      <c r="A34" t="s">
        <v>48</v>
      </c>
      <c r="B34">
        <v>3</v>
      </c>
      <c r="C34">
        <v>1518066.7</v>
      </c>
      <c r="D34">
        <v>5.6</v>
      </c>
      <c r="E34">
        <v>86.5</v>
      </c>
      <c r="F34" t="s">
        <v>225</v>
      </c>
      <c r="G34">
        <v>46.3</v>
      </c>
      <c r="H34">
        <v>5.5</v>
      </c>
      <c r="I34">
        <v>25.514403292181068</v>
      </c>
      <c r="J34">
        <v>3.5308641975308643</v>
      </c>
      <c r="K34">
        <v>37.5</v>
      </c>
      <c r="L34">
        <v>-98.7</v>
      </c>
      <c r="M34">
        <v>1.0148163182463974E-2</v>
      </c>
      <c r="N34">
        <v>4.0592652729855898E-2</v>
      </c>
      <c r="O34">
        <v>0.3</v>
      </c>
      <c r="P34">
        <v>0</v>
      </c>
      <c r="Q34">
        <v>4.0000000000000001E-3</v>
      </c>
      <c r="R34">
        <v>0</v>
      </c>
      <c r="S34">
        <v>-29.900000000000002</v>
      </c>
      <c r="T34">
        <v>12.6</v>
      </c>
      <c r="U34">
        <v>18.796992481203006</v>
      </c>
      <c r="V34">
        <v>63.157894736842103</v>
      </c>
      <c r="W34">
        <v>0.86493218931635751</v>
      </c>
      <c r="X34">
        <v>50.7</v>
      </c>
      <c r="Y34">
        <v>5.7777470246332688E-2</v>
      </c>
      <c r="Z34">
        <v>9.730487129809022E-2</v>
      </c>
      <c r="AA34">
        <v>4.6149621875440349E-6</v>
      </c>
      <c r="AB34">
        <v>2886.3565431903894</v>
      </c>
      <c r="AC34">
        <v>3.9</v>
      </c>
      <c r="AD34">
        <v>35638</v>
      </c>
      <c r="AE34" t="s">
        <v>226</v>
      </c>
      <c r="AF34">
        <v>8.6999999999999993</v>
      </c>
      <c r="AG34">
        <v>70864</v>
      </c>
      <c r="AH34">
        <v>82</v>
      </c>
      <c r="AI34" t="s">
        <v>391</v>
      </c>
    </row>
    <row r="35" spans="1:35" x14ac:dyDescent="0.2">
      <c r="A35" t="s">
        <v>49</v>
      </c>
      <c r="B35">
        <v>3</v>
      </c>
      <c r="C35">
        <v>828365.9</v>
      </c>
      <c r="D35">
        <v>24</v>
      </c>
      <c r="E35">
        <v>84.2</v>
      </c>
      <c r="F35" t="s">
        <v>228</v>
      </c>
      <c r="G35">
        <v>60.4</v>
      </c>
      <c r="H35">
        <v>12.4</v>
      </c>
      <c r="I35">
        <v>726.5625</v>
      </c>
      <c r="J35">
        <v>125.1171875</v>
      </c>
      <c r="K35">
        <v>25</v>
      </c>
      <c r="L35">
        <v>0</v>
      </c>
      <c r="M35">
        <v>8.2088327039894923E-2</v>
      </c>
      <c r="N35">
        <v>8.2088327039894923E-2</v>
      </c>
      <c r="O35">
        <v>0.2</v>
      </c>
      <c r="P35">
        <v>0</v>
      </c>
      <c r="Q35">
        <v>0</v>
      </c>
      <c r="R35">
        <v>26.313848090642047</v>
      </c>
      <c r="S35">
        <v>-12.1</v>
      </c>
      <c r="T35">
        <v>12.299999999999999</v>
      </c>
      <c r="U35">
        <v>31.654676258992804</v>
      </c>
      <c r="V35">
        <v>60.416666666666664</v>
      </c>
      <c r="W35">
        <v>13.733419828573794</v>
      </c>
      <c r="X35">
        <v>89.6</v>
      </c>
      <c r="Y35">
        <v>0.96347876495838558</v>
      </c>
      <c r="Z35">
        <v>8.7645443127078995</v>
      </c>
      <c r="AA35">
        <v>7.8049884113777412E-5</v>
      </c>
      <c r="AB35">
        <v>248153.6765619521</v>
      </c>
      <c r="AC35">
        <v>7.9</v>
      </c>
      <c r="AD35">
        <v>31581</v>
      </c>
      <c r="AE35" t="s">
        <v>229</v>
      </c>
      <c r="AF35">
        <v>10.199999999999999</v>
      </c>
      <c r="AG35">
        <v>46355</v>
      </c>
      <c r="AH35">
        <v>108</v>
      </c>
      <c r="AI35" t="s">
        <v>392</v>
      </c>
    </row>
    <row r="36" spans="1:35" x14ac:dyDescent="0.2">
      <c r="A36" t="s">
        <v>50</v>
      </c>
      <c r="B36">
        <v>3</v>
      </c>
      <c r="C36">
        <v>1258706.5</v>
      </c>
      <c r="D36">
        <v>4</v>
      </c>
      <c r="E36">
        <v>81.5</v>
      </c>
      <c r="F36" t="s">
        <v>231</v>
      </c>
      <c r="G36">
        <v>208.3</v>
      </c>
      <c r="H36">
        <v>1.4</v>
      </c>
      <c r="I36">
        <v>11.218144128764783</v>
      </c>
      <c r="J36">
        <v>2.0442628947689307</v>
      </c>
      <c r="K36">
        <v>38.799999999999997</v>
      </c>
      <c r="L36">
        <v>-46.2</v>
      </c>
      <c r="M36">
        <v>0.83130835145159232</v>
      </c>
      <c r="N36">
        <v>4.194909835017266</v>
      </c>
      <c r="O36">
        <v>0.5</v>
      </c>
      <c r="P36">
        <v>10.02</v>
      </c>
      <c r="Q36">
        <v>1.9E-2</v>
      </c>
      <c r="R36">
        <v>22.466894224403795</v>
      </c>
      <c r="S36">
        <v>-37.4</v>
      </c>
      <c r="T36">
        <v>14</v>
      </c>
      <c r="U36">
        <v>10.869565217391305</v>
      </c>
      <c r="V36">
        <v>52.380952380952387</v>
      </c>
      <c r="W36">
        <v>0.92751051313708377</v>
      </c>
      <c r="X36">
        <v>62.6</v>
      </c>
      <c r="Y36">
        <v>5.6934876114107143E-2</v>
      </c>
      <c r="Z36">
        <v>0.23998523766483987</v>
      </c>
      <c r="AA36">
        <v>2.6793201536738707E-3</v>
      </c>
      <c r="AB36">
        <v>2503.0521215343633</v>
      </c>
      <c r="AC36">
        <v>33.700000000000003</v>
      </c>
      <c r="AD36">
        <v>32297</v>
      </c>
      <c r="AE36" t="s">
        <v>232</v>
      </c>
      <c r="AF36">
        <v>17.3</v>
      </c>
      <c r="AG36">
        <v>46338</v>
      </c>
      <c r="AH36">
        <v>68</v>
      </c>
      <c r="AI36" t="s">
        <v>393</v>
      </c>
    </row>
    <row r="37" spans="1:35" x14ac:dyDescent="0.2">
      <c r="A37" t="s">
        <v>51</v>
      </c>
      <c r="B37">
        <v>3</v>
      </c>
      <c r="C37">
        <v>2400858.1</v>
      </c>
      <c r="D37">
        <v>31</v>
      </c>
      <c r="E37">
        <v>77.400000000000006</v>
      </c>
      <c r="F37" t="s">
        <v>234</v>
      </c>
      <c r="G37">
        <v>28.9</v>
      </c>
      <c r="H37">
        <v>3.3</v>
      </c>
      <c r="I37">
        <v>30.153508771929825</v>
      </c>
      <c r="J37">
        <v>2.3629385964912282</v>
      </c>
      <c r="K37">
        <v>40.9</v>
      </c>
      <c r="L37">
        <v>4</v>
      </c>
      <c r="M37">
        <v>6.1455260570304815E-2</v>
      </c>
      <c r="N37">
        <v>0.46705998033431662</v>
      </c>
      <c r="O37">
        <v>2.1</v>
      </c>
      <c r="P37">
        <v>0</v>
      </c>
      <c r="Q37">
        <v>0</v>
      </c>
      <c r="R37">
        <v>118.73361315476522</v>
      </c>
      <c r="S37">
        <v>-13.5</v>
      </c>
      <c r="T37">
        <v>13</v>
      </c>
      <c r="U37">
        <v>53.061224489795919</v>
      </c>
      <c r="V37">
        <v>81.428571428571431</v>
      </c>
      <c r="W37">
        <v>7.3477916441831894</v>
      </c>
      <c r="X37">
        <v>49.3</v>
      </c>
      <c r="Y37">
        <v>0.86359513668040544</v>
      </c>
      <c r="Z37">
        <v>2.9850403554494207</v>
      </c>
      <c r="AA37">
        <v>9.1169989370201265E-5</v>
      </c>
      <c r="AB37">
        <v>1808.6159730657498</v>
      </c>
      <c r="AC37">
        <v>17.600000000000001</v>
      </c>
      <c r="AD37">
        <v>43512</v>
      </c>
      <c r="AE37" t="s">
        <v>235</v>
      </c>
      <c r="AF37">
        <v>7.7</v>
      </c>
      <c r="AG37">
        <v>60770</v>
      </c>
      <c r="AH37">
        <v>97</v>
      </c>
      <c r="AI37" t="s">
        <v>394</v>
      </c>
    </row>
    <row r="38" spans="1:35" x14ac:dyDescent="0.2">
      <c r="A38" t="s">
        <v>52</v>
      </c>
      <c r="B38">
        <v>3</v>
      </c>
      <c r="C38">
        <v>2384622.4</v>
      </c>
      <c r="D38">
        <v>16</v>
      </c>
      <c r="E38">
        <v>85.9</v>
      </c>
      <c r="F38" t="s">
        <v>237</v>
      </c>
      <c r="G38">
        <v>140</v>
      </c>
      <c r="H38">
        <v>0.6</v>
      </c>
      <c r="I38">
        <v>0.28347349522819615</v>
      </c>
      <c r="J38">
        <v>3.472550316545403E-2</v>
      </c>
      <c r="K38">
        <v>29.8</v>
      </c>
      <c r="L38">
        <v>11.1</v>
      </c>
      <c r="M38">
        <v>0.71329958582604691</v>
      </c>
      <c r="N38">
        <v>1.1965025310630464</v>
      </c>
      <c r="O38">
        <v>2.9</v>
      </c>
      <c r="P38">
        <v>20.880000000000003</v>
      </c>
      <c r="Q38">
        <v>0.439</v>
      </c>
      <c r="R38">
        <v>50.113601811115728</v>
      </c>
      <c r="S38">
        <v>-23</v>
      </c>
      <c r="T38">
        <v>14.900000000000002</v>
      </c>
      <c r="U38">
        <v>24.752475247524753</v>
      </c>
      <c r="V38">
        <v>63.235294117647058</v>
      </c>
      <c r="W38">
        <v>14.9094403461886</v>
      </c>
      <c r="X38">
        <v>16.2</v>
      </c>
      <c r="Y38">
        <v>0.36777757819601919</v>
      </c>
      <c r="Z38">
        <v>1.4001077741496397</v>
      </c>
      <c r="AA38">
        <v>3.4811326258544495E-2</v>
      </c>
      <c r="AB38">
        <v>18.053294139422079</v>
      </c>
      <c r="AC38">
        <v>18.8</v>
      </c>
      <c r="AD38">
        <v>32659</v>
      </c>
      <c r="AE38" t="s">
        <v>238</v>
      </c>
      <c r="AF38">
        <v>11.7</v>
      </c>
      <c r="AG38">
        <v>50059</v>
      </c>
      <c r="AH38">
        <v>77</v>
      </c>
      <c r="AI38" t="s">
        <v>395</v>
      </c>
    </row>
    <row r="39" spans="1:35" x14ac:dyDescent="0.2">
      <c r="A39" t="s">
        <v>53</v>
      </c>
      <c r="B39">
        <v>3</v>
      </c>
      <c r="C39">
        <v>608977.5</v>
      </c>
      <c r="D39">
        <v>13</v>
      </c>
      <c r="E39">
        <v>79.7</v>
      </c>
      <c r="F39" t="s">
        <v>240</v>
      </c>
      <c r="G39">
        <v>176.6</v>
      </c>
      <c r="H39">
        <v>5.8</v>
      </c>
      <c r="I39">
        <v>75.420673076923066</v>
      </c>
      <c r="J39">
        <v>4.3674879807692308</v>
      </c>
      <c r="K39">
        <v>48</v>
      </c>
      <c r="L39">
        <v>15.5</v>
      </c>
      <c r="M39">
        <v>3.3684210526315789E-2</v>
      </c>
      <c r="N39">
        <v>0.14736842105263157</v>
      </c>
      <c r="O39">
        <v>0.8</v>
      </c>
      <c r="P39">
        <v>18.399999999999999</v>
      </c>
      <c r="Q39">
        <v>3.5000000000000003E-2</v>
      </c>
      <c r="R39">
        <v>47.502725807659985</v>
      </c>
      <c r="S39">
        <v>-24.799999999999997</v>
      </c>
      <c r="T39">
        <v>17.3</v>
      </c>
      <c r="U39">
        <v>13.725490196078432</v>
      </c>
      <c r="V39">
        <v>116.32653061224489</v>
      </c>
      <c r="W39">
        <v>1.5362484812088879</v>
      </c>
      <c r="X39">
        <v>79.900000000000006</v>
      </c>
      <c r="Y39">
        <v>9.9348300540987991E-2</v>
      </c>
      <c r="Z39">
        <v>2.0060104134793741</v>
      </c>
      <c r="AA39">
        <v>4.4466319636063254E-4</v>
      </c>
      <c r="AB39">
        <v>4294.2974712334335</v>
      </c>
      <c r="AC39">
        <v>17.899999999999999</v>
      </c>
      <c r="AD39">
        <v>34158</v>
      </c>
      <c r="AE39" t="s">
        <v>241</v>
      </c>
      <c r="AF39">
        <v>12</v>
      </c>
      <c r="AG39">
        <v>41740</v>
      </c>
      <c r="AH39">
        <v>119</v>
      </c>
      <c r="AI39" t="s">
        <v>396</v>
      </c>
    </row>
    <row r="40" spans="1:35" x14ac:dyDescent="0.2">
      <c r="A40" t="s">
        <v>54</v>
      </c>
      <c r="B40">
        <v>3</v>
      </c>
      <c r="C40">
        <v>1898634.8</v>
      </c>
      <c r="D40">
        <v>1.2</v>
      </c>
      <c r="E40">
        <v>46.3</v>
      </c>
      <c r="F40">
        <v>950.6</v>
      </c>
      <c r="G40">
        <v>0</v>
      </c>
      <c r="H40">
        <v>3.4</v>
      </c>
      <c r="I40">
        <v>2523.2558139534885</v>
      </c>
      <c r="J40">
        <v>384.06976744186051</v>
      </c>
      <c r="K40">
        <v>26.3</v>
      </c>
      <c r="L40">
        <v>-19.3</v>
      </c>
      <c r="M40">
        <v>9.3431748108007105E-3</v>
      </c>
      <c r="N40">
        <v>9.3431748108007105E-3</v>
      </c>
      <c r="O40">
        <v>0</v>
      </c>
      <c r="P40">
        <v>0</v>
      </c>
      <c r="Q40">
        <v>0</v>
      </c>
      <c r="R40">
        <v>0</v>
      </c>
      <c r="S40">
        <v>-24.7</v>
      </c>
      <c r="T40">
        <v>9.1</v>
      </c>
      <c r="U40">
        <v>31.428571428571427</v>
      </c>
      <c r="V40">
        <v>45.121951219512198</v>
      </c>
      <c r="W40">
        <v>0.23562644061312771</v>
      </c>
      <c r="X40">
        <v>55</v>
      </c>
      <c r="Y40">
        <v>1.5634507353624004E-2</v>
      </c>
      <c r="Z40">
        <v>4.0195098692827662E-2</v>
      </c>
      <c r="AA40">
        <v>5.5751387640598435E-5</v>
      </c>
      <c r="AB40">
        <v>165.77043991456461</v>
      </c>
      <c r="AC40">
        <v>28.8</v>
      </c>
      <c r="AD40">
        <v>30869</v>
      </c>
      <c r="AE40" t="s">
        <v>243</v>
      </c>
      <c r="AF40">
        <v>8</v>
      </c>
      <c r="AG40">
        <v>89541</v>
      </c>
      <c r="AH40">
        <v>36</v>
      </c>
      <c r="AI40" t="s">
        <v>397</v>
      </c>
    </row>
    <row r="41" spans="1:35" x14ac:dyDescent="0.2">
      <c r="A41" t="s">
        <v>55</v>
      </c>
      <c r="B41">
        <v>4</v>
      </c>
      <c r="C41">
        <v>596388.19999999995</v>
      </c>
      <c r="D41">
        <v>83</v>
      </c>
      <c r="E41">
        <v>87.3</v>
      </c>
      <c r="F41" t="s">
        <v>245</v>
      </c>
      <c r="G41">
        <v>125.4</v>
      </c>
      <c r="H41">
        <v>5.3</v>
      </c>
      <c r="I41">
        <v>7.1560196560196569</v>
      </c>
      <c r="J41">
        <v>1.0058353808353808</v>
      </c>
      <c r="K41">
        <v>40</v>
      </c>
      <c r="L41">
        <v>27.6</v>
      </c>
      <c r="M41">
        <v>0.15305300467214433</v>
      </c>
      <c r="N41">
        <v>2.2152408570968261</v>
      </c>
      <c r="O41">
        <v>66.400000000000006</v>
      </c>
      <c r="P41">
        <v>30.4</v>
      </c>
      <c r="Q41">
        <v>7.0000000000000001E-3</v>
      </c>
      <c r="R41">
        <v>245.0623254600026</v>
      </c>
      <c r="S41">
        <v>-6.6</v>
      </c>
      <c r="T41">
        <v>24.900000000000002</v>
      </c>
      <c r="U41">
        <v>17.647058823529413</v>
      </c>
      <c r="V41">
        <v>16.129032258064516</v>
      </c>
      <c r="W41">
        <v>22.845953002610969</v>
      </c>
      <c r="X41">
        <v>19.3</v>
      </c>
      <c r="Y41">
        <v>0.71108028720626637</v>
      </c>
      <c r="Z41">
        <v>6.1194516971279374</v>
      </c>
      <c r="AA41">
        <v>0.40408481007316277</v>
      </c>
      <c r="AB41">
        <v>8.314783983355106</v>
      </c>
      <c r="AC41">
        <v>33.4</v>
      </c>
      <c r="AD41">
        <v>20610</v>
      </c>
      <c r="AE41" t="s">
        <v>246</v>
      </c>
      <c r="AF41">
        <v>15.6</v>
      </c>
      <c r="AG41">
        <v>25199</v>
      </c>
      <c r="AH41">
        <v>174</v>
      </c>
      <c r="AI41" t="s">
        <v>398</v>
      </c>
    </row>
    <row r="42" spans="1:35" x14ac:dyDescent="0.2">
      <c r="A42" t="s">
        <v>56</v>
      </c>
      <c r="B42">
        <v>4</v>
      </c>
      <c r="C42">
        <v>332442.8</v>
      </c>
      <c r="D42">
        <v>325</v>
      </c>
      <c r="E42">
        <v>73.900000000000006</v>
      </c>
      <c r="F42" t="s">
        <v>248</v>
      </c>
      <c r="G42">
        <v>116.9</v>
      </c>
      <c r="H42">
        <v>18.8</v>
      </c>
      <c r="I42">
        <v>8.3764605452702341</v>
      </c>
      <c r="J42">
        <v>0.79816464813530386</v>
      </c>
      <c r="K42">
        <v>32.5</v>
      </c>
      <c r="L42">
        <v>34</v>
      </c>
      <c r="M42">
        <v>0.11012379433432065</v>
      </c>
      <c r="N42">
        <v>0.22404496088706613</v>
      </c>
      <c r="O42">
        <v>53.8</v>
      </c>
      <c r="P42">
        <v>45.160000000000004</v>
      </c>
      <c r="Q42">
        <v>0.121</v>
      </c>
      <c r="R42">
        <v>129.04068700396118</v>
      </c>
      <c r="S42">
        <v>-8.8000000000000007</v>
      </c>
      <c r="T42">
        <v>17.8</v>
      </c>
      <c r="U42">
        <v>40</v>
      </c>
      <c r="V42">
        <v>85.869565217391312</v>
      </c>
      <c r="W42">
        <v>13.483661818286141</v>
      </c>
      <c r="X42">
        <v>68.3</v>
      </c>
      <c r="Y42">
        <v>0.56832200131967758</v>
      </c>
      <c r="Z42">
        <v>14.344321083283129</v>
      </c>
      <c r="AA42">
        <v>5.089263619808178E-3</v>
      </c>
      <c r="AB42">
        <v>58.334342025991909</v>
      </c>
      <c r="AC42">
        <v>29.6</v>
      </c>
      <c r="AD42">
        <v>23765</v>
      </c>
      <c r="AE42" t="s">
        <v>249</v>
      </c>
      <c r="AF42">
        <v>13.7</v>
      </c>
      <c r="AG42">
        <v>28596</v>
      </c>
      <c r="AH42">
        <v>103</v>
      </c>
      <c r="AI42" t="s">
        <v>399</v>
      </c>
    </row>
    <row r="43" spans="1:35" x14ac:dyDescent="0.2">
      <c r="A43" t="s">
        <v>57</v>
      </c>
      <c r="B43">
        <v>4</v>
      </c>
      <c r="C43">
        <v>384677.3</v>
      </c>
      <c r="D43">
        <v>148</v>
      </c>
      <c r="E43">
        <v>74.7</v>
      </c>
      <c r="F43" t="s">
        <v>251</v>
      </c>
      <c r="G43">
        <v>528.20000000000005</v>
      </c>
      <c r="H43">
        <v>11.5</v>
      </c>
      <c r="I43">
        <v>9.8618879123387746</v>
      </c>
      <c r="J43">
        <v>1.8666818856294944</v>
      </c>
      <c r="K43">
        <v>16.899999999999999</v>
      </c>
      <c r="L43">
        <v>56.5</v>
      </c>
      <c r="M43">
        <v>3.047802374077639</v>
      </c>
      <c r="N43">
        <v>13.69906961822265</v>
      </c>
      <c r="O43">
        <v>77.599999999999994</v>
      </c>
      <c r="P43">
        <v>23.4</v>
      </c>
      <c r="Q43">
        <v>5.0000000000000001E-3</v>
      </c>
      <c r="R43">
        <v>26.088441845381073</v>
      </c>
      <c r="S43">
        <v>-8.8000000000000007</v>
      </c>
      <c r="T43">
        <v>22.4</v>
      </c>
      <c r="U43">
        <v>35.802469135802468</v>
      </c>
      <c r="V43">
        <v>42.105263157894733</v>
      </c>
      <c r="W43">
        <v>15.503601265093863</v>
      </c>
      <c r="X43">
        <v>38.700000000000003</v>
      </c>
      <c r="Y43">
        <v>1.0821513683035515</v>
      </c>
      <c r="Z43">
        <v>8.1504646650779158</v>
      </c>
      <c r="AA43">
        <v>0.16272758168738299</v>
      </c>
      <c r="AB43">
        <v>214.36611949290045</v>
      </c>
      <c r="AC43">
        <v>22.6</v>
      </c>
      <c r="AD43">
        <v>20378</v>
      </c>
      <c r="AE43" t="s">
        <v>252</v>
      </c>
      <c r="AF43">
        <v>12</v>
      </c>
      <c r="AG43">
        <v>24864</v>
      </c>
      <c r="AH43">
        <v>186</v>
      </c>
      <c r="AI43" t="s">
        <v>400</v>
      </c>
    </row>
    <row r="44" spans="1:35" x14ac:dyDescent="0.2">
      <c r="A44" t="s">
        <v>58</v>
      </c>
      <c r="B44">
        <v>4</v>
      </c>
      <c r="C44">
        <v>431037</v>
      </c>
      <c r="D44">
        <v>377</v>
      </c>
      <c r="E44">
        <v>79.599999999999994</v>
      </c>
      <c r="F44" t="s">
        <v>254</v>
      </c>
      <c r="G44">
        <v>837.8</v>
      </c>
      <c r="H44">
        <v>12.3</v>
      </c>
      <c r="I44">
        <v>38.918335296427173</v>
      </c>
      <c r="J44">
        <v>6.7532881821751083</v>
      </c>
      <c r="K44">
        <v>23</v>
      </c>
      <c r="L44">
        <v>57.4</v>
      </c>
      <c r="M44">
        <v>0.58500265910299587</v>
      </c>
      <c r="N44">
        <v>2.2956922531466053</v>
      </c>
      <c r="O44">
        <v>78</v>
      </c>
      <c r="P44">
        <v>36.159999999999997</v>
      </c>
      <c r="Q44">
        <v>4.1000000000000002E-2</v>
      </c>
      <c r="R44">
        <v>88.127553062970264</v>
      </c>
      <c r="S44">
        <v>-8.7000000000000011</v>
      </c>
      <c r="T44">
        <v>20.2</v>
      </c>
      <c r="U44">
        <v>42.105263157894733</v>
      </c>
      <c r="V44">
        <v>60.317460317460316</v>
      </c>
      <c r="W44">
        <v>22.215412900260453</v>
      </c>
      <c r="X44">
        <v>54</v>
      </c>
      <c r="Y44">
        <v>1.2946223379806956</v>
      </c>
      <c r="Z44">
        <v>22.598437260609771</v>
      </c>
      <c r="AA44">
        <v>2.9479512663009386E-2</v>
      </c>
      <c r="AB44">
        <v>136.68388846330646</v>
      </c>
      <c r="AC44">
        <v>32</v>
      </c>
      <c r="AD44">
        <v>27110</v>
      </c>
      <c r="AE44" t="s">
        <v>255</v>
      </c>
      <c r="AF44">
        <v>8.5</v>
      </c>
      <c r="AG44">
        <v>32078</v>
      </c>
      <c r="AH44">
        <v>123</v>
      </c>
      <c r="AI44" t="s">
        <v>401</v>
      </c>
    </row>
    <row r="45" spans="1:35" x14ac:dyDescent="0.2">
      <c r="A45" t="s">
        <v>59</v>
      </c>
      <c r="B45">
        <v>4</v>
      </c>
      <c r="C45">
        <v>515933</v>
      </c>
      <c r="D45">
        <v>527</v>
      </c>
      <c r="E45">
        <v>72.400000000000006</v>
      </c>
      <c r="F45" t="s">
        <v>257</v>
      </c>
      <c r="G45">
        <v>18.899999999999999</v>
      </c>
      <c r="H45">
        <v>6.2</v>
      </c>
      <c r="I45">
        <v>54.869006426099851</v>
      </c>
      <c r="J45">
        <v>5.6796836381611469</v>
      </c>
      <c r="K45">
        <v>34.1</v>
      </c>
      <c r="L45">
        <v>48.7</v>
      </c>
      <c r="M45">
        <v>0.40309577555627213</v>
      </c>
      <c r="N45">
        <v>0.79006772009029336</v>
      </c>
      <c r="O45">
        <v>53.5</v>
      </c>
      <c r="P45">
        <v>42.459999999999994</v>
      </c>
      <c r="Q45">
        <v>0</v>
      </c>
      <c r="R45">
        <v>132.05648248883816</v>
      </c>
      <c r="S45">
        <v>-3.1999999999999997</v>
      </c>
      <c r="T45">
        <v>17.100000000000001</v>
      </c>
      <c r="U45">
        <v>53.164556962025308</v>
      </c>
      <c r="V45">
        <v>80.821917808219183</v>
      </c>
      <c r="W45">
        <v>13.884297520661157</v>
      </c>
      <c r="X45">
        <v>72.400000000000006</v>
      </c>
      <c r="Y45">
        <v>1.3798347107438016</v>
      </c>
      <c r="Z45">
        <v>69.421487603305778</v>
      </c>
      <c r="AA45">
        <v>7.515621340988223E-3</v>
      </c>
      <c r="AB45">
        <v>6166.4335332231421</v>
      </c>
      <c r="AC45">
        <v>22.2</v>
      </c>
      <c r="AD45">
        <v>22543</v>
      </c>
      <c r="AE45" t="s">
        <v>258</v>
      </c>
      <c r="AF45">
        <v>13.5</v>
      </c>
      <c r="AG45">
        <v>29518</v>
      </c>
      <c r="AH45">
        <v>105</v>
      </c>
      <c r="AI45" t="s">
        <v>402</v>
      </c>
    </row>
    <row r="46" spans="1:35" x14ac:dyDescent="0.2">
      <c r="A46" t="s">
        <v>60</v>
      </c>
      <c r="B46">
        <v>4</v>
      </c>
      <c r="C46">
        <v>449288.6</v>
      </c>
      <c r="D46">
        <v>380</v>
      </c>
      <c r="E46">
        <v>74</v>
      </c>
      <c r="F46" t="s">
        <v>260</v>
      </c>
      <c r="G46">
        <v>147.69999999999999</v>
      </c>
      <c r="H46">
        <v>16.3</v>
      </c>
      <c r="I46">
        <v>5.5375528118462602</v>
      </c>
      <c r="J46">
        <v>0.49263710570573033</v>
      </c>
      <c r="K46">
        <v>25</v>
      </c>
      <c r="L46">
        <v>50.8</v>
      </c>
      <c r="M46">
        <v>0.37255048059011997</v>
      </c>
      <c r="N46">
        <v>0.85686610535727592</v>
      </c>
      <c r="O46">
        <v>81.3</v>
      </c>
      <c r="P46">
        <v>49.46</v>
      </c>
      <c r="Q46">
        <v>1E-3</v>
      </c>
      <c r="R46">
        <v>156.01902470225608</v>
      </c>
      <c r="S46">
        <v>-8.8000000000000007</v>
      </c>
      <c r="T46">
        <v>18.600000000000001</v>
      </c>
      <c r="U46">
        <v>40.845070422535215</v>
      </c>
      <c r="V46">
        <v>80</v>
      </c>
      <c r="W46">
        <v>17.668433510017671</v>
      </c>
      <c r="X46">
        <v>36.700000000000003</v>
      </c>
      <c r="Y46">
        <v>1.1387805447211388</v>
      </c>
      <c r="Z46">
        <v>3.6670333700036672</v>
      </c>
      <c r="AA46">
        <v>3.4441548118056081E-2</v>
      </c>
      <c r="AB46">
        <v>131895.26608494183</v>
      </c>
      <c r="AC46">
        <v>31.3</v>
      </c>
      <c r="AD46">
        <v>22620</v>
      </c>
      <c r="AE46" t="s">
        <v>261</v>
      </c>
      <c r="AF46">
        <v>9.9</v>
      </c>
      <c r="AG46">
        <v>29786</v>
      </c>
      <c r="AH46">
        <v>89</v>
      </c>
      <c r="AI46" t="s">
        <v>403</v>
      </c>
    </row>
    <row r="47" spans="1:35" x14ac:dyDescent="0.2">
      <c r="A47" t="s">
        <v>61</v>
      </c>
      <c r="B47">
        <v>4</v>
      </c>
      <c r="C47">
        <v>360731.6</v>
      </c>
      <c r="D47">
        <v>394</v>
      </c>
      <c r="E47">
        <v>70.7</v>
      </c>
      <c r="F47" t="s">
        <v>263</v>
      </c>
      <c r="G47">
        <v>336.1</v>
      </c>
      <c r="H47">
        <v>19.2</v>
      </c>
      <c r="I47">
        <v>12.237336063575643</v>
      </c>
      <c r="J47">
        <v>-1.0228657793379163</v>
      </c>
      <c r="K47">
        <v>12.3</v>
      </c>
      <c r="L47">
        <v>59.7</v>
      </c>
      <c r="M47">
        <v>0.3096903096903097</v>
      </c>
      <c r="N47">
        <v>0.96903096903096908</v>
      </c>
      <c r="O47">
        <v>83.2</v>
      </c>
      <c r="P47">
        <v>39</v>
      </c>
      <c r="Q47">
        <v>5.6000000000000001E-2</v>
      </c>
      <c r="R47">
        <v>112.18574649461365</v>
      </c>
      <c r="S47">
        <v>-9.2000000000000011</v>
      </c>
      <c r="T47">
        <v>18.2</v>
      </c>
      <c r="U47">
        <v>38.04347826086957</v>
      </c>
      <c r="V47">
        <v>77.070063694267517</v>
      </c>
      <c r="W47">
        <v>10.952458218400132</v>
      </c>
      <c r="X47">
        <v>18.2</v>
      </c>
      <c r="Y47">
        <v>0.36751582021742663</v>
      </c>
      <c r="Z47">
        <v>18.659743631348373</v>
      </c>
      <c r="AA47">
        <v>0.20214506647455183</v>
      </c>
      <c r="AB47">
        <v>263.26079587863086</v>
      </c>
      <c r="AC47">
        <v>33.299999999999997</v>
      </c>
      <c r="AD47">
        <v>21331</v>
      </c>
      <c r="AE47" t="s">
        <v>264</v>
      </c>
      <c r="AF47">
        <v>13</v>
      </c>
      <c r="AG47">
        <v>26843</v>
      </c>
      <c r="AH47">
        <v>87</v>
      </c>
      <c r="AI47" t="s">
        <v>404</v>
      </c>
    </row>
    <row r="48" spans="1:35" x14ac:dyDescent="0.2">
      <c r="A48" t="s">
        <v>62</v>
      </c>
      <c r="B48">
        <v>4</v>
      </c>
      <c r="C48">
        <v>342250.5</v>
      </c>
      <c r="D48">
        <v>291</v>
      </c>
      <c r="E48">
        <v>78.2</v>
      </c>
      <c r="F48" t="s">
        <v>266</v>
      </c>
      <c r="G48">
        <v>58.8</v>
      </c>
      <c r="H48">
        <v>15.1</v>
      </c>
      <c r="I48">
        <v>29.991769547325099</v>
      </c>
      <c r="J48">
        <v>17.140411522633745</v>
      </c>
      <c r="K48">
        <v>27.1</v>
      </c>
      <c r="L48">
        <v>57.4</v>
      </c>
      <c r="M48">
        <v>0.10283391127585795</v>
      </c>
      <c r="N48">
        <v>0.2869783570489059</v>
      </c>
      <c r="O48">
        <v>70.099999999999994</v>
      </c>
      <c r="P48">
        <v>30.24</v>
      </c>
      <c r="Q48">
        <v>0.152</v>
      </c>
      <c r="R48">
        <v>65.100241907746323</v>
      </c>
      <c r="S48">
        <v>-11.2</v>
      </c>
      <c r="T48">
        <v>19</v>
      </c>
      <c r="U48">
        <v>34.862385321100916</v>
      </c>
      <c r="V48">
        <v>53.333333333333336</v>
      </c>
      <c r="W48">
        <v>7.6121055545303564</v>
      </c>
      <c r="X48">
        <v>97</v>
      </c>
      <c r="Y48">
        <v>0.3796825982653626</v>
      </c>
      <c r="Z48">
        <v>22.144307067724675</v>
      </c>
      <c r="AA48">
        <v>1.8287554939841299E-3</v>
      </c>
      <c r="AB48">
        <v>37.96751314818232</v>
      </c>
      <c r="AC48">
        <v>30.9</v>
      </c>
      <c r="AD48">
        <v>19465</v>
      </c>
      <c r="AE48" t="s">
        <v>267</v>
      </c>
      <c r="AF48">
        <v>13</v>
      </c>
      <c r="AG48">
        <v>24118</v>
      </c>
      <c r="AH48">
        <v>86</v>
      </c>
      <c r="AI48" t="s">
        <v>405</v>
      </c>
    </row>
    <row r="49" spans="1:35" x14ac:dyDescent="0.2">
      <c r="A49" t="s">
        <v>63</v>
      </c>
      <c r="B49">
        <v>4</v>
      </c>
      <c r="C49">
        <v>288147.8</v>
      </c>
      <c r="D49">
        <v>576</v>
      </c>
      <c r="E49">
        <v>78.400000000000006</v>
      </c>
      <c r="F49" t="s">
        <v>269</v>
      </c>
      <c r="G49">
        <v>77.599999999999994</v>
      </c>
      <c r="H49">
        <v>11.7</v>
      </c>
      <c r="I49">
        <v>75.062552126772317</v>
      </c>
      <c r="J49">
        <v>-3.9254934667778705</v>
      </c>
      <c r="K49">
        <v>23.1</v>
      </c>
      <c r="L49">
        <v>48.7</v>
      </c>
      <c r="M49">
        <v>0.10436737315350032</v>
      </c>
      <c r="N49">
        <v>0.78676942838792552</v>
      </c>
      <c r="O49">
        <v>46.2</v>
      </c>
      <c r="P49">
        <v>44.6</v>
      </c>
      <c r="Q49">
        <v>0</v>
      </c>
      <c r="R49">
        <v>125.1477855767278</v>
      </c>
      <c r="S49">
        <v>-1.1999999999999997</v>
      </c>
      <c r="T49">
        <v>21.400000000000002</v>
      </c>
      <c r="U49">
        <v>60</v>
      </c>
      <c r="V49">
        <v>70.247933884297524</v>
      </c>
      <c r="W49">
        <v>10.266940451745379</v>
      </c>
      <c r="X49">
        <v>42.4</v>
      </c>
      <c r="Y49">
        <v>0.83547227926078027</v>
      </c>
      <c r="Z49">
        <v>30.800821355236138</v>
      </c>
      <c r="AA49">
        <v>8.6135769168793577E-2</v>
      </c>
      <c r="AB49">
        <v>6.8788334188912597</v>
      </c>
      <c r="AC49">
        <v>53</v>
      </c>
      <c r="AD49">
        <v>24523</v>
      </c>
      <c r="AE49" t="s">
        <v>270</v>
      </c>
      <c r="AF49">
        <v>12.5</v>
      </c>
      <c r="AG49">
        <v>30293</v>
      </c>
      <c r="AH49">
        <v>125</v>
      </c>
      <c r="AI49" t="s">
        <v>406</v>
      </c>
    </row>
    <row r="50" spans="1:35" x14ac:dyDescent="0.2">
      <c r="A50" t="s">
        <v>64</v>
      </c>
      <c r="B50">
        <v>4</v>
      </c>
      <c r="C50">
        <v>231886.3</v>
      </c>
      <c r="D50">
        <v>421</v>
      </c>
      <c r="E50">
        <v>74.2</v>
      </c>
      <c r="F50" t="s">
        <v>272</v>
      </c>
      <c r="G50">
        <v>172.6</v>
      </c>
      <c r="H50">
        <v>16.7</v>
      </c>
      <c r="I50">
        <v>27.985186070127234</v>
      </c>
      <c r="J50">
        <v>15.9679827967266</v>
      </c>
      <c r="K50">
        <v>8.9</v>
      </c>
      <c r="L50">
        <v>18.600000000000001</v>
      </c>
      <c r="M50">
        <v>1.9375085277664075</v>
      </c>
      <c r="N50">
        <v>5.1985264019647976</v>
      </c>
      <c r="O50">
        <v>66.599999999999994</v>
      </c>
      <c r="P50">
        <v>26.9</v>
      </c>
      <c r="Q50">
        <v>5.0000000000000001E-3</v>
      </c>
      <c r="R50">
        <v>14.292062415597986</v>
      </c>
      <c r="S50">
        <v>-3</v>
      </c>
      <c r="T50">
        <v>20.3</v>
      </c>
      <c r="U50">
        <v>18.478260869565215</v>
      </c>
      <c r="V50">
        <v>55.813953488372093</v>
      </c>
      <c r="W50">
        <v>1.9892580067634771</v>
      </c>
      <c r="X50">
        <v>29.2</v>
      </c>
      <c r="Y50">
        <v>0.15973741794310722</v>
      </c>
      <c r="Z50">
        <v>14.919435050726079</v>
      </c>
      <c r="AA50">
        <v>6.6878191026589632E-3</v>
      </c>
      <c r="AB50">
        <v>1.6095707181221401</v>
      </c>
      <c r="AC50">
        <v>54.7</v>
      </c>
      <c r="AD50">
        <v>22596</v>
      </c>
      <c r="AE50" t="s">
        <v>273</v>
      </c>
      <c r="AF50">
        <v>14.8</v>
      </c>
      <c r="AG50">
        <v>27661</v>
      </c>
      <c r="AH50">
        <v>243</v>
      </c>
      <c r="AI50" t="s">
        <v>407</v>
      </c>
    </row>
    <row r="51" spans="1:35" x14ac:dyDescent="0.2">
      <c r="A51" t="s">
        <v>65</v>
      </c>
      <c r="B51">
        <v>4</v>
      </c>
      <c r="C51">
        <v>248172.2</v>
      </c>
      <c r="D51">
        <v>718</v>
      </c>
      <c r="E51">
        <v>83.2</v>
      </c>
      <c r="F51" t="s">
        <v>275</v>
      </c>
      <c r="G51">
        <v>145.80000000000001</v>
      </c>
      <c r="H51">
        <v>13.5</v>
      </c>
      <c r="I51">
        <v>143.46307385229539</v>
      </c>
      <c r="J51">
        <v>9.6681636726546909</v>
      </c>
      <c r="K51">
        <v>25</v>
      </c>
      <c r="L51">
        <v>19.100000000000001</v>
      </c>
      <c r="M51">
        <v>0.28437475981861504</v>
      </c>
      <c r="N51">
        <v>1.0375835831219737</v>
      </c>
      <c r="O51">
        <v>50.2</v>
      </c>
      <c r="P51">
        <v>55.52</v>
      </c>
      <c r="Q51">
        <v>0</v>
      </c>
      <c r="R51">
        <v>80.357338982280453</v>
      </c>
      <c r="S51">
        <v>-3.7</v>
      </c>
      <c r="T51">
        <v>21.3</v>
      </c>
      <c r="U51">
        <v>21.022727272727273</v>
      </c>
      <c r="V51">
        <v>82.608695652173907</v>
      </c>
      <c r="W51">
        <v>12.520345561537498</v>
      </c>
      <c r="X51">
        <v>28.6</v>
      </c>
      <c r="Y51">
        <v>1.3108801802929759</v>
      </c>
      <c r="Z51">
        <v>113.93514460999123</v>
      </c>
      <c r="AA51">
        <v>7.6853843627085433E-4</v>
      </c>
      <c r="AB51">
        <v>240.46016026042318</v>
      </c>
      <c r="AC51">
        <v>35.700000000000003</v>
      </c>
      <c r="AD51">
        <v>17962</v>
      </c>
      <c r="AE51" t="s">
        <v>276</v>
      </c>
      <c r="AF51">
        <v>13.9</v>
      </c>
      <c r="AG51">
        <v>23927</v>
      </c>
      <c r="AH51">
        <v>106</v>
      </c>
      <c r="AI51" t="s">
        <v>277</v>
      </c>
    </row>
    <row r="52" spans="1:35" x14ac:dyDescent="0.2">
      <c r="A52" t="s">
        <v>66</v>
      </c>
      <c r="B52">
        <v>4</v>
      </c>
      <c r="C52">
        <v>389933.4</v>
      </c>
      <c r="D52">
        <v>267</v>
      </c>
      <c r="E52">
        <v>78.099999999999994</v>
      </c>
      <c r="F52" t="s">
        <v>278</v>
      </c>
      <c r="G52" t="s">
        <v>279</v>
      </c>
      <c r="H52">
        <v>10.7</v>
      </c>
      <c r="I52">
        <v>1.5863503366587937</v>
      </c>
      <c r="J52">
        <v>0.54511697864889952</v>
      </c>
      <c r="K52">
        <v>23.2</v>
      </c>
      <c r="L52">
        <v>55.6</v>
      </c>
      <c r="M52">
        <v>9.5683453237410063</v>
      </c>
      <c r="N52">
        <v>59.49640287769784</v>
      </c>
      <c r="O52">
        <v>84.3</v>
      </c>
      <c r="P52">
        <v>35.32</v>
      </c>
      <c r="Q52">
        <v>0</v>
      </c>
      <c r="R52">
        <v>84.1427245863606</v>
      </c>
      <c r="S52">
        <v>-5.8</v>
      </c>
      <c r="T52">
        <v>22.7</v>
      </c>
      <c r="U52">
        <v>40.789473684210527</v>
      </c>
      <c r="V52">
        <v>50.561797752808992</v>
      </c>
      <c r="W52">
        <v>17.332395733259382</v>
      </c>
      <c r="X52">
        <v>80.7</v>
      </c>
      <c r="Y52">
        <v>0.7146889577782839</v>
      </c>
      <c r="Z52">
        <v>18.619945130587219</v>
      </c>
      <c r="AA52">
        <v>2.7123094957139229E-2</v>
      </c>
      <c r="AB52">
        <v>6369.9610473719167</v>
      </c>
      <c r="AC52">
        <v>31.8</v>
      </c>
      <c r="AD52">
        <v>26123</v>
      </c>
      <c r="AE52" t="s">
        <v>280</v>
      </c>
      <c r="AF52">
        <v>13</v>
      </c>
      <c r="AG52">
        <v>31427</v>
      </c>
      <c r="AH52">
        <v>140</v>
      </c>
      <c r="AI52" t="s">
        <v>408</v>
      </c>
    </row>
    <row r="53" spans="1:35" x14ac:dyDescent="0.2">
      <c r="A53" t="s">
        <v>67</v>
      </c>
      <c r="B53">
        <v>4</v>
      </c>
      <c r="C53">
        <v>392304.4</v>
      </c>
      <c r="D53">
        <v>274</v>
      </c>
      <c r="E53">
        <v>72.7</v>
      </c>
      <c r="F53" t="s">
        <v>282</v>
      </c>
      <c r="G53">
        <v>251.5</v>
      </c>
      <c r="H53">
        <v>8.1999999999999993</v>
      </c>
      <c r="I53">
        <v>10.820091032500201</v>
      </c>
      <c r="J53">
        <v>1.2616785115387688</v>
      </c>
      <c r="K53">
        <v>19</v>
      </c>
      <c r="L53">
        <v>53</v>
      </c>
      <c r="M53">
        <v>0.27995520716685329</v>
      </c>
      <c r="N53">
        <v>0.41593345064789633</v>
      </c>
      <c r="O53">
        <v>63.2</v>
      </c>
      <c r="P53">
        <v>33.659999999999997</v>
      </c>
      <c r="Q53">
        <v>2.5000000000000001E-2</v>
      </c>
      <c r="R53">
        <v>81.445467249932705</v>
      </c>
      <c r="S53">
        <v>-10.7</v>
      </c>
      <c r="T53">
        <v>18.5</v>
      </c>
      <c r="U53">
        <v>34.265734265734267</v>
      </c>
      <c r="V53">
        <v>80.392156862745097</v>
      </c>
      <c r="W53">
        <v>19.441989647771745</v>
      </c>
      <c r="X53">
        <v>78.099999999999994</v>
      </c>
      <c r="Y53">
        <v>0.71733366999116277</v>
      </c>
      <c r="Z53">
        <v>17.927029415477843</v>
      </c>
      <c r="AA53">
        <v>1.9490720437157893E-2</v>
      </c>
      <c r="AB53">
        <v>874.34123065269523</v>
      </c>
      <c r="AC53">
        <v>27.8</v>
      </c>
      <c r="AD53">
        <v>21639</v>
      </c>
      <c r="AE53" t="s">
        <v>283</v>
      </c>
      <c r="AF53">
        <v>12.8</v>
      </c>
      <c r="AG53">
        <v>27312</v>
      </c>
      <c r="AH53">
        <v>76</v>
      </c>
      <c r="AI53" t="s">
        <v>385</v>
      </c>
    </row>
    <row r="54" spans="1:35" x14ac:dyDescent="0.2">
      <c r="A54" t="s">
        <v>68</v>
      </c>
      <c r="B54">
        <v>4</v>
      </c>
      <c r="C54">
        <v>333876.5</v>
      </c>
      <c r="D54">
        <v>171</v>
      </c>
      <c r="E54">
        <v>72.5</v>
      </c>
      <c r="F54" t="s">
        <v>284</v>
      </c>
      <c r="G54">
        <v>504</v>
      </c>
      <c r="H54">
        <v>10.5</v>
      </c>
      <c r="I54">
        <v>3.769432477992134</v>
      </c>
      <c r="J54">
        <v>0.68435100206031096</v>
      </c>
      <c r="K54">
        <v>15.4</v>
      </c>
      <c r="L54">
        <v>34.200000000000003</v>
      </c>
      <c r="M54">
        <v>0.24216107886935828</v>
      </c>
      <c r="N54">
        <v>1.1982798213018246</v>
      </c>
      <c r="O54">
        <v>84.4</v>
      </c>
      <c r="P54">
        <v>20.059999999999999</v>
      </c>
      <c r="Q54">
        <v>0</v>
      </c>
      <c r="R54">
        <v>10.883846426346405</v>
      </c>
      <c r="S54">
        <v>-11.3</v>
      </c>
      <c r="T54">
        <v>21.2</v>
      </c>
      <c r="U54">
        <v>37.373737373737377</v>
      </c>
      <c r="V54">
        <v>52.173913043478258</v>
      </c>
      <c r="W54">
        <v>12.544448834452787</v>
      </c>
      <c r="X54">
        <v>72.900000000000006</v>
      </c>
      <c r="Y54">
        <v>0.61774002370604508</v>
      </c>
      <c r="Z54">
        <v>8.8897668905570928</v>
      </c>
      <c r="AA54">
        <v>1.120325097770848E-2</v>
      </c>
      <c r="AB54">
        <v>9101.1029415250941</v>
      </c>
      <c r="AC54">
        <v>24.3</v>
      </c>
      <c r="AD54">
        <v>18933</v>
      </c>
      <c r="AE54" t="s">
        <v>285</v>
      </c>
      <c r="AF54">
        <v>14.8</v>
      </c>
      <c r="AG54">
        <v>24046</v>
      </c>
      <c r="AH54">
        <v>103</v>
      </c>
      <c r="AI54" t="s">
        <v>409</v>
      </c>
    </row>
    <row r="55" spans="1:35" x14ac:dyDescent="0.2">
      <c r="A55" t="s">
        <v>69</v>
      </c>
      <c r="B55">
        <v>4</v>
      </c>
      <c r="C55">
        <v>295435.5</v>
      </c>
      <c r="D55">
        <v>276</v>
      </c>
      <c r="E55">
        <v>74.099999999999994</v>
      </c>
      <c r="F55" t="s">
        <v>287</v>
      </c>
      <c r="G55">
        <v>450.1</v>
      </c>
      <c r="H55">
        <v>12.5</v>
      </c>
      <c r="I55">
        <v>0.72568940493468792</v>
      </c>
      <c r="J55">
        <v>6.6348745594028605E-2</v>
      </c>
      <c r="K55">
        <v>23.6</v>
      </c>
      <c r="L55">
        <v>18.8</v>
      </c>
      <c r="M55">
        <v>1.1826017237923432</v>
      </c>
      <c r="N55">
        <v>7.3662056524353581</v>
      </c>
      <c r="O55">
        <v>87.5</v>
      </c>
      <c r="P55">
        <v>36.32</v>
      </c>
      <c r="Q55">
        <v>1.4E-2</v>
      </c>
      <c r="R55">
        <v>99.586998763305516</v>
      </c>
      <c r="S55">
        <v>-3.3</v>
      </c>
      <c r="T55">
        <v>20.5</v>
      </c>
      <c r="U55">
        <v>30.303030303030305</v>
      </c>
      <c r="V55">
        <v>66.129032258064512</v>
      </c>
      <c r="W55">
        <v>16.626360338573157</v>
      </c>
      <c r="X55">
        <v>36.799999999999997</v>
      </c>
      <c r="Y55">
        <v>0.87696493349455862</v>
      </c>
      <c r="Z55">
        <v>24.939540507859732</v>
      </c>
      <c r="AA55">
        <v>0.16316227423620203</v>
      </c>
      <c r="AB55">
        <v>184.44507829504357</v>
      </c>
      <c r="AC55">
        <v>40.799999999999997</v>
      </c>
      <c r="AD55">
        <v>21277</v>
      </c>
      <c r="AE55" t="s">
        <v>288</v>
      </c>
      <c r="AF55">
        <v>14</v>
      </c>
      <c r="AG55">
        <v>23911</v>
      </c>
      <c r="AH55">
        <v>136</v>
      </c>
      <c r="AI55" t="s">
        <v>289</v>
      </c>
    </row>
    <row r="56" spans="1:35" x14ac:dyDescent="0.2">
      <c r="A56" t="s">
        <v>70</v>
      </c>
      <c r="B56">
        <v>4</v>
      </c>
      <c r="C56">
        <v>350323.20000000001</v>
      </c>
      <c r="D56">
        <v>294</v>
      </c>
      <c r="E56">
        <v>72.8</v>
      </c>
      <c r="F56" t="s">
        <v>290</v>
      </c>
      <c r="G56">
        <v>400.3</v>
      </c>
      <c r="H56">
        <v>25.9</v>
      </c>
      <c r="I56">
        <v>26.392100723121537</v>
      </c>
      <c r="J56">
        <v>2.1245824615497559</v>
      </c>
      <c r="K56">
        <v>15.4</v>
      </c>
      <c r="L56">
        <v>64.5</v>
      </c>
      <c r="M56">
        <v>0.19020446980504041</v>
      </c>
      <c r="N56">
        <v>0.77666825170391507</v>
      </c>
      <c r="O56">
        <v>79.099999999999994</v>
      </c>
      <c r="P56">
        <v>36.660000000000004</v>
      </c>
      <c r="Q56">
        <v>0.01</v>
      </c>
      <c r="R56">
        <v>100.26791366906474</v>
      </c>
      <c r="S56">
        <v>-10.200000000000001</v>
      </c>
      <c r="T56">
        <v>19.400000000000002</v>
      </c>
      <c r="U56">
        <v>38.524590163934427</v>
      </c>
      <c r="V56">
        <v>72.727272727272734</v>
      </c>
      <c r="W56">
        <v>20.022053276072199</v>
      </c>
      <c r="X56">
        <v>15.8</v>
      </c>
      <c r="Y56">
        <v>0.93697405838314674</v>
      </c>
      <c r="Z56">
        <v>11.897162091579132</v>
      </c>
      <c r="AA56">
        <v>8.1515357654149467E-2</v>
      </c>
      <c r="AB56">
        <v>75.559849689513086</v>
      </c>
      <c r="AC56">
        <v>38.5</v>
      </c>
      <c r="AD56">
        <v>21730</v>
      </c>
      <c r="AE56" t="s">
        <v>291</v>
      </c>
      <c r="AF56">
        <v>10.8</v>
      </c>
      <c r="AG56">
        <v>27889</v>
      </c>
      <c r="AH56">
        <v>111</v>
      </c>
      <c r="AI56" t="s">
        <v>410</v>
      </c>
    </row>
    <row r="57" spans="1:35" x14ac:dyDescent="0.2">
      <c r="A57" t="s">
        <v>71</v>
      </c>
      <c r="B57">
        <v>5</v>
      </c>
      <c r="C57">
        <v>271319.7</v>
      </c>
      <c r="D57">
        <v>210</v>
      </c>
      <c r="E57">
        <v>68.5</v>
      </c>
      <c r="F57" t="s">
        <v>293</v>
      </c>
      <c r="G57">
        <v>283.3</v>
      </c>
      <c r="H57">
        <v>12.7</v>
      </c>
      <c r="I57">
        <v>7.269951473073917E-2</v>
      </c>
      <c r="J57">
        <v>8.9056905545155472E-3</v>
      </c>
      <c r="K57">
        <v>13</v>
      </c>
      <c r="L57">
        <v>44.3</v>
      </c>
      <c r="M57">
        <v>4.0370370370370372</v>
      </c>
      <c r="N57">
        <v>9.0370370370370363</v>
      </c>
      <c r="O57">
        <v>65.5</v>
      </c>
      <c r="P57">
        <v>14.059999999999999</v>
      </c>
      <c r="Q57">
        <v>0.29199999999999998</v>
      </c>
      <c r="R57">
        <v>14.881635674423544</v>
      </c>
      <c r="S57">
        <v>-16</v>
      </c>
      <c r="T57">
        <v>20.100000000000001</v>
      </c>
      <c r="U57">
        <v>21.82741116751269</v>
      </c>
      <c r="V57">
        <v>59.047619047619051</v>
      </c>
      <c r="W57">
        <v>10.416914688444963</v>
      </c>
      <c r="X57">
        <v>74.900000000000006</v>
      </c>
      <c r="Y57">
        <v>0.16178956641824807</v>
      </c>
      <c r="Z57">
        <v>0.77382794828448298</v>
      </c>
      <c r="AA57">
        <v>6.6344328949797943E-3</v>
      </c>
      <c r="AB57">
        <v>2426.5045901092926</v>
      </c>
      <c r="AC57">
        <v>42.8</v>
      </c>
      <c r="AD57">
        <v>17672</v>
      </c>
      <c r="AE57" t="s">
        <v>294</v>
      </c>
      <c r="AF57">
        <v>17.5</v>
      </c>
      <c r="AG57">
        <v>23864</v>
      </c>
      <c r="AH57">
        <v>80</v>
      </c>
      <c r="AI57" t="s">
        <v>411</v>
      </c>
    </row>
    <row r="58" spans="1:35" x14ac:dyDescent="0.2">
      <c r="A58" t="s">
        <v>72</v>
      </c>
      <c r="B58">
        <v>5</v>
      </c>
      <c r="C58">
        <v>197218.3</v>
      </c>
      <c r="D58">
        <v>632</v>
      </c>
      <c r="E58">
        <v>86.6</v>
      </c>
      <c r="F58" t="s">
        <v>296</v>
      </c>
      <c r="G58">
        <v>124.3</v>
      </c>
      <c r="H58">
        <v>17.3</v>
      </c>
      <c r="I58">
        <v>34.92884864165589</v>
      </c>
      <c r="J58">
        <v>8.7293373580566325</v>
      </c>
      <c r="K58">
        <v>37.5</v>
      </c>
      <c r="L58">
        <v>18.5</v>
      </c>
      <c r="M58">
        <v>0.74135090609555188</v>
      </c>
      <c r="N58">
        <v>5.9514003294892914</v>
      </c>
      <c r="O58">
        <v>55.8</v>
      </c>
      <c r="P58">
        <v>55.7</v>
      </c>
      <c r="Q58">
        <v>0</v>
      </c>
      <c r="R58">
        <v>86.713410746774201</v>
      </c>
      <c r="S58">
        <v>-3.8</v>
      </c>
      <c r="T58">
        <v>22.400000000000002</v>
      </c>
      <c r="U58">
        <v>20.8955223880597</v>
      </c>
      <c r="V58">
        <v>78.260869565217391</v>
      </c>
      <c r="W58">
        <v>2.4057738572574179</v>
      </c>
      <c r="X58">
        <v>3.5</v>
      </c>
      <c r="Y58">
        <v>0.4995990376904571</v>
      </c>
      <c r="Z58">
        <v>23.255813953488371</v>
      </c>
      <c r="AA58">
        <v>5.0951611711968922E-2</v>
      </c>
      <c r="AB58">
        <v>472.29613552526052</v>
      </c>
      <c r="AC58">
        <v>48</v>
      </c>
      <c r="AD58">
        <v>17121</v>
      </c>
      <c r="AE58" t="s">
        <v>297</v>
      </c>
      <c r="AF58">
        <v>24.2</v>
      </c>
      <c r="AG58">
        <v>21957</v>
      </c>
      <c r="AH58">
        <v>117</v>
      </c>
      <c r="AI58" t="s">
        <v>298</v>
      </c>
    </row>
    <row r="59" spans="1:35" x14ac:dyDescent="0.2">
      <c r="A59" t="s">
        <v>73</v>
      </c>
      <c r="B59">
        <v>5</v>
      </c>
      <c r="C59">
        <v>197658.3</v>
      </c>
      <c r="D59">
        <v>349</v>
      </c>
      <c r="E59">
        <v>68.7</v>
      </c>
      <c r="F59">
        <v>738.1</v>
      </c>
      <c r="G59">
        <v>0</v>
      </c>
      <c r="H59">
        <v>18</v>
      </c>
      <c r="I59">
        <v>47.15986138315504</v>
      </c>
      <c r="J59">
        <v>4.9193912912460442</v>
      </c>
      <c r="K59">
        <v>33.299999999999997</v>
      </c>
      <c r="L59">
        <v>12.5</v>
      </c>
      <c r="M59">
        <v>8.9992324184113709E-2</v>
      </c>
      <c r="N59">
        <v>0.58230327413250049</v>
      </c>
      <c r="O59">
        <v>46.5</v>
      </c>
      <c r="P59">
        <v>47.02</v>
      </c>
      <c r="Q59">
        <v>4.0000000000000001E-3</v>
      </c>
      <c r="R59">
        <v>259.52440684604233</v>
      </c>
      <c r="S59">
        <v>-4</v>
      </c>
      <c r="T59">
        <v>16.2</v>
      </c>
      <c r="U59">
        <v>43.75</v>
      </c>
      <c r="V59">
        <v>113.46153846153845</v>
      </c>
      <c r="W59">
        <v>11.206836170063738</v>
      </c>
      <c r="X59">
        <v>93.9</v>
      </c>
      <c r="Y59">
        <v>0.52041745464733491</v>
      </c>
      <c r="Z59">
        <v>30.118372207046299</v>
      </c>
      <c r="AA59">
        <v>1.8303785998977876E-2</v>
      </c>
      <c r="AB59">
        <v>12.513548364502345</v>
      </c>
      <c r="AC59">
        <v>57.1</v>
      </c>
      <c r="AD59">
        <v>11587</v>
      </c>
      <c r="AE59" t="s">
        <v>299</v>
      </c>
      <c r="AF59">
        <v>23.4</v>
      </c>
      <c r="AG59">
        <v>18949</v>
      </c>
      <c r="AH59">
        <v>93</v>
      </c>
      <c r="AI59" t="s">
        <v>300</v>
      </c>
    </row>
    <row r="60" spans="1:35" x14ac:dyDescent="0.2">
      <c r="A60" t="s">
        <v>74</v>
      </c>
      <c r="B60">
        <v>5</v>
      </c>
      <c r="C60">
        <v>280971.3</v>
      </c>
      <c r="D60">
        <v>134</v>
      </c>
      <c r="E60">
        <v>76.8</v>
      </c>
      <c r="F60" t="s">
        <v>301</v>
      </c>
      <c r="G60">
        <v>80.900000000000006</v>
      </c>
      <c r="H60">
        <v>10.7</v>
      </c>
      <c r="I60">
        <v>25.167672326775978</v>
      </c>
      <c r="J60">
        <v>4.8724793073282333</v>
      </c>
      <c r="K60">
        <v>32.1</v>
      </c>
      <c r="L60">
        <v>33.200000000000003</v>
      </c>
      <c r="M60">
        <v>0.29163314561544651</v>
      </c>
      <c r="N60">
        <v>1.1162510056315367</v>
      </c>
      <c r="O60">
        <v>62.4</v>
      </c>
      <c r="P60">
        <v>16.3</v>
      </c>
      <c r="Q60">
        <v>0.45800000000000002</v>
      </c>
      <c r="R60">
        <v>28.310643151894965</v>
      </c>
      <c r="S60">
        <v>-16.899999999999999</v>
      </c>
      <c r="T60">
        <v>19.400000000000002</v>
      </c>
      <c r="U60">
        <v>20.175438596491226</v>
      </c>
      <c r="V60">
        <v>68</v>
      </c>
      <c r="W60">
        <v>5.4554610564010737</v>
      </c>
      <c r="X60">
        <v>41.7</v>
      </c>
      <c r="Y60">
        <v>0.28830013428827217</v>
      </c>
      <c r="Z60">
        <v>4.476275738585497</v>
      </c>
      <c r="AA60">
        <v>9.4655368684412079E-3</v>
      </c>
      <c r="AB60">
        <v>458.33395996530874</v>
      </c>
      <c r="AC60">
        <v>37.700000000000003</v>
      </c>
      <c r="AD60">
        <v>16824</v>
      </c>
      <c r="AE60" t="s">
        <v>302</v>
      </c>
      <c r="AF60">
        <v>19.3</v>
      </c>
      <c r="AG60">
        <v>21860</v>
      </c>
      <c r="AH60">
        <v>102</v>
      </c>
      <c r="AI60" t="s">
        <v>412</v>
      </c>
    </row>
    <row r="61" spans="1:35" x14ac:dyDescent="0.2">
      <c r="A61" t="s">
        <v>75</v>
      </c>
      <c r="B61">
        <v>5</v>
      </c>
      <c r="C61">
        <v>268657.40000000002</v>
      </c>
      <c r="D61">
        <v>50</v>
      </c>
      <c r="E61">
        <v>84.2</v>
      </c>
      <c r="F61">
        <v>903</v>
      </c>
      <c r="G61">
        <v>28</v>
      </c>
      <c r="H61">
        <v>10.199999999999999</v>
      </c>
      <c r="I61">
        <v>3.1825795644891124</v>
      </c>
      <c r="J61">
        <v>0.49022892238972643</v>
      </c>
      <c r="K61">
        <v>25</v>
      </c>
      <c r="L61">
        <v>0</v>
      </c>
      <c r="M61">
        <v>0.13437576349865624</v>
      </c>
      <c r="N61">
        <v>1.612509161983875</v>
      </c>
      <c r="O61">
        <v>19.3</v>
      </c>
      <c r="P61">
        <v>13.2</v>
      </c>
      <c r="Q61">
        <v>2E-3</v>
      </c>
      <c r="R61">
        <v>1.6958426441650269</v>
      </c>
      <c r="S61">
        <v>-17.100000000000001</v>
      </c>
      <c r="T61">
        <v>14.100000000000001</v>
      </c>
      <c r="U61">
        <v>11</v>
      </c>
      <c r="V61">
        <v>78.571428571428569</v>
      </c>
      <c r="W61">
        <v>0.7534740535827692</v>
      </c>
      <c r="X61">
        <v>16.600000000000001</v>
      </c>
      <c r="Y61">
        <v>7.8899497325167114E-2</v>
      </c>
      <c r="Z61">
        <v>4.3055660204729673E-2</v>
      </c>
      <c r="AA61">
        <v>9.9675234758314971E-5</v>
      </c>
      <c r="AB61">
        <v>399.8874400180834</v>
      </c>
      <c r="AC61">
        <v>70.8</v>
      </c>
      <c r="AD61">
        <v>15154</v>
      </c>
      <c r="AE61" t="s">
        <v>304</v>
      </c>
      <c r="AF61">
        <v>23.8</v>
      </c>
      <c r="AG61">
        <v>21677</v>
      </c>
      <c r="AH61">
        <v>96</v>
      </c>
      <c r="AI61" t="s">
        <v>413</v>
      </c>
    </row>
    <row r="62" spans="1:35" x14ac:dyDescent="0.2">
      <c r="A62" t="s">
        <v>76</v>
      </c>
      <c r="B62">
        <v>5</v>
      </c>
      <c r="C62">
        <v>145723.1</v>
      </c>
      <c r="D62">
        <v>891</v>
      </c>
      <c r="E62">
        <v>76.3</v>
      </c>
      <c r="F62" t="s">
        <v>306</v>
      </c>
      <c r="G62">
        <v>34</v>
      </c>
      <c r="H62">
        <v>10.5</v>
      </c>
      <c r="I62">
        <v>9.4594594594594597</v>
      </c>
      <c r="J62">
        <v>0.68918918918918914</v>
      </c>
      <c r="K62">
        <v>0</v>
      </c>
      <c r="L62">
        <v>32.4</v>
      </c>
      <c r="M62">
        <v>0.34623217922606925</v>
      </c>
      <c r="N62">
        <v>1.8635437881873727</v>
      </c>
      <c r="O62">
        <v>61.2</v>
      </c>
      <c r="P62">
        <v>23.060000000000002</v>
      </c>
      <c r="Q62">
        <v>0</v>
      </c>
      <c r="R62">
        <v>16.438173474070673</v>
      </c>
      <c r="S62">
        <v>-3.5999999999999996</v>
      </c>
      <c r="T62">
        <v>22.8</v>
      </c>
      <c r="U62">
        <v>20</v>
      </c>
      <c r="V62">
        <v>68</v>
      </c>
      <c r="W62">
        <v>5.5126791620727671</v>
      </c>
      <c r="X62">
        <v>0</v>
      </c>
      <c r="Y62">
        <v>0.17364939360529216</v>
      </c>
      <c r="Z62">
        <v>2.4807056229327453</v>
      </c>
      <c r="AA62">
        <v>0.24549525332310934</v>
      </c>
      <c r="AB62">
        <v>20.123704520396917</v>
      </c>
      <c r="AC62">
        <v>44.3</v>
      </c>
      <c r="AD62">
        <v>9421</v>
      </c>
      <c r="AE62" t="s">
        <v>307</v>
      </c>
      <c r="AF62">
        <v>30</v>
      </c>
      <c r="AG62">
        <v>16877</v>
      </c>
      <c r="AH62">
        <v>111</v>
      </c>
      <c r="AI62">
        <v>904</v>
      </c>
    </row>
    <row r="63" spans="1:35" x14ac:dyDescent="0.2">
      <c r="A63" t="s">
        <v>77</v>
      </c>
      <c r="B63">
        <v>5</v>
      </c>
      <c r="C63">
        <v>327149.3</v>
      </c>
      <c r="D63">
        <v>51</v>
      </c>
      <c r="E63">
        <v>82.6</v>
      </c>
      <c r="F63">
        <v>536.6</v>
      </c>
      <c r="G63">
        <v>23.8</v>
      </c>
      <c r="H63">
        <v>22.6</v>
      </c>
      <c r="I63">
        <v>5.1606775368054461</v>
      </c>
      <c r="J63">
        <v>0.52952350799430115</v>
      </c>
      <c r="K63">
        <v>34.799999999999997</v>
      </c>
      <c r="L63">
        <v>1.7</v>
      </c>
      <c r="M63">
        <v>0.1272264631043257</v>
      </c>
      <c r="N63">
        <v>2.0222311503950716</v>
      </c>
      <c r="O63">
        <v>84.5</v>
      </c>
      <c r="P63">
        <v>23.76</v>
      </c>
      <c r="Q63">
        <v>1.0999999999999999E-2</v>
      </c>
      <c r="R63">
        <v>18.04692626319077</v>
      </c>
      <c r="S63">
        <v>-5.2</v>
      </c>
      <c r="T63">
        <v>25.1</v>
      </c>
      <c r="U63">
        <v>18.994413407821227</v>
      </c>
      <c r="V63">
        <v>33.333333333333329</v>
      </c>
      <c r="W63">
        <v>0.40143983086001789</v>
      </c>
      <c r="X63">
        <v>12.9</v>
      </c>
      <c r="Y63">
        <v>4.1615929132488523E-2</v>
      </c>
      <c r="Z63">
        <v>2.0071991543000895</v>
      </c>
      <c r="AA63">
        <v>3.827680074910929E-5</v>
      </c>
      <c r="AB63">
        <v>1.5247220029171296E-2</v>
      </c>
      <c r="AC63">
        <v>53.8</v>
      </c>
      <c r="AD63">
        <v>11496</v>
      </c>
      <c r="AE63" t="s">
        <v>308</v>
      </c>
      <c r="AF63">
        <v>22.7</v>
      </c>
      <c r="AG63">
        <v>19811</v>
      </c>
      <c r="AH63">
        <v>103</v>
      </c>
      <c r="AI63" t="s">
        <v>414</v>
      </c>
    </row>
    <row r="64" spans="1:35" x14ac:dyDescent="0.2">
      <c r="A64" t="s">
        <v>78</v>
      </c>
      <c r="B64">
        <v>5</v>
      </c>
      <c r="C64">
        <v>245411.7</v>
      </c>
      <c r="D64">
        <v>500</v>
      </c>
      <c r="E64">
        <v>81.599999999999994</v>
      </c>
      <c r="F64" t="s">
        <v>310</v>
      </c>
      <c r="G64">
        <v>373.1</v>
      </c>
      <c r="H64">
        <v>6.1</v>
      </c>
      <c r="I64">
        <v>4.1260105938109843</v>
      </c>
      <c r="J64">
        <v>0.2670755505993867</v>
      </c>
      <c r="K64">
        <v>39.6</v>
      </c>
      <c r="L64">
        <v>19.5</v>
      </c>
      <c r="M64">
        <v>0.48428137568743335</v>
      </c>
      <c r="N64">
        <v>2.2408273824181237</v>
      </c>
      <c r="O64">
        <v>68.8</v>
      </c>
      <c r="P64">
        <v>22.419999999999998</v>
      </c>
      <c r="Q64">
        <v>1.0999999999999999E-2</v>
      </c>
      <c r="R64">
        <v>32.336583431434349</v>
      </c>
      <c r="S64">
        <v>-0.29999999999999982</v>
      </c>
      <c r="T64">
        <v>21.8</v>
      </c>
      <c r="U64">
        <v>68.518518518518519</v>
      </c>
      <c r="V64">
        <v>49.523809523809526</v>
      </c>
      <c r="W64">
        <v>14.186572600743837</v>
      </c>
      <c r="X64">
        <v>36.5</v>
      </c>
      <c r="Y64">
        <v>1.5957977071431311</v>
      </c>
      <c r="Z64">
        <v>37.191825466814926</v>
      </c>
      <c r="AA64">
        <v>2.1036784806375757E-2</v>
      </c>
      <c r="AB64">
        <v>13419.148327134715</v>
      </c>
      <c r="AC64">
        <v>49.2</v>
      </c>
      <c r="AD64">
        <v>17997</v>
      </c>
      <c r="AE64" t="s">
        <v>311</v>
      </c>
      <c r="AF64">
        <v>17.3</v>
      </c>
      <c r="AG64">
        <v>22950</v>
      </c>
      <c r="AH64">
        <v>126</v>
      </c>
      <c r="AI64" t="s">
        <v>415</v>
      </c>
    </row>
    <row r="65" spans="1:35" x14ac:dyDescent="0.2">
      <c r="A65" t="s">
        <v>79</v>
      </c>
      <c r="B65">
        <v>5</v>
      </c>
      <c r="C65">
        <v>300163.40000000002</v>
      </c>
      <c r="D65">
        <v>225</v>
      </c>
      <c r="E65">
        <v>66.599999999999994</v>
      </c>
      <c r="F65" t="s">
        <v>313</v>
      </c>
      <c r="G65">
        <v>17.8</v>
      </c>
      <c r="H65">
        <v>18.100000000000001</v>
      </c>
      <c r="I65">
        <v>50.71807478328374</v>
      </c>
      <c r="J65">
        <v>14.4054858325786</v>
      </c>
      <c r="K65">
        <v>40</v>
      </c>
      <c r="L65">
        <v>35.6</v>
      </c>
      <c r="M65">
        <v>5.6574799967671542E-2</v>
      </c>
      <c r="N65">
        <v>0.14547805705972683</v>
      </c>
      <c r="O65">
        <v>33.1</v>
      </c>
      <c r="P65">
        <v>18.98</v>
      </c>
      <c r="Q65">
        <v>0.13300000000000001</v>
      </c>
      <c r="R65">
        <v>27.541714282507563</v>
      </c>
      <c r="S65">
        <v>-13.4</v>
      </c>
      <c r="T65">
        <v>18.600000000000001</v>
      </c>
      <c r="U65">
        <v>30.303030303030305</v>
      </c>
      <c r="V65">
        <v>70.833333333333343</v>
      </c>
      <c r="W65">
        <v>23.52941176470588</v>
      </c>
      <c r="X65">
        <v>15.2</v>
      </c>
      <c r="Y65">
        <v>1.2286631016042782</v>
      </c>
      <c r="Z65">
        <v>21.81818181818182</v>
      </c>
      <c r="AA65">
        <v>6.3862853974469612E-4</v>
      </c>
      <c r="AB65">
        <v>107.02115636363631</v>
      </c>
      <c r="AC65">
        <v>32.5</v>
      </c>
      <c r="AD65">
        <v>15376</v>
      </c>
      <c r="AE65" t="s">
        <v>314</v>
      </c>
      <c r="AF65">
        <v>19.5</v>
      </c>
      <c r="AG65">
        <v>21264</v>
      </c>
      <c r="AH65">
        <v>132</v>
      </c>
      <c r="AI65" t="s">
        <v>416</v>
      </c>
    </row>
    <row r="66" spans="1:35" x14ac:dyDescent="0.2">
      <c r="A66" t="s">
        <v>80</v>
      </c>
      <c r="B66">
        <v>5</v>
      </c>
      <c r="C66">
        <v>332154.8</v>
      </c>
      <c r="D66">
        <v>302</v>
      </c>
      <c r="E66">
        <v>63</v>
      </c>
      <c r="F66" t="s">
        <v>316</v>
      </c>
      <c r="G66">
        <v>24</v>
      </c>
      <c r="H66">
        <v>14.6</v>
      </c>
      <c r="I66">
        <v>79.971007489731818</v>
      </c>
      <c r="J66">
        <v>18.706813239913025</v>
      </c>
      <c r="K66">
        <v>10.4</v>
      </c>
      <c r="L66">
        <v>32.5</v>
      </c>
      <c r="M66">
        <v>0.10409437890353922</v>
      </c>
      <c r="N66">
        <v>0.19517696044413602</v>
      </c>
      <c r="O66">
        <v>63.4</v>
      </c>
      <c r="P66">
        <v>29.3</v>
      </c>
      <c r="Q66">
        <v>5.7000000000000002E-2</v>
      </c>
      <c r="R66">
        <v>68.951594337684753</v>
      </c>
      <c r="S66">
        <v>-11.5</v>
      </c>
      <c r="T66">
        <v>18.8</v>
      </c>
      <c r="U66">
        <v>30.909090909090907</v>
      </c>
      <c r="V66">
        <v>75.925925925925924</v>
      </c>
      <c r="W66">
        <v>22.581139007960807</v>
      </c>
      <c r="X66">
        <v>84.5</v>
      </c>
      <c r="Y66">
        <v>0.89827005511328839</v>
      </c>
      <c r="Z66">
        <v>1.9902020820575625</v>
      </c>
      <c r="AA66">
        <v>1.6815312190283989E-4</v>
      </c>
      <c r="AB66">
        <v>108.87525375076545</v>
      </c>
      <c r="AC66">
        <v>36</v>
      </c>
      <c r="AD66">
        <v>15155</v>
      </c>
      <c r="AE66" t="s">
        <v>317</v>
      </c>
      <c r="AF66">
        <v>17.600000000000001</v>
      </c>
      <c r="AG66">
        <v>20631</v>
      </c>
      <c r="AH66">
        <v>90</v>
      </c>
      <c r="AI66" t="s">
        <v>417</v>
      </c>
    </row>
    <row r="67" spans="1:35" x14ac:dyDescent="0.2">
      <c r="A67" t="s">
        <v>81</v>
      </c>
      <c r="B67">
        <v>5</v>
      </c>
      <c r="C67">
        <v>243052.4</v>
      </c>
      <c r="D67">
        <v>21</v>
      </c>
      <c r="E67">
        <v>91.8</v>
      </c>
      <c r="F67">
        <v>750.7</v>
      </c>
      <c r="G67">
        <v>11.9</v>
      </c>
      <c r="H67">
        <v>5</v>
      </c>
      <c r="I67">
        <v>0.13044612575006523</v>
      </c>
      <c r="J67">
        <v>-1.174015131750587E-2</v>
      </c>
      <c r="K67">
        <v>7.1</v>
      </c>
      <c r="L67">
        <v>23</v>
      </c>
      <c r="M67">
        <v>0.99547511312217196</v>
      </c>
      <c r="N67">
        <v>5.4751131221719458</v>
      </c>
      <c r="O67">
        <v>22.7</v>
      </c>
      <c r="P67">
        <v>12.760000000000002</v>
      </c>
      <c r="Q67">
        <v>0.14799999999999999</v>
      </c>
      <c r="R67">
        <v>0</v>
      </c>
      <c r="S67">
        <v>-28</v>
      </c>
      <c r="T67">
        <v>16.200000000000003</v>
      </c>
      <c r="U67">
        <v>6.666666666666667</v>
      </c>
      <c r="V67">
        <v>66.666666666666657</v>
      </c>
      <c r="W67">
        <v>0.29655286944556475</v>
      </c>
      <c r="X67">
        <v>66.099999999999994</v>
      </c>
      <c r="Y67">
        <v>5.1659509857417373E-2</v>
      </c>
      <c r="Z67">
        <v>0.47448459111290359</v>
      </c>
      <c r="AA67">
        <v>4.7724976766997531E-5</v>
      </c>
      <c r="AB67">
        <v>2205.1461838983641</v>
      </c>
      <c r="AC67">
        <v>45.7</v>
      </c>
      <c r="AD67">
        <v>10668</v>
      </c>
      <c r="AE67" t="s">
        <v>319</v>
      </c>
      <c r="AF67">
        <v>31.7</v>
      </c>
      <c r="AG67">
        <v>18972</v>
      </c>
      <c r="AH67">
        <v>42</v>
      </c>
      <c r="AI67" t="s">
        <v>418</v>
      </c>
    </row>
    <row r="68" spans="1:35" x14ac:dyDescent="0.2">
      <c r="A68" t="s">
        <v>82</v>
      </c>
      <c r="B68">
        <v>5</v>
      </c>
      <c r="C68">
        <v>164617.29999999999</v>
      </c>
      <c r="D68">
        <v>641</v>
      </c>
      <c r="E68">
        <v>74.599999999999994</v>
      </c>
      <c r="F68" t="s">
        <v>321</v>
      </c>
      <c r="G68">
        <v>90.1</v>
      </c>
      <c r="H68">
        <v>10.199999999999999</v>
      </c>
      <c r="I68">
        <v>0.20521239482864767</v>
      </c>
      <c r="J68">
        <v>0.11697106505232915</v>
      </c>
      <c r="K68">
        <v>23.5</v>
      </c>
      <c r="L68">
        <v>-22.6</v>
      </c>
      <c r="M68">
        <v>11.313131313131313</v>
      </c>
      <c r="N68">
        <v>44.444444444444443</v>
      </c>
      <c r="O68">
        <v>62.3</v>
      </c>
      <c r="P68">
        <v>23.7</v>
      </c>
      <c r="Q68">
        <v>0</v>
      </c>
      <c r="R68">
        <v>43.004717823792127</v>
      </c>
      <c r="S68">
        <v>-3.1</v>
      </c>
      <c r="T68">
        <v>22.400000000000002</v>
      </c>
      <c r="U68">
        <v>26.086956521739129</v>
      </c>
      <c r="V68">
        <v>73.333333333333329</v>
      </c>
      <c r="W68">
        <v>10.225602351888542</v>
      </c>
      <c r="X68">
        <v>6.3</v>
      </c>
      <c r="Y68">
        <v>0.72218316610212818</v>
      </c>
      <c r="Z68">
        <v>0</v>
      </c>
      <c r="AA68">
        <v>0.65570439406252823</v>
      </c>
      <c r="AB68">
        <v>8.6802064293474714</v>
      </c>
      <c r="AC68">
        <v>62</v>
      </c>
      <c r="AD68">
        <v>16708</v>
      </c>
      <c r="AE68" t="s">
        <v>322</v>
      </c>
      <c r="AF68">
        <v>20.399999999999999</v>
      </c>
      <c r="AG68">
        <v>24596</v>
      </c>
      <c r="AH68">
        <v>148</v>
      </c>
      <c r="AI68" t="s">
        <v>323</v>
      </c>
    </row>
    <row r="69" spans="1:35" x14ac:dyDescent="0.2">
      <c r="A69" t="s">
        <v>83</v>
      </c>
      <c r="B69">
        <v>5</v>
      </c>
      <c r="C69">
        <v>278358.90000000002</v>
      </c>
      <c r="D69">
        <v>440</v>
      </c>
      <c r="E69">
        <v>68.2</v>
      </c>
      <c r="F69" t="s">
        <v>324</v>
      </c>
      <c r="G69">
        <v>23.8</v>
      </c>
      <c r="H69">
        <v>8.1999999999999993</v>
      </c>
      <c r="I69">
        <v>58.101314771848415</v>
      </c>
      <c r="J69">
        <v>18.621423047177107</v>
      </c>
      <c r="K69">
        <v>32.1</v>
      </c>
      <c r="L69">
        <v>1.4</v>
      </c>
      <c r="M69">
        <v>0.48295846557196076</v>
      </c>
      <c r="N69">
        <v>1.4626742100179384</v>
      </c>
      <c r="O69">
        <v>56.4</v>
      </c>
      <c r="P69">
        <v>26.080000000000002</v>
      </c>
      <c r="Q69">
        <v>6.0000000000000001E-3</v>
      </c>
      <c r="R69">
        <v>40.040000000000006</v>
      </c>
      <c r="S69">
        <v>-12.5</v>
      </c>
      <c r="T69">
        <v>18.700000000000003</v>
      </c>
      <c r="U69">
        <v>243.01075268817206</v>
      </c>
      <c r="V69">
        <v>72.340425531914903</v>
      </c>
      <c r="W69">
        <v>13.629177342855586</v>
      </c>
      <c r="X69">
        <v>22.4</v>
      </c>
      <c r="Y69">
        <v>1.7025568336695198</v>
      </c>
      <c r="Z69">
        <v>31.619691435424958</v>
      </c>
      <c r="AA69">
        <v>1.8572996490937053E-2</v>
      </c>
      <c r="AB69">
        <v>57.563876138036285</v>
      </c>
      <c r="AC69">
        <v>36.299999999999997</v>
      </c>
      <c r="AD69">
        <v>16425</v>
      </c>
      <c r="AE69" t="s">
        <v>325</v>
      </c>
      <c r="AF69">
        <v>16.8</v>
      </c>
      <c r="AG69">
        <v>21155</v>
      </c>
      <c r="AH69">
        <v>110</v>
      </c>
      <c r="AI69" t="s">
        <v>419</v>
      </c>
    </row>
    <row r="70" spans="1:35" x14ac:dyDescent="0.2">
      <c r="A70" t="s">
        <v>327</v>
      </c>
      <c r="B70">
        <v>6</v>
      </c>
      <c r="C70">
        <v>670800.30000000005</v>
      </c>
      <c r="D70">
        <v>798</v>
      </c>
      <c r="E70">
        <v>86</v>
      </c>
      <c r="F70" t="s">
        <v>328</v>
      </c>
      <c r="G70" t="s">
        <v>329</v>
      </c>
      <c r="H70">
        <v>1.6</v>
      </c>
      <c r="I70">
        <v>1.5631575783081828</v>
      </c>
      <c r="J70">
        <v>0.23387242229303193</v>
      </c>
      <c r="K70">
        <v>52.2</v>
      </c>
      <c r="L70">
        <v>12</v>
      </c>
      <c r="M70">
        <v>0.68895643363728465</v>
      </c>
      <c r="N70">
        <v>0.97264437689969607</v>
      </c>
      <c r="O70">
        <v>37.5</v>
      </c>
      <c r="P70">
        <v>28.679999999999996</v>
      </c>
      <c r="Q70">
        <v>7.0000000000000001E-3</v>
      </c>
      <c r="R70">
        <v>53.818777828756197</v>
      </c>
      <c r="S70">
        <v>-10.200000000000001</v>
      </c>
      <c r="T70">
        <v>17.600000000000001</v>
      </c>
      <c r="U70">
        <v>35.064935064935064</v>
      </c>
      <c r="V70">
        <v>90.909090909090907</v>
      </c>
      <c r="W70">
        <v>45.793949784565413</v>
      </c>
      <c r="X70">
        <v>74.7</v>
      </c>
      <c r="Y70">
        <v>8.576552595366465</v>
      </c>
      <c r="Z70">
        <v>192.42482347898667</v>
      </c>
      <c r="AA70">
        <v>0.1914787365756809</v>
      </c>
      <c r="AB70">
        <v>22244.782420086132</v>
      </c>
      <c r="AC70">
        <v>18.3</v>
      </c>
      <c r="AD70">
        <v>36961</v>
      </c>
      <c r="AE70" t="s">
        <v>330</v>
      </c>
      <c r="AF70">
        <v>6.8</v>
      </c>
      <c r="AG70">
        <v>47046</v>
      </c>
      <c r="AH70">
        <v>114</v>
      </c>
      <c r="AI70" t="s">
        <v>420</v>
      </c>
    </row>
    <row r="71" spans="1:35" x14ac:dyDescent="0.2">
      <c r="A71" t="s">
        <v>84</v>
      </c>
      <c r="B71">
        <v>7</v>
      </c>
      <c r="C71">
        <v>521060.1</v>
      </c>
      <c r="D71">
        <v>35</v>
      </c>
      <c r="E71">
        <v>72.400000000000006</v>
      </c>
      <c r="F71" t="s">
        <v>332</v>
      </c>
      <c r="G71">
        <v>268.39999999999998</v>
      </c>
      <c r="H71">
        <v>4.0999999999999996</v>
      </c>
      <c r="I71">
        <v>16.425827693433327</v>
      </c>
      <c r="J71">
        <v>2.8147064203402232</v>
      </c>
      <c r="K71">
        <v>17.600000000000001</v>
      </c>
      <c r="L71">
        <v>18.3</v>
      </c>
      <c r="M71">
        <v>0.30113099198151194</v>
      </c>
      <c r="N71">
        <v>0.24160509821772469</v>
      </c>
      <c r="O71">
        <v>7.6</v>
      </c>
      <c r="P71">
        <v>20.119999999999997</v>
      </c>
      <c r="Q71">
        <v>0.22500000000000001</v>
      </c>
      <c r="R71">
        <v>25.267598865578567</v>
      </c>
      <c r="S71">
        <v>-28.1</v>
      </c>
      <c r="T71">
        <v>18.899999999999999</v>
      </c>
      <c r="U71">
        <v>5</v>
      </c>
      <c r="V71">
        <v>127.27272727272727</v>
      </c>
      <c r="W71">
        <v>3.7578611138742444</v>
      </c>
      <c r="X71">
        <v>71</v>
      </c>
      <c r="Y71">
        <v>0.13174618963935586</v>
      </c>
      <c r="Z71">
        <v>1.8236678934977948</v>
      </c>
      <c r="AA71">
        <v>6.2670222445404345E-3</v>
      </c>
      <c r="AB71">
        <v>342.58817274003326</v>
      </c>
      <c r="AC71">
        <v>32.200000000000003</v>
      </c>
      <c r="AD71">
        <v>27298</v>
      </c>
      <c r="AE71" t="s">
        <v>333</v>
      </c>
      <c r="AF71">
        <v>15.2</v>
      </c>
      <c r="AG71">
        <v>35499</v>
      </c>
      <c r="AH71">
        <v>129</v>
      </c>
      <c r="AI71" t="s">
        <v>421</v>
      </c>
    </row>
    <row r="72" spans="1:35" x14ac:dyDescent="0.2">
      <c r="A72" t="s">
        <v>85</v>
      </c>
      <c r="B72">
        <v>7</v>
      </c>
      <c r="C72">
        <v>780623.9</v>
      </c>
      <c r="D72">
        <v>21</v>
      </c>
      <c r="E72">
        <v>75.3</v>
      </c>
      <c r="F72" t="s">
        <v>335</v>
      </c>
      <c r="G72">
        <v>82.9</v>
      </c>
      <c r="H72">
        <v>3.5</v>
      </c>
      <c r="I72">
        <v>29.220347987780585</v>
      </c>
      <c r="J72">
        <v>2.42396068534998</v>
      </c>
      <c r="K72">
        <v>34.200000000000003</v>
      </c>
      <c r="L72">
        <v>0</v>
      </c>
      <c r="M72">
        <v>4.6526054590570722E-2</v>
      </c>
      <c r="N72">
        <v>0.19385856079404468</v>
      </c>
      <c r="O72">
        <v>1.3</v>
      </c>
      <c r="P72">
        <v>18.240000000000002</v>
      </c>
      <c r="Q72">
        <v>2E-3</v>
      </c>
      <c r="R72">
        <v>31.965451200528328</v>
      </c>
      <c r="S72">
        <v>-15.3</v>
      </c>
      <c r="T72">
        <v>12.899999999999999</v>
      </c>
      <c r="U72">
        <v>30.952380952380953</v>
      </c>
      <c r="V72">
        <v>57.142857142857139</v>
      </c>
      <c r="W72">
        <v>3.2377655688211653</v>
      </c>
      <c r="X72">
        <v>64.3</v>
      </c>
      <c r="Y72">
        <v>0.23606870843666777</v>
      </c>
      <c r="Z72">
        <v>5.4414803538826906</v>
      </c>
      <c r="AA72">
        <v>8.233140461210574E-4</v>
      </c>
      <c r="AB72">
        <v>6560.7846521436186</v>
      </c>
      <c r="AC72">
        <v>21.1</v>
      </c>
      <c r="AD72">
        <v>28929</v>
      </c>
      <c r="AE72" t="s">
        <v>336</v>
      </c>
      <c r="AF72">
        <v>12.8</v>
      </c>
      <c r="AG72">
        <v>36779</v>
      </c>
      <c r="AH72">
        <v>86</v>
      </c>
      <c r="AI72" t="s">
        <v>422</v>
      </c>
    </row>
    <row r="73" spans="1:35" x14ac:dyDescent="0.2">
      <c r="A73" t="s">
        <v>86</v>
      </c>
      <c r="B73">
        <v>7</v>
      </c>
      <c r="C73">
        <v>355545.7</v>
      </c>
      <c r="D73">
        <v>67</v>
      </c>
      <c r="E73">
        <v>65.8</v>
      </c>
      <c r="F73">
        <v>640.70000000000005</v>
      </c>
      <c r="G73">
        <v>0</v>
      </c>
      <c r="H73">
        <v>3.3</v>
      </c>
      <c r="I73">
        <v>1.6750418760469015</v>
      </c>
      <c r="J73">
        <v>0.56393076493579009</v>
      </c>
      <c r="K73">
        <v>54.5</v>
      </c>
      <c r="L73">
        <v>-5.0999999999999996</v>
      </c>
      <c r="M73">
        <v>0.11278195488721804</v>
      </c>
      <c r="N73">
        <v>0.31954887218045114</v>
      </c>
      <c r="O73">
        <v>14.8</v>
      </c>
      <c r="P73">
        <v>15.84</v>
      </c>
      <c r="Q73">
        <v>7.0000000000000007E-2</v>
      </c>
      <c r="R73">
        <v>57.890352564102557</v>
      </c>
      <c r="S73">
        <v>-24.799999999999997</v>
      </c>
      <c r="T73">
        <v>17.3</v>
      </c>
      <c r="U73">
        <v>13.725490196078432</v>
      </c>
      <c r="V73">
        <v>116.32653061224489</v>
      </c>
      <c r="W73">
        <v>4.6869399795980264</v>
      </c>
      <c r="X73">
        <v>86.5</v>
      </c>
      <c r="Y73">
        <v>0.19657577679137603</v>
      </c>
      <c r="Z73">
        <v>3.3084282208927243</v>
      </c>
      <c r="AA73">
        <v>1.5996515010714622E-3</v>
      </c>
      <c r="AB73">
        <v>122.30357172396681</v>
      </c>
      <c r="AC73">
        <v>31.7</v>
      </c>
      <c r="AD73">
        <v>21006</v>
      </c>
      <c r="AE73" t="s">
        <v>338</v>
      </c>
      <c r="AF73">
        <v>23.7</v>
      </c>
      <c r="AG73">
        <v>28048</v>
      </c>
      <c r="AH73">
        <v>101</v>
      </c>
      <c r="AI73" t="s">
        <v>423</v>
      </c>
    </row>
    <row r="74" spans="1:35" x14ac:dyDescent="0.2">
      <c r="A74" t="s">
        <v>87</v>
      </c>
      <c r="B74">
        <v>7</v>
      </c>
      <c r="C74">
        <v>343033</v>
      </c>
      <c r="D74">
        <v>34</v>
      </c>
      <c r="E74">
        <v>61.7</v>
      </c>
      <c r="F74" t="s">
        <v>339</v>
      </c>
      <c r="G74">
        <v>39.9</v>
      </c>
      <c r="H74">
        <v>4.5999999999999996</v>
      </c>
      <c r="I74">
        <v>2.8774720100449929</v>
      </c>
      <c r="J74">
        <v>0.55705242230825569</v>
      </c>
      <c r="K74">
        <v>56.2</v>
      </c>
      <c r="L74">
        <v>-30.8</v>
      </c>
      <c r="M74">
        <v>0.26616981634282677</v>
      </c>
      <c r="N74">
        <v>0.62106290479992909</v>
      </c>
      <c r="O74">
        <v>17.7</v>
      </c>
      <c r="P74">
        <v>13.14</v>
      </c>
      <c r="Q74">
        <v>0.95199999999999996</v>
      </c>
      <c r="R74">
        <v>5.0423908825004968</v>
      </c>
      <c r="S74">
        <v>-26.299999999999997</v>
      </c>
      <c r="T74">
        <v>16.400000000000002</v>
      </c>
      <c r="U74">
        <v>2.5316455696202533</v>
      </c>
      <c r="V74">
        <v>109.57446808510637</v>
      </c>
      <c r="W74">
        <v>3.1720893186259533</v>
      </c>
      <c r="X74">
        <v>79.099999999999994</v>
      </c>
      <c r="Y74">
        <v>9.9538773582284468E-2</v>
      </c>
      <c r="Z74">
        <v>2.0143924870106416</v>
      </c>
      <c r="AA74">
        <v>8.9612991300521807E-6</v>
      </c>
      <c r="AB74">
        <v>21929.264930237179</v>
      </c>
      <c r="AC74">
        <v>31.7</v>
      </c>
      <c r="AD74">
        <v>19463</v>
      </c>
      <c r="AE74" t="s">
        <v>340</v>
      </c>
      <c r="AF74">
        <v>20.9</v>
      </c>
      <c r="AG74">
        <v>27046</v>
      </c>
      <c r="AH74">
        <v>85</v>
      </c>
      <c r="AI74" t="s">
        <v>424</v>
      </c>
    </row>
    <row r="75" spans="1:35" x14ac:dyDescent="0.2">
      <c r="A75" t="s">
        <v>88</v>
      </c>
      <c r="B75">
        <v>7</v>
      </c>
      <c r="C75">
        <v>645518.80000000005</v>
      </c>
      <c r="D75">
        <v>32</v>
      </c>
      <c r="E75">
        <v>71.2</v>
      </c>
      <c r="F75" t="s">
        <v>342</v>
      </c>
      <c r="G75">
        <v>89.6</v>
      </c>
      <c r="H75">
        <v>4.4000000000000004</v>
      </c>
      <c r="I75">
        <v>11.720145787179304</v>
      </c>
      <c r="J75">
        <v>-0.17401557921818053</v>
      </c>
      <c r="K75">
        <v>31.1</v>
      </c>
      <c r="L75">
        <v>-5.3</v>
      </c>
      <c r="M75">
        <v>0.22212350066637052</v>
      </c>
      <c r="N75">
        <v>3.3022360432400415</v>
      </c>
      <c r="O75">
        <v>3.6</v>
      </c>
      <c r="P75">
        <v>19.740000000000002</v>
      </c>
      <c r="Q75">
        <v>3.0000000000000001E-3</v>
      </c>
      <c r="R75">
        <v>28.250162869741416</v>
      </c>
      <c r="S75">
        <v>-22.200000000000003</v>
      </c>
      <c r="T75">
        <v>15.499999999999998</v>
      </c>
      <c r="U75">
        <v>18.032786885245901</v>
      </c>
      <c r="V75">
        <v>141.1764705882353</v>
      </c>
      <c r="W75">
        <v>8.4532926542822704</v>
      </c>
      <c r="X75">
        <v>78.599999999999994</v>
      </c>
      <c r="Y75">
        <v>0.32369012681229559</v>
      </c>
      <c r="Z75">
        <v>5.704359317851547</v>
      </c>
      <c r="AA75">
        <v>2.3843953010165085E-4</v>
      </c>
      <c r="AB75">
        <v>21599.338592946206</v>
      </c>
      <c r="AC75">
        <v>22.1</v>
      </c>
      <c r="AD75">
        <v>19410</v>
      </c>
      <c r="AE75" t="s">
        <v>343</v>
      </c>
      <c r="AF75">
        <v>17.600000000000001</v>
      </c>
      <c r="AG75">
        <v>27571</v>
      </c>
      <c r="AH75">
        <v>71</v>
      </c>
      <c r="AI75" t="s">
        <v>425</v>
      </c>
    </row>
    <row r="76" spans="1:35" x14ac:dyDescent="0.2">
      <c r="A76" t="s">
        <v>89</v>
      </c>
      <c r="B76">
        <v>7</v>
      </c>
      <c r="C76">
        <v>938016.7</v>
      </c>
      <c r="D76">
        <v>12</v>
      </c>
      <c r="E76">
        <v>70.099999999999994</v>
      </c>
      <c r="F76" t="s">
        <v>345</v>
      </c>
      <c r="G76">
        <v>286.8</v>
      </c>
      <c r="H76">
        <v>2.4</v>
      </c>
      <c r="I76">
        <v>1.6822568122157726</v>
      </c>
      <c r="J76">
        <v>0.38580988649388104</v>
      </c>
      <c r="K76">
        <v>24.1</v>
      </c>
      <c r="L76">
        <v>28.1</v>
      </c>
      <c r="M76">
        <v>0.21561924796213516</v>
      </c>
      <c r="N76">
        <v>0.58374967131212196</v>
      </c>
      <c r="O76">
        <v>2.2999999999999998</v>
      </c>
      <c r="P76">
        <v>23.22</v>
      </c>
      <c r="Q76">
        <v>0.13600000000000001</v>
      </c>
      <c r="R76">
        <v>34.423587225615513</v>
      </c>
      <c r="S76">
        <v>-28.1</v>
      </c>
      <c r="T76">
        <v>12.799999999999999</v>
      </c>
      <c r="U76">
        <v>22.297297297297298</v>
      </c>
      <c r="V76">
        <v>57.692307692307686</v>
      </c>
      <c r="W76">
        <v>10.731803361251513</v>
      </c>
      <c r="X76">
        <v>69.3</v>
      </c>
      <c r="Y76">
        <v>0.1890022676216</v>
      </c>
      <c r="Z76">
        <v>1.3604884576074754</v>
      </c>
      <c r="AA76">
        <v>6.9981138597356038E-5</v>
      </c>
      <c r="AB76">
        <v>5441.772441489471</v>
      </c>
      <c r="AC76">
        <v>22.4</v>
      </c>
      <c r="AD76">
        <v>24070</v>
      </c>
      <c r="AE76" t="s">
        <v>346</v>
      </c>
      <c r="AF76">
        <v>17</v>
      </c>
      <c r="AG76">
        <v>32832</v>
      </c>
      <c r="AH76">
        <v>98</v>
      </c>
      <c r="AI76" t="s">
        <v>426</v>
      </c>
    </row>
    <row r="77" spans="1:35" x14ac:dyDescent="0.2">
      <c r="A77" t="s">
        <v>90</v>
      </c>
      <c r="B77">
        <v>7</v>
      </c>
      <c r="C77">
        <v>290301.40000000002</v>
      </c>
      <c r="D77">
        <v>27</v>
      </c>
      <c r="E77">
        <v>77.599999999999994</v>
      </c>
      <c r="F77" t="s">
        <v>348</v>
      </c>
      <c r="G77">
        <v>54.6</v>
      </c>
      <c r="H77">
        <v>4.7</v>
      </c>
      <c r="I77">
        <v>17.837270675018281</v>
      </c>
      <c r="J77">
        <v>1.0470255317795938</v>
      </c>
      <c r="K77">
        <v>20</v>
      </c>
      <c r="L77">
        <v>-5.7</v>
      </c>
      <c r="M77">
        <v>1.945903872348706E-2</v>
      </c>
      <c r="N77">
        <v>0.15567230978789648</v>
      </c>
      <c r="O77">
        <v>9</v>
      </c>
      <c r="P77">
        <v>12.120000000000001</v>
      </c>
      <c r="Q77">
        <v>6.2E-2</v>
      </c>
      <c r="R77">
        <v>10.52310411702776</v>
      </c>
      <c r="S77">
        <v>-25.3</v>
      </c>
      <c r="T77">
        <v>15.7</v>
      </c>
      <c r="U77">
        <v>4.294478527607362</v>
      </c>
      <c r="V77">
        <v>98.98989898989899</v>
      </c>
      <c r="W77">
        <v>2.6755167447500097</v>
      </c>
      <c r="X77">
        <v>85.5</v>
      </c>
      <c r="Y77">
        <v>0.11137550023624243</v>
      </c>
      <c r="Z77">
        <v>0.82542537869947119</v>
      </c>
      <c r="AA77">
        <v>2.1329200999056032E-4</v>
      </c>
      <c r="AB77">
        <v>8300.4333981055006</v>
      </c>
      <c r="AC77">
        <v>40.9</v>
      </c>
      <c r="AD77">
        <v>22031</v>
      </c>
      <c r="AE77" t="s">
        <v>349</v>
      </c>
      <c r="AF77">
        <v>20</v>
      </c>
      <c r="AG77">
        <v>26092</v>
      </c>
      <c r="AH77">
        <v>64</v>
      </c>
      <c r="AI77" t="s">
        <v>427</v>
      </c>
    </row>
    <row r="78" spans="1:35" x14ac:dyDescent="0.2">
      <c r="A78" t="s">
        <v>91</v>
      </c>
      <c r="B78">
        <v>7</v>
      </c>
      <c r="C78">
        <v>873159</v>
      </c>
      <c r="D78">
        <v>16</v>
      </c>
      <c r="E78">
        <v>78.2</v>
      </c>
      <c r="F78" t="s">
        <v>351</v>
      </c>
      <c r="G78">
        <v>69.900000000000006</v>
      </c>
      <c r="H78">
        <v>1.5</v>
      </c>
      <c r="I78">
        <v>53.575699593398703</v>
      </c>
      <c r="J78">
        <v>1.2891652714661563</v>
      </c>
      <c r="K78">
        <v>38.9</v>
      </c>
      <c r="L78">
        <v>-21.3</v>
      </c>
      <c r="M78">
        <v>3.0881671727829532E-2</v>
      </c>
      <c r="N78">
        <v>0.12867363219928971</v>
      </c>
      <c r="O78">
        <v>1</v>
      </c>
      <c r="P78">
        <v>12.7</v>
      </c>
      <c r="Q78">
        <v>0</v>
      </c>
      <c r="R78">
        <v>10.348955096892533</v>
      </c>
      <c r="S78">
        <v>-18.899999999999999</v>
      </c>
      <c r="T78">
        <v>15.6</v>
      </c>
      <c r="U78">
        <v>34.693877551020407</v>
      </c>
      <c r="V78">
        <v>69.333333333333343</v>
      </c>
      <c r="W78">
        <v>8.3978367172616331</v>
      </c>
      <c r="X78">
        <v>43.9</v>
      </c>
      <c r="Y78">
        <v>0.26278030779271261</v>
      </c>
      <c r="Z78">
        <v>4.1029430818621124</v>
      </c>
      <c r="AA78">
        <v>2.1971778307502981E-4</v>
      </c>
      <c r="AB78">
        <v>1335.8734165518979</v>
      </c>
      <c r="AC78">
        <v>21.7</v>
      </c>
      <c r="AD78">
        <v>24249</v>
      </c>
      <c r="AE78" t="s">
        <v>352</v>
      </c>
      <c r="AF78">
        <v>15.3</v>
      </c>
      <c r="AG78">
        <v>36677</v>
      </c>
      <c r="AH78">
        <v>95</v>
      </c>
      <c r="AI78" t="s">
        <v>428</v>
      </c>
    </row>
    <row r="79" spans="1:35" x14ac:dyDescent="0.2">
      <c r="A79" t="s">
        <v>92</v>
      </c>
      <c r="B79">
        <v>7</v>
      </c>
      <c r="C79">
        <v>478781</v>
      </c>
      <c r="D79">
        <v>93</v>
      </c>
      <c r="E79">
        <v>67.2</v>
      </c>
      <c r="F79" t="s">
        <v>354</v>
      </c>
      <c r="G79">
        <v>23.8</v>
      </c>
      <c r="H79">
        <v>2.7</v>
      </c>
      <c r="I79">
        <v>0.99351600083664504</v>
      </c>
      <c r="J79">
        <v>0.17046642961723488</v>
      </c>
      <c r="K79">
        <v>42.9</v>
      </c>
      <c r="L79">
        <v>-4.0999999999999996</v>
      </c>
      <c r="M79">
        <v>0.23278370514064015</v>
      </c>
      <c r="N79">
        <v>2.0368574199806013</v>
      </c>
      <c r="O79">
        <v>31.1</v>
      </c>
      <c r="P79">
        <v>16.339999999999996</v>
      </c>
      <c r="Q79">
        <v>0.04</v>
      </c>
      <c r="R79">
        <v>15.692179526760089</v>
      </c>
      <c r="S79">
        <v>-16.799999999999997</v>
      </c>
      <c r="T79">
        <v>15.4</v>
      </c>
      <c r="U79">
        <v>59.330143540669852</v>
      </c>
      <c r="V79">
        <v>105.94059405940595</v>
      </c>
      <c r="W79">
        <v>17.866133931036721</v>
      </c>
      <c r="X79">
        <v>66</v>
      </c>
      <c r="Y79">
        <v>0.54816547288408135</v>
      </c>
      <c r="Z79">
        <v>4.2229043836995892</v>
      </c>
      <c r="AA79">
        <v>1.5103351373107504E-7</v>
      </c>
      <c r="AB79">
        <v>251643.742618688</v>
      </c>
      <c r="AC79">
        <v>30</v>
      </c>
      <c r="AD79">
        <v>20781</v>
      </c>
      <c r="AE79" t="s">
        <v>355</v>
      </c>
      <c r="AF79">
        <v>18.5</v>
      </c>
      <c r="AG79">
        <v>23837</v>
      </c>
      <c r="AH79">
        <v>108</v>
      </c>
      <c r="AI79" t="s">
        <v>427</v>
      </c>
    </row>
    <row r="80" spans="1:35" x14ac:dyDescent="0.2">
      <c r="A80" t="s">
        <v>93</v>
      </c>
      <c r="B80">
        <v>7</v>
      </c>
      <c r="C80">
        <v>577550.69999999995</v>
      </c>
      <c r="D80">
        <v>25</v>
      </c>
      <c r="E80">
        <v>74.2</v>
      </c>
      <c r="F80" t="s">
        <v>356</v>
      </c>
      <c r="G80">
        <v>54</v>
      </c>
      <c r="H80">
        <v>3.2</v>
      </c>
      <c r="I80">
        <v>5.6892778993435442</v>
      </c>
      <c r="J80">
        <v>-0.4536834427425237</v>
      </c>
      <c r="K80">
        <v>13.8</v>
      </c>
      <c r="L80">
        <v>3.3</v>
      </c>
      <c r="M80">
        <v>6.6230648232469574E-2</v>
      </c>
      <c r="N80">
        <v>0.33115324116234784</v>
      </c>
      <c r="O80">
        <v>4.4000000000000004</v>
      </c>
      <c r="P80">
        <v>20.68</v>
      </c>
      <c r="Q80">
        <v>1E-3</v>
      </c>
      <c r="R80">
        <v>23.494373817734992</v>
      </c>
      <c r="S80">
        <v>-20.100000000000001</v>
      </c>
      <c r="T80">
        <v>18.3</v>
      </c>
      <c r="U80">
        <v>24.691358024691358</v>
      </c>
      <c r="V80">
        <v>69.369369369369366</v>
      </c>
      <c r="W80">
        <v>5.6299321545464096</v>
      </c>
      <c r="X80">
        <v>52.1</v>
      </c>
      <c r="Y80">
        <v>0.18903212878231249</v>
      </c>
      <c r="Z80">
        <v>5.7571622597338985</v>
      </c>
      <c r="AA80">
        <v>0.448659115372953</v>
      </c>
      <c r="AB80">
        <v>18.511985012293628</v>
      </c>
      <c r="AC80">
        <v>27.9</v>
      </c>
      <c r="AD80">
        <v>21338</v>
      </c>
      <c r="AE80" t="s">
        <v>357</v>
      </c>
      <c r="AF80">
        <v>14.4</v>
      </c>
      <c r="AG80">
        <v>28857</v>
      </c>
      <c r="AH80">
        <v>74</v>
      </c>
      <c r="AI80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Система показателей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Microsoft Office User</cp:lastModifiedBy>
  <dcterms:created xsi:type="dcterms:W3CDTF">2022-08-30T11:45:22Z</dcterms:created>
  <dcterms:modified xsi:type="dcterms:W3CDTF">2022-09-13T11:22:43Z</dcterms:modified>
</cp:coreProperties>
</file>